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madf\Desktop\SOA2024\Code\"/>
    </mc:Choice>
  </mc:AlternateContent>
  <xr:revisionPtr revIDLastSave="0" documentId="13_ncr:1_{AEF19F47-1E7B-4507-AB06-C067E59420F4}" xr6:coauthVersionLast="47" xr6:coauthVersionMax="47" xr10:uidLastSave="{00000000-0000-0000-0000-000000000000}"/>
  <bookViews>
    <workbookView xWindow="-120" yWindow="-120" windowWidth="38640" windowHeight="21120" firstSheet="2" activeTab="32" xr2:uid="{00000000-000D-0000-FFFF-FFFF00000000}"/>
  </bookViews>
  <sheets>
    <sheet name="Data" sheetId="1" state="hidden" r:id="rId1"/>
    <sheet name="Standard" sheetId="2" r:id="rId2"/>
    <sheet name="Standard (without Prog)" sheetId="3" r:id="rId3"/>
    <sheet name="Results" sheetId="4" r:id="rId4"/>
    <sheet name="Results (without Prog)" sheetId="5" r:id="rId5"/>
    <sheet name="Comparison" sheetId="6" r:id="rId6"/>
    <sheet name="Scenario Test Data" sheetId="7" state="hidden" r:id="rId7"/>
    <sheet name="Scenario Test Value" sheetId="8" r:id="rId8"/>
    <sheet name="Long Horizon Data" sheetId="9" state="hidden" r:id="rId9"/>
    <sheet name="Long Horizon Value" sheetId="10" state="hidden" r:id="rId10"/>
    <sheet name="Short Horizon Data" sheetId="11" state="hidden" r:id="rId11"/>
    <sheet name="Short Horizon Value" sheetId="12" state="hidden" r:id="rId12"/>
    <sheet name="High Signup Data" sheetId="13" state="hidden" r:id="rId13"/>
    <sheet name="High Signup Value" sheetId="14" state="hidden" r:id="rId14"/>
    <sheet name="Low Signup Data" sheetId="15" state="hidden" r:id="rId15"/>
    <sheet name="Low Signup Value" sheetId="16" state="hidden" r:id="rId16"/>
    <sheet name="High Goal Meeting Data" sheetId="17" state="hidden" r:id="rId17"/>
    <sheet name="High Goal Meeting Value" sheetId="18" state="hidden" r:id="rId18"/>
    <sheet name="Low Goal Meeting Data" sheetId="19" state="hidden" r:id="rId19"/>
    <sheet name="Low Goal Meeting Value" sheetId="20" state="hidden" r:id="rId20"/>
    <sheet name="Low Intervention Cost Data" sheetId="21" state="hidden" r:id="rId21"/>
    <sheet name="Low Intervention Cost Value" sheetId="22" state="hidden" r:id="rId22"/>
    <sheet name="High Intervention Cost Data" sheetId="23" state="hidden" r:id="rId23"/>
    <sheet name="High Intervention Cost Value" sheetId="24" state="hidden" r:id="rId24"/>
    <sheet name="High Mort Improvement Data" sheetId="25" state="hidden" r:id="rId25"/>
    <sheet name="High Mort Improvement Value" sheetId="26" state="hidden" r:id="rId26"/>
    <sheet name="Low Mort Improvement Data" sheetId="27" state="hidden" r:id="rId27"/>
    <sheet name="Low Mort Improvement Value" sheetId="28" state="hidden" r:id="rId28"/>
    <sheet name="Interest Low Data" sheetId="29" state="hidden" r:id="rId29"/>
    <sheet name="Interest Low Value" sheetId="30" state="hidden" r:id="rId30"/>
    <sheet name="Interest High Data" sheetId="31" state="hidden" r:id="rId31"/>
    <sheet name="Interest High Value" sheetId="32" state="hidden" r:id="rId32"/>
    <sheet name="Sensitivity Tests" sheetId="33" r:id="rId33"/>
    <sheet name="Copy of Copied Actual Values DO" sheetId="34" state="hidden" r:id="rId34"/>
    <sheet name="Sensitivity Analyses" sheetId="35" state="hidden" r:id="rId35"/>
  </sheets>
  <definedNames>
    <definedName name="ExternalData_1" localSheetId="0">Data!$A$1:$F$86</definedName>
    <definedName name="ExternalData_1" localSheetId="16">'High Goal Meeting Data'!$A$1:$F$86</definedName>
    <definedName name="ExternalData_1" localSheetId="22">'High Intervention Cost Data'!$A$1:$F$86</definedName>
    <definedName name="ExternalData_1" localSheetId="24">'High Mort Improvement Data'!$A$1:$F$86</definedName>
    <definedName name="ExternalData_1" localSheetId="12">'High Signup Data'!$A$1:$F$86</definedName>
    <definedName name="ExternalData_1" localSheetId="30">'Interest High Data'!$A$1:$F$86</definedName>
    <definedName name="ExternalData_1" localSheetId="28">'Interest Low Data'!$A$1:$F$86</definedName>
    <definedName name="ExternalData_1" localSheetId="8">'Long Horizon Data'!$A$1:$F$86</definedName>
    <definedName name="ExternalData_1" localSheetId="18">'Low Goal Meeting Data'!$A$1:$F$86</definedName>
    <definedName name="ExternalData_1" localSheetId="20">'Low Intervention Cost Data'!$A$1:$F$86</definedName>
    <definedName name="ExternalData_1" localSheetId="26">'Low Mort Improvement Data'!$A$1:$F$86</definedName>
    <definedName name="ExternalData_1" localSheetId="14">'Low Signup Data'!$A$1:$F$86</definedName>
    <definedName name="ExternalData_1" localSheetId="6">'Scenario Test Data'!$A$1:$F$86</definedName>
    <definedName name="ExternalData_1" localSheetId="10">'Short Horizon Data'!$A$1:$F$86</definedName>
    <definedName name="solver_adj" localSheetId="17">'High Goal Meeting Value'!$B$31</definedName>
    <definedName name="solver_adj" localSheetId="23">'High Intervention Cost Value'!$B$31</definedName>
    <definedName name="solver_adj" localSheetId="25">'High Mort Improvement Value'!$B$31</definedName>
    <definedName name="solver_adj" localSheetId="13">'High Signup Value'!$B$31</definedName>
    <definedName name="solver_adj" localSheetId="31">'Interest High Value'!$B$31</definedName>
    <definedName name="solver_adj" localSheetId="29">'Interest Low Value'!$B$31</definedName>
    <definedName name="solver_adj" localSheetId="9">'Long Horizon Value'!$B$31</definedName>
    <definedName name="solver_adj" localSheetId="19">'Low Goal Meeting Value'!$B$31</definedName>
    <definedName name="solver_adj" localSheetId="21">'Low Intervention Cost Value'!$B$31</definedName>
    <definedName name="solver_adj" localSheetId="27">'Low Mort Improvement Value'!$B$31</definedName>
    <definedName name="solver_adj" localSheetId="15">'Low Signup Value'!$B$31</definedName>
    <definedName name="solver_adj" localSheetId="7">'Scenario Test Value'!$B$31</definedName>
    <definedName name="solver_adj" localSheetId="11">'Short Horizon Value'!$B$31</definedName>
    <definedName name="solver_adj" localSheetId="1">Standard!$B$32</definedName>
    <definedName name="solver_adj" localSheetId="2">'Standard (without Prog)'!$B$31</definedName>
    <definedName name="solver_lhs1" localSheetId="17">'High Goal Meeting Value'!$B$31</definedName>
    <definedName name="solver_lhs1" localSheetId="23">'High Intervention Cost Value'!$B$31</definedName>
    <definedName name="solver_lhs1" localSheetId="25">'High Mort Improvement Value'!$B$31</definedName>
    <definedName name="solver_lhs1" localSheetId="13">'High Signup Value'!$B$31</definedName>
    <definedName name="solver_lhs1" localSheetId="31">'Interest High Value'!$B$31</definedName>
    <definedName name="solver_lhs1" localSheetId="29">'Interest Low Value'!$B$31</definedName>
    <definedName name="solver_lhs1" localSheetId="9">'Long Horizon Value'!$B$31</definedName>
    <definedName name="solver_lhs1" localSheetId="19">'Low Goal Meeting Value'!$B$31</definedName>
    <definedName name="solver_lhs1" localSheetId="21">'Low Intervention Cost Value'!$B$31</definedName>
    <definedName name="solver_lhs1" localSheetId="27">'Low Mort Improvement Value'!$B$31</definedName>
    <definedName name="solver_lhs1" localSheetId="15">'Low Signup Value'!$B$31</definedName>
    <definedName name="solver_lhs1" localSheetId="7">'Scenario Test Value'!$B$31</definedName>
    <definedName name="solver_lhs1" localSheetId="11">'Short Horizon Value'!$B$31</definedName>
    <definedName name="solver_lhs1" localSheetId="1">Standard!$B$32</definedName>
    <definedName name="solver_lhs1" localSheetId="2">'Standard (without Prog)'!$B$31</definedName>
    <definedName name="solver_opt" localSheetId="17">'High Goal Meeting Value'!$B$25</definedName>
    <definedName name="solver_opt" localSheetId="23">'High Intervention Cost Value'!$B$25</definedName>
    <definedName name="solver_opt" localSheetId="25">'High Mort Improvement Value'!$B$25</definedName>
    <definedName name="solver_opt" localSheetId="13">'High Signup Value'!$B$25</definedName>
    <definedName name="solver_opt" localSheetId="31">'Interest High Value'!$B$25</definedName>
    <definedName name="solver_opt" localSheetId="29">'Interest Low Value'!$B$25</definedName>
    <definedName name="solver_opt" localSheetId="9">'Long Horizon Value'!$B$25</definedName>
    <definedName name="solver_opt" localSheetId="19">'Low Goal Meeting Value'!$B$25</definedName>
    <definedName name="solver_opt" localSheetId="21">'Low Intervention Cost Value'!$B$25</definedName>
    <definedName name="solver_opt" localSheetId="27">'Low Mort Improvement Value'!$B$25</definedName>
    <definedName name="solver_opt" localSheetId="15">'Low Signup Value'!$B$25</definedName>
    <definedName name="solver_opt" localSheetId="7">'Scenario Test Value'!$B$25</definedName>
    <definedName name="solver_opt" localSheetId="11">'Short Horizon Value'!$B$25</definedName>
    <definedName name="solver_opt" localSheetId="1">Standard!$B$26</definedName>
    <definedName name="solver_opt" localSheetId="2">'Standard (without Prog)'!$B$25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35" l="1"/>
  <c r="A24" i="35"/>
  <c r="A23" i="35"/>
  <c r="A22" i="35"/>
  <c r="A21" i="35"/>
  <c r="A20" i="35"/>
  <c r="D18" i="35"/>
  <c r="B18" i="35"/>
  <c r="E26" i="34"/>
  <c r="D26" i="34"/>
  <c r="C26" i="34"/>
  <c r="B26" i="34"/>
  <c r="A26" i="34"/>
  <c r="E25" i="34"/>
  <c r="D25" i="34"/>
  <c r="C25" i="34"/>
  <c r="B25" i="34"/>
  <c r="A25" i="34"/>
  <c r="E24" i="34"/>
  <c r="D24" i="34"/>
  <c r="C24" i="34"/>
  <c r="B24" i="34"/>
  <c r="A24" i="34"/>
  <c r="E23" i="34"/>
  <c r="D23" i="34"/>
  <c r="C23" i="34"/>
  <c r="B23" i="34"/>
  <c r="A23" i="34"/>
  <c r="E22" i="34"/>
  <c r="D22" i="34"/>
  <c r="C22" i="34"/>
  <c r="B22" i="34"/>
  <c r="A22" i="34"/>
  <c r="E20" i="34"/>
  <c r="D20" i="34"/>
  <c r="C20" i="34"/>
  <c r="B20" i="34"/>
  <c r="A20" i="34"/>
  <c r="D18" i="34"/>
  <c r="B18" i="34"/>
  <c r="E25" i="33"/>
  <c r="D25" i="33"/>
  <c r="C25" i="33"/>
  <c r="B25" i="33"/>
  <c r="A25" i="33"/>
  <c r="E24" i="33"/>
  <c r="D24" i="33"/>
  <c r="C24" i="33"/>
  <c r="B24" i="33"/>
  <c r="A24" i="33"/>
  <c r="E23" i="33"/>
  <c r="D23" i="33"/>
  <c r="C23" i="33"/>
  <c r="B23" i="33"/>
  <c r="A23" i="33"/>
  <c r="E22" i="33"/>
  <c r="D22" i="33"/>
  <c r="C22" i="33"/>
  <c r="B22" i="33"/>
  <c r="A22" i="33"/>
  <c r="E21" i="33"/>
  <c r="D21" i="33"/>
  <c r="C21" i="33"/>
  <c r="B21" i="33"/>
  <c r="A21" i="33"/>
  <c r="E20" i="33"/>
  <c r="D20" i="33"/>
  <c r="C20" i="33"/>
  <c r="B20" i="33"/>
  <c r="A20" i="33"/>
  <c r="D18" i="33"/>
  <c r="B18" i="33"/>
  <c r="B32" i="32"/>
  <c r="B31" i="32"/>
  <c r="B30" i="32"/>
  <c r="B28" i="32"/>
  <c r="B27" i="32"/>
  <c r="CH17" i="32"/>
  <c r="CG17" i="32"/>
  <c r="CF17" i="32"/>
  <c r="CE17" i="32"/>
  <c r="CD17" i="32"/>
  <c r="CC17" i="32"/>
  <c r="CB17" i="32"/>
  <c r="CA17" i="32"/>
  <c r="BZ17" i="32"/>
  <c r="BY17" i="32"/>
  <c r="BX17" i="32"/>
  <c r="BW17" i="32"/>
  <c r="BV17" i="32"/>
  <c r="BU17" i="32"/>
  <c r="BT17" i="32"/>
  <c r="BS17" i="32"/>
  <c r="BR17" i="32"/>
  <c r="BQ17" i="32"/>
  <c r="BP17" i="32"/>
  <c r="BO17" i="32"/>
  <c r="BN17" i="32"/>
  <c r="BM17" i="32"/>
  <c r="BL17" i="32"/>
  <c r="BK17" i="32"/>
  <c r="BJ17" i="32"/>
  <c r="BI17" i="32"/>
  <c r="BH17" i="32"/>
  <c r="BG17" i="32"/>
  <c r="BF17" i="32"/>
  <c r="BE17" i="32"/>
  <c r="BD17" i="32"/>
  <c r="BC17" i="32"/>
  <c r="BB17" i="32"/>
  <c r="BA17" i="32"/>
  <c r="AZ17" i="32"/>
  <c r="AY17" i="32"/>
  <c r="AX17" i="32"/>
  <c r="AW17" i="32"/>
  <c r="AV17" i="32"/>
  <c r="AU17" i="32"/>
  <c r="AT17" i="32"/>
  <c r="AS17" i="32"/>
  <c r="AR17" i="32"/>
  <c r="AQ17" i="32"/>
  <c r="AP17" i="32"/>
  <c r="AO17" i="32"/>
  <c r="AN17" i="32"/>
  <c r="AM17" i="32"/>
  <c r="AL17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AO12" i="32"/>
  <c r="AH12" i="32"/>
  <c r="J12" i="32"/>
  <c r="B12" i="32" a="1"/>
  <c r="BU12" i="32" s="1"/>
  <c r="CG7" i="32"/>
  <c r="CF7" i="32"/>
  <c r="BZ7" i="32"/>
  <c r="BJ7" i="32"/>
  <c r="BI7" i="32"/>
  <c r="BH7" i="32"/>
  <c r="AR7" i="32"/>
  <c r="AL7" i="32"/>
  <c r="AK7" i="32"/>
  <c r="U7" i="32"/>
  <c r="T7" i="32"/>
  <c r="N7" i="32"/>
  <c r="CE6" i="32"/>
  <c r="CD6" i="32"/>
  <c r="CC6" i="32"/>
  <c r="BM6" i="32"/>
  <c r="BG6" i="32"/>
  <c r="BF6" i="32"/>
  <c r="AP6" i="32"/>
  <c r="AO6" i="32"/>
  <c r="AI6" i="32"/>
  <c r="S6" i="32"/>
  <c r="R6" i="32"/>
  <c r="Q6" i="32"/>
  <c r="B6" i="32" a="1"/>
  <c r="B6" i="32"/>
  <c r="E86" i="31"/>
  <c r="E85" i="31"/>
  <c r="E84" i="31"/>
  <c r="E83" i="31"/>
  <c r="E82" i="31"/>
  <c r="E81" i="31"/>
  <c r="E80" i="31"/>
  <c r="E79" i="31"/>
  <c r="E78" i="31"/>
  <c r="E77" i="31"/>
  <c r="E76" i="31"/>
  <c r="E75" i="31"/>
  <c r="E74" i="31"/>
  <c r="E73" i="31"/>
  <c r="E72" i="31"/>
  <c r="E71" i="31"/>
  <c r="E70" i="31"/>
  <c r="E69" i="31"/>
  <c r="E68" i="31"/>
  <c r="E67" i="31"/>
  <c r="E66" i="31"/>
  <c r="E65" i="31"/>
  <c r="E64" i="31"/>
  <c r="E63" i="31"/>
  <c r="E62" i="31"/>
  <c r="E61" i="31"/>
  <c r="E60" i="31"/>
  <c r="E59" i="31"/>
  <c r="E58" i="3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E3" i="31"/>
  <c r="E2" i="31"/>
  <c r="B32" i="30"/>
  <c r="B31" i="30"/>
  <c r="E85" i="29" s="1"/>
  <c r="B30" i="30"/>
  <c r="B28" i="30"/>
  <c r="B27" i="30"/>
  <c r="CH17" i="30"/>
  <c r="CG17" i="30"/>
  <c r="CF17" i="30"/>
  <c r="CE17" i="30"/>
  <c r="CD17" i="30"/>
  <c r="CC17" i="30"/>
  <c r="CB17" i="30"/>
  <c r="CA17" i="30"/>
  <c r="BZ17" i="30"/>
  <c r="BY17" i="30"/>
  <c r="BX17" i="30"/>
  <c r="BW17" i="30"/>
  <c r="BV17" i="30"/>
  <c r="BU17" i="30"/>
  <c r="BT17" i="30"/>
  <c r="BS17" i="30"/>
  <c r="BR17" i="30"/>
  <c r="BQ17" i="30"/>
  <c r="BP17" i="30"/>
  <c r="BO17" i="30"/>
  <c r="BN17" i="30"/>
  <c r="BM17" i="30"/>
  <c r="BL17" i="30"/>
  <c r="BK17" i="30"/>
  <c r="BJ17" i="30"/>
  <c r="BI17" i="30"/>
  <c r="BH17" i="30"/>
  <c r="BG17" i="30"/>
  <c r="BF17" i="30"/>
  <c r="BE17" i="30"/>
  <c r="BD17" i="30"/>
  <c r="BC17" i="30"/>
  <c r="BB17" i="30"/>
  <c r="BA17" i="30"/>
  <c r="AZ17" i="30"/>
  <c r="AY17" i="30"/>
  <c r="AX17" i="30"/>
  <c r="AW17" i="30"/>
  <c r="AV17" i="30"/>
  <c r="AU17" i="30"/>
  <c r="AT17" i="30"/>
  <c r="AS17" i="30"/>
  <c r="AR17" i="30"/>
  <c r="AQ17" i="30"/>
  <c r="AP17" i="30"/>
  <c r="AO17" i="30"/>
  <c r="AN17" i="30"/>
  <c r="AM17" i="30"/>
  <c r="AL17" i="30"/>
  <c r="AK17" i="30"/>
  <c r="AJ17" i="30"/>
  <c r="AI17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B17" i="30"/>
  <c r="CF12" i="30"/>
  <c r="CE12" i="30"/>
  <c r="CD12" i="30"/>
  <c r="CB12" i="30"/>
  <c r="BT12" i="30"/>
  <c r="BQ12" i="30"/>
  <c r="BP12" i="30"/>
  <c r="BO12" i="30"/>
  <c r="BG12" i="30"/>
  <c r="BF12" i="30"/>
  <c r="BD12" i="30"/>
  <c r="BA12" i="30"/>
  <c r="AS12" i="30"/>
  <c r="AR12" i="30"/>
  <c r="AQ12" i="30"/>
  <c r="AP12" i="30"/>
  <c r="AH12" i="30"/>
  <c r="AF12" i="30"/>
  <c r="AC12" i="30"/>
  <c r="AB12" i="30"/>
  <c r="T12" i="30"/>
  <c r="S12" i="30"/>
  <c r="R12" i="30"/>
  <c r="P12" i="30"/>
  <c r="H12" i="30"/>
  <c r="E12" i="30"/>
  <c r="D12" i="30"/>
  <c r="C12" i="30"/>
  <c r="B12" i="30" a="1"/>
  <c r="BX12" i="30" s="1"/>
  <c r="BY7" i="30"/>
  <c r="BX7" i="30"/>
  <c r="BV7" i="30"/>
  <c r="BL7" i="30"/>
  <c r="BK7" i="30"/>
  <c r="BF7" i="30"/>
  <c r="AV7" i="30"/>
  <c r="AU7" i="30"/>
  <c r="AS7" i="30"/>
  <c r="AH7" i="30"/>
  <c r="AG7" i="30"/>
  <c r="AF7" i="30"/>
  <c r="V7" i="30"/>
  <c r="U7" i="30"/>
  <c r="Q7" i="30"/>
  <c r="H7" i="30"/>
  <c r="G7" i="30"/>
  <c r="F7" i="30"/>
  <c r="CD6" i="30"/>
  <c r="CC6" i="30"/>
  <c r="CA6" i="30"/>
  <c r="BR6" i="30"/>
  <c r="BQ6" i="30"/>
  <c r="BN6" i="30"/>
  <c r="BE6" i="30"/>
  <c r="BC6" i="30"/>
  <c r="BB6" i="30"/>
  <c r="AS6" i="30"/>
  <c r="AR6" i="30"/>
  <c r="AQ6" i="30"/>
  <c r="AH6" i="30"/>
  <c r="AG6" i="30"/>
  <c r="AC6" i="30"/>
  <c r="T6" i="30"/>
  <c r="S6" i="30"/>
  <c r="R6" i="30"/>
  <c r="I6" i="30"/>
  <c r="G6" i="30"/>
  <c r="F6" i="30"/>
  <c r="B6" i="30" a="1"/>
  <c r="CF7" i="30" s="1"/>
  <c r="E86" i="29"/>
  <c r="E84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1" i="29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E3" i="29"/>
  <c r="E2" i="29"/>
  <c r="B32" i="28"/>
  <c r="B31" i="28"/>
  <c r="B30" i="28"/>
  <c r="B29" i="28"/>
  <c r="B28" i="28"/>
  <c r="B27" i="28"/>
  <c r="CF17" i="28"/>
  <c r="CE17" i="28"/>
  <c r="CC17" i="28"/>
  <c r="BT17" i="28"/>
  <c r="BP17" i="28"/>
  <c r="BO17" i="28"/>
  <c r="BI17" i="28"/>
  <c r="BA17" i="28"/>
  <c r="AS17" i="28"/>
  <c r="AR17" i="28"/>
  <c r="AQ17" i="28"/>
  <c r="AO17" i="28"/>
  <c r="AF17" i="28"/>
  <c r="AB17" i="28"/>
  <c r="T17" i="28"/>
  <c r="S17" i="28"/>
  <c r="K17" i="28"/>
  <c r="E17" i="28"/>
  <c r="D17" i="28"/>
  <c r="C17" i="28"/>
  <c r="CD12" i="28"/>
  <c r="BB12" i="28"/>
  <c r="AX12" i="28"/>
  <c r="AW12" i="28"/>
  <c r="Y12" i="28"/>
  <c r="X12" i="28"/>
  <c r="N12" i="28"/>
  <c r="B12" i="28" a="1"/>
  <c r="BM12" i="28" s="1"/>
  <c r="CD7" i="28"/>
  <c r="BB7" i="28"/>
  <c r="AG7" i="28"/>
  <c r="AA7" i="28"/>
  <c r="BW6" i="28"/>
  <c r="BH6" i="28"/>
  <c r="BF6" i="28"/>
  <c r="U6" i="28"/>
  <c r="O6" i="28"/>
  <c r="C6" i="28"/>
  <c r="B6" i="28" a="1"/>
  <c r="BW7" i="28" s="1"/>
  <c r="E16" i="27"/>
  <c r="E14" i="27"/>
  <c r="B32" i="26"/>
  <c r="B31" i="26"/>
  <c r="B30" i="26"/>
  <c r="B29" i="26"/>
  <c r="CH17" i="26" s="1"/>
  <c r="B28" i="26"/>
  <c r="B27" i="26"/>
  <c r="CF17" i="26"/>
  <c r="CE17" i="26"/>
  <c r="CD17" i="26"/>
  <c r="BY17" i="26"/>
  <c r="BV17" i="26"/>
  <c r="BU17" i="26"/>
  <c r="BR17" i="26"/>
  <c r="BO17" i="26"/>
  <c r="BJ17" i="26"/>
  <c r="BI17" i="26"/>
  <c r="BH17" i="26"/>
  <c r="BE17" i="26"/>
  <c r="AZ17" i="26"/>
  <c r="AY17" i="26"/>
  <c r="AX17" i="26"/>
  <c r="AS17" i="26"/>
  <c r="AP17" i="26"/>
  <c r="AO17" i="26"/>
  <c r="AL17" i="26"/>
  <c r="AI17" i="26"/>
  <c r="AD17" i="26"/>
  <c r="AC17" i="26"/>
  <c r="AB17" i="26"/>
  <c r="Y17" i="26"/>
  <c r="T17" i="26"/>
  <c r="S17" i="26"/>
  <c r="R17" i="26"/>
  <c r="M17" i="26"/>
  <c r="J17" i="26"/>
  <c r="I17" i="26"/>
  <c r="F17" i="26"/>
  <c r="C17" i="26"/>
  <c r="CE12" i="26"/>
  <c r="CD12" i="26"/>
  <c r="CC12" i="26"/>
  <c r="BZ12" i="26"/>
  <c r="BU12" i="26"/>
  <c r="BT12" i="26"/>
  <c r="BS12" i="26"/>
  <c r="BO12" i="26"/>
  <c r="BL12" i="26"/>
  <c r="BK12" i="26"/>
  <c r="BJ12" i="26"/>
  <c r="BF12" i="26"/>
  <c r="BC12" i="26"/>
  <c r="BB12" i="26"/>
  <c r="BA12" i="26"/>
  <c r="AW12" i="26"/>
  <c r="AT12" i="26"/>
  <c r="AS12" i="26"/>
  <c r="AQ12" i="26"/>
  <c r="AN12" i="26"/>
  <c r="AK12" i="26"/>
  <c r="AI12" i="26"/>
  <c r="AH12" i="26"/>
  <c r="AE12" i="26"/>
  <c r="AA12" i="26"/>
  <c r="Z12" i="26"/>
  <c r="Y12" i="26"/>
  <c r="V12" i="26"/>
  <c r="R12" i="26"/>
  <c r="Q12" i="26"/>
  <c r="P12" i="26"/>
  <c r="M12" i="26"/>
  <c r="I12" i="26"/>
  <c r="H12" i="26"/>
  <c r="G12" i="26"/>
  <c r="C12" i="26"/>
  <c r="B12" i="26" a="1"/>
  <c r="CH12" i="26" s="1"/>
  <c r="BY7" i="26"/>
  <c r="BW7" i="26"/>
  <c r="BT7" i="26"/>
  <c r="AZ7" i="26"/>
  <c r="AV7" i="26"/>
  <c r="AU7" i="26"/>
  <c r="AA7" i="26"/>
  <c r="W7" i="26"/>
  <c r="U7" i="26"/>
  <c r="CG6" i="26"/>
  <c r="CD6" i="26"/>
  <c r="CC6" i="26"/>
  <c r="BH6" i="26"/>
  <c r="BE6" i="26"/>
  <c r="BD6" i="26"/>
  <c r="AH6" i="26"/>
  <c r="AF6" i="26"/>
  <c r="AC6" i="26"/>
  <c r="I6" i="26"/>
  <c r="E6" i="26"/>
  <c r="D6" i="26"/>
  <c r="B6" i="26" a="1"/>
  <c r="BL7" i="26" s="1"/>
  <c r="E86" i="25"/>
  <c r="E85" i="25"/>
  <c r="E84" i="25"/>
  <c r="E83" i="25"/>
  <c r="E82" i="25"/>
  <c r="E81" i="25"/>
  <c r="E80" i="25"/>
  <c r="E79" i="25"/>
  <c r="E78" i="25"/>
  <c r="E77" i="25"/>
  <c r="E76" i="25"/>
  <c r="E75" i="25"/>
  <c r="E74" i="25"/>
  <c r="E73" i="25"/>
  <c r="E72" i="25"/>
  <c r="E71" i="25"/>
  <c r="E70" i="25"/>
  <c r="E69" i="25"/>
  <c r="E68" i="25"/>
  <c r="E67" i="25"/>
  <c r="E66" i="25"/>
  <c r="E65" i="25"/>
  <c r="E64" i="25"/>
  <c r="E63" i="25"/>
  <c r="E62" i="25"/>
  <c r="E61" i="25"/>
  <c r="E60" i="25"/>
  <c r="E59" i="25"/>
  <c r="E58" i="25"/>
  <c r="E57" i="25"/>
  <c r="E56" i="25"/>
  <c r="E55" i="25"/>
  <c r="E54" i="25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E6" i="25"/>
  <c r="E5" i="25"/>
  <c r="E4" i="25"/>
  <c r="E3" i="25"/>
  <c r="E2" i="25"/>
  <c r="B32" i="24"/>
  <c r="B31" i="24"/>
  <c r="B30" i="24"/>
  <c r="B29" i="24"/>
  <c r="B28" i="24"/>
  <c r="B27" i="24"/>
  <c r="CH17" i="24"/>
  <c r="CG17" i="24"/>
  <c r="CF17" i="24"/>
  <c r="CE17" i="24"/>
  <c r="CD17" i="24"/>
  <c r="CC17" i="24"/>
  <c r="CB17" i="24"/>
  <c r="CA17" i="24"/>
  <c r="BZ17" i="24"/>
  <c r="BY17" i="24"/>
  <c r="BX17" i="24"/>
  <c r="BW17" i="24"/>
  <c r="BV17" i="24"/>
  <c r="BU17" i="24"/>
  <c r="BT17" i="24"/>
  <c r="BS17" i="24"/>
  <c r="BR17" i="24"/>
  <c r="BQ17" i="24"/>
  <c r="BP17" i="24"/>
  <c r="BO17" i="24"/>
  <c r="BN17" i="24"/>
  <c r="BM17" i="24"/>
  <c r="BL17" i="24"/>
  <c r="BK17" i="24"/>
  <c r="BJ17" i="24"/>
  <c r="BI17" i="24"/>
  <c r="BH17" i="24"/>
  <c r="BG17" i="24"/>
  <c r="BF17" i="24"/>
  <c r="BE17" i="24"/>
  <c r="BD17" i="24"/>
  <c r="BC17" i="24"/>
  <c r="BB17" i="24"/>
  <c r="BA17" i="24"/>
  <c r="AZ17" i="24"/>
  <c r="AY17" i="24"/>
  <c r="AX17" i="24"/>
  <c r="AW17" i="24"/>
  <c r="AV17" i="24"/>
  <c r="AU17" i="24"/>
  <c r="AT17" i="24"/>
  <c r="AS17" i="24"/>
  <c r="AR17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C17" i="24"/>
  <c r="AB17" i="24"/>
  <c r="AA17" i="24"/>
  <c r="Z17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CH12" i="24"/>
  <c r="CB12" i="24"/>
  <c r="CA12" i="24"/>
  <c r="BZ12" i="24"/>
  <c r="BT12" i="24"/>
  <c r="BS12" i="24"/>
  <c r="BR12" i="24"/>
  <c r="BL12" i="24"/>
  <c r="BK12" i="24"/>
  <c r="BJ12" i="24"/>
  <c r="BD12" i="24"/>
  <c r="BC12" i="24"/>
  <c r="BB12" i="24"/>
  <c r="AV12" i="24"/>
  <c r="AU12" i="24"/>
  <c r="AT12" i="24"/>
  <c r="AN12" i="24"/>
  <c r="AM12" i="24"/>
  <c r="AL12" i="24"/>
  <c r="AF12" i="24"/>
  <c r="AE12" i="24"/>
  <c r="AD12" i="24"/>
  <c r="X12" i="24"/>
  <c r="W12" i="24"/>
  <c r="V12" i="24"/>
  <c r="P12" i="24"/>
  <c r="O12" i="24"/>
  <c r="N12" i="24"/>
  <c r="H12" i="24"/>
  <c r="G12" i="24"/>
  <c r="F12" i="24"/>
  <c r="B12" i="24" a="1"/>
  <c r="CG12" i="24" s="1"/>
  <c r="CF7" i="24"/>
  <c r="CE7" i="24"/>
  <c r="BO7" i="24"/>
  <c r="BI7" i="24"/>
  <c r="BC7" i="24"/>
  <c r="AM7" i="24"/>
  <c r="AI7" i="24"/>
  <c r="AE7" i="24"/>
  <c r="O7" i="24"/>
  <c r="G7" i="24"/>
  <c r="D7" i="24"/>
  <c r="BU6" i="24"/>
  <c r="BP6" i="24"/>
  <c r="BN6" i="24"/>
  <c r="AX6" i="24"/>
  <c r="AO6" i="24"/>
  <c r="AN6" i="24"/>
  <c r="X6" i="24"/>
  <c r="R6" i="24"/>
  <c r="L6" i="24"/>
  <c r="B6" i="24" a="1"/>
  <c r="BK7" i="24" s="1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E2" i="23"/>
  <c r="B32" i="22"/>
  <c r="B31" i="22"/>
  <c r="B30" i="22"/>
  <c r="B29" i="22"/>
  <c r="B28" i="22"/>
  <c r="B2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CH12" i="22"/>
  <c r="CE12" i="22"/>
  <c r="CC12" i="22"/>
  <c r="CB12" i="22"/>
  <c r="CA12" i="22"/>
  <c r="BZ12" i="22"/>
  <c r="BW12" i="22"/>
  <c r="BU12" i="22"/>
  <c r="BT12" i="22"/>
  <c r="BS12" i="22"/>
  <c r="BR12" i="22"/>
  <c r="BO12" i="22"/>
  <c r="BM12" i="22"/>
  <c r="BL12" i="22"/>
  <c r="BK12" i="22"/>
  <c r="BJ12" i="22"/>
  <c r="BG12" i="22"/>
  <c r="BE12" i="22"/>
  <c r="BD12" i="22"/>
  <c r="BC12" i="22"/>
  <c r="BB12" i="22"/>
  <c r="AY12" i="22"/>
  <c r="AW12" i="22"/>
  <c r="AV12" i="22"/>
  <c r="AU12" i="22"/>
  <c r="AT12" i="22"/>
  <c r="AQ12" i="22"/>
  <c r="AO12" i="22"/>
  <c r="AN12" i="22"/>
  <c r="AM12" i="22"/>
  <c r="AL12" i="22"/>
  <c r="AI12" i="22"/>
  <c r="AG12" i="22"/>
  <c r="AF12" i="22"/>
  <c r="AE12" i="22"/>
  <c r="AD12" i="22"/>
  <c r="AA12" i="22"/>
  <c r="Y12" i="22"/>
  <c r="X12" i="22"/>
  <c r="W12" i="22"/>
  <c r="V12" i="22"/>
  <c r="S12" i="22"/>
  <c r="Q12" i="22"/>
  <c r="P12" i="22"/>
  <c r="O12" i="22"/>
  <c r="N12" i="22"/>
  <c r="K12" i="22"/>
  <c r="I12" i="22"/>
  <c r="H12" i="22"/>
  <c r="G12" i="22"/>
  <c r="F12" i="22"/>
  <c r="C12" i="22"/>
  <c r="B12" i="22" a="1"/>
  <c r="CG12" i="22" s="1"/>
  <c r="B12" i="22"/>
  <c r="BR7" i="22"/>
  <c r="BP7" i="22"/>
  <c r="BO7" i="22"/>
  <c r="AS7" i="22"/>
  <c r="AL7" i="22"/>
  <c r="AJ7" i="22"/>
  <c r="N7" i="22"/>
  <c r="M7" i="22"/>
  <c r="F7" i="22"/>
  <c r="BQ6" i="22"/>
  <c r="BO6" i="22"/>
  <c r="BN6" i="22"/>
  <c r="AR6" i="22"/>
  <c r="AK6" i="22"/>
  <c r="AI6" i="22"/>
  <c r="M6" i="22"/>
  <c r="L6" i="22"/>
  <c r="E6" i="22"/>
  <c r="B6" i="22" a="1"/>
  <c r="CB7" i="22" s="1"/>
  <c r="E81" i="21"/>
  <c r="E80" i="21"/>
  <c r="E78" i="21"/>
  <c r="E77" i="21"/>
  <c r="E71" i="21"/>
  <c r="E70" i="21"/>
  <c r="E66" i="21"/>
  <c r="E65" i="21"/>
  <c r="E61" i="21"/>
  <c r="E58" i="21"/>
  <c r="E56" i="21"/>
  <c r="E55" i="21"/>
  <c r="E49" i="21"/>
  <c r="E48" i="21"/>
  <c r="E46" i="21"/>
  <c r="E45" i="21"/>
  <c r="E39" i="21"/>
  <c r="E38" i="21"/>
  <c r="E34" i="21"/>
  <c r="E33" i="21"/>
  <c r="E29" i="21"/>
  <c r="E26" i="21"/>
  <c r="E24" i="21"/>
  <c r="E23" i="21"/>
  <c r="E17" i="21"/>
  <c r="E16" i="21"/>
  <c r="E14" i="21"/>
  <c r="E13" i="21"/>
  <c r="E7" i="21"/>
  <c r="E6" i="21"/>
  <c r="E2" i="21"/>
  <c r="B31" i="20"/>
  <c r="B30" i="20"/>
  <c r="B29" i="20"/>
  <c r="BY17" i="20" s="1"/>
  <c r="B28" i="20"/>
  <c r="B27" i="20"/>
  <c r="CH17" i="20"/>
  <c r="CG17" i="20"/>
  <c r="CE17" i="20"/>
  <c r="CD17" i="20"/>
  <c r="CA17" i="20"/>
  <c r="BZ17" i="20"/>
  <c r="BX17" i="20"/>
  <c r="BW17" i="20"/>
  <c r="BS17" i="20"/>
  <c r="BR17" i="20"/>
  <c r="BQ17" i="20"/>
  <c r="BP17" i="20"/>
  <c r="BN17" i="20"/>
  <c r="BK17" i="20"/>
  <c r="BI17" i="20"/>
  <c r="BH17" i="20"/>
  <c r="BG17" i="20"/>
  <c r="BF17" i="20"/>
  <c r="BB17" i="20"/>
  <c r="BA17" i="20"/>
  <c r="AY17" i="20"/>
  <c r="AX17" i="20"/>
  <c r="AU17" i="20"/>
  <c r="AT17" i="20"/>
  <c r="AS17" i="20"/>
  <c r="AR17" i="20"/>
  <c r="AQ17" i="20"/>
  <c r="AM17" i="20"/>
  <c r="AL17" i="20"/>
  <c r="AK17" i="20"/>
  <c r="AJ17" i="20"/>
  <c r="AI17" i="20"/>
  <c r="AH17" i="20"/>
  <c r="AE17" i="20"/>
  <c r="AC17" i="20"/>
  <c r="AB17" i="20"/>
  <c r="AA17" i="20"/>
  <c r="Z17" i="20"/>
  <c r="W17" i="20"/>
  <c r="V17" i="20"/>
  <c r="U17" i="20"/>
  <c r="S17" i="20"/>
  <c r="R17" i="20"/>
  <c r="O17" i="20"/>
  <c r="N17" i="20"/>
  <c r="M17" i="20"/>
  <c r="L17" i="20"/>
  <c r="K17" i="20"/>
  <c r="G17" i="20"/>
  <c r="F17" i="20"/>
  <c r="E17" i="20"/>
  <c r="D17" i="20"/>
  <c r="C17" i="20"/>
  <c r="B17" i="20"/>
  <c r="CF12" i="20"/>
  <c r="CD12" i="20"/>
  <c r="CC12" i="20"/>
  <c r="BZ12" i="20"/>
  <c r="BT12" i="20"/>
  <c r="BS12" i="20"/>
  <c r="BR12" i="20"/>
  <c r="BN12" i="20"/>
  <c r="BJ12" i="20"/>
  <c r="BI12" i="20"/>
  <c r="BH12" i="20"/>
  <c r="BD12" i="20"/>
  <c r="AZ12" i="20"/>
  <c r="AX12" i="20"/>
  <c r="AV12" i="20"/>
  <c r="AT12" i="20"/>
  <c r="AO12" i="20"/>
  <c r="AM12" i="20"/>
  <c r="AL12" i="20"/>
  <c r="AJ12" i="20"/>
  <c r="AD12" i="20"/>
  <c r="AC12" i="20"/>
  <c r="AB12" i="20"/>
  <c r="Y12" i="20"/>
  <c r="T12" i="20"/>
  <c r="R12" i="20"/>
  <c r="Q12" i="20"/>
  <c r="O12" i="20"/>
  <c r="I12" i="20"/>
  <c r="H12" i="20"/>
  <c r="G12" i="20"/>
  <c r="E12" i="20"/>
  <c r="B12" i="20" a="1"/>
  <c r="BV12" i="20" s="1"/>
  <c r="CH7" i="20"/>
  <c r="CF7" i="20"/>
  <c r="CE7" i="20"/>
  <c r="CA7" i="20"/>
  <c r="BZ7" i="20"/>
  <c r="BY7" i="20"/>
  <c r="BW7" i="20"/>
  <c r="BV7" i="20"/>
  <c r="BR7" i="20"/>
  <c r="BQ7" i="20"/>
  <c r="BP7" i="20"/>
  <c r="BN7" i="20"/>
  <c r="BM7" i="20"/>
  <c r="BI7" i="20"/>
  <c r="BH7" i="20"/>
  <c r="BG7" i="20"/>
  <c r="BE7" i="20"/>
  <c r="BC7" i="20"/>
  <c r="AZ7" i="20"/>
  <c r="AY7" i="20"/>
  <c r="AX7" i="20"/>
  <c r="AU7" i="20"/>
  <c r="AT7" i="20"/>
  <c r="AQ7" i="20"/>
  <c r="AP7" i="20"/>
  <c r="AO7" i="20"/>
  <c r="AL7" i="20"/>
  <c r="AK7" i="20"/>
  <c r="AH7" i="20"/>
  <c r="AG7" i="20"/>
  <c r="AE7" i="20"/>
  <c r="AC7" i="20"/>
  <c r="AB7" i="20"/>
  <c r="Y7" i="20"/>
  <c r="W7" i="20"/>
  <c r="V7" i="20"/>
  <c r="T7" i="20"/>
  <c r="S7" i="20"/>
  <c r="O7" i="20"/>
  <c r="N7" i="20"/>
  <c r="M7" i="20"/>
  <c r="K7" i="20"/>
  <c r="J7" i="20"/>
  <c r="F7" i="20"/>
  <c r="E7" i="20"/>
  <c r="D7" i="20"/>
  <c r="B7" i="20"/>
  <c r="CH6" i="20"/>
  <c r="CD6" i="20"/>
  <c r="CC6" i="20"/>
  <c r="CB6" i="20"/>
  <c r="BZ6" i="20"/>
  <c r="BX6" i="20"/>
  <c r="BU6" i="20"/>
  <c r="BT6" i="20"/>
  <c r="BS6" i="20"/>
  <c r="BP6" i="20"/>
  <c r="BO6" i="20"/>
  <c r="BL6" i="20"/>
  <c r="BK6" i="20"/>
  <c r="BJ6" i="20"/>
  <c r="BG6" i="20"/>
  <c r="BF6" i="20"/>
  <c r="BC6" i="20"/>
  <c r="BB6" i="20"/>
  <c r="AZ6" i="20"/>
  <c r="AX6" i="20"/>
  <c r="AW6" i="20"/>
  <c r="AT6" i="20"/>
  <c r="AR6" i="20"/>
  <c r="AQ6" i="20"/>
  <c r="AO6" i="20"/>
  <c r="AN6" i="20"/>
  <c r="AJ6" i="20"/>
  <c r="AI6" i="20"/>
  <c r="AH6" i="20"/>
  <c r="AF6" i="20"/>
  <c r="AE6" i="20"/>
  <c r="AA6" i="20"/>
  <c r="Z6" i="20"/>
  <c r="Y6" i="20"/>
  <c r="W6" i="20"/>
  <c r="V6" i="20"/>
  <c r="R6" i="20"/>
  <c r="Q6" i="20"/>
  <c r="P6" i="20"/>
  <c r="N6" i="20"/>
  <c r="L6" i="20"/>
  <c r="I6" i="20"/>
  <c r="H6" i="20"/>
  <c r="G6" i="20"/>
  <c r="D6" i="20"/>
  <c r="C6" i="20"/>
  <c r="B6" i="20" a="1"/>
  <c r="CC7" i="20" s="1"/>
  <c r="BH4" i="20"/>
  <c r="W4" i="20"/>
  <c r="T4" i="20"/>
  <c r="E4" i="20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B4" i="20" s="1" a="1"/>
  <c r="BY4" i="20" s="1"/>
  <c r="E2" i="19"/>
  <c r="B31" i="18"/>
  <c r="E57" i="17" s="1"/>
  <c r="B30" i="18"/>
  <c r="B29" i="18"/>
  <c r="CD17" i="18" s="1"/>
  <c r="B28" i="18"/>
  <c r="B27" i="18"/>
  <c r="CG17" i="18"/>
  <c r="CF17" i="18"/>
  <c r="CE17" i="18"/>
  <c r="CB17" i="18"/>
  <c r="CA17" i="18"/>
  <c r="BY17" i="18"/>
  <c r="BX17" i="18"/>
  <c r="BW17" i="18"/>
  <c r="BV17" i="18"/>
  <c r="BS17" i="18"/>
  <c r="BQ17" i="18"/>
  <c r="BP17" i="18"/>
  <c r="BO17" i="18"/>
  <c r="BN17" i="18"/>
  <c r="BM17" i="18"/>
  <c r="BI17" i="18"/>
  <c r="BH17" i="18"/>
  <c r="BG17" i="18"/>
  <c r="BF17" i="18"/>
  <c r="BE17" i="18"/>
  <c r="BD17" i="18"/>
  <c r="AZ17" i="18"/>
  <c r="AY17" i="18"/>
  <c r="AX17" i="18"/>
  <c r="AW17" i="18"/>
  <c r="AV17" i="18"/>
  <c r="AU17" i="18"/>
  <c r="AQ17" i="18"/>
  <c r="AP17" i="18"/>
  <c r="AO17" i="18"/>
  <c r="AN17" i="18"/>
  <c r="AM17" i="18"/>
  <c r="AK17" i="18"/>
  <c r="AH17" i="18"/>
  <c r="AG17" i="18"/>
  <c r="AF17" i="18"/>
  <c r="AE17" i="18"/>
  <c r="AC17" i="18"/>
  <c r="AB17" i="18"/>
  <c r="Y17" i="18"/>
  <c r="X17" i="18"/>
  <c r="W17" i="18"/>
  <c r="U17" i="18"/>
  <c r="T17" i="18"/>
  <c r="S17" i="18"/>
  <c r="P17" i="18"/>
  <c r="O17" i="18"/>
  <c r="M17" i="18"/>
  <c r="L17" i="18"/>
  <c r="K17" i="18"/>
  <c r="J17" i="18"/>
  <c r="G17" i="18"/>
  <c r="E17" i="18"/>
  <c r="D17" i="18"/>
  <c r="C17" i="18"/>
  <c r="B17" i="18"/>
  <c r="CH12" i="18"/>
  <c r="CD12" i="18"/>
  <c r="CC12" i="18"/>
  <c r="CB12" i="18"/>
  <c r="CA12" i="18"/>
  <c r="BZ12" i="18"/>
  <c r="BY12" i="18"/>
  <c r="BU12" i="18"/>
  <c r="BT12" i="18"/>
  <c r="BS12" i="18"/>
  <c r="BR12" i="18"/>
  <c r="BQ12" i="18"/>
  <c r="BP12" i="18"/>
  <c r="BL12" i="18"/>
  <c r="BK12" i="18"/>
  <c r="BJ12" i="18"/>
  <c r="BI12" i="18"/>
  <c r="BH12" i="18"/>
  <c r="BF12" i="18"/>
  <c r="BC12" i="18"/>
  <c r="BB12" i="18"/>
  <c r="BA12" i="18"/>
  <c r="AZ12" i="18"/>
  <c r="AX12" i="18"/>
  <c r="AW12" i="18"/>
  <c r="AT12" i="18"/>
  <c r="AS12" i="18"/>
  <c r="AR12" i="18"/>
  <c r="AP12" i="18"/>
  <c r="AO12" i="18"/>
  <c r="AN12" i="18"/>
  <c r="AK12" i="18"/>
  <c r="AJ12" i="18"/>
  <c r="AH12" i="18"/>
  <c r="AG12" i="18"/>
  <c r="AF12" i="18"/>
  <c r="AE12" i="18"/>
  <c r="AB12" i="18"/>
  <c r="Z12" i="18"/>
  <c r="Y12" i="18"/>
  <c r="X12" i="18"/>
  <c r="W12" i="18"/>
  <c r="V12" i="18"/>
  <c r="R12" i="18"/>
  <c r="Q12" i="18"/>
  <c r="P12" i="18"/>
  <c r="O12" i="18"/>
  <c r="N12" i="18"/>
  <c r="M12" i="18"/>
  <c r="I12" i="18"/>
  <c r="H12" i="18"/>
  <c r="G12" i="18"/>
  <c r="F12" i="18"/>
  <c r="E12" i="18"/>
  <c r="D12" i="18"/>
  <c r="B12" i="18" a="1"/>
  <c r="CF12" i="18" s="1"/>
  <c r="CH7" i="18"/>
  <c r="CB7" i="18"/>
  <c r="CA7" i="18"/>
  <c r="BZ7" i="18"/>
  <c r="BT7" i="18"/>
  <c r="BS7" i="18"/>
  <c r="BR7" i="18"/>
  <c r="BL7" i="18"/>
  <c r="BK7" i="18"/>
  <c r="BJ7" i="18"/>
  <c r="BD7" i="18"/>
  <c r="BC7" i="18"/>
  <c r="BB7" i="18"/>
  <c r="AV7" i="18"/>
  <c r="AU7" i="18"/>
  <c r="AT7" i="18"/>
  <c r="AN7" i="18"/>
  <c r="AM7" i="18"/>
  <c r="AL7" i="18"/>
  <c r="AF7" i="18"/>
  <c r="AE7" i="18"/>
  <c r="AD7" i="18"/>
  <c r="X7" i="18"/>
  <c r="W7" i="18"/>
  <c r="V7" i="18"/>
  <c r="P7" i="18"/>
  <c r="O7" i="18"/>
  <c r="N7" i="18"/>
  <c r="H7" i="18"/>
  <c r="G7" i="18"/>
  <c r="F7" i="18"/>
  <c r="CG6" i="18"/>
  <c r="CF6" i="18"/>
  <c r="CE6" i="18"/>
  <c r="BY6" i="18"/>
  <c r="BX6" i="18"/>
  <c r="BW6" i="18"/>
  <c r="BQ6" i="18"/>
  <c r="BP6" i="18"/>
  <c r="BO6" i="18"/>
  <c r="BI6" i="18"/>
  <c r="BH6" i="18"/>
  <c r="BG6" i="18"/>
  <c r="BA6" i="18"/>
  <c r="AZ6" i="18"/>
  <c r="AY6" i="18"/>
  <c r="AS6" i="18"/>
  <c r="AR6" i="18"/>
  <c r="AQ6" i="18"/>
  <c r="AK6" i="18"/>
  <c r="AJ6" i="18"/>
  <c r="AI6" i="18"/>
  <c r="AC6" i="18"/>
  <c r="AB6" i="18"/>
  <c r="AA6" i="18"/>
  <c r="U6" i="18"/>
  <c r="T6" i="18"/>
  <c r="S6" i="18"/>
  <c r="M6" i="18"/>
  <c r="L6" i="18"/>
  <c r="K6" i="18"/>
  <c r="E6" i="18"/>
  <c r="D6" i="18"/>
  <c r="C6" i="18"/>
  <c r="B6" i="18" a="1"/>
  <c r="CG7" i="18" s="1"/>
  <c r="E72" i="17"/>
  <c r="E49" i="17"/>
  <c r="E34" i="17"/>
  <c r="E32" i="17"/>
  <c r="E9" i="17"/>
  <c r="B32" i="16"/>
  <c r="B31" i="16"/>
  <c r="E85" i="15" s="1"/>
  <c r="B30" i="16"/>
  <c r="B29" i="16"/>
  <c r="CC17" i="16" s="1"/>
  <c r="B28" i="16"/>
  <c r="B27" i="16"/>
  <c r="CH17" i="16"/>
  <c r="CG17" i="16"/>
  <c r="CF17" i="16"/>
  <c r="CE17" i="16"/>
  <c r="CD17" i="16"/>
  <c r="CB17" i="16"/>
  <c r="CA17" i="16"/>
  <c r="BZ17" i="16"/>
  <c r="BY17" i="16"/>
  <c r="BX17" i="16"/>
  <c r="BW17" i="16"/>
  <c r="BV17" i="16"/>
  <c r="BT17" i="16"/>
  <c r="BS17" i="16"/>
  <c r="BR17" i="16"/>
  <c r="BQ17" i="16"/>
  <c r="BP17" i="16"/>
  <c r="BO17" i="16"/>
  <c r="BN17" i="16"/>
  <c r="BL17" i="16"/>
  <c r="BK17" i="16"/>
  <c r="BJ17" i="16"/>
  <c r="BI17" i="16"/>
  <c r="BH17" i="16"/>
  <c r="BG17" i="16"/>
  <c r="BF17" i="16"/>
  <c r="BD17" i="16"/>
  <c r="BC17" i="16"/>
  <c r="BB17" i="16"/>
  <c r="BA17" i="16"/>
  <c r="AZ17" i="16"/>
  <c r="AY17" i="16"/>
  <c r="AX17" i="16"/>
  <c r="AV17" i="16"/>
  <c r="AU17" i="16"/>
  <c r="AT17" i="16"/>
  <c r="AS17" i="16"/>
  <c r="AR17" i="16"/>
  <c r="AQ17" i="16"/>
  <c r="AP17" i="16"/>
  <c r="AN17" i="16"/>
  <c r="AM17" i="16"/>
  <c r="AL17" i="16"/>
  <c r="AK17" i="16"/>
  <c r="AJ17" i="16"/>
  <c r="AI17" i="16"/>
  <c r="AH17" i="16"/>
  <c r="AF17" i="16"/>
  <c r="AE17" i="16"/>
  <c r="AD17" i="16"/>
  <c r="AC17" i="16"/>
  <c r="AB17" i="16"/>
  <c r="AA17" i="16"/>
  <c r="Z17" i="16"/>
  <c r="X17" i="16"/>
  <c r="W17" i="16"/>
  <c r="V17" i="16"/>
  <c r="U17" i="16"/>
  <c r="T17" i="16"/>
  <c r="S17" i="16"/>
  <c r="R17" i="16"/>
  <c r="P17" i="16"/>
  <c r="O17" i="16"/>
  <c r="N17" i="16"/>
  <c r="M17" i="16"/>
  <c r="L17" i="16"/>
  <c r="K17" i="16"/>
  <c r="J17" i="16"/>
  <c r="H17" i="16"/>
  <c r="G17" i="16"/>
  <c r="F17" i="16"/>
  <c r="E17" i="16"/>
  <c r="D17" i="16"/>
  <c r="C17" i="16"/>
  <c r="B17" i="16"/>
  <c r="CG12" i="16"/>
  <c r="CF12" i="16"/>
  <c r="BW12" i="16"/>
  <c r="BQ12" i="16"/>
  <c r="BP12" i="16"/>
  <c r="BG12" i="16"/>
  <c r="BA12" i="16"/>
  <c r="AZ12" i="16"/>
  <c r="AQ12" i="16"/>
  <c r="AK12" i="16"/>
  <c r="AJ12" i="16"/>
  <c r="AA12" i="16"/>
  <c r="U12" i="16"/>
  <c r="T12" i="16"/>
  <c r="K12" i="16"/>
  <c r="E12" i="16"/>
  <c r="D12" i="16"/>
  <c r="B12" i="16" a="1"/>
  <c r="BY12" i="16" s="1"/>
  <c r="CD7" i="16"/>
  <c r="CB7" i="16"/>
  <c r="CA7" i="16"/>
  <c r="BT7" i="16"/>
  <c r="BR7" i="16"/>
  <c r="BQ7" i="16"/>
  <c r="BN7" i="16"/>
  <c r="BJ7" i="16"/>
  <c r="BF7" i="16"/>
  <c r="BE7" i="16"/>
  <c r="AX7" i="16"/>
  <c r="AV7" i="16"/>
  <c r="AU7" i="16"/>
  <c r="AT7" i="16"/>
  <c r="AN7" i="16"/>
  <c r="AL7" i="16"/>
  <c r="AK7" i="16"/>
  <c r="AD7" i="16"/>
  <c r="Z7" i="16"/>
  <c r="Y7" i="16"/>
  <c r="X7" i="16"/>
  <c r="R7" i="16"/>
  <c r="P7" i="16"/>
  <c r="O7" i="16"/>
  <c r="H7" i="16"/>
  <c r="F7" i="16"/>
  <c r="E7" i="16"/>
  <c r="B7" i="16"/>
  <c r="CE6" i="16"/>
  <c r="CA6" i="16"/>
  <c r="BZ6" i="16"/>
  <c r="BS6" i="16"/>
  <c r="BQ6" i="16"/>
  <c r="BP6" i="16"/>
  <c r="BO6" i="16"/>
  <c r="BI6" i="16"/>
  <c r="BG6" i="16"/>
  <c r="BF6" i="16"/>
  <c r="AZ6" i="16"/>
  <c r="AX6" i="16"/>
  <c r="AW6" i="16"/>
  <c r="AU6" i="16"/>
  <c r="AQ6" i="16"/>
  <c r="AO6" i="16"/>
  <c r="AM6" i="16"/>
  <c r="AH6" i="16"/>
  <c r="AE6" i="16"/>
  <c r="AD6" i="16"/>
  <c r="AC6" i="16"/>
  <c r="Y6" i="16"/>
  <c r="V6" i="16"/>
  <c r="U6" i="16"/>
  <c r="O6" i="16"/>
  <c r="M6" i="16"/>
  <c r="L6" i="16"/>
  <c r="K6" i="16"/>
  <c r="F6" i="16"/>
  <c r="D6" i="16"/>
  <c r="C6" i="16"/>
  <c r="B6" i="16" a="1"/>
  <c r="E86" i="15"/>
  <c r="E84" i="15"/>
  <c r="E83" i="15"/>
  <c r="E82" i="15"/>
  <c r="E81" i="15"/>
  <c r="E80" i="15"/>
  <c r="E79" i="15"/>
  <c r="E78" i="15"/>
  <c r="E76" i="15"/>
  <c r="E75" i="15"/>
  <c r="E74" i="15"/>
  <c r="E73" i="15"/>
  <c r="E72" i="15"/>
  <c r="E71" i="15"/>
  <c r="E70" i="15"/>
  <c r="E68" i="15"/>
  <c r="E67" i="15"/>
  <c r="E66" i="15"/>
  <c r="E65" i="15"/>
  <c r="E64" i="15"/>
  <c r="E63" i="15"/>
  <c r="E62" i="15"/>
  <c r="E60" i="15"/>
  <c r="E59" i="15"/>
  <c r="E58" i="15"/>
  <c r="E57" i="15"/>
  <c r="E56" i="15"/>
  <c r="E55" i="15"/>
  <c r="E54" i="15"/>
  <c r="E52" i="15"/>
  <c r="E51" i="15"/>
  <c r="E50" i="15"/>
  <c r="E49" i="15"/>
  <c r="E48" i="15"/>
  <c r="E47" i="15"/>
  <c r="E46" i="15"/>
  <c r="E44" i="15"/>
  <c r="E43" i="15"/>
  <c r="E42" i="15"/>
  <c r="E41" i="15"/>
  <c r="E40" i="15"/>
  <c r="E39" i="15"/>
  <c r="E38" i="15"/>
  <c r="E36" i="15"/>
  <c r="E35" i="15"/>
  <c r="E34" i="15"/>
  <c r="E33" i="15"/>
  <c r="E32" i="15"/>
  <c r="E31" i="15"/>
  <c r="E30" i="15"/>
  <c r="E28" i="15"/>
  <c r="E27" i="15"/>
  <c r="E26" i="15"/>
  <c r="E25" i="15"/>
  <c r="E24" i="15"/>
  <c r="E23" i="15"/>
  <c r="E22" i="15"/>
  <c r="E20" i="15"/>
  <c r="E19" i="15"/>
  <c r="E18" i="15"/>
  <c r="E17" i="15"/>
  <c r="E16" i="15"/>
  <c r="E15" i="15"/>
  <c r="E14" i="15"/>
  <c r="E12" i="15"/>
  <c r="E11" i="15"/>
  <c r="E10" i="15"/>
  <c r="E9" i="15"/>
  <c r="E8" i="15"/>
  <c r="E7" i="15"/>
  <c r="E6" i="15"/>
  <c r="E4" i="15"/>
  <c r="E3" i="15"/>
  <c r="E2" i="15"/>
  <c r="B32" i="14"/>
  <c r="B31" i="14"/>
  <c r="B30" i="14"/>
  <c r="B29" i="14"/>
  <c r="B28" i="14"/>
  <c r="B2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CH12" i="14"/>
  <c r="CB12" i="14"/>
  <c r="BR12" i="14"/>
  <c r="BL12" i="14"/>
  <c r="BB12" i="14"/>
  <c r="AV12" i="14"/>
  <c r="AL12" i="14"/>
  <c r="AF12" i="14"/>
  <c r="V12" i="14"/>
  <c r="P12" i="14"/>
  <c r="F12" i="14"/>
  <c r="B12" i="14" a="1"/>
  <c r="BF12" i="14" s="1"/>
  <c r="CG7" i="14"/>
  <c r="CF7" i="14"/>
  <c r="CA7" i="14"/>
  <c r="BX7" i="14"/>
  <c r="BW7" i="14"/>
  <c r="BS7" i="14"/>
  <c r="BQ7" i="14"/>
  <c r="BP7" i="14"/>
  <c r="BK7" i="14"/>
  <c r="BH7" i="14"/>
  <c r="BG7" i="14"/>
  <c r="BC7" i="14"/>
  <c r="BA7" i="14"/>
  <c r="AZ7" i="14"/>
  <c r="AU7" i="14"/>
  <c r="AR7" i="14"/>
  <c r="AQ7" i="14"/>
  <c r="AM7" i="14"/>
  <c r="AK7" i="14"/>
  <c r="AJ7" i="14"/>
  <c r="AE7" i="14"/>
  <c r="AB7" i="14"/>
  <c r="AA7" i="14"/>
  <c r="W7" i="14"/>
  <c r="U7" i="14"/>
  <c r="T7" i="14"/>
  <c r="O7" i="14"/>
  <c r="L7" i="14"/>
  <c r="K7" i="14"/>
  <c r="G7" i="14"/>
  <c r="E7" i="14"/>
  <c r="D7" i="14"/>
  <c r="CF6" i="14"/>
  <c r="CC6" i="14"/>
  <c r="CB6" i="14"/>
  <c r="BX6" i="14"/>
  <c r="BV6" i="14"/>
  <c r="BU6" i="14"/>
  <c r="BP6" i="14"/>
  <c r="BM6" i="14"/>
  <c r="BL6" i="14"/>
  <c r="BH6" i="14"/>
  <c r="BF6" i="14"/>
  <c r="BE6" i="14"/>
  <c r="AZ6" i="14"/>
  <c r="AW6" i="14"/>
  <c r="AV6" i="14"/>
  <c r="AR6" i="14"/>
  <c r="AP6" i="14"/>
  <c r="AO6" i="14"/>
  <c r="AJ6" i="14"/>
  <c r="AG6" i="14"/>
  <c r="AF6" i="14"/>
  <c r="AB6" i="14"/>
  <c r="Z6" i="14"/>
  <c r="Y6" i="14"/>
  <c r="T6" i="14"/>
  <c r="Q6" i="14"/>
  <c r="P6" i="14"/>
  <c r="L6" i="14"/>
  <c r="J6" i="14"/>
  <c r="I6" i="14"/>
  <c r="D6" i="14"/>
  <c r="B6" i="14" a="1"/>
  <c r="B6" i="14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B32" i="12"/>
  <c r="B31" i="12"/>
  <c r="B30" i="12"/>
  <c r="B29" i="12"/>
  <c r="BG17" i="12" s="1"/>
  <c r="B28" i="12"/>
  <c r="B27" i="12"/>
  <c r="CF17" i="12"/>
  <c r="BY17" i="12"/>
  <c r="BX17" i="12"/>
  <c r="BW17" i="12"/>
  <c r="BP17" i="12"/>
  <c r="BI17" i="12"/>
  <c r="BH17" i="12"/>
  <c r="AZ17" i="12"/>
  <c r="AS17" i="12"/>
  <c r="AR17" i="12"/>
  <c r="AQ17" i="12"/>
  <c r="AK17" i="12"/>
  <c r="AH17" i="12"/>
  <c r="AE17" i="12"/>
  <c r="Z17" i="12"/>
  <c r="T17" i="12"/>
  <c r="S17" i="12"/>
  <c r="R17" i="12"/>
  <c r="L17" i="12"/>
  <c r="G17" i="12"/>
  <c r="E17" i="12"/>
  <c r="B12" i="12" a="1"/>
  <c r="B12" i="12"/>
  <c r="CH7" i="12"/>
  <c r="CE7" i="12"/>
  <c r="CB7" i="12"/>
  <c r="CA7" i="12"/>
  <c r="BZ7" i="12"/>
  <c r="BW7" i="12"/>
  <c r="BT7" i="12"/>
  <c r="BS7" i="12"/>
  <c r="BR7" i="12"/>
  <c r="BO7" i="12"/>
  <c r="BL7" i="12"/>
  <c r="BK7" i="12"/>
  <c r="BJ7" i="12"/>
  <c r="BG7" i="12"/>
  <c r="BD7" i="12"/>
  <c r="BC7" i="12"/>
  <c r="BB7" i="12"/>
  <c r="AY7" i="12"/>
  <c r="AV7" i="12"/>
  <c r="AU7" i="12"/>
  <c r="AT7" i="12"/>
  <c r="AQ7" i="12"/>
  <c r="AN7" i="12"/>
  <c r="AM7" i="12"/>
  <c r="AL7" i="12"/>
  <c r="AI7" i="12"/>
  <c r="AF7" i="12"/>
  <c r="AE7" i="12"/>
  <c r="AD7" i="12"/>
  <c r="AA7" i="12"/>
  <c r="X7" i="12"/>
  <c r="W7" i="12"/>
  <c r="V7" i="12"/>
  <c r="S7" i="12"/>
  <c r="P7" i="12"/>
  <c r="O7" i="12"/>
  <c r="N7" i="12"/>
  <c r="K7" i="12"/>
  <c r="H7" i="12"/>
  <c r="G7" i="12"/>
  <c r="F7" i="12"/>
  <c r="C7" i="12"/>
  <c r="CG6" i="12"/>
  <c r="CF6" i="12"/>
  <c r="CE6" i="12"/>
  <c r="CB6" i="12"/>
  <c r="BY6" i="12"/>
  <c r="BX6" i="12"/>
  <c r="BW6" i="12"/>
  <c r="BT6" i="12"/>
  <c r="BQ6" i="12"/>
  <c r="BP6" i="12"/>
  <c r="BO6" i="12"/>
  <c r="BL6" i="12"/>
  <c r="BI6" i="12"/>
  <c r="BH6" i="12"/>
  <c r="BG6" i="12"/>
  <c r="BD6" i="12"/>
  <c r="BA6" i="12"/>
  <c r="AZ6" i="12"/>
  <c r="AY6" i="12"/>
  <c r="AV6" i="12"/>
  <c r="AS6" i="12"/>
  <c r="AR6" i="12"/>
  <c r="AQ6" i="12"/>
  <c r="AN6" i="12"/>
  <c r="AK6" i="12"/>
  <c r="AJ6" i="12"/>
  <c r="AI6" i="12"/>
  <c r="AF6" i="12"/>
  <c r="AC6" i="12"/>
  <c r="AB6" i="12"/>
  <c r="AA6" i="12"/>
  <c r="X6" i="12"/>
  <c r="U6" i="12"/>
  <c r="T6" i="12"/>
  <c r="S6" i="12"/>
  <c r="P6" i="12"/>
  <c r="M6" i="12"/>
  <c r="L6" i="12"/>
  <c r="K6" i="12"/>
  <c r="H6" i="12"/>
  <c r="E6" i="12"/>
  <c r="D6" i="12"/>
  <c r="C6" i="12"/>
  <c r="B6" i="12" a="1"/>
  <c r="CG7" i="12" s="1"/>
  <c r="CE4" i="12"/>
  <c r="BO4" i="12"/>
  <c r="H4" i="12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B4" i="12" s="1" a="1"/>
  <c r="B32" i="10"/>
  <c r="B31" i="10"/>
  <c r="B30" i="10"/>
  <c r="B29" i="10"/>
  <c r="B28" i="10"/>
  <c r="B27" i="10"/>
  <c r="CH17" i="10"/>
  <c r="CE17" i="10"/>
  <c r="CB17" i="10"/>
  <c r="CA17" i="10"/>
  <c r="BZ17" i="10"/>
  <c r="BW17" i="10"/>
  <c r="BT17" i="10"/>
  <c r="BS17" i="10"/>
  <c r="BR17" i="10"/>
  <c r="BO17" i="10"/>
  <c r="BL17" i="10"/>
  <c r="BK17" i="10"/>
  <c r="BJ17" i="10"/>
  <c r="BG17" i="10"/>
  <c r="BD17" i="10"/>
  <c r="BC17" i="10"/>
  <c r="BB17" i="10"/>
  <c r="AY17" i="10"/>
  <c r="AV17" i="10"/>
  <c r="AU17" i="10"/>
  <c r="AT17" i="10"/>
  <c r="AQ17" i="10"/>
  <c r="AN17" i="10"/>
  <c r="AM17" i="10"/>
  <c r="AL17" i="10"/>
  <c r="AI17" i="10"/>
  <c r="AF17" i="10"/>
  <c r="AE17" i="10"/>
  <c r="AD17" i="10"/>
  <c r="AA17" i="10"/>
  <c r="X17" i="10"/>
  <c r="W17" i="10"/>
  <c r="V17" i="10"/>
  <c r="S17" i="10"/>
  <c r="P17" i="10"/>
  <c r="O17" i="10"/>
  <c r="N17" i="10"/>
  <c r="K17" i="10"/>
  <c r="H17" i="10"/>
  <c r="G17" i="10"/>
  <c r="F17" i="10"/>
  <c r="C17" i="10"/>
  <c r="CG12" i="10"/>
  <c r="CF12" i="10"/>
  <c r="CF7" i="10" s="1"/>
  <c r="CE12" i="10"/>
  <c r="CE7" i="10" s="1"/>
  <c r="CB12" i="10"/>
  <c r="BY12" i="10"/>
  <c r="BY7" i="10" s="1"/>
  <c r="BX12" i="10"/>
  <c r="BX7" i="10" s="1"/>
  <c r="BW12" i="10"/>
  <c r="BW7" i="10" s="1"/>
  <c r="BT12" i="10"/>
  <c r="BQ12" i="10"/>
  <c r="BP12" i="10"/>
  <c r="BP7" i="10" s="1"/>
  <c r="BO12" i="10"/>
  <c r="BL12" i="10"/>
  <c r="BL7" i="10" s="1"/>
  <c r="BI12" i="10"/>
  <c r="BH12" i="10"/>
  <c r="BH7" i="10" s="1"/>
  <c r="BG12" i="10"/>
  <c r="BD12" i="10"/>
  <c r="BA12" i="10"/>
  <c r="AZ12" i="10"/>
  <c r="AZ7" i="10" s="1"/>
  <c r="AY12" i="10"/>
  <c r="AV12" i="10"/>
  <c r="AS12" i="10"/>
  <c r="AR12" i="10"/>
  <c r="AR7" i="10" s="1"/>
  <c r="AQ12" i="10"/>
  <c r="AN12" i="10"/>
  <c r="AK12" i="10"/>
  <c r="AJ12" i="10"/>
  <c r="AJ7" i="10" s="1"/>
  <c r="AI12" i="10"/>
  <c r="AF12" i="10"/>
  <c r="AC12" i="10"/>
  <c r="AB12" i="10"/>
  <c r="AB7" i="10" s="1"/>
  <c r="AA12" i="10"/>
  <c r="X12" i="10"/>
  <c r="U12" i="10"/>
  <c r="T12" i="10"/>
  <c r="T7" i="10" s="1"/>
  <c r="S12" i="10"/>
  <c r="P12" i="10"/>
  <c r="M12" i="10"/>
  <c r="M7" i="10" s="1"/>
  <c r="L12" i="10"/>
  <c r="L7" i="10" s="1"/>
  <c r="K12" i="10"/>
  <c r="H12" i="10"/>
  <c r="E12" i="10"/>
  <c r="D12" i="10"/>
  <c r="D7" i="10" s="1"/>
  <c r="C12" i="10"/>
  <c r="B12" i="10" a="1"/>
  <c r="CD12" i="10" s="1"/>
  <c r="CG7" i="10"/>
  <c r="BT7" i="10"/>
  <c r="BQ7" i="10"/>
  <c r="BO7" i="10"/>
  <c r="BG7" i="10"/>
  <c r="BD7" i="10"/>
  <c r="BA7" i="10"/>
  <c r="AY7" i="10"/>
  <c r="AQ7" i="10"/>
  <c r="AN7" i="10"/>
  <c r="AK7" i="10"/>
  <c r="AI7" i="10"/>
  <c r="AC7" i="10"/>
  <c r="AA7" i="10"/>
  <c r="X7" i="10"/>
  <c r="U7" i="10"/>
  <c r="S7" i="10"/>
  <c r="K7" i="10"/>
  <c r="H7" i="10"/>
  <c r="E7" i="10"/>
  <c r="C7" i="10"/>
  <c r="CF6" i="10"/>
  <c r="CD6" i="10"/>
  <c r="BT6" i="10"/>
  <c r="BS6" i="10"/>
  <c r="BJ6" i="10"/>
  <c r="BI6" i="10"/>
  <c r="AZ6" i="10"/>
  <c r="AX6" i="10"/>
  <c r="AN6" i="10"/>
  <c r="AM6" i="10"/>
  <c r="AD6" i="10"/>
  <c r="AC6" i="10"/>
  <c r="T6" i="10"/>
  <c r="R6" i="10"/>
  <c r="H6" i="10"/>
  <c r="G6" i="10"/>
  <c r="B6" i="10" a="1"/>
  <c r="CH6" i="10" s="1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B32" i="8"/>
  <c r="B31" i="8"/>
  <c r="B30" i="8"/>
  <c r="B28" i="8"/>
  <c r="B2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CH12" i="8"/>
  <c r="CE12" i="8"/>
  <c r="BV12" i="8"/>
  <c r="BS12" i="8"/>
  <c r="BR12" i="8"/>
  <c r="BO12" i="8"/>
  <c r="BF12" i="8"/>
  <c r="BC12" i="8"/>
  <c r="BB12" i="8"/>
  <c r="AY12" i="8"/>
  <c r="AP12" i="8"/>
  <c r="AM12" i="8"/>
  <c r="AL12" i="8"/>
  <c r="AI12" i="8"/>
  <c r="Z12" i="8"/>
  <c r="W12" i="8"/>
  <c r="V12" i="8"/>
  <c r="S12" i="8"/>
  <c r="K12" i="8"/>
  <c r="J12" i="8"/>
  <c r="G12" i="8"/>
  <c r="F12" i="8"/>
  <c r="B12" i="8" a="1"/>
  <c r="BW12" i="8" s="1"/>
  <c r="CF7" i="8"/>
  <c r="CD7" i="8"/>
  <c r="CC7" i="8"/>
  <c r="BX7" i="8"/>
  <c r="BV7" i="8"/>
  <c r="BU7" i="8"/>
  <c r="BP7" i="8"/>
  <c r="BN7" i="8"/>
  <c r="BM7" i="8"/>
  <c r="BH7" i="8"/>
  <c r="BF7" i="8"/>
  <c r="BE7" i="8"/>
  <c r="AZ7" i="8"/>
  <c r="AX7" i="8"/>
  <c r="AW7" i="8"/>
  <c r="AR7" i="8"/>
  <c r="AP7" i="8"/>
  <c r="AO7" i="8"/>
  <c r="AJ7" i="8"/>
  <c r="AH7" i="8"/>
  <c r="AG7" i="8"/>
  <c r="AB7" i="8"/>
  <c r="Z7" i="8"/>
  <c r="Y7" i="8"/>
  <c r="T7" i="8"/>
  <c r="R7" i="8"/>
  <c r="Q7" i="8"/>
  <c r="L7" i="8"/>
  <c r="J7" i="8"/>
  <c r="I7" i="8"/>
  <c r="D7" i="8"/>
  <c r="B7" i="8"/>
  <c r="CH6" i="8"/>
  <c r="CC6" i="8"/>
  <c r="CA6" i="8"/>
  <c r="BZ6" i="8"/>
  <c r="BU6" i="8"/>
  <c r="BS6" i="8"/>
  <c r="BR6" i="8"/>
  <c r="BM6" i="8"/>
  <c r="BK6" i="8"/>
  <c r="BJ6" i="8"/>
  <c r="BE6" i="8"/>
  <c r="BC6" i="8"/>
  <c r="BB6" i="8"/>
  <c r="AW6" i="8"/>
  <c r="AU6" i="8"/>
  <c r="AT6" i="8"/>
  <c r="AO6" i="8"/>
  <c r="AM6" i="8"/>
  <c r="AL6" i="8"/>
  <c r="AG6" i="8"/>
  <c r="AE6" i="8"/>
  <c r="AD6" i="8"/>
  <c r="Y6" i="8"/>
  <c r="W6" i="8"/>
  <c r="V6" i="8"/>
  <c r="Q6" i="8"/>
  <c r="O6" i="8"/>
  <c r="N6" i="8"/>
  <c r="I6" i="8"/>
  <c r="G6" i="8"/>
  <c r="F6" i="8"/>
  <c r="B6" i="8" a="1"/>
  <c r="CB7" i="8" s="1"/>
  <c r="B6" i="8"/>
  <c r="AR4" i="8"/>
  <c r="B4" i="8" a="1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B33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CH12" i="3"/>
  <c r="CG12" i="3"/>
  <c r="CG8" i="3" s="1"/>
  <c r="CF12" i="3"/>
  <c r="CE12" i="3"/>
  <c r="CE8" i="3" s="1"/>
  <c r="CC12" i="3"/>
  <c r="CB12" i="3"/>
  <c r="CB8" i="3" s="1"/>
  <c r="CA12" i="3"/>
  <c r="CA8" i="3" s="1"/>
  <c r="BZ12" i="3"/>
  <c r="BY12" i="3"/>
  <c r="BY8" i="3" s="1"/>
  <c r="BX12" i="3"/>
  <c r="BW12" i="3"/>
  <c r="BU12" i="3"/>
  <c r="BT12" i="3"/>
  <c r="BS12" i="3"/>
  <c r="BS8" i="3" s="1"/>
  <c r="BR12" i="3"/>
  <c r="BR8" i="3" s="1"/>
  <c r="BQ12" i="3"/>
  <c r="BQ8" i="3" s="1"/>
  <c r="BP12" i="3"/>
  <c r="BO12" i="3"/>
  <c r="BO8" i="3" s="1"/>
  <c r="BM12" i="3"/>
  <c r="BL12" i="3"/>
  <c r="BK12" i="3"/>
  <c r="BJ12" i="3"/>
  <c r="BJ8" i="3" s="1"/>
  <c r="BI12" i="3"/>
  <c r="BI8" i="3" s="1"/>
  <c r="BH12" i="3"/>
  <c r="BG12" i="3"/>
  <c r="BE12" i="3"/>
  <c r="BD12" i="3"/>
  <c r="BC12" i="3"/>
  <c r="BC8" i="3" s="1"/>
  <c r="BB12" i="3"/>
  <c r="BA12" i="3"/>
  <c r="BA8" i="3" s="1"/>
  <c r="AZ12" i="3"/>
  <c r="AZ8" i="3" s="1"/>
  <c r="AY12" i="3"/>
  <c r="AY8" i="3" s="1"/>
  <c r="AW12" i="3"/>
  <c r="AV12" i="3"/>
  <c r="AU12" i="3"/>
  <c r="AT12" i="3"/>
  <c r="AS12" i="3"/>
  <c r="AS8" i="3" s="1"/>
  <c r="AR12" i="3"/>
  <c r="AR8" i="3" s="1"/>
  <c r="AQ12" i="3"/>
  <c r="AQ8" i="3" s="1"/>
  <c r="AO12" i="3"/>
  <c r="AN12" i="3"/>
  <c r="AM12" i="3"/>
  <c r="AM8" i="3" s="1"/>
  <c r="AL12" i="3"/>
  <c r="AK12" i="3"/>
  <c r="AK8" i="3" s="1"/>
  <c r="AJ12" i="3"/>
  <c r="AI12" i="3"/>
  <c r="AI8" i="3" s="1"/>
  <c r="AG12" i="3"/>
  <c r="AG8" i="3" s="1"/>
  <c r="AF12" i="3"/>
  <c r="AE12" i="3"/>
  <c r="AD12" i="3"/>
  <c r="AC12" i="3"/>
  <c r="AB12" i="3"/>
  <c r="AA12" i="3"/>
  <c r="Y12" i="3"/>
  <c r="X12" i="3"/>
  <c r="X8" i="3" s="1"/>
  <c r="W12" i="3"/>
  <c r="V12" i="3"/>
  <c r="U12" i="3"/>
  <c r="U8" i="3" s="1"/>
  <c r="T12" i="3"/>
  <c r="S12" i="3"/>
  <c r="S8" i="3" s="1"/>
  <c r="Q12" i="3"/>
  <c r="P12" i="3"/>
  <c r="P8" i="3" s="1"/>
  <c r="O12" i="3"/>
  <c r="O8" i="3" s="1"/>
  <c r="N12" i="3"/>
  <c r="M12" i="3"/>
  <c r="M8" i="3" s="1"/>
  <c r="L12" i="3"/>
  <c r="K12" i="3"/>
  <c r="I12" i="3"/>
  <c r="H12" i="3"/>
  <c r="G12" i="3"/>
  <c r="G8" i="3" s="1"/>
  <c r="F12" i="3"/>
  <c r="F8" i="3" s="1"/>
  <c r="E12" i="3"/>
  <c r="E8" i="3" s="1"/>
  <c r="D12" i="3"/>
  <c r="C12" i="3"/>
  <c r="C8" i="3" s="1"/>
  <c r="B12" i="3" a="1"/>
  <c r="CD12" i="3" s="1"/>
  <c r="B12" i="3"/>
  <c r="CC8" i="3"/>
  <c r="BU8" i="3"/>
  <c r="BM8" i="3"/>
  <c r="BE8" i="3"/>
  <c r="AW8" i="3"/>
  <c r="AO8" i="3"/>
  <c r="Y8" i="3"/>
  <c r="Q8" i="3"/>
  <c r="I8" i="3"/>
  <c r="B8" i="3"/>
  <c r="CH7" i="3"/>
  <c r="CH8" i="3" s="1"/>
  <c r="CG7" i="3"/>
  <c r="CF7" i="3"/>
  <c r="CE7" i="3"/>
  <c r="CC7" i="3"/>
  <c r="CB7" i="3"/>
  <c r="CA7" i="3"/>
  <c r="BZ7" i="3"/>
  <c r="BZ8" i="3" s="1"/>
  <c r="BY7" i="3"/>
  <c r="BX7" i="3"/>
  <c r="BW7" i="3"/>
  <c r="BW8" i="3" s="1"/>
  <c r="BU7" i="3"/>
  <c r="BT7" i="3"/>
  <c r="BS7" i="3"/>
  <c r="BR7" i="3"/>
  <c r="BQ7" i="3"/>
  <c r="BP7" i="3"/>
  <c r="BO7" i="3"/>
  <c r="BM7" i="3"/>
  <c r="BL7" i="3"/>
  <c r="BK7" i="3"/>
  <c r="BK8" i="3" s="1"/>
  <c r="BJ7" i="3"/>
  <c r="BI7" i="3"/>
  <c r="BH7" i="3"/>
  <c r="BG7" i="3"/>
  <c r="BG8" i="3" s="1"/>
  <c r="BE7" i="3"/>
  <c r="BD7" i="3"/>
  <c r="BC7" i="3"/>
  <c r="BB7" i="3"/>
  <c r="BB8" i="3" s="1"/>
  <c r="BA7" i="3"/>
  <c r="AZ7" i="3"/>
  <c r="AY7" i="3"/>
  <c r="AW7" i="3"/>
  <c r="AV7" i="3"/>
  <c r="AU7" i="3"/>
  <c r="AU8" i="3" s="1"/>
  <c r="AT7" i="3"/>
  <c r="AT8" i="3" s="1"/>
  <c r="AS7" i="3"/>
  <c r="AR7" i="3"/>
  <c r="AQ7" i="3"/>
  <c r="AO7" i="3"/>
  <c r="AN7" i="3"/>
  <c r="AM7" i="3"/>
  <c r="AL7" i="3"/>
  <c r="AL8" i="3" s="1"/>
  <c r="AK7" i="3"/>
  <c r="AJ7" i="3"/>
  <c r="AI7" i="3"/>
  <c r="AG7" i="3"/>
  <c r="AF7" i="3"/>
  <c r="AE7" i="3"/>
  <c r="AE8" i="3" s="1"/>
  <c r="AD7" i="3"/>
  <c r="AD8" i="3" s="1"/>
  <c r="AC7" i="3"/>
  <c r="AC8" i="3" s="1"/>
  <c r="AB7" i="3"/>
  <c r="AA7" i="3"/>
  <c r="AA8" i="3" s="1"/>
  <c r="Y7" i="3"/>
  <c r="X7" i="3"/>
  <c r="W7" i="3"/>
  <c r="V7" i="3"/>
  <c r="V8" i="3" s="1"/>
  <c r="U7" i="3"/>
  <c r="T7" i="3"/>
  <c r="S7" i="3"/>
  <c r="Q7" i="3"/>
  <c r="P7" i="3"/>
  <c r="O7" i="3"/>
  <c r="N7" i="3"/>
  <c r="N8" i="3" s="1"/>
  <c r="M7" i="3"/>
  <c r="L7" i="3"/>
  <c r="K7" i="3"/>
  <c r="K8" i="3" s="1"/>
  <c r="I7" i="3"/>
  <c r="H7" i="3"/>
  <c r="G7" i="3"/>
  <c r="F7" i="3"/>
  <c r="E7" i="3"/>
  <c r="D7" i="3"/>
  <c r="C7" i="3"/>
  <c r="B7" i="3" a="1"/>
  <c r="CD7" i="3" s="1"/>
  <c r="CD8" i="3" s="1"/>
  <c r="B7" i="3"/>
  <c r="D36" i="2"/>
  <c r="B34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CH13" i="2"/>
  <c r="CG13" i="2"/>
  <c r="BZ13" i="2"/>
  <c r="BY13" i="2"/>
  <c r="BR13" i="2"/>
  <c r="BQ13" i="2"/>
  <c r="BJ13" i="2"/>
  <c r="BI13" i="2"/>
  <c r="BB13" i="2"/>
  <c r="BA13" i="2"/>
  <c r="AT13" i="2"/>
  <c r="AS13" i="2"/>
  <c r="AL13" i="2"/>
  <c r="AK13" i="2"/>
  <c r="AF13" i="2"/>
  <c r="AD13" i="2"/>
  <c r="AC13" i="2"/>
  <c r="V13" i="2"/>
  <c r="U13" i="2"/>
  <c r="N13" i="2"/>
  <c r="M13" i="2"/>
  <c r="F13" i="2"/>
  <c r="E13" i="2"/>
  <c r="B13" i="2" a="1"/>
  <c r="CF13" i="2" s="1"/>
  <c r="CE8" i="2"/>
  <c r="CD8" i="2"/>
  <c r="BW8" i="2"/>
  <c r="BV8" i="2"/>
  <c r="BO8" i="2"/>
  <c r="BN8" i="2"/>
  <c r="BG8" i="2"/>
  <c r="BF8" i="2"/>
  <c r="AY8" i="2"/>
  <c r="AX8" i="2"/>
  <c r="AQ8" i="2"/>
  <c r="AP8" i="2"/>
  <c r="AI8" i="2"/>
  <c r="AH8" i="2"/>
  <c r="AA8" i="2"/>
  <c r="Z8" i="2"/>
  <c r="S8" i="2"/>
  <c r="R8" i="2"/>
  <c r="K8" i="2"/>
  <c r="J8" i="2"/>
  <c r="C8" i="2"/>
  <c r="B8" i="2"/>
  <c r="CB7" i="2"/>
  <c r="CA7" i="2"/>
  <c r="BT7" i="2"/>
  <c r="BS7" i="2"/>
  <c r="BL7" i="2"/>
  <c r="BK7" i="2"/>
  <c r="BD7" i="2"/>
  <c r="BC7" i="2"/>
  <c r="AV7" i="2"/>
  <c r="AU7" i="2"/>
  <c r="AN7" i="2"/>
  <c r="AM7" i="2"/>
  <c r="AF7" i="2"/>
  <c r="AE7" i="2"/>
  <c r="X7" i="2"/>
  <c r="W7" i="2"/>
  <c r="P7" i="2"/>
  <c r="O7" i="2"/>
  <c r="H7" i="2"/>
  <c r="G7" i="2"/>
  <c r="B7" i="2" a="1"/>
  <c r="CC8" i="2" s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4" i="3" s="1" a="1"/>
  <c r="CB4" i="3" l="1"/>
  <c r="BT4" i="3"/>
  <c r="BL4" i="3"/>
  <c r="BD4" i="3"/>
  <c r="AV4" i="3"/>
  <c r="AN4" i="3"/>
  <c r="AF4" i="3"/>
  <c r="X4" i="3"/>
  <c r="P4" i="3"/>
  <c r="H4" i="3"/>
  <c r="CA4" i="3"/>
  <c r="BS4" i="3"/>
  <c r="BK4" i="3"/>
  <c r="BC4" i="3"/>
  <c r="AU4" i="3"/>
  <c r="AM4" i="3"/>
  <c r="AE4" i="3"/>
  <c r="W4" i="3"/>
  <c r="O4" i="3"/>
  <c r="G4" i="3"/>
  <c r="CH4" i="3"/>
  <c r="BZ4" i="3"/>
  <c r="BR4" i="3"/>
  <c r="BJ4" i="3"/>
  <c r="BB4" i="3"/>
  <c r="AT4" i="3"/>
  <c r="AL4" i="3"/>
  <c r="AD4" i="3"/>
  <c r="V4" i="3"/>
  <c r="N4" i="3"/>
  <c r="F4" i="3"/>
  <c r="CG4" i="3"/>
  <c r="BY4" i="3"/>
  <c r="BQ4" i="3"/>
  <c r="BI4" i="3"/>
  <c r="BA4" i="3"/>
  <c r="AS4" i="3"/>
  <c r="AK4" i="3"/>
  <c r="AC4" i="3"/>
  <c r="U4" i="3"/>
  <c r="M4" i="3"/>
  <c r="E4" i="3"/>
  <c r="CF4" i="3"/>
  <c r="BX4" i="3"/>
  <c r="BP4" i="3"/>
  <c r="BH4" i="3"/>
  <c r="AZ4" i="3"/>
  <c r="AR4" i="3"/>
  <c r="AJ4" i="3"/>
  <c r="AB4" i="3"/>
  <c r="T4" i="3"/>
  <c r="L4" i="3"/>
  <c r="D4" i="3"/>
  <c r="CE4" i="3"/>
  <c r="BW4" i="3"/>
  <c r="BO4" i="3"/>
  <c r="BG4" i="3"/>
  <c r="AY4" i="3"/>
  <c r="AQ4" i="3"/>
  <c r="AI4" i="3"/>
  <c r="AA4" i="3"/>
  <c r="S4" i="3"/>
  <c r="K4" i="3"/>
  <c r="C4" i="3"/>
  <c r="CC4" i="3"/>
  <c r="AW4" i="3"/>
  <c r="Q4" i="3"/>
  <c r="BV4" i="3"/>
  <c r="AP4" i="3"/>
  <c r="J4" i="3"/>
  <c r="AG4" i="3"/>
  <c r="BU4" i="3"/>
  <c r="AO4" i="3"/>
  <c r="I4" i="3"/>
  <c r="BM4" i="3"/>
  <c r="B4" i="3"/>
  <c r="BN4" i="3"/>
  <c r="AH4" i="3"/>
  <c r="BF4" i="3"/>
  <c r="Z4" i="3"/>
  <c r="BE4" i="3"/>
  <c r="AX4" i="3"/>
  <c r="Y4" i="3"/>
  <c r="CD4" i="3"/>
  <c r="R4" i="3"/>
  <c r="BZ9" i="2"/>
  <c r="CB4" i="8"/>
  <c r="BT4" i="8"/>
  <c r="BL4" i="8"/>
  <c r="BD4" i="8"/>
  <c r="AV4" i="8"/>
  <c r="AN4" i="8"/>
  <c r="AF4" i="8"/>
  <c r="X4" i="8"/>
  <c r="P4" i="8"/>
  <c r="H4" i="8"/>
  <c r="CA4" i="8"/>
  <c r="BS4" i="8"/>
  <c r="BK4" i="8"/>
  <c r="BC4" i="8"/>
  <c r="AU4" i="8"/>
  <c r="AM4" i="8"/>
  <c r="AE4" i="8"/>
  <c r="W4" i="8"/>
  <c r="O4" i="8"/>
  <c r="G4" i="8"/>
  <c r="CH4" i="8"/>
  <c r="BZ4" i="8"/>
  <c r="BR4" i="8"/>
  <c r="BJ4" i="8"/>
  <c r="BB4" i="8"/>
  <c r="AT4" i="8"/>
  <c r="AL4" i="8"/>
  <c r="AD4" i="8"/>
  <c r="V4" i="8"/>
  <c r="N4" i="8"/>
  <c r="F4" i="8"/>
  <c r="CG4" i="8"/>
  <c r="BY4" i="8"/>
  <c r="BQ4" i="8"/>
  <c r="BI4" i="8"/>
  <c r="BA4" i="8"/>
  <c r="AS4" i="8"/>
  <c r="AK4" i="8"/>
  <c r="AC4" i="8"/>
  <c r="U4" i="8"/>
  <c r="M4" i="8"/>
  <c r="E4" i="8"/>
  <c r="CE4" i="8"/>
  <c r="BW4" i="8"/>
  <c r="BO4" i="8"/>
  <c r="BG4" i="8"/>
  <c r="AY4" i="8"/>
  <c r="AQ4" i="8"/>
  <c r="AI4" i="8"/>
  <c r="AA4" i="8"/>
  <c r="S4" i="8"/>
  <c r="K4" i="8"/>
  <c r="C4" i="8"/>
  <c r="CF4" i="8"/>
  <c r="BM4" i="8"/>
  <c r="AP4" i="8"/>
  <c r="T4" i="8"/>
  <c r="B4" i="8"/>
  <c r="CD4" i="8"/>
  <c r="BH4" i="8"/>
  <c r="AO4" i="8"/>
  <c r="R4" i="8"/>
  <c r="CC4" i="8"/>
  <c r="BF4" i="8"/>
  <c r="AJ4" i="8"/>
  <c r="Q4" i="8"/>
  <c r="BX4" i="8"/>
  <c r="BE4" i="8"/>
  <c r="AH4" i="8"/>
  <c r="L4" i="8"/>
  <c r="BV4" i="8"/>
  <c r="AZ4" i="8"/>
  <c r="AG4" i="8"/>
  <c r="J4" i="8"/>
  <c r="BU4" i="8"/>
  <c r="AX4" i="8"/>
  <c r="AB4" i="8"/>
  <c r="I4" i="8"/>
  <c r="BP4" i="8"/>
  <c r="AW4" i="8"/>
  <c r="Z4" i="8"/>
  <c r="D4" i="8"/>
  <c r="W8" i="3"/>
  <c r="Y4" i="8"/>
  <c r="BN4" i="8"/>
  <c r="AR21" i="8"/>
  <c r="AR5" i="8"/>
  <c r="B4" i="2" a="1"/>
  <c r="BO5" i="12"/>
  <c r="BT8" i="3"/>
  <c r="BL8" i="3"/>
  <c r="BD8" i="3"/>
  <c r="AV8" i="3"/>
  <c r="AN8" i="3"/>
  <c r="AF8" i="3"/>
  <c r="H8" i="3"/>
  <c r="CF8" i="3"/>
  <c r="BX8" i="3"/>
  <c r="BP8" i="3"/>
  <c r="BH8" i="3"/>
  <c r="AJ8" i="3"/>
  <c r="AB8" i="3"/>
  <c r="T8" i="3"/>
  <c r="L8" i="3"/>
  <c r="D8" i="3"/>
  <c r="BR8" i="8"/>
  <c r="B4" i="10" a="1"/>
  <c r="CE5" i="12"/>
  <c r="B7" i="2"/>
  <c r="I7" i="2"/>
  <c r="Q7" i="2"/>
  <c r="Y7" i="2"/>
  <c r="AG7" i="2"/>
  <c r="AO7" i="2"/>
  <c r="AW7" i="2"/>
  <c r="BE7" i="2"/>
  <c r="BM7" i="2"/>
  <c r="BU7" i="2"/>
  <c r="CC7" i="2"/>
  <c r="D8" i="2"/>
  <c r="L8" i="2"/>
  <c r="T8" i="2"/>
  <c r="AB8" i="2"/>
  <c r="AJ8" i="2"/>
  <c r="AR8" i="2"/>
  <c r="AZ8" i="2"/>
  <c r="BH8" i="2"/>
  <c r="BP8" i="2"/>
  <c r="BX8" i="2"/>
  <c r="CF8" i="2"/>
  <c r="CF9" i="2" s="1"/>
  <c r="G13" i="2"/>
  <c r="O13" i="2"/>
  <c r="W13" i="2"/>
  <c r="AE13" i="2"/>
  <c r="AE9" i="2" s="1"/>
  <c r="AM13" i="2"/>
  <c r="AU13" i="2"/>
  <c r="BC13" i="2"/>
  <c r="BK13" i="2"/>
  <c r="BS13" i="2"/>
  <c r="CA13" i="2"/>
  <c r="CA9" i="2" s="1"/>
  <c r="B33" i="32"/>
  <c r="B33" i="30"/>
  <c r="B33" i="28"/>
  <c r="B33" i="26"/>
  <c r="B33" i="24"/>
  <c r="BK8" i="24" s="1"/>
  <c r="B33" i="22"/>
  <c r="B33" i="20"/>
  <c r="B33" i="18"/>
  <c r="B33" i="16"/>
  <c r="E8" i="16" s="1"/>
  <c r="B33" i="14"/>
  <c r="B33" i="12"/>
  <c r="B33" i="10"/>
  <c r="BO8" i="10" s="1"/>
  <c r="B33" i="8"/>
  <c r="J8" i="8" s="1"/>
  <c r="R7" i="2"/>
  <c r="AH7" i="2"/>
  <c r="AX7" i="2"/>
  <c r="BF7" i="2"/>
  <c r="BV7" i="2"/>
  <c r="E8" i="2"/>
  <c r="E9" i="2" s="1"/>
  <c r="AC8" i="2"/>
  <c r="AC9" i="2" s="1"/>
  <c r="AS8" i="2"/>
  <c r="AS9" i="2" s="1"/>
  <c r="BI8" i="2"/>
  <c r="BI9" i="2" s="1"/>
  <c r="BY8" i="2"/>
  <c r="BY9" i="2" s="1"/>
  <c r="H13" i="2"/>
  <c r="P13" i="2"/>
  <c r="X13" i="2"/>
  <c r="AN13" i="2"/>
  <c r="AV13" i="2"/>
  <c r="AV9" i="2" s="1"/>
  <c r="BD13" i="2"/>
  <c r="BL13" i="2"/>
  <c r="BL9" i="2" s="1"/>
  <c r="BT13" i="2"/>
  <c r="BT9" i="2" s="1"/>
  <c r="CB13" i="2"/>
  <c r="B4" i="5" a="1"/>
  <c r="CE8" i="8"/>
  <c r="BQ8" i="10"/>
  <c r="J7" i="2"/>
  <c r="Z7" i="2"/>
  <c r="AP7" i="2"/>
  <c r="BN7" i="2"/>
  <c r="CD7" i="2"/>
  <c r="M8" i="2"/>
  <c r="M9" i="2" s="1"/>
  <c r="U8" i="2"/>
  <c r="U9" i="2" s="1"/>
  <c r="AK8" i="2"/>
  <c r="AK9" i="2" s="1"/>
  <c r="BA8" i="2"/>
  <c r="BA9" i="2" s="1"/>
  <c r="BQ8" i="2"/>
  <c r="BQ9" i="2" s="1"/>
  <c r="CG8" i="2"/>
  <c r="CG9" i="2" s="1"/>
  <c r="C7" i="2"/>
  <c r="K7" i="2"/>
  <c r="S7" i="2"/>
  <c r="AA7" i="2"/>
  <c r="AI7" i="2"/>
  <c r="AQ7" i="2"/>
  <c r="AY7" i="2"/>
  <c r="BG7" i="2"/>
  <c r="BO7" i="2"/>
  <c r="BW7" i="2"/>
  <c r="CE7" i="2"/>
  <c r="F8" i="2"/>
  <c r="F9" i="2" s="1"/>
  <c r="N8" i="2"/>
  <c r="N9" i="2" s="1"/>
  <c r="V8" i="2"/>
  <c r="V9" i="2" s="1"/>
  <c r="AD8" i="2"/>
  <c r="AD9" i="2" s="1"/>
  <c r="AL8" i="2"/>
  <c r="AL9" i="2" s="1"/>
  <c r="AT8" i="2"/>
  <c r="AT9" i="2" s="1"/>
  <c r="BB8" i="2"/>
  <c r="BB9" i="2" s="1"/>
  <c r="BJ8" i="2"/>
  <c r="BJ9" i="2" s="1"/>
  <c r="BR8" i="2"/>
  <c r="BR9" i="2" s="1"/>
  <c r="BZ8" i="2"/>
  <c r="CH8" i="2"/>
  <c r="CH9" i="2" s="1"/>
  <c r="B13" i="2"/>
  <c r="B9" i="2" s="1"/>
  <c r="I13" i="2"/>
  <c r="Q13" i="2"/>
  <c r="Q9" i="2" s="1"/>
  <c r="Y13" i="2"/>
  <c r="AG13" i="2"/>
  <c r="AO13" i="2"/>
  <c r="AO9" i="2" s="1"/>
  <c r="AW13" i="2"/>
  <c r="BE13" i="2"/>
  <c r="BM13" i="2"/>
  <c r="BM9" i="2" s="1"/>
  <c r="BU13" i="2"/>
  <c r="CC13" i="2"/>
  <c r="CC9" i="2" s="1"/>
  <c r="J7" i="3"/>
  <c r="R7" i="3"/>
  <c r="B11" i="5" s="1" a="1"/>
  <c r="Z7" i="3"/>
  <c r="AH7" i="3"/>
  <c r="AP7" i="3"/>
  <c r="AX7" i="3"/>
  <c r="BF7" i="3"/>
  <c r="BN7" i="3"/>
  <c r="BV7" i="3"/>
  <c r="AQ8" i="10"/>
  <c r="CH8" i="14"/>
  <c r="L7" i="2"/>
  <c r="AB7" i="2"/>
  <c r="AZ7" i="2"/>
  <c r="BP7" i="2"/>
  <c r="G8" i="2"/>
  <c r="W8" i="2"/>
  <c r="AM8" i="2"/>
  <c r="BC8" i="2"/>
  <c r="BS8" i="2"/>
  <c r="CA8" i="2"/>
  <c r="J13" i="2"/>
  <c r="J9" i="2" s="1"/>
  <c r="R13" i="2"/>
  <c r="R9" i="2" s="1"/>
  <c r="Z13" i="2"/>
  <c r="Z9" i="2" s="1"/>
  <c r="AH13" i="2"/>
  <c r="AH9" i="2" s="1"/>
  <c r="AP13" i="2"/>
  <c r="AP9" i="2" s="1"/>
  <c r="AX13" i="2"/>
  <c r="AX9" i="2" s="1"/>
  <c r="BF13" i="2"/>
  <c r="BF9" i="2" s="1"/>
  <c r="BN13" i="2"/>
  <c r="BN9" i="2" s="1"/>
  <c r="BV13" i="2"/>
  <c r="BV9" i="2" s="1"/>
  <c r="CD13" i="2"/>
  <c r="CD9" i="2" s="1"/>
  <c r="X8" i="10"/>
  <c r="D7" i="2"/>
  <c r="T7" i="2"/>
  <c r="AJ7" i="2"/>
  <c r="AR7" i="2"/>
  <c r="BH7" i="2"/>
  <c r="BX7" i="2"/>
  <c r="CF7" i="2"/>
  <c r="O8" i="2"/>
  <c r="AE8" i="2"/>
  <c r="AU8" i="2"/>
  <c r="BK8" i="2"/>
  <c r="E7" i="2"/>
  <c r="M7" i="2"/>
  <c r="U7" i="2"/>
  <c r="AC7" i="2"/>
  <c r="AK7" i="2"/>
  <c r="AS7" i="2"/>
  <c r="BA7" i="2"/>
  <c r="BI7" i="2"/>
  <c r="BQ7" i="2"/>
  <c r="BY7" i="2"/>
  <c r="CG7" i="2"/>
  <c r="H8" i="2"/>
  <c r="P8" i="2"/>
  <c r="X8" i="2"/>
  <c r="AF8" i="2"/>
  <c r="AF9" i="2" s="1"/>
  <c r="AN8" i="2"/>
  <c r="AV8" i="2"/>
  <c r="BD8" i="2"/>
  <c r="BL8" i="2"/>
  <c r="BT8" i="2"/>
  <c r="CB8" i="2"/>
  <c r="C13" i="2"/>
  <c r="C9" i="2" s="1"/>
  <c r="K13" i="2"/>
  <c r="K9" i="2" s="1"/>
  <c r="S13" i="2"/>
  <c r="S9" i="2" s="1"/>
  <c r="AA13" i="2"/>
  <c r="AA9" i="2" s="1"/>
  <c r="AI13" i="2"/>
  <c r="AI9" i="2" s="1"/>
  <c r="AQ13" i="2"/>
  <c r="AQ9" i="2" s="1"/>
  <c r="AY13" i="2"/>
  <c r="AY9" i="2" s="1"/>
  <c r="BG13" i="2"/>
  <c r="BG9" i="2" s="1"/>
  <c r="BO13" i="2"/>
  <c r="BO9" i="2" s="1"/>
  <c r="BW13" i="2"/>
  <c r="BW9" i="2" s="1"/>
  <c r="CE13" i="2"/>
  <c r="CE9" i="2" s="1"/>
  <c r="C8" i="10"/>
  <c r="AY8" i="10"/>
  <c r="F7" i="2"/>
  <c r="N7" i="2"/>
  <c r="V7" i="2"/>
  <c r="AD7" i="2"/>
  <c r="AL7" i="2"/>
  <c r="AT7" i="2"/>
  <c r="BB7" i="2"/>
  <c r="BJ7" i="2"/>
  <c r="BR7" i="2"/>
  <c r="BZ7" i="2"/>
  <c r="CH7" i="2"/>
  <c r="I8" i="2"/>
  <c r="Q8" i="2"/>
  <c r="Y8" i="2"/>
  <c r="AG8" i="2"/>
  <c r="AO8" i="2"/>
  <c r="AW8" i="2"/>
  <c r="BE8" i="2"/>
  <c r="BM8" i="2"/>
  <c r="BU8" i="2"/>
  <c r="D13" i="2"/>
  <c r="D9" i="2" s="1"/>
  <c r="L13" i="2"/>
  <c r="L9" i="2" s="1"/>
  <c r="T13" i="2"/>
  <c r="T9" i="2" s="1"/>
  <c r="AB13" i="2"/>
  <c r="AB9" i="2" s="1"/>
  <c r="AJ13" i="2"/>
  <c r="AJ9" i="2" s="1"/>
  <c r="AR13" i="2"/>
  <c r="AR9" i="2" s="1"/>
  <c r="AZ13" i="2"/>
  <c r="BH13" i="2"/>
  <c r="BP13" i="2"/>
  <c r="BP9" i="2" s="1"/>
  <c r="BX13" i="2"/>
  <c r="BX9" i="2" s="1"/>
  <c r="F8" i="8"/>
  <c r="E8" i="10"/>
  <c r="BA8" i="10"/>
  <c r="H5" i="12"/>
  <c r="H6" i="8"/>
  <c r="P6" i="8"/>
  <c r="X6" i="8"/>
  <c r="AF6" i="8"/>
  <c r="AN6" i="8"/>
  <c r="AV6" i="8"/>
  <c r="BD6" i="8"/>
  <c r="BL6" i="8"/>
  <c r="BT6" i="8"/>
  <c r="CB6" i="8"/>
  <c r="C7" i="8"/>
  <c r="K7" i="8"/>
  <c r="K8" i="8" s="1"/>
  <c r="S7" i="8"/>
  <c r="S8" i="8" s="1"/>
  <c r="AA7" i="8"/>
  <c r="AI7" i="8"/>
  <c r="AQ7" i="8"/>
  <c r="AY7" i="8"/>
  <c r="AY8" i="8" s="1"/>
  <c r="BG7" i="8"/>
  <c r="BO7" i="8"/>
  <c r="BO8" i="8" s="1"/>
  <c r="BW7" i="8"/>
  <c r="BW8" i="8" s="1"/>
  <c r="CE7" i="8"/>
  <c r="H8" i="10"/>
  <c r="BT8" i="10"/>
  <c r="CG4" i="12"/>
  <c r="BY4" i="12"/>
  <c r="BQ4" i="12"/>
  <c r="BI4" i="12"/>
  <c r="BA4" i="12"/>
  <c r="AS4" i="12"/>
  <c r="AK4" i="12"/>
  <c r="AC4" i="12"/>
  <c r="U4" i="12"/>
  <c r="M4" i="12"/>
  <c r="E4" i="12"/>
  <c r="CF4" i="12"/>
  <c r="BX4" i="12"/>
  <c r="BP4" i="12"/>
  <c r="BH4" i="12"/>
  <c r="AZ4" i="12"/>
  <c r="AR4" i="12"/>
  <c r="AJ4" i="12"/>
  <c r="AB4" i="12"/>
  <c r="T4" i="12"/>
  <c r="L4" i="12"/>
  <c r="D4" i="12"/>
  <c r="CD4" i="12"/>
  <c r="BV4" i="12"/>
  <c r="BN4" i="12"/>
  <c r="BF4" i="12"/>
  <c r="AX4" i="12"/>
  <c r="AP4" i="12"/>
  <c r="AH4" i="12"/>
  <c r="Z4" i="12"/>
  <c r="R4" i="12"/>
  <c r="J4" i="12"/>
  <c r="CC4" i="12"/>
  <c r="BU4" i="12"/>
  <c r="BM4" i="12"/>
  <c r="BE4" i="12"/>
  <c r="AW4" i="12"/>
  <c r="AO4" i="12"/>
  <c r="AG4" i="12"/>
  <c r="Y4" i="12"/>
  <c r="Q4" i="12"/>
  <c r="I4" i="12"/>
  <c r="B4" i="12"/>
  <c r="CA4" i="12"/>
  <c r="BK4" i="12"/>
  <c r="AU4" i="12"/>
  <c r="AE4" i="12"/>
  <c r="O4" i="12"/>
  <c r="BZ4" i="12"/>
  <c r="BG4" i="12"/>
  <c r="AN4" i="12"/>
  <c r="W4" i="12"/>
  <c r="F4" i="12"/>
  <c r="BW4" i="12"/>
  <c r="BD4" i="12"/>
  <c r="AM4" i="12"/>
  <c r="V4" i="12"/>
  <c r="C4" i="12"/>
  <c r="BT4" i="12"/>
  <c r="BC4" i="12"/>
  <c r="AL4" i="12"/>
  <c r="S4" i="12"/>
  <c r="BS4" i="12"/>
  <c r="BB4" i="12"/>
  <c r="AI4" i="12"/>
  <c r="P4" i="12"/>
  <c r="BR4" i="12"/>
  <c r="AY4" i="12"/>
  <c r="AF4" i="12"/>
  <c r="N4" i="12"/>
  <c r="CB4" i="12"/>
  <c r="BJ4" i="12"/>
  <c r="AQ4" i="12"/>
  <c r="X4" i="12"/>
  <c r="G4" i="12"/>
  <c r="K4" i="12"/>
  <c r="CH4" i="12"/>
  <c r="CH12" i="12"/>
  <c r="BZ12" i="12"/>
  <c r="BR12" i="12"/>
  <c r="BJ12" i="12"/>
  <c r="BB12" i="12"/>
  <c r="AT12" i="12"/>
  <c r="AL12" i="12"/>
  <c r="AL8" i="12" s="1"/>
  <c r="AD12" i="12"/>
  <c r="AD8" i="12" s="1"/>
  <c r="V12" i="12"/>
  <c r="N12" i="12"/>
  <c r="F12" i="12"/>
  <c r="CG12" i="12"/>
  <c r="BY12" i="12"/>
  <c r="BQ12" i="12"/>
  <c r="BI12" i="12"/>
  <c r="BA12" i="12"/>
  <c r="BA8" i="12" s="1"/>
  <c r="AS12" i="12"/>
  <c r="AK12" i="12"/>
  <c r="AC12" i="12"/>
  <c r="U12" i="12"/>
  <c r="M12" i="12"/>
  <c r="E12" i="12"/>
  <c r="CE12" i="12"/>
  <c r="CE8" i="12" s="1"/>
  <c r="CE9" i="12" s="1"/>
  <c r="BW12" i="12"/>
  <c r="BW8" i="12" s="1"/>
  <c r="BO12" i="12"/>
  <c r="BG12" i="12"/>
  <c r="AY12" i="12"/>
  <c r="AQ12" i="12"/>
  <c r="AI12" i="12"/>
  <c r="AA12" i="12"/>
  <c r="S12" i="12"/>
  <c r="S8" i="12" s="1"/>
  <c r="K12" i="12"/>
  <c r="K8" i="12" s="1"/>
  <c r="C12" i="12"/>
  <c r="BV12" i="12"/>
  <c r="BK12" i="12"/>
  <c r="AW12" i="12"/>
  <c r="AJ12" i="12"/>
  <c r="X12" i="12"/>
  <c r="J12" i="12"/>
  <c r="J8" i="12" s="1"/>
  <c r="BU12" i="12"/>
  <c r="BU8" i="12" s="1"/>
  <c r="BH12" i="12"/>
  <c r="AV12" i="12"/>
  <c r="AH12" i="12"/>
  <c r="W12" i="12"/>
  <c r="I12" i="12"/>
  <c r="CD12" i="12"/>
  <c r="BS12" i="12"/>
  <c r="BS8" i="12" s="1"/>
  <c r="BE12" i="12"/>
  <c r="BE8" i="12" s="1"/>
  <c r="AR12" i="12"/>
  <c r="AF12" i="12"/>
  <c r="R12" i="12"/>
  <c r="G12" i="12"/>
  <c r="CC12" i="12"/>
  <c r="BP12" i="12"/>
  <c r="BD12" i="12"/>
  <c r="BD8" i="12" s="1"/>
  <c r="AP12" i="12"/>
  <c r="AP8" i="12" s="1"/>
  <c r="AE12" i="12"/>
  <c r="Q12" i="12"/>
  <c r="D12" i="12"/>
  <c r="BL12" i="12"/>
  <c r="AM12" i="12"/>
  <c r="L12" i="12"/>
  <c r="CB12" i="12"/>
  <c r="CB8" i="12" s="1"/>
  <c r="AZ12" i="12"/>
  <c r="AZ8" i="12" s="1"/>
  <c r="Y12" i="12"/>
  <c r="CA12" i="12"/>
  <c r="AX12" i="12"/>
  <c r="T12" i="12"/>
  <c r="BX12" i="12"/>
  <c r="AU12" i="12"/>
  <c r="P12" i="12"/>
  <c r="P8" i="12" s="1"/>
  <c r="BT12" i="12"/>
  <c r="BT8" i="12" s="1"/>
  <c r="AO12" i="12"/>
  <c r="O12" i="12"/>
  <c r="BN12" i="12"/>
  <c r="AN12" i="12"/>
  <c r="H12" i="12"/>
  <c r="CF12" i="12"/>
  <c r="BC12" i="12"/>
  <c r="BC8" i="12" s="1"/>
  <c r="Z12" i="12"/>
  <c r="AA4" i="12"/>
  <c r="AB12" i="12"/>
  <c r="T5" i="20"/>
  <c r="J6" i="8"/>
  <c r="R6" i="8"/>
  <c r="Z6" i="8"/>
  <c r="AH6" i="8"/>
  <c r="AP6" i="8"/>
  <c r="AX6" i="8"/>
  <c r="BF6" i="8"/>
  <c r="BN6" i="8"/>
  <c r="BV6" i="8"/>
  <c r="CD6" i="8"/>
  <c r="E7" i="8"/>
  <c r="M7" i="8"/>
  <c r="U7" i="8"/>
  <c r="AC7" i="8"/>
  <c r="AK7" i="8"/>
  <c r="AS7" i="8"/>
  <c r="BA7" i="8"/>
  <c r="BI7" i="8"/>
  <c r="BQ7" i="8"/>
  <c r="BY7" i="8"/>
  <c r="CG7" i="8"/>
  <c r="L12" i="8"/>
  <c r="AA12" i="8"/>
  <c r="AQ12" i="8"/>
  <c r="AQ8" i="8" s="1"/>
  <c r="BG12" i="8"/>
  <c r="K8" i="10"/>
  <c r="AI8" i="10"/>
  <c r="BD8" i="10"/>
  <c r="CG8" i="10"/>
  <c r="AC8" i="10"/>
  <c r="AS7" i="10"/>
  <c r="AS8" i="10" s="1"/>
  <c r="AD4" i="12"/>
  <c r="AG12" i="12"/>
  <c r="AG8" i="12" s="1"/>
  <c r="C6" i="8"/>
  <c r="K6" i="8"/>
  <c r="S6" i="8"/>
  <c r="AA6" i="8"/>
  <c r="AI6" i="8"/>
  <c r="AQ6" i="8"/>
  <c r="AY6" i="8"/>
  <c r="BG6" i="8"/>
  <c r="BO6" i="8"/>
  <c r="BW6" i="8"/>
  <c r="CE6" i="8"/>
  <c r="F7" i="8"/>
  <c r="N7" i="8"/>
  <c r="V7" i="8"/>
  <c r="V8" i="8" s="1"/>
  <c r="AD7" i="8"/>
  <c r="AL7" i="8"/>
  <c r="AL8" i="8" s="1"/>
  <c r="AT7" i="8"/>
  <c r="BB7" i="8"/>
  <c r="BB8" i="8" s="1"/>
  <c r="BJ7" i="8"/>
  <c r="BR7" i="8"/>
  <c r="BZ7" i="8"/>
  <c r="CH7" i="8"/>
  <c r="CH8" i="8" s="1"/>
  <c r="CB12" i="8"/>
  <c r="CB8" i="8" s="1"/>
  <c r="BT12" i="8"/>
  <c r="BT8" i="8" s="1"/>
  <c r="BL12" i="8"/>
  <c r="BD12" i="8"/>
  <c r="BD8" i="8" s="1"/>
  <c r="AV12" i="8"/>
  <c r="AN12" i="8"/>
  <c r="AN8" i="8" s="1"/>
  <c r="AF12" i="8"/>
  <c r="X12" i="8"/>
  <c r="P12" i="8"/>
  <c r="P8" i="8" s="1"/>
  <c r="H12" i="8"/>
  <c r="H8" i="8" s="1"/>
  <c r="CG12" i="8"/>
  <c r="BY12" i="8"/>
  <c r="BY8" i="8" s="1"/>
  <c r="BQ12" i="8"/>
  <c r="BI12" i="8"/>
  <c r="BA12" i="8"/>
  <c r="BA8" i="8" s="1"/>
  <c r="AS12" i="8"/>
  <c r="AK12" i="8"/>
  <c r="AK8" i="8" s="1"/>
  <c r="AC12" i="8"/>
  <c r="AC8" i="8" s="1"/>
  <c r="U12" i="8"/>
  <c r="M12" i="8"/>
  <c r="M8" i="8" s="1"/>
  <c r="E12" i="8"/>
  <c r="CF12" i="8"/>
  <c r="CF8" i="8" s="1"/>
  <c r="BX12" i="8"/>
  <c r="BX8" i="8" s="1"/>
  <c r="BP12" i="8"/>
  <c r="BH12" i="8"/>
  <c r="BH8" i="8" s="1"/>
  <c r="AZ12" i="8"/>
  <c r="AZ8" i="8" s="1"/>
  <c r="AR12" i="8"/>
  <c r="AJ12" i="8"/>
  <c r="AJ8" i="8" s="1"/>
  <c r="AB12" i="8"/>
  <c r="T12" i="8"/>
  <c r="T8" i="8" s="1"/>
  <c r="CC12" i="8"/>
  <c r="CC8" i="8" s="1"/>
  <c r="BU12" i="8"/>
  <c r="BM12" i="8"/>
  <c r="BM8" i="8" s="1"/>
  <c r="BE12" i="8"/>
  <c r="BE8" i="8" s="1"/>
  <c r="AW12" i="8"/>
  <c r="AO12" i="8"/>
  <c r="AO8" i="8" s="1"/>
  <c r="AG12" i="8"/>
  <c r="AG8" i="8" s="1"/>
  <c r="Y12" i="8"/>
  <c r="Y8" i="8" s="1"/>
  <c r="Q12" i="8"/>
  <c r="Q8" i="8" s="1"/>
  <c r="I12" i="8"/>
  <c r="B12" i="8"/>
  <c r="B8" i="8" s="1"/>
  <c r="N12" i="8"/>
  <c r="N8" i="8" s="1"/>
  <c r="AD12" i="8"/>
  <c r="AT12" i="8"/>
  <c r="AT8" i="8" s="1"/>
  <c r="BJ12" i="8"/>
  <c r="BJ8" i="8" s="1"/>
  <c r="BZ12" i="8"/>
  <c r="BG8" i="10"/>
  <c r="CD7" i="10"/>
  <c r="CD8" i="10" s="1"/>
  <c r="P7" i="10"/>
  <c r="P8" i="10" s="1"/>
  <c r="AF8" i="10"/>
  <c r="AF7" i="10"/>
  <c r="AV7" i="10"/>
  <c r="AV8" i="10" s="1"/>
  <c r="CB7" i="10"/>
  <c r="CB8" i="10"/>
  <c r="AT4" i="12"/>
  <c r="BF12" i="12"/>
  <c r="D6" i="8"/>
  <c r="L6" i="8"/>
  <c r="T6" i="8"/>
  <c r="AB6" i="8"/>
  <c r="AJ6" i="8"/>
  <c r="AR6" i="8"/>
  <c r="AZ6" i="8"/>
  <c r="BH6" i="8"/>
  <c r="BP6" i="8"/>
  <c r="BX6" i="8"/>
  <c r="CF6" i="8"/>
  <c r="G7" i="8"/>
  <c r="G8" i="8" s="1"/>
  <c r="O7" i="8"/>
  <c r="W7" i="8"/>
  <c r="W8" i="8" s="1"/>
  <c r="AE7" i="8"/>
  <c r="AM7" i="8"/>
  <c r="AU7" i="8"/>
  <c r="BC7" i="8"/>
  <c r="BC8" i="8" s="1"/>
  <c r="BK7" i="8"/>
  <c r="BS7" i="8"/>
  <c r="BS8" i="8" s="1"/>
  <c r="CA7" i="8"/>
  <c r="C12" i="8"/>
  <c r="C8" i="8" s="1"/>
  <c r="O12" i="8"/>
  <c r="O8" i="8" s="1"/>
  <c r="AE12" i="8"/>
  <c r="AU12" i="8"/>
  <c r="AU8" i="8" s="1"/>
  <c r="BK12" i="8"/>
  <c r="CA12" i="8"/>
  <c r="CA8" i="8" s="1"/>
  <c r="S8" i="10"/>
  <c r="BI7" i="10"/>
  <c r="BI8" i="10" s="1"/>
  <c r="AV4" i="12"/>
  <c r="BM12" i="12"/>
  <c r="BM8" i="12" s="1"/>
  <c r="J12" i="3"/>
  <c r="J8" i="3" s="1"/>
  <c r="R12" i="3"/>
  <c r="R8" i="3" s="1"/>
  <c r="Z12" i="3"/>
  <c r="AH12" i="3"/>
  <c r="AH8" i="3" s="1"/>
  <c r="AP12" i="3"/>
  <c r="AX12" i="3"/>
  <c r="BF12" i="3"/>
  <c r="BF8" i="3" s="1"/>
  <c r="BN12" i="3"/>
  <c r="BN8" i="3" s="1"/>
  <c r="BV12" i="3"/>
  <c r="BV8" i="3" s="1"/>
  <c r="E6" i="8"/>
  <c r="M6" i="8"/>
  <c r="U6" i="8"/>
  <c r="AC6" i="8"/>
  <c r="AK6" i="8"/>
  <c r="AS6" i="8"/>
  <c r="BA6" i="8"/>
  <c r="BI6" i="8"/>
  <c r="BQ6" i="8"/>
  <c r="BY6" i="8"/>
  <c r="CG6" i="8"/>
  <c r="H7" i="8"/>
  <c r="P7" i="8"/>
  <c r="X7" i="8"/>
  <c r="AF7" i="8"/>
  <c r="AN7" i="8"/>
  <c r="AV7" i="8"/>
  <c r="BD7" i="8"/>
  <c r="BL7" i="8"/>
  <c r="BT7" i="8"/>
  <c r="D12" i="8"/>
  <c r="R12" i="8"/>
  <c r="R8" i="8" s="1"/>
  <c r="AH12" i="8"/>
  <c r="AH8" i="8" s="1"/>
  <c r="AX12" i="8"/>
  <c r="BN12" i="8"/>
  <c r="BN8" i="8" s="1"/>
  <c r="CD12" i="8"/>
  <c r="CD8" i="8" s="1"/>
  <c r="U8" i="10"/>
  <c r="M8" i="10"/>
  <c r="BL4" i="12"/>
  <c r="F6" i="10"/>
  <c r="P6" i="10"/>
  <c r="AB6" i="10"/>
  <c r="AL6" i="10"/>
  <c r="AV6" i="10"/>
  <c r="BH6" i="10"/>
  <c r="BR6" i="10"/>
  <c r="CB6" i="10"/>
  <c r="AQ8" i="16"/>
  <c r="J6" i="10"/>
  <c r="U6" i="10"/>
  <c r="AE6" i="10"/>
  <c r="AP6" i="10"/>
  <c r="BA6" i="10"/>
  <c r="BK6" i="10"/>
  <c r="BV6" i="10"/>
  <c r="CG6" i="10"/>
  <c r="L6" i="10"/>
  <c r="V6" i="10"/>
  <c r="AF6" i="10"/>
  <c r="AR6" i="10"/>
  <c r="BB6" i="10"/>
  <c r="BL6" i="10"/>
  <c r="BX6" i="10"/>
  <c r="CG17" i="10"/>
  <c r="BY17" i="10"/>
  <c r="BQ17" i="10"/>
  <c r="BI17" i="10"/>
  <c r="BA17" i="10"/>
  <c r="AS17" i="10"/>
  <c r="AK17" i="10"/>
  <c r="AC17" i="10"/>
  <c r="U17" i="10"/>
  <c r="M17" i="10"/>
  <c r="E17" i="10"/>
  <c r="CF17" i="10"/>
  <c r="BX17" i="10"/>
  <c r="BP17" i="10"/>
  <c r="BH17" i="10"/>
  <c r="AZ17" i="10"/>
  <c r="AR17" i="10"/>
  <c r="AJ17" i="10"/>
  <c r="AB17" i="10"/>
  <c r="T17" i="10"/>
  <c r="L17" i="10"/>
  <c r="D17" i="10"/>
  <c r="CD17" i="10"/>
  <c r="BV17" i="10"/>
  <c r="BN17" i="10"/>
  <c r="BF17" i="10"/>
  <c r="AX17" i="10"/>
  <c r="AP17" i="10"/>
  <c r="AH17" i="10"/>
  <c r="Z17" i="10"/>
  <c r="R17" i="10"/>
  <c r="J17" i="10"/>
  <c r="B17" i="10"/>
  <c r="CC17" i="10"/>
  <c r="BU17" i="10"/>
  <c r="BM17" i="10"/>
  <c r="BE17" i="10"/>
  <c r="AW17" i="10"/>
  <c r="AO17" i="10"/>
  <c r="AG17" i="10"/>
  <c r="Y17" i="10"/>
  <c r="Q17" i="10"/>
  <c r="I17" i="10"/>
  <c r="CE6" i="10"/>
  <c r="BW6" i="10"/>
  <c r="BO6" i="10"/>
  <c r="BG6" i="10"/>
  <c r="AY6" i="10"/>
  <c r="AQ6" i="10"/>
  <c r="AI6" i="10"/>
  <c r="AA6" i="10"/>
  <c r="S6" i="10"/>
  <c r="K6" i="10"/>
  <c r="C6" i="10"/>
  <c r="CC6" i="10"/>
  <c r="BU6" i="10"/>
  <c r="BM6" i="10"/>
  <c r="BE6" i="10"/>
  <c r="AW6" i="10"/>
  <c r="AO6" i="10"/>
  <c r="AG6" i="10"/>
  <c r="Y6" i="10"/>
  <c r="Q6" i="10"/>
  <c r="I6" i="10"/>
  <c r="B6" i="10"/>
  <c r="M6" i="10"/>
  <c r="W6" i="10"/>
  <c r="AH6" i="10"/>
  <c r="AS6" i="10"/>
  <c r="BC6" i="10"/>
  <c r="BN6" i="10"/>
  <c r="BY6" i="10"/>
  <c r="D6" i="10"/>
  <c r="N6" i="10"/>
  <c r="X6" i="10"/>
  <c r="AJ6" i="10"/>
  <c r="AT6" i="10"/>
  <c r="BD6" i="10"/>
  <c r="BP6" i="10"/>
  <c r="BZ6" i="10"/>
  <c r="BQ8" i="16"/>
  <c r="E6" i="10"/>
  <c r="O6" i="10"/>
  <c r="Z6" i="10"/>
  <c r="AK6" i="10"/>
  <c r="AU6" i="10"/>
  <c r="BF6" i="10"/>
  <c r="BQ6" i="10"/>
  <c r="CA6" i="10"/>
  <c r="D17" i="12"/>
  <c r="AC17" i="12"/>
  <c r="R12" i="14"/>
  <c r="AX12" i="14"/>
  <c r="CD12" i="14"/>
  <c r="AK8" i="16"/>
  <c r="E21" i="20"/>
  <c r="E5" i="20"/>
  <c r="BZ8" i="20"/>
  <c r="CD17" i="12"/>
  <c r="BV17" i="12"/>
  <c r="BN17" i="12"/>
  <c r="BF17" i="12"/>
  <c r="AX17" i="12"/>
  <c r="CC17" i="12"/>
  <c r="BU17" i="12"/>
  <c r="BM17" i="12"/>
  <c r="BE17" i="12"/>
  <c r="AW17" i="12"/>
  <c r="AO17" i="12"/>
  <c r="AG17" i="12"/>
  <c r="Y17" i="12"/>
  <c r="Q17" i="12"/>
  <c r="I17" i="12"/>
  <c r="CB17" i="12"/>
  <c r="BT17" i="12"/>
  <c r="BL17" i="12"/>
  <c r="BD17" i="12"/>
  <c r="AV17" i="12"/>
  <c r="AN17" i="12"/>
  <c r="AF17" i="12"/>
  <c r="X17" i="12"/>
  <c r="P17" i="12"/>
  <c r="H17" i="12"/>
  <c r="H21" i="12" s="1"/>
  <c r="CH17" i="12"/>
  <c r="BZ17" i="12"/>
  <c r="BR17" i="12"/>
  <c r="BJ17" i="12"/>
  <c r="BB17" i="12"/>
  <c r="AT17" i="12"/>
  <c r="AL17" i="12"/>
  <c r="AD17" i="12"/>
  <c r="V17" i="12"/>
  <c r="N17" i="12"/>
  <c r="F17" i="12"/>
  <c r="BS17" i="12"/>
  <c r="BC17" i="12"/>
  <c r="AP17" i="12"/>
  <c r="AB17" i="12"/>
  <c r="O17" i="12"/>
  <c r="C17" i="12"/>
  <c r="CG17" i="12"/>
  <c r="BQ17" i="12"/>
  <c r="BA17" i="12"/>
  <c r="AM17" i="12"/>
  <c r="AA17" i="12"/>
  <c r="M17" i="12"/>
  <c r="B17" i="12"/>
  <c r="CE17" i="12"/>
  <c r="CE21" i="12" s="1"/>
  <c r="BO17" i="12"/>
  <c r="BO21" i="12" s="1"/>
  <c r="AY17" i="12"/>
  <c r="AJ17" i="12"/>
  <c r="W17" i="12"/>
  <c r="K17" i="12"/>
  <c r="CA17" i="12"/>
  <c r="BK17" i="12"/>
  <c r="AU17" i="12"/>
  <c r="AI17" i="12"/>
  <c r="U17" i="12"/>
  <c r="J17" i="12"/>
  <c r="Z12" i="14"/>
  <c r="BA8" i="16"/>
  <c r="N8" i="18"/>
  <c r="AF8" i="18"/>
  <c r="BZ8" i="18"/>
  <c r="BY5" i="20"/>
  <c r="BY21" i="20"/>
  <c r="CG12" i="14"/>
  <c r="BY12" i="14"/>
  <c r="BQ12" i="14"/>
  <c r="BQ8" i="14" s="1"/>
  <c r="BI12" i="14"/>
  <c r="BI8" i="14" s="1"/>
  <c r="BA12" i="14"/>
  <c r="AS12" i="14"/>
  <c r="AK12" i="14"/>
  <c r="AC12" i="14"/>
  <c r="U12" i="14"/>
  <c r="M12" i="14"/>
  <c r="E12" i="14"/>
  <c r="E8" i="14" s="1"/>
  <c r="CF12" i="14"/>
  <c r="CF8" i="14" s="1"/>
  <c r="BX12" i="14"/>
  <c r="BP12" i="14"/>
  <c r="BH12" i="14"/>
  <c r="AZ12" i="14"/>
  <c r="AR12" i="14"/>
  <c r="AJ12" i="14"/>
  <c r="AB12" i="14"/>
  <c r="AB8" i="14" s="1"/>
  <c r="T12" i="14"/>
  <c r="T8" i="14" s="1"/>
  <c r="L12" i="14"/>
  <c r="D12" i="14"/>
  <c r="CE12" i="14"/>
  <c r="BW12" i="14"/>
  <c r="BO12" i="14"/>
  <c r="BG12" i="14"/>
  <c r="AY12" i="14"/>
  <c r="AQ12" i="14"/>
  <c r="AQ8" i="14" s="1"/>
  <c r="AI12" i="14"/>
  <c r="AA12" i="14"/>
  <c r="S12" i="14"/>
  <c r="K12" i="14"/>
  <c r="C12" i="14"/>
  <c r="CC12" i="14"/>
  <c r="BU12" i="14"/>
  <c r="BU8" i="14" s="1"/>
  <c r="BM12" i="14"/>
  <c r="BM8" i="14" s="1"/>
  <c r="BE12" i="14"/>
  <c r="AW12" i="14"/>
  <c r="AO12" i="14"/>
  <c r="AG12" i="14"/>
  <c r="Y12" i="14"/>
  <c r="Q12" i="14"/>
  <c r="I12" i="14"/>
  <c r="I8" i="14" s="1"/>
  <c r="B12" i="14"/>
  <c r="B8" i="14" s="1"/>
  <c r="CA12" i="14"/>
  <c r="BK12" i="14"/>
  <c r="AU12" i="14"/>
  <c r="AE12" i="14"/>
  <c r="O12" i="14"/>
  <c r="BZ12" i="14"/>
  <c r="BJ12" i="14"/>
  <c r="BJ8" i="14" s="1"/>
  <c r="AT12" i="14"/>
  <c r="AT8" i="14" s="1"/>
  <c r="AD12" i="14"/>
  <c r="N12" i="14"/>
  <c r="BT12" i="14"/>
  <c r="BD12" i="14"/>
  <c r="AN12" i="14"/>
  <c r="X12" i="14"/>
  <c r="H12" i="14"/>
  <c r="H8" i="14" s="1"/>
  <c r="BS12" i="14"/>
  <c r="BS8" i="14" s="1"/>
  <c r="BC12" i="14"/>
  <c r="AM12" i="14"/>
  <c r="W12" i="14"/>
  <c r="G12" i="14"/>
  <c r="AH12" i="14"/>
  <c r="BN12" i="14"/>
  <c r="BS13" i="20"/>
  <c r="J12" i="14"/>
  <c r="AP12" i="14"/>
  <c r="BV12" i="14"/>
  <c r="BB8" i="18"/>
  <c r="F12" i="10"/>
  <c r="N12" i="10"/>
  <c r="V12" i="10"/>
  <c r="AD12" i="10"/>
  <c r="AL12" i="10"/>
  <c r="AT12" i="10"/>
  <c r="BB12" i="10"/>
  <c r="BJ12" i="10"/>
  <c r="BR12" i="10"/>
  <c r="BZ12" i="10"/>
  <c r="CH12" i="10"/>
  <c r="F6" i="12"/>
  <c r="N6" i="12"/>
  <c r="V6" i="12"/>
  <c r="AD6" i="12"/>
  <c r="AL6" i="12"/>
  <c r="AT6" i="12"/>
  <c r="BB6" i="12"/>
  <c r="BJ6" i="12"/>
  <c r="BR6" i="12"/>
  <c r="BZ6" i="12"/>
  <c r="CH6" i="12"/>
  <c r="I7" i="12"/>
  <c r="Q7" i="12"/>
  <c r="Y7" i="12"/>
  <c r="AG7" i="12"/>
  <c r="AO7" i="12"/>
  <c r="AW7" i="12"/>
  <c r="BE7" i="12"/>
  <c r="BM7" i="12"/>
  <c r="BU7" i="12"/>
  <c r="CC7" i="12"/>
  <c r="E50" i="17"/>
  <c r="W21" i="20"/>
  <c r="W5" i="20"/>
  <c r="G12" i="10"/>
  <c r="O12" i="10"/>
  <c r="W12" i="10"/>
  <c r="AE12" i="10"/>
  <c r="AM12" i="10"/>
  <c r="AU12" i="10"/>
  <c r="BC12" i="10"/>
  <c r="BK12" i="10"/>
  <c r="BS12" i="10"/>
  <c r="CA12" i="10"/>
  <c r="G6" i="12"/>
  <c r="O6" i="12"/>
  <c r="W6" i="12"/>
  <c r="AE6" i="12"/>
  <c r="AM6" i="12"/>
  <c r="AU6" i="12"/>
  <c r="BC6" i="12"/>
  <c r="BK6" i="12"/>
  <c r="BS6" i="12"/>
  <c r="CA6" i="12"/>
  <c r="B7" i="12"/>
  <c r="B8" i="12" s="1"/>
  <c r="J7" i="12"/>
  <c r="R7" i="12"/>
  <c r="Z7" i="12"/>
  <c r="AH7" i="12"/>
  <c r="AP7" i="12"/>
  <c r="AX7" i="12"/>
  <c r="BF7" i="12"/>
  <c r="BN7" i="12"/>
  <c r="BV7" i="12"/>
  <c r="CD7" i="12"/>
  <c r="CD7" i="14"/>
  <c r="BV7" i="14"/>
  <c r="BN7" i="14"/>
  <c r="BF7" i="14"/>
  <c r="BF8" i="14" s="1"/>
  <c r="AX7" i="14"/>
  <c r="AP7" i="14"/>
  <c r="AH7" i="14"/>
  <c r="Z7" i="14"/>
  <c r="R7" i="14"/>
  <c r="J7" i="14"/>
  <c r="B7" i="14"/>
  <c r="CA6" i="14"/>
  <c r="BS6" i="14"/>
  <c r="BK6" i="14"/>
  <c r="BC6" i="14"/>
  <c r="AU6" i="14"/>
  <c r="AM6" i="14"/>
  <c r="AE6" i="14"/>
  <c r="W6" i="14"/>
  <c r="O6" i="14"/>
  <c r="G6" i="14"/>
  <c r="CC7" i="14"/>
  <c r="BU7" i="14"/>
  <c r="BM7" i="14"/>
  <c r="BE7" i="14"/>
  <c r="AW7" i="14"/>
  <c r="AO7" i="14"/>
  <c r="AG7" i="14"/>
  <c r="Y7" i="14"/>
  <c r="Q7" i="14"/>
  <c r="I7" i="14"/>
  <c r="CH6" i="14"/>
  <c r="BZ6" i="14"/>
  <c r="BR6" i="14"/>
  <c r="BJ6" i="14"/>
  <c r="BB6" i="14"/>
  <c r="AT6" i="14"/>
  <c r="AL6" i="14"/>
  <c r="AD6" i="14"/>
  <c r="V6" i="14"/>
  <c r="N6" i="14"/>
  <c r="F6" i="14"/>
  <c r="CB7" i="14"/>
  <c r="BT7" i="14"/>
  <c r="BL7" i="14"/>
  <c r="BD7" i="14"/>
  <c r="AV7" i="14"/>
  <c r="AN7" i="14"/>
  <c r="AF7" i="14"/>
  <c r="AF8" i="14" s="1"/>
  <c r="X7" i="14"/>
  <c r="P7" i="14"/>
  <c r="H7" i="14"/>
  <c r="CG6" i="14"/>
  <c r="BY6" i="14"/>
  <c r="BQ6" i="14"/>
  <c r="BI6" i="14"/>
  <c r="BA6" i="14"/>
  <c r="AS6" i="14"/>
  <c r="AK6" i="14"/>
  <c r="AC6" i="14"/>
  <c r="U6" i="14"/>
  <c r="M6" i="14"/>
  <c r="E6" i="14"/>
  <c r="CH7" i="14"/>
  <c r="BZ7" i="14"/>
  <c r="BR7" i="14"/>
  <c r="BR8" i="14" s="1"/>
  <c r="BJ7" i="14"/>
  <c r="BB7" i="14"/>
  <c r="AT7" i="14"/>
  <c r="AL7" i="14"/>
  <c r="AD7" i="14"/>
  <c r="V7" i="14"/>
  <c r="N7" i="14"/>
  <c r="F7" i="14"/>
  <c r="F8" i="14" s="1"/>
  <c r="CE6" i="14"/>
  <c r="BW6" i="14"/>
  <c r="BO6" i="14"/>
  <c r="BG6" i="14"/>
  <c r="AY6" i="14"/>
  <c r="AQ6" i="14"/>
  <c r="AI6" i="14"/>
  <c r="AA6" i="14"/>
  <c r="S6" i="14"/>
  <c r="K6" i="14"/>
  <c r="C6" i="14"/>
  <c r="R6" i="14"/>
  <c r="AH6" i="14"/>
  <c r="AX6" i="14"/>
  <c r="BN6" i="14"/>
  <c r="CD6" i="14"/>
  <c r="M7" i="14"/>
  <c r="AC7" i="14"/>
  <c r="AS7" i="14"/>
  <c r="BI7" i="14"/>
  <c r="BY7" i="14"/>
  <c r="CF7" i="16"/>
  <c r="CF8" i="16" s="1"/>
  <c r="BX7" i="16"/>
  <c r="BP7" i="16"/>
  <c r="BP8" i="16" s="1"/>
  <c r="BH7" i="16"/>
  <c r="AZ7" i="16"/>
  <c r="AZ8" i="16" s="1"/>
  <c r="AR7" i="16"/>
  <c r="AJ7" i="16"/>
  <c r="AJ8" i="16" s="1"/>
  <c r="AB7" i="16"/>
  <c r="T7" i="16"/>
  <c r="T8" i="16" s="1"/>
  <c r="L7" i="16"/>
  <c r="D7" i="16"/>
  <c r="D8" i="16" s="1"/>
  <c r="CC6" i="16"/>
  <c r="BU6" i="16"/>
  <c r="BM6" i="16"/>
  <c r="CE7" i="16"/>
  <c r="BW7" i="16"/>
  <c r="BO7" i="16"/>
  <c r="BG7" i="16"/>
  <c r="BG8" i="16" s="1"/>
  <c r="AY7" i="16"/>
  <c r="AQ7" i="16"/>
  <c r="AI7" i="16"/>
  <c r="AA7" i="16"/>
  <c r="AA8" i="16" s="1"/>
  <c r="S7" i="16"/>
  <c r="K7" i="16"/>
  <c r="K8" i="16" s="1"/>
  <c r="C7" i="16"/>
  <c r="CB6" i="16"/>
  <c r="BT6" i="16"/>
  <c r="BL6" i="16"/>
  <c r="BD6" i="16"/>
  <c r="AV6" i="16"/>
  <c r="AN6" i="16"/>
  <c r="AF6" i="16"/>
  <c r="X6" i="16"/>
  <c r="P6" i="16"/>
  <c r="H6" i="16"/>
  <c r="BY7" i="16"/>
  <c r="BM7" i="16"/>
  <c r="BC7" i="16"/>
  <c r="AS7" i="16"/>
  <c r="AG7" i="16"/>
  <c r="W7" i="16"/>
  <c r="M7" i="16"/>
  <c r="CH6" i="16"/>
  <c r="BX6" i="16"/>
  <c r="BN6" i="16"/>
  <c r="BC6" i="16"/>
  <c r="AT6" i="16"/>
  <c r="AK6" i="16"/>
  <c r="AB6" i="16"/>
  <c r="S6" i="16"/>
  <c r="J6" i="16"/>
  <c r="B6" i="16"/>
  <c r="CH7" i="16"/>
  <c r="BV7" i="16"/>
  <c r="BL7" i="16"/>
  <c r="BB7" i="16"/>
  <c r="AP7" i="16"/>
  <c r="AF7" i="16"/>
  <c r="V7" i="16"/>
  <c r="J7" i="16"/>
  <c r="CG6" i="16"/>
  <c r="BW6" i="16"/>
  <c r="BK6" i="16"/>
  <c r="BB6" i="16"/>
  <c r="AS6" i="16"/>
  <c r="AJ6" i="16"/>
  <c r="AA6" i="16"/>
  <c r="R6" i="16"/>
  <c r="I6" i="16"/>
  <c r="CG7" i="16"/>
  <c r="CG8" i="16" s="1"/>
  <c r="BU7" i="16"/>
  <c r="BK7" i="16"/>
  <c r="BA7" i="16"/>
  <c r="AO7" i="16"/>
  <c r="AE7" i="16"/>
  <c r="U7" i="16"/>
  <c r="I7" i="16"/>
  <c r="CF6" i="16"/>
  <c r="BV6" i="16"/>
  <c r="BJ6" i="16"/>
  <c r="BA6" i="16"/>
  <c r="AR6" i="16"/>
  <c r="AI6" i="16"/>
  <c r="Z6" i="16"/>
  <c r="Q6" i="16"/>
  <c r="G6" i="16"/>
  <c r="CC7" i="16"/>
  <c r="BS7" i="16"/>
  <c r="BI7" i="16"/>
  <c r="AW7" i="16"/>
  <c r="AM7" i="16"/>
  <c r="AC7" i="16"/>
  <c r="Q7" i="16"/>
  <c r="G7" i="16"/>
  <c r="CD6" i="16"/>
  <c r="BR6" i="16"/>
  <c r="BH6" i="16"/>
  <c r="AY6" i="16"/>
  <c r="AP6" i="16"/>
  <c r="AG6" i="16"/>
  <c r="W6" i="16"/>
  <c r="N6" i="16"/>
  <c r="E6" i="16"/>
  <c r="T6" i="16"/>
  <c r="AL6" i="16"/>
  <c r="BE6" i="16"/>
  <c r="BY6" i="16"/>
  <c r="N7" i="16"/>
  <c r="AH7" i="16"/>
  <c r="BD7" i="16"/>
  <c r="BZ7" i="16"/>
  <c r="U8" i="16"/>
  <c r="E8" i="17"/>
  <c r="BG4" i="20"/>
  <c r="E79" i="17"/>
  <c r="E71" i="17"/>
  <c r="E63" i="17"/>
  <c r="E55" i="17"/>
  <c r="E47" i="17"/>
  <c r="E39" i="17"/>
  <c r="E31" i="17"/>
  <c r="E23" i="17"/>
  <c r="E15" i="17"/>
  <c r="E7" i="17"/>
  <c r="E86" i="17"/>
  <c r="E78" i="17"/>
  <c r="E70" i="17"/>
  <c r="E62" i="17"/>
  <c r="E54" i="17"/>
  <c r="E46" i="17"/>
  <c r="E38" i="17"/>
  <c r="E30" i="17"/>
  <c r="E22" i="17"/>
  <c r="E14" i="17"/>
  <c r="E6" i="17"/>
  <c r="E85" i="17"/>
  <c r="E77" i="17"/>
  <c r="E69" i="17"/>
  <c r="E61" i="17"/>
  <c r="E53" i="17"/>
  <c r="E45" i="17"/>
  <c r="E37" i="17"/>
  <c r="E29" i="17"/>
  <c r="E21" i="17"/>
  <c r="E13" i="17"/>
  <c r="E5" i="17"/>
  <c r="E84" i="17"/>
  <c r="E76" i="17"/>
  <c r="E68" i="17"/>
  <c r="E60" i="17"/>
  <c r="E52" i="17"/>
  <c r="E44" i="17"/>
  <c r="E36" i="17"/>
  <c r="E28" i="17"/>
  <c r="E20" i="17"/>
  <c r="E12" i="17"/>
  <c r="E4" i="17"/>
  <c r="E83" i="17"/>
  <c r="E75" i="17"/>
  <c r="E67" i="17"/>
  <c r="E59" i="17"/>
  <c r="E51" i="17"/>
  <c r="E43" i="17"/>
  <c r="E35" i="17"/>
  <c r="E27" i="17"/>
  <c r="E19" i="17"/>
  <c r="E11" i="17"/>
  <c r="E3" i="17"/>
  <c r="E66" i="17"/>
  <c r="E48" i="17"/>
  <c r="E25" i="17"/>
  <c r="E2" i="17"/>
  <c r="E65" i="17"/>
  <c r="E42" i="17"/>
  <c r="E24" i="17"/>
  <c r="E82" i="17"/>
  <c r="E64" i="17"/>
  <c r="E41" i="17"/>
  <c r="E18" i="17"/>
  <c r="E81" i="17"/>
  <c r="E58" i="17"/>
  <c r="E40" i="17"/>
  <c r="E17" i="17"/>
  <c r="E74" i="17"/>
  <c r="E56" i="17"/>
  <c r="E33" i="17"/>
  <c r="E10" i="17"/>
  <c r="BH21" i="20"/>
  <c r="BH5" i="20"/>
  <c r="B12" i="10"/>
  <c r="I12" i="10"/>
  <c r="Q12" i="10"/>
  <c r="Y12" i="10"/>
  <c r="AG12" i="10"/>
  <c r="AO12" i="10"/>
  <c r="AW12" i="10"/>
  <c r="BE12" i="10"/>
  <c r="BM12" i="10"/>
  <c r="BU12" i="10"/>
  <c r="CC12" i="10"/>
  <c r="B6" i="12"/>
  <c r="I6" i="12"/>
  <c r="Q6" i="12"/>
  <c r="Y6" i="12"/>
  <c r="AG6" i="12"/>
  <c r="AO6" i="12"/>
  <c r="AW6" i="12"/>
  <c r="BE6" i="12"/>
  <c r="BM6" i="12"/>
  <c r="BU6" i="12"/>
  <c r="CC6" i="12"/>
  <c r="D7" i="12"/>
  <c r="L7" i="12"/>
  <c r="T7" i="12"/>
  <c r="AB7" i="12"/>
  <c r="AJ7" i="12"/>
  <c r="AR7" i="12"/>
  <c r="AZ7" i="12"/>
  <c r="BH7" i="12"/>
  <c r="BP7" i="12"/>
  <c r="BX7" i="12"/>
  <c r="CF7" i="12"/>
  <c r="H6" i="14"/>
  <c r="X6" i="14"/>
  <c r="AN6" i="14"/>
  <c r="BD6" i="14"/>
  <c r="BT6" i="14"/>
  <c r="C7" i="14"/>
  <c r="S7" i="14"/>
  <c r="AI7" i="14"/>
  <c r="AY7" i="14"/>
  <c r="BO7" i="14"/>
  <c r="CE7" i="14"/>
  <c r="BW8" i="16"/>
  <c r="E16" i="17"/>
  <c r="E73" i="17"/>
  <c r="F8" i="18"/>
  <c r="X8" i="18"/>
  <c r="BR8" i="18"/>
  <c r="BJ8" i="18"/>
  <c r="AO8" i="22"/>
  <c r="BC8" i="22"/>
  <c r="BO8" i="22"/>
  <c r="CB8" i="22"/>
  <c r="J12" i="10"/>
  <c r="R12" i="10"/>
  <c r="Z12" i="10"/>
  <c r="AH12" i="10"/>
  <c r="AP12" i="10"/>
  <c r="AX12" i="10"/>
  <c r="BF12" i="10"/>
  <c r="BN12" i="10"/>
  <c r="BV12" i="10"/>
  <c r="J6" i="12"/>
  <c r="R6" i="12"/>
  <c r="Z6" i="12"/>
  <c r="AH6" i="12"/>
  <c r="AP6" i="12"/>
  <c r="AX6" i="12"/>
  <c r="BF6" i="12"/>
  <c r="BN6" i="12"/>
  <c r="BV6" i="12"/>
  <c r="CD6" i="12"/>
  <c r="E7" i="12"/>
  <c r="M7" i="12"/>
  <c r="U7" i="12"/>
  <c r="AC7" i="12"/>
  <c r="AK7" i="12"/>
  <c r="AS7" i="12"/>
  <c r="BA7" i="12"/>
  <c r="BI7" i="12"/>
  <c r="BQ7" i="12"/>
  <c r="BY7" i="12"/>
  <c r="B4" i="14" a="1"/>
  <c r="BY8" i="16"/>
  <c r="E26" i="17"/>
  <c r="E80" i="17"/>
  <c r="AZ8" i="18"/>
  <c r="BK8" i="18"/>
  <c r="CB4" i="20"/>
  <c r="BT4" i="20"/>
  <c r="BL4" i="20"/>
  <c r="BD4" i="20"/>
  <c r="AV4" i="20"/>
  <c r="AN4" i="20"/>
  <c r="AF4" i="20"/>
  <c r="X4" i="20"/>
  <c r="P4" i="20"/>
  <c r="H4" i="20"/>
  <c r="CG4" i="20"/>
  <c r="BX4" i="20"/>
  <c r="BO4" i="20"/>
  <c r="BF4" i="20"/>
  <c r="AW4" i="20"/>
  <c r="AM4" i="20"/>
  <c r="AD4" i="20"/>
  <c r="U4" i="20"/>
  <c r="L4" i="20"/>
  <c r="C4" i="20"/>
  <c r="CE4" i="20"/>
  <c r="BV4" i="20"/>
  <c r="BM4" i="20"/>
  <c r="BC4" i="20"/>
  <c r="AT4" i="20"/>
  <c r="AK4" i="20"/>
  <c r="AB4" i="20"/>
  <c r="S4" i="20"/>
  <c r="J4" i="20"/>
  <c r="B4" i="20"/>
  <c r="CD4" i="20"/>
  <c r="BU4" i="20"/>
  <c r="BK4" i="20"/>
  <c r="BB4" i="20"/>
  <c r="AS4" i="20"/>
  <c r="AJ4" i="20"/>
  <c r="AA4" i="20"/>
  <c r="R4" i="20"/>
  <c r="I4" i="20"/>
  <c r="CC4" i="20"/>
  <c r="BS4" i="20"/>
  <c r="BJ4" i="20"/>
  <c r="BA4" i="20"/>
  <c r="AR4" i="20"/>
  <c r="AI4" i="20"/>
  <c r="Z4" i="20"/>
  <c r="Q4" i="20"/>
  <c r="G4" i="20"/>
  <c r="BR4" i="20"/>
  <c r="AZ4" i="20"/>
  <c r="AH4" i="20"/>
  <c r="O4" i="20"/>
  <c r="BQ4" i="20"/>
  <c r="AY4" i="20"/>
  <c r="AG4" i="20"/>
  <c r="N4" i="20"/>
  <c r="CH4" i="20"/>
  <c r="BP4" i="20"/>
  <c r="AX4" i="20"/>
  <c r="AE4" i="20"/>
  <c r="M4" i="20"/>
  <c r="CF4" i="20"/>
  <c r="BN4" i="20"/>
  <c r="AU4" i="20"/>
  <c r="AC4" i="20"/>
  <c r="K4" i="20"/>
  <c r="CA4" i="20"/>
  <c r="BI4" i="20"/>
  <c r="AQ4" i="20"/>
  <c r="Y4" i="20"/>
  <c r="F4" i="20"/>
  <c r="BE4" i="20"/>
  <c r="D4" i="20"/>
  <c r="AP4" i="20"/>
  <c r="AO4" i="20"/>
  <c r="BZ4" i="20"/>
  <c r="AL4" i="20"/>
  <c r="BW4" i="20"/>
  <c r="V4" i="20"/>
  <c r="J12" i="16"/>
  <c r="J8" i="16" s="1"/>
  <c r="Z12" i="16"/>
  <c r="Z8" i="16" s="1"/>
  <c r="AP12" i="16"/>
  <c r="AP8" i="16" s="1"/>
  <c r="BF12" i="16"/>
  <c r="BF8" i="16" s="1"/>
  <c r="BV12" i="16"/>
  <c r="BV8" i="16" s="1"/>
  <c r="AE8" i="18"/>
  <c r="P8" i="18"/>
  <c r="AB8" i="18"/>
  <c r="BL8" i="18"/>
  <c r="AD13" i="20"/>
  <c r="AZ13" i="20"/>
  <c r="AZ8" i="20"/>
  <c r="G8" i="22"/>
  <c r="BE8" i="22"/>
  <c r="L12" i="16"/>
  <c r="L8" i="16" s="1"/>
  <c r="AB12" i="16"/>
  <c r="AR12" i="16"/>
  <c r="AR8" i="16" s="1"/>
  <c r="BH12" i="16"/>
  <c r="BH8" i="16" s="1"/>
  <c r="BX12" i="16"/>
  <c r="O8" i="18"/>
  <c r="CA8" i="18"/>
  <c r="G8" i="18"/>
  <c r="AR8" i="18"/>
  <c r="BC8" i="18"/>
  <c r="BQ8" i="18"/>
  <c r="CB8" i="18"/>
  <c r="BH8" i="20"/>
  <c r="CC13" i="20"/>
  <c r="CC8" i="20"/>
  <c r="F8" i="22"/>
  <c r="BR8" i="22"/>
  <c r="M12" i="16"/>
  <c r="M8" i="16" s="1"/>
  <c r="AC12" i="16"/>
  <c r="AC8" i="16" s="1"/>
  <c r="AS12" i="16"/>
  <c r="AS8" i="16" s="1"/>
  <c r="BI12" i="16"/>
  <c r="BI8" i="16" s="1"/>
  <c r="H8" i="18"/>
  <c r="AL8" i="20"/>
  <c r="CC12" i="16"/>
  <c r="CC8" i="16" s="1"/>
  <c r="BU12" i="16"/>
  <c r="BU8" i="16" s="1"/>
  <c r="BM12" i="16"/>
  <c r="BM8" i="16" s="1"/>
  <c r="BE12" i="16"/>
  <c r="BE8" i="16" s="1"/>
  <c r="AW12" i="16"/>
  <c r="AW8" i="16" s="1"/>
  <c r="AO12" i="16"/>
  <c r="AG12" i="16"/>
  <c r="AG8" i="16" s="1"/>
  <c r="Y12" i="16"/>
  <c r="Y8" i="16" s="1"/>
  <c r="Q12" i="16"/>
  <c r="Q8" i="16" s="1"/>
  <c r="I12" i="16"/>
  <c r="I8" i="16" s="1"/>
  <c r="B12" i="16"/>
  <c r="B8" i="16" s="1"/>
  <c r="CB12" i="16"/>
  <c r="CB8" i="16" s="1"/>
  <c r="BT12" i="16"/>
  <c r="BT8" i="16" s="1"/>
  <c r="BL12" i="16"/>
  <c r="BL8" i="16" s="1"/>
  <c r="BD12" i="16"/>
  <c r="BD8" i="16" s="1"/>
  <c r="AV12" i="16"/>
  <c r="AV8" i="16" s="1"/>
  <c r="AN12" i="16"/>
  <c r="AN8" i="16" s="1"/>
  <c r="AF12" i="16"/>
  <c r="AF8" i="16" s="1"/>
  <c r="X12" i="16"/>
  <c r="X8" i="16" s="1"/>
  <c r="P12" i="16"/>
  <c r="P8" i="16" s="1"/>
  <c r="H12" i="16"/>
  <c r="H8" i="16" s="1"/>
  <c r="CA12" i="16"/>
  <c r="CA8" i="16" s="1"/>
  <c r="BS12" i="16"/>
  <c r="BS8" i="16" s="1"/>
  <c r="BK12" i="16"/>
  <c r="BK8" i="16" s="1"/>
  <c r="BC12" i="16"/>
  <c r="BC8" i="16" s="1"/>
  <c r="AU12" i="16"/>
  <c r="AU8" i="16" s="1"/>
  <c r="AM12" i="16"/>
  <c r="AE12" i="16"/>
  <c r="W12" i="16"/>
  <c r="W8" i="16" s="1"/>
  <c r="O12" i="16"/>
  <c r="O8" i="16" s="1"/>
  <c r="G12" i="16"/>
  <c r="G8" i="16" s="1"/>
  <c r="CH12" i="16"/>
  <c r="CH8" i="16" s="1"/>
  <c r="BZ12" i="16"/>
  <c r="BZ8" i="16" s="1"/>
  <c r="BR12" i="16"/>
  <c r="BR8" i="16" s="1"/>
  <c r="BJ12" i="16"/>
  <c r="BJ8" i="16" s="1"/>
  <c r="BB12" i="16"/>
  <c r="BB8" i="16" s="1"/>
  <c r="AT12" i="16"/>
  <c r="AT8" i="16" s="1"/>
  <c r="AL12" i="16"/>
  <c r="AL8" i="16" s="1"/>
  <c r="AD12" i="16"/>
  <c r="AD8" i="16" s="1"/>
  <c r="V12" i="16"/>
  <c r="V8" i="16" s="1"/>
  <c r="N12" i="16"/>
  <c r="N8" i="16" s="1"/>
  <c r="F12" i="16"/>
  <c r="F8" i="16" s="1"/>
  <c r="R12" i="16"/>
  <c r="R8" i="16" s="1"/>
  <c r="AH12" i="16"/>
  <c r="AH8" i="16" s="1"/>
  <c r="AX12" i="16"/>
  <c r="AX8" i="16" s="1"/>
  <c r="BN12" i="16"/>
  <c r="BN8" i="16" s="1"/>
  <c r="CD12" i="16"/>
  <c r="CD8" i="16" s="1"/>
  <c r="V8" i="18"/>
  <c r="AN8" i="18"/>
  <c r="CH8" i="18"/>
  <c r="AT8" i="18"/>
  <c r="BS8" i="18"/>
  <c r="N8" i="22"/>
  <c r="C12" i="16"/>
  <c r="C8" i="16" s="1"/>
  <c r="S12" i="16"/>
  <c r="S8" i="16" s="1"/>
  <c r="AI12" i="16"/>
  <c r="AI8" i="16" s="1"/>
  <c r="AY12" i="16"/>
  <c r="AY8" i="16" s="1"/>
  <c r="BO12" i="16"/>
  <c r="BO8" i="16" s="1"/>
  <c r="CE12" i="16"/>
  <c r="CE8" i="16" s="1"/>
  <c r="W8" i="18"/>
  <c r="BT8" i="18"/>
  <c r="E5" i="15"/>
  <c r="E13" i="15"/>
  <c r="B4" i="16" s="1" a="1"/>
  <c r="E21" i="15"/>
  <c r="E29" i="15"/>
  <c r="E37" i="15"/>
  <c r="E45" i="15"/>
  <c r="E53" i="15"/>
  <c r="E61" i="15"/>
  <c r="E69" i="15"/>
  <c r="E77" i="15"/>
  <c r="I17" i="16"/>
  <c r="Q17" i="16"/>
  <c r="Y17" i="16"/>
  <c r="AG17" i="16"/>
  <c r="AO17" i="16"/>
  <c r="AW17" i="16"/>
  <c r="BE17" i="16"/>
  <c r="BM17" i="16"/>
  <c r="BU17" i="16"/>
  <c r="F6" i="18"/>
  <c r="N6" i="18"/>
  <c r="V6" i="18"/>
  <c r="AD6" i="18"/>
  <c r="AL6" i="18"/>
  <c r="AT6" i="18"/>
  <c r="BB6" i="18"/>
  <c r="BJ6" i="18"/>
  <c r="BR6" i="18"/>
  <c r="BZ6" i="18"/>
  <c r="CH6" i="18"/>
  <c r="I7" i="18"/>
  <c r="I8" i="18" s="1"/>
  <c r="Q7" i="18"/>
  <c r="Q8" i="18" s="1"/>
  <c r="Y7" i="18"/>
  <c r="Y8" i="18" s="1"/>
  <c r="AG7" i="18"/>
  <c r="AG8" i="18" s="1"/>
  <c r="AO7" i="18"/>
  <c r="AO8" i="18" s="1"/>
  <c r="AW7" i="18"/>
  <c r="AW8" i="18" s="1"/>
  <c r="BE7" i="18"/>
  <c r="BM7" i="18"/>
  <c r="BU7" i="18"/>
  <c r="BU8" i="18" s="1"/>
  <c r="CC7" i="18"/>
  <c r="CC8" i="18" s="1"/>
  <c r="B12" i="18"/>
  <c r="B8" i="18" s="1"/>
  <c r="J12" i="18"/>
  <c r="J8" i="18" s="1"/>
  <c r="T12" i="18"/>
  <c r="AC12" i="18"/>
  <c r="AC8" i="18" s="1"/>
  <c r="AL12" i="18"/>
  <c r="AL8" i="18" s="1"/>
  <c r="AU12" i="18"/>
  <c r="AU8" i="18" s="1"/>
  <c r="BD12" i="18"/>
  <c r="BD8" i="18" s="1"/>
  <c r="BM12" i="18"/>
  <c r="BM8" i="18" s="1"/>
  <c r="BV12" i="18"/>
  <c r="H17" i="18"/>
  <c r="Q17" i="18"/>
  <c r="Z17" i="18"/>
  <c r="AI17" i="18"/>
  <c r="AR17" i="18"/>
  <c r="BA17" i="18"/>
  <c r="BK17" i="18"/>
  <c r="BT17" i="18"/>
  <c r="CC17" i="18"/>
  <c r="R8" i="20"/>
  <c r="AM13" i="20"/>
  <c r="BI8" i="20"/>
  <c r="BI13" i="20"/>
  <c r="G6" i="18"/>
  <c r="O6" i="18"/>
  <c r="W6" i="18"/>
  <c r="AE6" i="18"/>
  <c r="AM6" i="18"/>
  <c r="AU6" i="18"/>
  <c r="BC6" i="18"/>
  <c r="BK6" i="18"/>
  <c r="BS6" i="18"/>
  <c r="CA6" i="18"/>
  <c r="B7" i="18"/>
  <c r="J7" i="18"/>
  <c r="R7" i="18"/>
  <c r="R8" i="18" s="1"/>
  <c r="Z7" i="18"/>
  <c r="Z8" i="18" s="1"/>
  <c r="AH7" i="18"/>
  <c r="AH8" i="18" s="1"/>
  <c r="AP7" i="18"/>
  <c r="AP8" i="18" s="1"/>
  <c r="AX7" i="18"/>
  <c r="AX8" i="18" s="1"/>
  <c r="BF7" i="18"/>
  <c r="BF8" i="18" s="1"/>
  <c r="BN7" i="18"/>
  <c r="BV7" i="18"/>
  <c r="CD7" i="18"/>
  <c r="CD8" i="18" s="1"/>
  <c r="CE12" i="18"/>
  <c r="BW12" i="18"/>
  <c r="BW8" i="18" s="1"/>
  <c r="BO12" i="18"/>
  <c r="BO8" i="18" s="1"/>
  <c r="BG12" i="18"/>
  <c r="AY12" i="18"/>
  <c r="AY8" i="18" s="1"/>
  <c r="AQ12" i="18"/>
  <c r="AI12" i="18"/>
  <c r="AA12" i="18"/>
  <c r="AA8" i="18" s="1"/>
  <c r="S12" i="18"/>
  <c r="K12" i="18"/>
  <c r="K8" i="18" s="1"/>
  <c r="C12" i="18"/>
  <c r="C8" i="18" s="1"/>
  <c r="L12" i="18"/>
  <c r="L8" i="18" s="1"/>
  <c r="U12" i="18"/>
  <c r="AD12" i="18"/>
  <c r="AD8" i="18" s="1"/>
  <c r="AM12" i="18"/>
  <c r="AM8" i="18" s="1"/>
  <c r="AV12" i="18"/>
  <c r="AV8" i="18" s="1"/>
  <c r="BE12" i="18"/>
  <c r="BN12" i="18"/>
  <c r="BN8" i="18" s="1"/>
  <c r="BX12" i="18"/>
  <c r="BX8" i="18" s="1"/>
  <c r="CG12" i="18"/>
  <c r="CG8" i="18" s="1"/>
  <c r="I17" i="18"/>
  <c r="R17" i="18"/>
  <c r="AA17" i="18"/>
  <c r="AJ17" i="18"/>
  <c r="AS17" i="18"/>
  <c r="BC17" i="18"/>
  <c r="BL17" i="18"/>
  <c r="BU17" i="18"/>
  <c r="AO13" i="20"/>
  <c r="AO8" i="20"/>
  <c r="BJ13" i="20"/>
  <c r="CF13" i="20"/>
  <c r="CF8" i="20"/>
  <c r="H6" i="18"/>
  <c r="P6" i="18"/>
  <c r="X6" i="18"/>
  <c r="AF6" i="18"/>
  <c r="AN6" i="18"/>
  <c r="AV6" i="18"/>
  <c r="BD6" i="18"/>
  <c r="BL6" i="18"/>
  <c r="BT6" i="18"/>
  <c r="CB6" i="18"/>
  <c r="C7" i="18"/>
  <c r="K7" i="18"/>
  <c r="S7" i="18"/>
  <c r="AA7" i="18"/>
  <c r="AI7" i="18"/>
  <c r="AQ7" i="18"/>
  <c r="AY7" i="18"/>
  <c r="BG7" i="18"/>
  <c r="BO7" i="18"/>
  <c r="BW7" i="18"/>
  <c r="CE7" i="18"/>
  <c r="Y8" i="20"/>
  <c r="G8" i="24"/>
  <c r="B6" i="18"/>
  <c r="I6" i="18"/>
  <c r="Q6" i="18"/>
  <c r="Y6" i="18"/>
  <c r="AG6" i="18"/>
  <c r="AO6" i="18"/>
  <c r="AW6" i="18"/>
  <c r="BE6" i="18"/>
  <c r="BM6" i="18"/>
  <c r="BU6" i="18"/>
  <c r="CC6" i="18"/>
  <c r="D7" i="18"/>
  <c r="D8" i="18" s="1"/>
  <c r="L7" i="18"/>
  <c r="T7" i="18"/>
  <c r="AB7" i="18"/>
  <c r="AJ7" i="18"/>
  <c r="AJ8" i="18" s="1"/>
  <c r="AR7" i="18"/>
  <c r="AZ7" i="18"/>
  <c r="BH7" i="18"/>
  <c r="BH8" i="18" s="1"/>
  <c r="BP7" i="18"/>
  <c r="BP8" i="18" s="1"/>
  <c r="BX7" i="18"/>
  <c r="CF7" i="18"/>
  <c r="CF8" i="18" s="1"/>
  <c r="CH17" i="18"/>
  <c r="BZ17" i="18"/>
  <c r="BR17" i="18"/>
  <c r="BJ17" i="18"/>
  <c r="BB17" i="18"/>
  <c r="AT17" i="18"/>
  <c r="AL17" i="18"/>
  <c r="AD17" i="18"/>
  <c r="V17" i="18"/>
  <c r="N17" i="18"/>
  <c r="F17" i="18"/>
  <c r="AB8" i="20"/>
  <c r="BR13" i="20"/>
  <c r="BR8" i="20"/>
  <c r="J6" i="18"/>
  <c r="R6" i="18"/>
  <c r="Z6" i="18"/>
  <c r="AH6" i="18"/>
  <c r="AP6" i="18"/>
  <c r="AX6" i="18"/>
  <c r="BF6" i="18"/>
  <c r="BN6" i="18"/>
  <c r="BV6" i="18"/>
  <c r="CD6" i="18"/>
  <c r="E7" i="18"/>
  <c r="E8" i="18" s="1"/>
  <c r="M7" i="18"/>
  <c r="M8" i="18" s="1"/>
  <c r="U7" i="18"/>
  <c r="AC7" i="18"/>
  <c r="AK7" i="18"/>
  <c r="AK8" i="18" s="1"/>
  <c r="AS7" i="18"/>
  <c r="AS8" i="18" s="1"/>
  <c r="BA7" i="18"/>
  <c r="BA8" i="18" s="1"/>
  <c r="BI7" i="18"/>
  <c r="BI8" i="18" s="1"/>
  <c r="BQ7" i="18"/>
  <c r="BY7" i="18"/>
  <c r="BY8" i="18" s="1"/>
  <c r="AX13" i="20"/>
  <c r="AX8" i="20"/>
  <c r="BS8" i="20"/>
  <c r="B6" i="20"/>
  <c r="J6" i="20"/>
  <c r="S6" i="20"/>
  <c r="AB6" i="20"/>
  <c r="AB13" i="20" s="1"/>
  <c r="AL6" i="20"/>
  <c r="AL13" i="20" s="1"/>
  <c r="AU6" i="20"/>
  <c r="BD6" i="20"/>
  <c r="BM6" i="20"/>
  <c r="BV6" i="20"/>
  <c r="BV13" i="20" s="1"/>
  <c r="CE6" i="20"/>
  <c r="G7" i="20"/>
  <c r="G13" i="20" s="1"/>
  <c r="Q7" i="20"/>
  <c r="Q13" i="20" s="1"/>
  <c r="Z7" i="20"/>
  <c r="AI7" i="20"/>
  <c r="AR7" i="20"/>
  <c r="BA7" i="20"/>
  <c r="BJ7" i="20"/>
  <c r="BJ8" i="20" s="1"/>
  <c r="BS7" i="20"/>
  <c r="E8" i="20"/>
  <c r="J12" i="20"/>
  <c r="U12" i="20"/>
  <c r="AF12" i="20"/>
  <c r="AP12" i="20"/>
  <c r="BA12" i="20"/>
  <c r="BK12" i="20"/>
  <c r="BU12" i="20"/>
  <c r="CG12" i="20"/>
  <c r="Y13" i="20"/>
  <c r="Q6" i="22"/>
  <c r="AS6" i="22"/>
  <c r="BX6" i="22"/>
  <c r="P7" i="22"/>
  <c r="P8" i="22" s="1"/>
  <c r="AT7" i="22"/>
  <c r="AT8" i="22" s="1"/>
  <c r="BY7" i="22"/>
  <c r="AG8" i="22"/>
  <c r="AE8" i="24"/>
  <c r="BL8" i="26"/>
  <c r="CB7" i="20"/>
  <c r="BT7" i="20"/>
  <c r="BT8" i="20" s="1"/>
  <c r="BL7" i="20"/>
  <c r="BD7" i="20"/>
  <c r="BD8" i="20" s="1"/>
  <c r="AV7" i="20"/>
  <c r="AN7" i="20"/>
  <c r="AF7" i="20"/>
  <c r="X7" i="20"/>
  <c r="P7" i="20"/>
  <c r="H7" i="20"/>
  <c r="H8" i="20" s="1"/>
  <c r="CG6" i="20"/>
  <c r="BY6" i="20"/>
  <c r="BQ6" i="20"/>
  <c r="BI6" i="20"/>
  <c r="BA6" i="20"/>
  <c r="AS6" i="20"/>
  <c r="AK6" i="20"/>
  <c r="AC6" i="20"/>
  <c r="AC13" i="20" s="1"/>
  <c r="U6" i="20"/>
  <c r="M6" i="20"/>
  <c r="E6" i="20"/>
  <c r="E9" i="20" s="1"/>
  <c r="K6" i="20"/>
  <c r="T6" i="20"/>
  <c r="T13" i="20" s="1"/>
  <c r="AD6" i="20"/>
  <c r="AM6" i="20"/>
  <c r="AV6" i="20"/>
  <c r="BE6" i="20"/>
  <c r="BN6" i="20"/>
  <c r="BN13" i="20" s="1"/>
  <c r="BW6" i="20"/>
  <c r="CF6" i="20"/>
  <c r="I7" i="20"/>
  <c r="I13" i="20" s="1"/>
  <c r="R7" i="20"/>
  <c r="R13" i="20" s="1"/>
  <c r="AA7" i="20"/>
  <c r="AJ7" i="20"/>
  <c r="AJ8" i="20" s="1"/>
  <c r="AS7" i="20"/>
  <c r="BB7" i="20"/>
  <c r="BK7" i="20"/>
  <c r="BU7" i="20"/>
  <c r="CD7" i="20"/>
  <c r="CD13" i="20" s="1"/>
  <c r="O8" i="20"/>
  <c r="B12" i="20"/>
  <c r="L12" i="20"/>
  <c r="W12" i="20"/>
  <c r="AG12" i="20"/>
  <c r="AR12" i="20"/>
  <c r="BB12" i="20"/>
  <c r="BL12" i="20"/>
  <c r="X6" i="22"/>
  <c r="AW6" i="22"/>
  <c r="BY6" i="22"/>
  <c r="W7" i="22"/>
  <c r="AV7" i="22"/>
  <c r="BZ7" i="22"/>
  <c r="BZ8" i="22" s="1"/>
  <c r="W8" i="22"/>
  <c r="AV8" i="22"/>
  <c r="AM8" i="24"/>
  <c r="CE12" i="20"/>
  <c r="BW12" i="20"/>
  <c r="BO12" i="20"/>
  <c r="BG12" i="20"/>
  <c r="AY12" i="20"/>
  <c r="AQ12" i="20"/>
  <c r="AI12" i="20"/>
  <c r="AA12" i="20"/>
  <c r="S12" i="20"/>
  <c r="K12" i="20"/>
  <c r="C12" i="20"/>
  <c r="CH12" i="20"/>
  <c r="BY12" i="20"/>
  <c r="BP12" i="20"/>
  <c r="BF12" i="20"/>
  <c r="AW12" i="20"/>
  <c r="AN12" i="20"/>
  <c r="AE12" i="20"/>
  <c r="V12" i="20"/>
  <c r="M12" i="20"/>
  <c r="D12" i="20"/>
  <c r="CB12" i="20"/>
  <c r="N12" i="20"/>
  <c r="X12" i="20"/>
  <c r="AH12" i="20"/>
  <c r="AS12" i="20"/>
  <c r="BC12" i="20"/>
  <c r="BM12" i="20"/>
  <c r="BX12" i="20"/>
  <c r="Y6" i="22"/>
  <c r="BD6" i="22"/>
  <c r="CC6" i="22"/>
  <c r="X7" i="22"/>
  <c r="X8" i="22" s="1"/>
  <c r="BC7" i="22"/>
  <c r="K8" i="22"/>
  <c r="AL8" i="22"/>
  <c r="BC8" i="24"/>
  <c r="O8" i="24"/>
  <c r="CH8" i="26"/>
  <c r="AT13" i="20"/>
  <c r="BD13" i="20"/>
  <c r="BZ13" i="20"/>
  <c r="CD7" i="22"/>
  <c r="BV7" i="22"/>
  <c r="BN7" i="22"/>
  <c r="BF7" i="22"/>
  <c r="AX7" i="22"/>
  <c r="AP7" i="22"/>
  <c r="AH7" i="22"/>
  <c r="Z7" i="22"/>
  <c r="R7" i="22"/>
  <c r="J7" i="22"/>
  <c r="B7" i="22"/>
  <c r="B8" i="22" s="1"/>
  <c r="CA6" i="22"/>
  <c r="BS6" i="22"/>
  <c r="BK6" i="22"/>
  <c r="BC6" i="22"/>
  <c r="AU6" i="22"/>
  <c r="AM6" i="22"/>
  <c r="AE6" i="22"/>
  <c r="W6" i="22"/>
  <c r="O6" i="22"/>
  <c r="G6" i="22"/>
  <c r="CC7" i="22"/>
  <c r="CC8" i="22" s="1"/>
  <c r="BU7" i="22"/>
  <c r="BU8" i="22" s="1"/>
  <c r="BM7" i="22"/>
  <c r="BM8" i="22" s="1"/>
  <c r="BE7" i="22"/>
  <c r="AW7" i="22"/>
  <c r="AW8" i="22" s="1"/>
  <c r="AO7" i="22"/>
  <c r="AG7" i="22"/>
  <c r="Y7" i="22"/>
  <c r="Y8" i="22" s="1"/>
  <c r="Q7" i="22"/>
  <c r="Q8" i="22" s="1"/>
  <c r="I7" i="22"/>
  <c r="I8" i="22" s="1"/>
  <c r="CH6" i="22"/>
  <c r="BZ6" i="22"/>
  <c r="BR6" i="22"/>
  <c r="BJ6" i="22"/>
  <c r="BB6" i="22"/>
  <c r="AT6" i="22"/>
  <c r="AL6" i="22"/>
  <c r="AD6" i="22"/>
  <c r="V6" i="22"/>
  <c r="N6" i="22"/>
  <c r="F6" i="22"/>
  <c r="CH7" i="22"/>
  <c r="CH8" i="22" s="1"/>
  <c r="BX7" i="22"/>
  <c r="BL7" i="22"/>
  <c r="BL8" i="22" s="1"/>
  <c r="BB7" i="22"/>
  <c r="AR7" i="22"/>
  <c r="AF7" i="22"/>
  <c r="AF8" i="22" s="1"/>
  <c r="V7" i="22"/>
  <c r="V8" i="22" s="1"/>
  <c r="L7" i="22"/>
  <c r="CG6" i="22"/>
  <c r="BW6" i="22"/>
  <c r="BM6" i="22"/>
  <c r="BA6" i="22"/>
  <c r="AQ6" i="22"/>
  <c r="AG6" i="22"/>
  <c r="U6" i="22"/>
  <c r="K6" i="22"/>
  <c r="B6" i="22"/>
  <c r="CG7" i="22"/>
  <c r="BW7" i="22"/>
  <c r="BW8" i="22" s="1"/>
  <c r="BK7" i="22"/>
  <c r="BK8" i="22" s="1"/>
  <c r="BA7" i="22"/>
  <c r="AQ7" i="22"/>
  <c r="AQ8" i="22" s="1"/>
  <c r="AE7" i="22"/>
  <c r="AE8" i="22" s="1"/>
  <c r="U7" i="22"/>
  <c r="K7" i="22"/>
  <c r="CF6" i="22"/>
  <c r="BV6" i="22"/>
  <c r="BL6" i="22"/>
  <c r="AZ6" i="22"/>
  <c r="AP6" i="22"/>
  <c r="AF6" i="22"/>
  <c r="T6" i="22"/>
  <c r="J6" i="22"/>
  <c r="CF7" i="22"/>
  <c r="BT7" i="22"/>
  <c r="BT8" i="22" s="1"/>
  <c r="BJ7" i="22"/>
  <c r="BJ8" i="22" s="1"/>
  <c r="AZ7" i="22"/>
  <c r="AN7" i="22"/>
  <c r="AN8" i="22" s="1"/>
  <c r="AD7" i="22"/>
  <c r="AD8" i="22" s="1"/>
  <c r="T7" i="22"/>
  <c r="H7" i="22"/>
  <c r="H8" i="22" s="1"/>
  <c r="CE6" i="22"/>
  <c r="BU6" i="22"/>
  <c r="BI6" i="22"/>
  <c r="AY6" i="22"/>
  <c r="AO6" i="22"/>
  <c r="AC6" i="22"/>
  <c r="S6" i="22"/>
  <c r="I6" i="22"/>
  <c r="CE7" i="22"/>
  <c r="CE8" i="22" s="1"/>
  <c r="BS7" i="22"/>
  <c r="BS8" i="22" s="1"/>
  <c r="BI7" i="22"/>
  <c r="AY7" i="22"/>
  <c r="AY8" i="22" s="1"/>
  <c r="AM7" i="22"/>
  <c r="AM8" i="22" s="1"/>
  <c r="AC7" i="22"/>
  <c r="S7" i="22"/>
  <c r="S8" i="22" s="1"/>
  <c r="G7" i="22"/>
  <c r="CD6" i="22"/>
  <c r="BT6" i="22"/>
  <c r="BH6" i="22"/>
  <c r="AX6" i="22"/>
  <c r="AN6" i="22"/>
  <c r="AB6" i="22"/>
  <c r="R6" i="22"/>
  <c r="H6" i="22"/>
  <c r="CA7" i="22"/>
  <c r="CA8" i="22" s="1"/>
  <c r="BQ7" i="22"/>
  <c r="BG7" i="22"/>
  <c r="BG8" i="22" s="1"/>
  <c r="AU7" i="22"/>
  <c r="AU8" i="22" s="1"/>
  <c r="AK7" i="22"/>
  <c r="AA7" i="22"/>
  <c r="AA8" i="22" s="1"/>
  <c r="O7" i="22"/>
  <c r="O8" i="22" s="1"/>
  <c r="E7" i="22"/>
  <c r="CB6" i="22"/>
  <c r="BP6" i="22"/>
  <c r="BF6" i="22"/>
  <c r="AV6" i="22"/>
  <c r="AJ6" i="22"/>
  <c r="Z6" i="22"/>
  <c r="P6" i="22"/>
  <c r="D6" i="22"/>
  <c r="AA6" i="22"/>
  <c r="BE6" i="22"/>
  <c r="C7" i="22"/>
  <c r="C8" i="22" s="1"/>
  <c r="AB7" i="22"/>
  <c r="BD7" i="22"/>
  <c r="BD8" i="22" s="1"/>
  <c r="F6" i="20"/>
  <c r="O6" i="20"/>
  <c r="O13" i="20" s="1"/>
  <c r="X6" i="20"/>
  <c r="AG6" i="20"/>
  <c r="AP6" i="20"/>
  <c r="AY6" i="20"/>
  <c r="BH6" i="20"/>
  <c r="BH9" i="20" s="1"/>
  <c r="BR6" i="20"/>
  <c r="CA6" i="20"/>
  <c r="C7" i="20"/>
  <c r="L7" i="20"/>
  <c r="U7" i="20"/>
  <c r="AD7" i="20"/>
  <c r="AD8" i="20" s="1"/>
  <c r="AM7" i="20"/>
  <c r="AM8" i="20" s="1"/>
  <c r="AW7" i="20"/>
  <c r="BF7" i="20"/>
  <c r="BO7" i="20"/>
  <c r="BX7" i="20"/>
  <c r="CG7" i="20"/>
  <c r="AT8" i="20"/>
  <c r="F12" i="20"/>
  <c r="P12" i="20"/>
  <c r="Z12" i="20"/>
  <c r="AK12" i="20"/>
  <c r="AU12" i="20"/>
  <c r="BE12" i="20"/>
  <c r="BQ12" i="20"/>
  <c r="CA12" i="20"/>
  <c r="C6" i="22"/>
  <c r="AH6" i="22"/>
  <c r="BG6" i="22"/>
  <c r="D7" i="22"/>
  <c r="AI7" i="22"/>
  <c r="AI8" i="22" s="1"/>
  <c r="BH7" i="22"/>
  <c r="CG8" i="22"/>
  <c r="BB8" i="22"/>
  <c r="E84" i="21"/>
  <c r="E76" i="21"/>
  <c r="E68" i="21"/>
  <c r="E60" i="21"/>
  <c r="E52" i="21"/>
  <c r="E44" i="21"/>
  <c r="E36" i="21"/>
  <c r="E28" i="21"/>
  <c r="E20" i="21"/>
  <c r="E12" i="21"/>
  <c r="E4" i="21"/>
  <c r="E83" i="21"/>
  <c r="E75" i="21"/>
  <c r="E67" i="21"/>
  <c r="E59" i="21"/>
  <c r="E51" i="21"/>
  <c r="E43" i="21"/>
  <c r="E35" i="21"/>
  <c r="E27" i="21"/>
  <c r="E19" i="21"/>
  <c r="E11" i="21"/>
  <c r="E3" i="21"/>
  <c r="B4" i="22" s="1" a="1"/>
  <c r="E86" i="21"/>
  <c r="E74" i="21"/>
  <c r="E64" i="21"/>
  <c r="E54" i="21"/>
  <c r="E42" i="21"/>
  <c r="E32" i="21"/>
  <c r="E22" i="21"/>
  <c r="E10" i="21"/>
  <c r="E85" i="21"/>
  <c r="E73" i="21"/>
  <c r="E63" i="21"/>
  <c r="E53" i="21"/>
  <c r="E41" i="21"/>
  <c r="E31" i="21"/>
  <c r="E21" i="21"/>
  <c r="E9" i="21"/>
  <c r="E82" i="21"/>
  <c r="E72" i="21"/>
  <c r="E62" i="21"/>
  <c r="E50" i="21"/>
  <c r="E40" i="21"/>
  <c r="E30" i="21"/>
  <c r="E18" i="21"/>
  <c r="E8" i="21"/>
  <c r="E79" i="21"/>
  <c r="E69" i="21"/>
  <c r="E57" i="21"/>
  <c r="E47" i="21"/>
  <c r="E37" i="21"/>
  <c r="E25" i="21"/>
  <c r="E15" i="21"/>
  <c r="E5" i="21"/>
  <c r="BC17" i="20"/>
  <c r="BO17" i="20"/>
  <c r="T6" i="24"/>
  <c r="AR6" i="24"/>
  <c r="BT6" i="24"/>
  <c r="M7" i="24"/>
  <c r="AJ7" i="24"/>
  <c r="CD7" i="24"/>
  <c r="BV7" i="24"/>
  <c r="BN7" i="24"/>
  <c r="BF7" i="24"/>
  <c r="AX7" i="24"/>
  <c r="AP7" i="24"/>
  <c r="AH7" i="24"/>
  <c r="Z7" i="24"/>
  <c r="R7" i="24"/>
  <c r="J7" i="24"/>
  <c r="B7" i="24"/>
  <c r="CA6" i="24"/>
  <c r="BS6" i="24"/>
  <c r="BK6" i="24"/>
  <c r="BC6" i="24"/>
  <c r="AU6" i="24"/>
  <c r="AM6" i="24"/>
  <c r="AE6" i="24"/>
  <c r="W6" i="24"/>
  <c r="O6" i="24"/>
  <c r="G6" i="24"/>
  <c r="CC7" i="24"/>
  <c r="BU7" i="24"/>
  <c r="BM7" i="24"/>
  <c r="BE7" i="24"/>
  <c r="AW7" i="24"/>
  <c r="AO7" i="24"/>
  <c r="AG7" i="24"/>
  <c r="Y7" i="24"/>
  <c r="Q7" i="24"/>
  <c r="I7" i="24"/>
  <c r="CH6" i="24"/>
  <c r="BZ6" i="24"/>
  <c r="BR6" i="24"/>
  <c r="BJ6" i="24"/>
  <c r="BB6" i="24"/>
  <c r="AT6" i="24"/>
  <c r="AL6" i="24"/>
  <c r="AD6" i="24"/>
  <c r="V6" i="24"/>
  <c r="N6" i="24"/>
  <c r="F6" i="24"/>
  <c r="CB7" i="24"/>
  <c r="CB8" i="24" s="1"/>
  <c r="BT7" i="24"/>
  <c r="BT8" i="24" s="1"/>
  <c r="BL7" i="24"/>
  <c r="BD7" i="24"/>
  <c r="BD8" i="24" s="1"/>
  <c r="AV7" i="24"/>
  <c r="AV8" i="24" s="1"/>
  <c r="AN7" i="24"/>
  <c r="AN8" i="24" s="1"/>
  <c r="AF7" i="24"/>
  <c r="AF8" i="24" s="1"/>
  <c r="X7" i="24"/>
  <c r="X8" i="24" s="1"/>
  <c r="P7" i="24"/>
  <c r="P8" i="24" s="1"/>
  <c r="H7" i="24"/>
  <c r="H8" i="24" s="1"/>
  <c r="CG6" i="24"/>
  <c r="BY6" i="24"/>
  <c r="BQ6" i="24"/>
  <c r="BI6" i="24"/>
  <c r="BA6" i="24"/>
  <c r="AS6" i="24"/>
  <c r="AK6" i="24"/>
  <c r="AC6" i="24"/>
  <c r="U6" i="24"/>
  <c r="M6" i="24"/>
  <c r="E6" i="24"/>
  <c r="CH7" i="24"/>
  <c r="CH8" i="24" s="1"/>
  <c r="BZ7" i="24"/>
  <c r="BZ8" i="24" s="1"/>
  <c r="BR7" i="24"/>
  <c r="BR8" i="24" s="1"/>
  <c r="BJ7" i="24"/>
  <c r="BJ8" i="24" s="1"/>
  <c r="BB7" i="24"/>
  <c r="BB8" i="24" s="1"/>
  <c r="AT7" i="24"/>
  <c r="AT8" i="24" s="1"/>
  <c r="AL7" i="24"/>
  <c r="AL8" i="24" s="1"/>
  <c r="AD7" i="24"/>
  <c r="AD8" i="24" s="1"/>
  <c r="V7" i="24"/>
  <c r="V8" i="24" s="1"/>
  <c r="N7" i="24"/>
  <c r="N8" i="24" s="1"/>
  <c r="F7" i="24"/>
  <c r="F8" i="24" s="1"/>
  <c r="CE6" i="24"/>
  <c r="BW6" i="24"/>
  <c r="BO6" i="24"/>
  <c r="BG6" i="24"/>
  <c r="AY6" i="24"/>
  <c r="AQ6" i="24"/>
  <c r="AI6" i="24"/>
  <c r="AA6" i="24"/>
  <c r="S6" i="24"/>
  <c r="K6" i="24"/>
  <c r="C6" i="24"/>
  <c r="BX7" i="24"/>
  <c r="BH7" i="24"/>
  <c r="AR7" i="24"/>
  <c r="AB7" i="24"/>
  <c r="L7" i="24"/>
  <c r="CC6" i="24"/>
  <c r="BM6" i="24"/>
  <c r="AW6" i="24"/>
  <c r="AG6" i="24"/>
  <c r="Q6" i="24"/>
  <c r="B6" i="24"/>
  <c r="BW7" i="24"/>
  <c r="BG7" i="24"/>
  <c r="AQ7" i="24"/>
  <c r="AA7" i="24"/>
  <c r="K7" i="24"/>
  <c r="CB6" i="24"/>
  <c r="BL6" i="24"/>
  <c r="AV6" i="24"/>
  <c r="AF6" i="24"/>
  <c r="P6" i="24"/>
  <c r="CG7" i="24"/>
  <c r="CG8" i="24" s="1"/>
  <c r="BQ7" i="24"/>
  <c r="BA7" i="24"/>
  <c r="AK7" i="24"/>
  <c r="U7" i="24"/>
  <c r="E7" i="24"/>
  <c r="BV6" i="24"/>
  <c r="BF6" i="24"/>
  <c r="AP6" i="24"/>
  <c r="Z6" i="24"/>
  <c r="J6" i="24"/>
  <c r="Y6" i="24"/>
  <c r="AZ6" i="24"/>
  <c r="BX6" i="24"/>
  <c r="S7" i="24"/>
  <c r="AS7" i="24"/>
  <c r="BP7" i="24"/>
  <c r="BT8" i="26"/>
  <c r="CC17" i="20"/>
  <c r="BU17" i="20"/>
  <c r="BM17" i="20"/>
  <c r="BE17" i="20"/>
  <c r="AW17" i="20"/>
  <c r="AO17" i="20"/>
  <c r="AG17" i="20"/>
  <c r="Y17" i="20"/>
  <c r="Q17" i="20"/>
  <c r="I17" i="20"/>
  <c r="CB17" i="20"/>
  <c r="BT17" i="20"/>
  <c r="BL17" i="20"/>
  <c r="BD17" i="20"/>
  <c r="AV17" i="20"/>
  <c r="AN17" i="20"/>
  <c r="AF17" i="20"/>
  <c r="X17" i="20"/>
  <c r="P17" i="20"/>
  <c r="H17" i="20"/>
  <c r="B4" i="24" a="1"/>
  <c r="D6" i="24"/>
  <c r="AB6" i="24"/>
  <c r="BD6" i="24"/>
  <c r="CD6" i="24"/>
  <c r="T7" i="24"/>
  <c r="AU7" i="24"/>
  <c r="AU8" i="24" s="1"/>
  <c r="BS7" i="24"/>
  <c r="BS8" i="24" s="1"/>
  <c r="H6" i="24"/>
  <c r="AH6" i="24"/>
  <c r="BE6" i="24"/>
  <c r="CF6" i="24"/>
  <c r="W7" i="24"/>
  <c r="AY7" i="24"/>
  <c r="BY7" i="24"/>
  <c r="W8" i="24"/>
  <c r="BL8" i="24"/>
  <c r="J17" i="20"/>
  <c r="T17" i="20"/>
  <c r="T21" i="20" s="1"/>
  <c r="AD17" i="20"/>
  <c r="AP17" i="20"/>
  <c r="AZ17" i="20"/>
  <c r="BJ17" i="20"/>
  <c r="BV17" i="20"/>
  <c r="CF17" i="20"/>
  <c r="I6" i="24"/>
  <c r="AJ6" i="24"/>
  <c r="BH6" i="24"/>
  <c r="C7" i="24"/>
  <c r="AC7" i="24"/>
  <c r="AZ7" i="24"/>
  <c r="CA7" i="24"/>
  <c r="CA8" i="24" s="1"/>
  <c r="J12" i="22"/>
  <c r="J8" i="22" s="1"/>
  <c r="R12" i="22"/>
  <c r="R8" i="22" s="1"/>
  <c r="Z12" i="22"/>
  <c r="AH12" i="22"/>
  <c r="AH8" i="22" s="1"/>
  <c r="AP12" i="22"/>
  <c r="AP8" i="22" s="1"/>
  <c r="AX12" i="22"/>
  <c r="BF12" i="22"/>
  <c r="BF8" i="22" s="1"/>
  <c r="BN12" i="22"/>
  <c r="BN8" i="22" s="1"/>
  <c r="BV12" i="22"/>
  <c r="BV8" i="22" s="1"/>
  <c r="CD12" i="22"/>
  <c r="CD8" i="22" s="1"/>
  <c r="D12" i="22"/>
  <c r="D8" i="22" s="1"/>
  <c r="L12" i="22"/>
  <c r="T12" i="22"/>
  <c r="AB12" i="22"/>
  <c r="AB8" i="22" s="1"/>
  <c r="AJ12" i="22"/>
  <c r="AJ8" i="22" s="1"/>
  <c r="AR12" i="22"/>
  <c r="AR8" i="22" s="1"/>
  <c r="AZ12" i="22"/>
  <c r="AZ8" i="22" s="1"/>
  <c r="BH12" i="22"/>
  <c r="BH8" i="22" s="1"/>
  <c r="BP12" i="22"/>
  <c r="BP8" i="22" s="1"/>
  <c r="BX12" i="22"/>
  <c r="CF12" i="22"/>
  <c r="CF8" i="22" s="1"/>
  <c r="E86" i="27"/>
  <c r="E78" i="27"/>
  <c r="E83" i="27"/>
  <c r="E74" i="27"/>
  <c r="E66" i="27"/>
  <c r="E58" i="27"/>
  <c r="E50" i="27"/>
  <c r="E42" i="27"/>
  <c r="E34" i="27"/>
  <c r="E26" i="27"/>
  <c r="E18" i="27"/>
  <c r="E10" i="27"/>
  <c r="E2" i="27"/>
  <c r="E82" i="27"/>
  <c r="E73" i="27"/>
  <c r="E65" i="27"/>
  <c r="E57" i="27"/>
  <c r="E49" i="27"/>
  <c r="E41" i="27"/>
  <c r="E33" i="27"/>
  <c r="E25" i="27"/>
  <c r="E17" i="27"/>
  <c r="E9" i="27"/>
  <c r="E80" i="27"/>
  <c r="E71" i="27"/>
  <c r="E63" i="27"/>
  <c r="E55" i="27"/>
  <c r="E47" i="27"/>
  <c r="E39" i="27"/>
  <c r="E31" i="27"/>
  <c r="E23" i="27"/>
  <c r="E15" i="27"/>
  <c r="E7" i="27"/>
  <c r="E76" i="27"/>
  <c r="E62" i="27"/>
  <c r="E51" i="27"/>
  <c r="E37" i="27"/>
  <c r="E24" i="27"/>
  <c r="E12" i="27"/>
  <c r="E75" i="27"/>
  <c r="E61" i="27"/>
  <c r="E48" i="27"/>
  <c r="E36" i="27"/>
  <c r="E22" i="27"/>
  <c r="E11" i="27"/>
  <c r="E72" i="27"/>
  <c r="E60" i="27"/>
  <c r="E46" i="27"/>
  <c r="E35" i="27"/>
  <c r="E21" i="27"/>
  <c r="E8" i="27"/>
  <c r="E85" i="27"/>
  <c r="E70" i="27"/>
  <c r="E59" i="27"/>
  <c r="E45" i="27"/>
  <c r="E32" i="27"/>
  <c r="E20" i="27"/>
  <c r="E6" i="27"/>
  <c r="E84" i="27"/>
  <c r="E69" i="27"/>
  <c r="E56" i="27"/>
  <c r="E44" i="27"/>
  <c r="E30" i="27"/>
  <c r="E19" i="27"/>
  <c r="E5" i="27"/>
  <c r="E79" i="27"/>
  <c r="E43" i="27"/>
  <c r="E13" i="27"/>
  <c r="E77" i="27"/>
  <c r="E40" i="27"/>
  <c r="E4" i="27"/>
  <c r="E68" i="27"/>
  <c r="E38" i="27"/>
  <c r="E3" i="27"/>
  <c r="E67" i="27"/>
  <c r="E29" i="27"/>
  <c r="E54" i="27"/>
  <c r="E27" i="27"/>
  <c r="E81" i="27"/>
  <c r="E64" i="27"/>
  <c r="E53" i="27"/>
  <c r="E52" i="27"/>
  <c r="E28" i="27"/>
  <c r="E12" i="22"/>
  <c r="E8" i="22" s="1"/>
  <c r="M12" i="22"/>
  <c r="M8" i="22" s="1"/>
  <c r="U12" i="22"/>
  <c r="U8" i="22" s="1"/>
  <c r="AC12" i="22"/>
  <c r="AC8" i="22" s="1"/>
  <c r="AK12" i="22"/>
  <c r="AS12" i="22"/>
  <c r="AS8" i="22" s="1"/>
  <c r="BA12" i="22"/>
  <c r="BI12" i="22"/>
  <c r="BI8" i="22" s="1"/>
  <c r="BQ12" i="22"/>
  <c r="BQ8" i="22" s="1"/>
  <c r="BY12" i="22"/>
  <c r="BY8" i="22" s="1"/>
  <c r="AA8" i="26"/>
  <c r="B12" i="24"/>
  <c r="I12" i="24"/>
  <c r="I8" i="24" s="1"/>
  <c r="Q12" i="24"/>
  <c r="Q8" i="24" s="1"/>
  <c r="Y12" i="24"/>
  <c r="AG12" i="24"/>
  <c r="AO12" i="24"/>
  <c r="AO8" i="24" s="1"/>
  <c r="AW12" i="24"/>
  <c r="AW8" i="24" s="1"/>
  <c r="BE12" i="24"/>
  <c r="BE8" i="24" s="1"/>
  <c r="BM12" i="24"/>
  <c r="BU12" i="24"/>
  <c r="BU8" i="24" s="1"/>
  <c r="CC12" i="24"/>
  <c r="CC8" i="24" s="1"/>
  <c r="B4" i="26" a="1"/>
  <c r="P6" i="26"/>
  <c r="AO6" i="26"/>
  <c r="BN6" i="26"/>
  <c r="G7" i="26"/>
  <c r="G8" i="26" s="1"/>
  <c r="AF7" i="26"/>
  <c r="BG7" i="26"/>
  <c r="CF7" i="26"/>
  <c r="AW8" i="28"/>
  <c r="J12" i="24"/>
  <c r="J8" i="24" s="1"/>
  <c r="R12" i="24"/>
  <c r="R8" i="24" s="1"/>
  <c r="Z12" i="24"/>
  <c r="AH12" i="24"/>
  <c r="AH8" i="24" s="1"/>
  <c r="AP12" i="24"/>
  <c r="AP8" i="24" s="1"/>
  <c r="AX12" i="24"/>
  <c r="AX8" i="24" s="1"/>
  <c r="BF12" i="24"/>
  <c r="BN12" i="24"/>
  <c r="BN8" i="24" s="1"/>
  <c r="BV12" i="24"/>
  <c r="BV8" i="24" s="1"/>
  <c r="CD12" i="24"/>
  <c r="CD8" i="24" s="1"/>
  <c r="Q6" i="26"/>
  <c r="AP6" i="26"/>
  <c r="BP6" i="26"/>
  <c r="H7" i="26"/>
  <c r="H8" i="26" s="1"/>
  <c r="AI7" i="26"/>
  <c r="AI8" i="26" s="1"/>
  <c r="BH7" i="26"/>
  <c r="CG7" i="26"/>
  <c r="P8" i="26"/>
  <c r="BA8" i="26"/>
  <c r="BS8" i="26"/>
  <c r="C12" i="24"/>
  <c r="C8" i="24" s="1"/>
  <c r="K12" i="24"/>
  <c r="K8" i="24" s="1"/>
  <c r="S12" i="24"/>
  <c r="S8" i="24" s="1"/>
  <c r="AA12" i="24"/>
  <c r="AI12" i="24"/>
  <c r="AI8" i="24" s="1"/>
  <c r="AQ12" i="24"/>
  <c r="AQ8" i="24" s="1"/>
  <c r="AY12" i="24"/>
  <c r="BG12" i="24"/>
  <c r="BG8" i="24" s="1"/>
  <c r="BO12" i="24"/>
  <c r="BO8" i="24" s="1"/>
  <c r="BW12" i="24"/>
  <c r="CE12" i="24"/>
  <c r="CE8" i="24" s="1"/>
  <c r="R6" i="26"/>
  <c r="AR6" i="26"/>
  <c r="BQ6" i="26"/>
  <c r="K7" i="26"/>
  <c r="AJ7" i="26"/>
  <c r="BI7" i="26"/>
  <c r="D12" i="24"/>
  <c r="D8" i="24" s="1"/>
  <c r="L12" i="24"/>
  <c r="L8" i="24" s="1"/>
  <c r="T12" i="24"/>
  <c r="AB12" i="24"/>
  <c r="AB8" i="24" s="1"/>
  <c r="AJ12" i="24"/>
  <c r="AJ8" i="24" s="1"/>
  <c r="AR12" i="24"/>
  <c r="AR8" i="24" s="1"/>
  <c r="AZ12" i="24"/>
  <c r="AZ8" i="24" s="1"/>
  <c r="BH12" i="24"/>
  <c r="BH8" i="24" s="1"/>
  <c r="BP12" i="24"/>
  <c r="BP8" i="24" s="1"/>
  <c r="BX12" i="24"/>
  <c r="CF12" i="24"/>
  <c r="CF8" i="24" s="1"/>
  <c r="U6" i="26"/>
  <c r="AV6" i="26"/>
  <c r="BU6" i="26"/>
  <c r="M7" i="26"/>
  <c r="M8" i="26" s="1"/>
  <c r="AM7" i="26"/>
  <c r="AK8" i="26"/>
  <c r="CD8" i="28"/>
  <c r="BF8" i="30"/>
  <c r="E12" i="24"/>
  <c r="E8" i="24" s="1"/>
  <c r="M12" i="24"/>
  <c r="M8" i="24" s="1"/>
  <c r="U12" i="24"/>
  <c r="U8" i="24" s="1"/>
  <c r="AC12" i="24"/>
  <c r="AC8" i="24" s="1"/>
  <c r="AK12" i="24"/>
  <c r="AS12" i="24"/>
  <c r="AS8" i="24" s="1"/>
  <c r="BA12" i="24"/>
  <c r="BA8" i="24" s="1"/>
  <c r="BI12" i="24"/>
  <c r="BI8" i="24" s="1"/>
  <c r="BQ12" i="24"/>
  <c r="BY12" i="24"/>
  <c r="BY8" i="24" s="1"/>
  <c r="CD7" i="26"/>
  <c r="CD8" i="26" s="1"/>
  <c r="BV7" i="26"/>
  <c r="BN7" i="26"/>
  <c r="BF7" i="26"/>
  <c r="BF8" i="26" s="1"/>
  <c r="AX7" i="26"/>
  <c r="AP7" i="26"/>
  <c r="AH7" i="26"/>
  <c r="AH8" i="26" s="1"/>
  <c r="Z7" i="26"/>
  <c r="Z8" i="26" s="1"/>
  <c r="R7" i="26"/>
  <c r="R8" i="26" s="1"/>
  <c r="J7" i="26"/>
  <c r="B7" i="26"/>
  <c r="CA6" i="26"/>
  <c r="BS6" i="26"/>
  <c r="BK6" i="26"/>
  <c r="BC6" i="26"/>
  <c r="AU6" i="26"/>
  <c r="AM6" i="26"/>
  <c r="AE6" i="26"/>
  <c r="W6" i="26"/>
  <c r="O6" i="26"/>
  <c r="G6" i="26"/>
  <c r="CC7" i="26"/>
  <c r="BU7" i="26"/>
  <c r="BU8" i="26" s="1"/>
  <c r="BM7" i="26"/>
  <c r="BE7" i="26"/>
  <c r="AW7" i="26"/>
  <c r="AW8" i="26" s="1"/>
  <c r="AO7" i="26"/>
  <c r="AG7" i="26"/>
  <c r="Y7" i="26"/>
  <c r="Q7" i="26"/>
  <c r="I7" i="26"/>
  <c r="CH6" i="26"/>
  <c r="BZ6" i="26"/>
  <c r="BR6" i="26"/>
  <c r="BJ6" i="26"/>
  <c r="BB6" i="26"/>
  <c r="AT6" i="26"/>
  <c r="AL6" i="26"/>
  <c r="AD6" i="26"/>
  <c r="V6" i="26"/>
  <c r="N6" i="26"/>
  <c r="F6" i="26"/>
  <c r="CH7" i="26"/>
  <c r="BZ7" i="26"/>
  <c r="BZ8" i="26" s="1"/>
  <c r="BR7" i="26"/>
  <c r="BJ7" i="26"/>
  <c r="BJ8" i="26" s="1"/>
  <c r="BB7" i="26"/>
  <c r="BB8" i="26" s="1"/>
  <c r="AT7" i="26"/>
  <c r="AT8" i="26" s="1"/>
  <c r="AL7" i="26"/>
  <c r="AD7" i="26"/>
  <c r="V7" i="26"/>
  <c r="V8" i="26" s="1"/>
  <c r="N7" i="26"/>
  <c r="F7" i="26"/>
  <c r="CE6" i="26"/>
  <c r="BW6" i="26"/>
  <c r="BO6" i="26"/>
  <c r="BG6" i="26"/>
  <c r="AY6" i="26"/>
  <c r="AQ6" i="26"/>
  <c r="AI6" i="26"/>
  <c r="AA6" i="26"/>
  <c r="S6" i="26"/>
  <c r="K6" i="26"/>
  <c r="C6" i="26"/>
  <c r="CE7" i="26"/>
  <c r="CE8" i="26" s="1"/>
  <c r="BQ7" i="26"/>
  <c r="BD7" i="26"/>
  <c r="AR7" i="26"/>
  <c r="AE7" i="26"/>
  <c r="AE8" i="26" s="1"/>
  <c r="S7" i="26"/>
  <c r="E7" i="26"/>
  <c r="BY6" i="26"/>
  <c r="BM6" i="26"/>
  <c r="AZ6" i="26"/>
  <c r="AN6" i="26"/>
  <c r="Z6" i="26"/>
  <c r="M6" i="26"/>
  <c r="B6" i="26"/>
  <c r="CB7" i="26"/>
  <c r="BP7" i="26"/>
  <c r="BC7" i="26"/>
  <c r="BC8" i="26" s="1"/>
  <c r="AQ7" i="26"/>
  <c r="AQ8" i="26" s="1"/>
  <c r="AC7" i="26"/>
  <c r="P7" i="26"/>
  <c r="D7" i="26"/>
  <c r="BX6" i="26"/>
  <c r="BL6" i="26"/>
  <c r="AX6" i="26"/>
  <c r="AK6" i="26"/>
  <c r="Y6" i="26"/>
  <c r="L6" i="26"/>
  <c r="CA7" i="26"/>
  <c r="BO7" i="26"/>
  <c r="BO8" i="26" s="1"/>
  <c r="BA7" i="26"/>
  <c r="AN7" i="26"/>
  <c r="AN8" i="26" s="1"/>
  <c r="AB7" i="26"/>
  <c r="O7" i="26"/>
  <c r="C7" i="26"/>
  <c r="C8" i="26" s="1"/>
  <c r="BV6" i="26"/>
  <c r="BI6" i="26"/>
  <c r="AW6" i="26"/>
  <c r="AJ6" i="26"/>
  <c r="X6" i="26"/>
  <c r="J6" i="26"/>
  <c r="BX7" i="26"/>
  <c r="BK7" i="26"/>
  <c r="BK8" i="26" s="1"/>
  <c r="AY7" i="26"/>
  <c r="AK7" i="26"/>
  <c r="X7" i="26"/>
  <c r="L7" i="26"/>
  <c r="CF6" i="26"/>
  <c r="BT6" i="26"/>
  <c r="BF6" i="26"/>
  <c r="AS6" i="26"/>
  <c r="AG6" i="26"/>
  <c r="T6" i="26"/>
  <c r="H6" i="26"/>
  <c r="AB6" i="26"/>
  <c r="BA6" i="26"/>
  <c r="CB6" i="26"/>
  <c r="T7" i="26"/>
  <c r="AS7" i="26"/>
  <c r="AS8" i="26" s="1"/>
  <c r="BS7" i="26"/>
  <c r="Q8" i="26"/>
  <c r="R6" i="28"/>
  <c r="BV6" i="28"/>
  <c r="AK7" i="28"/>
  <c r="BB8" i="28"/>
  <c r="AJ6" i="28"/>
  <c r="BZ6" i="28"/>
  <c r="BC7" i="28"/>
  <c r="Y8" i="26"/>
  <c r="CC8" i="26"/>
  <c r="AK6" i="28"/>
  <c r="I7" i="28"/>
  <c r="BE7" i="28"/>
  <c r="AL6" i="28"/>
  <c r="K7" i="28"/>
  <c r="X8" i="28"/>
  <c r="I8" i="26"/>
  <c r="CF7" i="28"/>
  <c r="BX7" i="28"/>
  <c r="BP7" i="28"/>
  <c r="BH7" i="28"/>
  <c r="AZ7" i="28"/>
  <c r="AR7" i="28"/>
  <c r="AJ7" i="28"/>
  <c r="AB7" i="28"/>
  <c r="T7" i="28"/>
  <c r="L7" i="28"/>
  <c r="D7" i="28"/>
  <c r="CC6" i="28"/>
  <c r="BU6" i="28"/>
  <c r="BM6" i="28"/>
  <c r="BE6" i="28"/>
  <c r="AW6" i="28"/>
  <c r="AO6" i="28"/>
  <c r="AG6" i="28"/>
  <c r="Y6" i="28"/>
  <c r="BZ7" i="28"/>
  <c r="BQ7" i="28"/>
  <c r="BG7" i="28"/>
  <c r="AX7" i="28"/>
  <c r="AX8" i="28" s="1"/>
  <c r="AO7" i="28"/>
  <c r="AF7" i="28"/>
  <c r="W7" i="28"/>
  <c r="N7" i="28"/>
  <c r="N8" i="28" s="1"/>
  <c r="E7" i="28"/>
  <c r="CB6" i="28"/>
  <c r="BS6" i="28"/>
  <c r="BJ6" i="28"/>
  <c r="BA6" i="28"/>
  <c r="AR6" i="28"/>
  <c r="AI6" i="28"/>
  <c r="Z6" i="28"/>
  <c r="Q6" i="28"/>
  <c r="I6" i="28"/>
  <c r="B6" i="28"/>
  <c r="CH7" i="28"/>
  <c r="BY7" i="28"/>
  <c r="BO7" i="28"/>
  <c r="BF7" i="28"/>
  <c r="AW7" i="28"/>
  <c r="AN7" i="28"/>
  <c r="AE7" i="28"/>
  <c r="V7" i="28"/>
  <c r="CE7" i="28"/>
  <c r="BV7" i="28"/>
  <c r="BM7" i="28"/>
  <c r="BM8" i="28" s="1"/>
  <c r="BD7" i="28"/>
  <c r="AU7" i="28"/>
  <c r="AL7" i="28"/>
  <c r="AC7" i="28"/>
  <c r="S7" i="28"/>
  <c r="J7" i="28"/>
  <c r="CH6" i="28"/>
  <c r="BY6" i="28"/>
  <c r="BP6" i="28"/>
  <c r="BG6" i="28"/>
  <c r="AX6" i="28"/>
  <c r="AN6" i="28"/>
  <c r="AE6" i="28"/>
  <c r="V6" i="28"/>
  <c r="N6" i="28"/>
  <c r="F6" i="28"/>
  <c r="CB7" i="28"/>
  <c r="BL7" i="28"/>
  <c r="AY7" i="28"/>
  <c r="AI7" i="28"/>
  <c r="U7" i="28"/>
  <c r="H7" i="28"/>
  <c r="CD6" i="28"/>
  <c r="BQ6" i="28"/>
  <c r="BD6" i="28"/>
  <c r="AS6" i="28"/>
  <c r="AF6" i="28"/>
  <c r="T6" i="28"/>
  <c r="J6" i="28"/>
  <c r="CA7" i="28"/>
  <c r="BK7" i="28"/>
  <c r="AV7" i="28"/>
  <c r="AH7" i="28"/>
  <c r="R7" i="28"/>
  <c r="G7" i="28"/>
  <c r="CA6" i="28"/>
  <c r="BO6" i="28"/>
  <c r="BC6" i="28"/>
  <c r="AQ6" i="28"/>
  <c r="AD6" i="28"/>
  <c r="S6" i="28"/>
  <c r="H6" i="28"/>
  <c r="BU7" i="28"/>
  <c r="BI7" i="28"/>
  <c r="AS7" i="28"/>
  <c r="AD7" i="28"/>
  <c r="P7" i="28"/>
  <c r="C7" i="28"/>
  <c r="BX6" i="28"/>
  <c r="BL6" i="28"/>
  <c r="AZ6" i="28"/>
  <c r="AM6" i="28"/>
  <c r="AB6" i="28"/>
  <c r="P6" i="28"/>
  <c r="E6" i="28"/>
  <c r="BT7" i="28"/>
  <c r="BA7" i="28"/>
  <c r="Z7" i="28"/>
  <c r="F7" i="28"/>
  <c r="BT6" i="28"/>
  <c r="AY6" i="28"/>
  <c r="AH6" i="28"/>
  <c r="M6" i="28"/>
  <c r="BS7" i="28"/>
  <c r="AT7" i="28"/>
  <c r="Y7" i="28"/>
  <c r="B7" i="28"/>
  <c r="BR6" i="28"/>
  <c r="AV6" i="28"/>
  <c r="AC6" i="28"/>
  <c r="L6" i="28"/>
  <c r="BR7" i="28"/>
  <c r="AQ7" i="28"/>
  <c r="X7" i="28"/>
  <c r="CG6" i="28"/>
  <c r="BN6" i="28"/>
  <c r="AU6" i="28"/>
  <c r="AA6" i="28"/>
  <c r="K6" i="28"/>
  <c r="BN7" i="28"/>
  <c r="AP7" i="28"/>
  <c r="Q7" i="28"/>
  <c r="CF6" i="28"/>
  <c r="BK6" i="28"/>
  <c r="AT6" i="28"/>
  <c r="X6" i="28"/>
  <c r="G6" i="28"/>
  <c r="CG7" i="28"/>
  <c r="BJ7" i="28"/>
  <c r="AM7" i="28"/>
  <c r="O7" i="28"/>
  <c r="CE6" i="28"/>
  <c r="BI6" i="28"/>
  <c r="AP6" i="28"/>
  <c r="W6" i="28"/>
  <c r="D6" i="28"/>
  <c r="BB6" i="28"/>
  <c r="M7" i="28"/>
  <c r="CC7" i="28"/>
  <c r="Y8" i="28"/>
  <c r="B12" i="26"/>
  <c r="B8" i="26" s="1"/>
  <c r="J12" i="26"/>
  <c r="S12" i="26"/>
  <c r="S8" i="26" s="1"/>
  <c r="AC12" i="26"/>
  <c r="AC8" i="26" s="1"/>
  <c r="AL12" i="26"/>
  <c r="AL8" i="26" s="1"/>
  <c r="AU12" i="26"/>
  <c r="AU8" i="26" s="1"/>
  <c r="BD12" i="26"/>
  <c r="BD8" i="26" s="1"/>
  <c r="BM12" i="26"/>
  <c r="BV12" i="26"/>
  <c r="K17" i="26"/>
  <c r="U17" i="26"/>
  <c r="AG17" i="26"/>
  <c r="AQ17" i="26"/>
  <c r="BA17" i="26"/>
  <c r="BM17" i="26"/>
  <c r="BW17" i="26"/>
  <c r="CG17" i="26"/>
  <c r="Z12" i="28"/>
  <c r="Z8" i="28" s="1"/>
  <c r="BL12" i="28"/>
  <c r="BL8" i="28" s="1"/>
  <c r="CG12" i="26"/>
  <c r="CG8" i="26" s="1"/>
  <c r="BY12" i="26"/>
  <c r="BY8" i="26" s="1"/>
  <c r="CF12" i="26"/>
  <c r="BX12" i="26"/>
  <c r="BP12" i="26"/>
  <c r="BH12" i="26"/>
  <c r="AZ12" i="26"/>
  <c r="AZ8" i="26" s="1"/>
  <c r="AR12" i="26"/>
  <c r="AR8" i="26" s="1"/>
  <c r="AJ12" i="26"/>
  <c r="AB12" i="26"/>
  <c r="T12" i="26"/>
  <c r="L12" i="26"/>
  <c r="L8" i="26" s="1"/>
  <c r="D12" i="26"/>
  <c r="D8" i="26" s="1"/>
  <c r="K12" i="26"/>
  <c r="K8" i="26" s="1"/>
  <c r="U12" i="26"/>
  <c r="U8" i="26" s="1"/>
  <c r="AD12" i="26"/>
  <c r="AD8" i="26" s="1"/>
  <c r="AM12" i="26"/>
  <c r="AM8" i="26" s="1"/>
  <c r="AV12" i="26"/>
  <c r="AV8" i="26" s="1"/>
  <c r="BE12" i="26"/>
  <c r="BN12" i="26"/>
  <c r="BN8" i="26" s="1"/>
  <c r="BW12" i="26"/>
  <c r="BW8" i="26" s="1"/>
  <c r="B17" i="26"/>
  <c r="L17" i="26"/>
  <c r="V17" i="26"/>
  <c r="AH17" i="26"/>
  <c r="AR17" i="26"/>
  <c r="BB17" i="26"/>
  <c r="BN17" i="26"/>
  <c r="BX17" i="26"/>
  <c r="B12" i="28"/>
  <c r="AC12" i="28"/>
  <c r="AH8" i="30"/>
  <c r="BX8" i="30"/>
  <c r="CB17" i="26"/>
  <c r="BT17" i="26"/>
  <c r="BL17" i="26"/>
  <c r="BD17" i="26"/>
  <c r="AV17" i="26"/>
  <c r="AN17" i="26"/>
  <c r="AF17" i="26"/>
  <c r="X17" i="26"/>
  <c r="P17" i="26"/>
  <c r="H17" i="26"/>
  <c r="CA17" i="26"/>
  <c r="BS17" i="26"/>
  <c r="BK17" i="26"/>
  <c r="BC17" i="26"/>
  <c r="AU17" i="26"/>
  <c r="AM17" i="26"/>
  <c r="AE17" i="26"/>
  <c r="W17" i="26"/>
  <c r="O17" i="26"/>
  <c r="G17" i="26"/>
  <c r="CA12" i="28"/>
  <c r="CA8" i="28" s="1"/>
  <c r="BS12" i="28"/>
  <c r="BS8" i="28" s="1"/>
  <c r="BK12" i="28"/>
  <c r="BC12" i="28"/>
  <c r="BC8" i="28" s="1"/>
  <c r="AU12" i="28"/>
  <c r="AU8" i="28" s="1"/>
  <c r="AM12" i="28"/>
  <c r="AM8" i="28" s="1"/>
  <c r="AE12" i="28"/>
  <c r="AE8" i="28" s="1"/>
  <c r="W12" i="28"/>
  <c r="O12" i="28"/>
  <c r="O8" i="28" s="1"/>
  <c r="G12" i="28"/>
  <c r="G8" i="28" s="1"/>
  <c r="CF12" i="28"/>
  <c r="CF8" i="28" s="1"/>
  <c r="BX12" i="28"/>
  <c r="BX8" i="28" s="1"/>
  <c r="BP12" i="28"/>
  <c r="BP8" i="28" s="1"/>
  <c r="BH12" i="28"/>
  <c r="BH8" i="28" s="1"/>
  <c r="AZ12" i="28"/>
  <c r="AZ8" i="28" s="1"/>
  <c r="AR12" i="28"/>
  <c r="AR8" i="28" s="1"/>
  <c r="AJ12" i="28"/>
  <c r="AJ8" i="28" s="1"/>
  <c r="AB12" i="28"/>
  <c r="AB8" i="28" s="1"/>
  <c r="T12" i="28"/>
  <c r="T8" i="28" s="1"/>
  <c r="L12" i="28"/>
  <c r="L8" i="28" s="1"/>
  <c r="D12" i="28"/>
  <c r="D8" i="28" s="1"/>
  <c r="CE12" i="28"/>
  <c r="BW12" i="28"/>
  <c r="BW8" i="28" s="1"/>
  <c r="BO12" i="28"/>
  <c r="BG12" i="28"/>
  <c r="BG8" i="28" s="1"/>
  <c r="AY12" i="28"/>
  <c r="AY8" i="28" s="1"/>
  <c r="AQ12" i="28"/>
  <c r="AI12" i="28"/>
  <c r="AI8" i="28" s="1"/>
  <c r="AA12" i="28"/>
  <c r="AA8" i="28" s="1"/>
  <c r="S12" i="28"/>
  <c r="S8" i="28" s="1"/>
  <c r="K12" i="28"/>
  <c r="K8" i="28" s="1"/>
  <c r="C12" i="28"/>
  <c r="CH12" i="28"/>
  <c r="CH8" i="28" s="1"/>
  <c r="BU12" i="28"/>
  <c r="BU8" i="28" s="1"/>
  <c r="BI12" i="28"/>
  <c r="AV12" i="28"/>
  <c r="AV8" i="28" s="1"/>
  <c r="AH12" i="28"/>
  <c r="V12" i="28"/>
  <c r="V8" i="28" s="1"/>
  <c r="I12" i="28"/>
  <c r="CG12" i="28"/>
  <c r="BT12" i="28"/>
  <c r="BT8" i="28" s="1"/>
  <c r="BF12" i="28"/>
  <c r="BF8" i="28" s="1"/>
  <c r="AT12" i="28"/>
  <c r="AG12" i="28"/>
  <c r="AG8" i="28" s="1"/>
  <c r="U12" i="28"/>
  <c r="H12" i="28"/>
  <c r="CC12" i="28"/>
  <c r="CC8" i="28" s="1"/>
  <c r="BQ12" i="28"/>
  <c r="BD12" i="28"/>
  <c r="AP12" i="28"/>
  <c r="AP8" i="28" s="1"/>
  <c r="AD12" i="28"/>
  <c r="Q12" i="28"/>
  <c r="Q8" i="28" s="1"/>
  <c r="E12" i="28"/>
  <c r="CB12" i="28"/>
  <c r="BJ12" i="28"/>
  <c r="AN12" i="28"/>
  <c r="AN8" i="28" s="1"/>
  <c r="R12" i="28"/>
  <c r="R8" i="28" s="1"/>
  <c r="BZ12" i="28"/>
  <c r="BZ8" i="28" s="1"/>
  <c r="BE12" i="28"/>
  <c r="BE8" i="28" s="1"/>
  <c r="AL12" i="28"/>
  <c r="AL8" i="28" s="1"/>
  <c r="P12" i="28"/>
  <c r="BV12" i="28"/>
  <c r="BA12" i="28"/>
  <c r="AF12" i="28"/>
  <c r="M12" i="28"/>
  <c r="M8" i="28" s="1"/>
  <c r="AK12" i="28"/>
  <c r="AK8" i="28" s="1"/>
  <c r="BN12" i="28"/>
  <c r="BN8" i="28" s="1"/>
  <c r="E12" i="26"/>
  <c r="E8" i="26" s="1"/>
  <c r="N12" i="26"/>
  <c r="W12" i="26"/>
  <c r="W8" i="26" s="1"/>
  <c r="AF12" i="26"/>
  <c r="AF8" i="26" s="1"/>
  <c r="AO12" i="26"/>
  <c r="AO8" i="26" s="1"/>
  <c r="AX12" i="26"/>
  <c r="BG12" i="26"/>
  <c r="BG8" i="26" s="1"/>
  <c r="BQ12" i="26"/>
  <c r="CA12" i="26"/>
  <c r="CA8" i="26" s="1"/>
  <c r="D17" i="26"/>
  <c r="N17" i="26"/>
  <c r="Z17" i="26"/>
  <c r="AJ17" i="26"/>
  <c r="AT17" i="26"/>
  <c r="BF17" i="26"/>
  <c r="BP17" i="26"/>
  <c r="BZ17" i="26"/>
  <c r="F12" i="28"/>
  <c r="AO12" i="28"/>
  <c r="BR12" i="28"/>
  <c r="BR8" i="28" s="1"/>
  <c r="CD17" i="28"/>
  <c r="BV17" i="28"/>
  <c r="BN17" i="28"/>
  <c r="BF17" i="28"/>
  <c r="AX17" i="28"/>
  <c r="AP17" i="28"/>
  <c r="AH17" i="28"/>
  <c r="Z17" i="28"/>
  <c r="R17" i="28"/>
  <c r="J17" i="28"/>
  <c r="B17" i="28"/>
  <c r="CA17" i="28"/>
  <c r="BS17" i="28"/>
  <c r="BK17" i="28"/>
  <c r="BC17" i="28"/>
  <c r="AU17" i="28"/>
  <c r="AM17" i="28"/>
  <c r="AE17" i="28"/>
  <c r="W17" i="28"/>
  <c r="O17" i="28"/>
  <c r="G17" i="28"/>
  <c r="CH17" i="28"/>
  <c r="BZ17" i="28"/>
  <c r="BR17" i="28"/>
  <c r="BJ17" i="28"/>
  <c r="BB17" i="28"/>
  <c r="AT17" i="28"/>
  <c r="AL17" i="28"/>
  <c r="AD17" i="28"/>
  <c r="V17" i="28"/>
  <c r="N17" i="28"/>
  <c r="F17" i="28"/>
  <c r="BY17" i="28"/>
  <c r="BM17" i="28"/>
  <c r="AZ17" i="28"/>
  <c r="AN17" i="28"/>
  <c r="AA17" i="28"/>
  <c r="M17" i="28"/>
  <c r="BX17" i="28"/>
  <c r="BL17" i="28"/>
  <c r="AY17" i="28"/>
  <c r="AK17" i="28"/>
  <c r="Y17" i="28"/>
  <c r="L17" i="28"/>
  <c r="CG17" i="28"/>
  <c r="BU17" i="28"/>
  <c r="BH17" i="28"/>
  <c r="AV17" i="28"/>
  <c r="AI17" i="28"/>
  <c r="U17" i="28"/>
  <c r="I17" i="28"/>
  <c r="CB17" i="28"/>
  <c r="BE17" i="28"/>
  <c r="AJ17" i="28"/>
  <c r="Q17" i="28"/>
  <c r="BW17" i="28"/>
  <c r="BD17" i="28"/>
  <c r="AG17" i="28"/>
  <c r="P17" i="28"/>
  <c r="BQ17" i="28"/>
  <c r="AW17" i="28"/>
  <c r="AC17" i="28"/>
  <c r="H17" i="28"/>
  <c r="F12" i="26"/>
  <c r="F8" i="26" s="1"/>
  <c r="O12" i="26"/>
  <c r="O8" i="26" s="1"/>
  <c r="X12" i="26"/>
  <c r="X8" i="26" s="1"/>
  <c r="AG12" i="26"/>
  <c r="AG8" i="26" s="1"/>
  <c r="AP12" i="26"/>
  <c r="AP8" i="26" s="1"/>
  <c r="AY12" i="26"/>
  <c r="AY8" i="26" s="1"/>
  <c r="BI12" i="26"/>
  <c r="BR12" i="26"/>
  <c r="CB12" i="26"/>
  <c r="CB8" i="26" s="1"/>
  <c r="E17" i="26"/>
  <c r="Q17" i="26"/>
  <c r="AA17" i="26"/>
  <c r="AK17" i="26"/>
  <c r="AW17" i="26"/>
  <c r="BG17" i="26"/>
  <c r="BQ17" i="26"/>
  <c r="CC17" i="26"/>
  <c r="J12" i="28"/>
  <c r="AS12" i="28"/>
  <c r="AS8" i="28" s="1"/>
  <c r="BY12" i="28"/>
  <c r="BY8" i="28" s="1"/>
  <c r="X17" i="28"/>
  <c r="BG17" i="28"/>
  <c r="AQ8" i="30"/>
  <c r="BP8" i="30"/>
  <c r="B4" i="30" a="1"/>
  <c r="AF8" i="30"/>
  <c r="S8" i="30"/>
  <c r="AS8" i="30"/>
  <c r="J6" i="30"/>
  <c r="W6" i="30"/>
  <c r="AI6" i="30"/>
  <c r="AT6" i="30"/>
  <c r="BH6" i="30"/>
  <c r="BS6" i="30"/>
  <c r="CE6" i="30"/>
  <c r="L7" i="30"/>
  <c r="W7" i="30"/>
  <c r="AJ7" i="30"/>
  <c r="AZ7" i="30"/>
  <c r="BM7" i="30"/>
  <c r="CA7" i="30"/>
  <c r="BT8" i="30"/>
  <c r="K6" i="30"/>
  <c r="Y6" i="30"/>
  <c r="AJ6" i="30"/>
  <c r="AU6" i="30"/>
  <c r="BI6" i="30"/>
  <c r="BU6" i="30"/>
  <c r="CF6" i="30"/>
  <c r="M7" i="30"/>
  <c r="X7" i="30"/>
  <c r="AK7" i="30"/>
  <c r="BA7" i="30"/>
  <c r="BA8" i="30" s="1"/>
  <c r="BN7" i="30"/>
  <c r="CB7" i="30"/>
  <c r="CB8" i="30" s="1"/>
  <c r="B6" i="30"/>
  <c r="N6" i="30"/>
  <c r="Z6" i="30"/>
  <c r="AK6" i="30"/>
  <c r="AY6" i="30"/>
  <c r="BJ6" i="30"/>
  <c r="BV6" i="30"/>
  <c r="B7" i="30"/>
  <c r="N7" i="30"/>
  <c r="Y7" i="30"/>
  <c r="AO7" i="30"/>
  <c r="BC7" i="30"/>
  <c r="BP7" i="30"/>
  <c r="CD8" i="30"/>
  <c r="CH7" i="30"/>
  <c r="BZ7" i="30"/>
  <c r="BR7" i="30"/>
  <c r="BJ7" i="30"/>
  <c r="BB7" i="30"/>
  <c r="AT7" i="30"/>
  <c r="AL7" i="30"/>
  <c r="AD7" i="30"/>
  <c r="CE7" i="30"/>
  <c r="CE8" i="30" s="1"/>
  <c r="BW7" i="30"/>
  <c r="BO7" i="30"/>
  <c r="BO8" i="30" s="1"/>
  <c r="BG7" i="30"/>
  <c r="BG8" i="30" s="1"/>
  <c r="AY7" i="30"/>
  <c r="AQ7" i="30"/>
  <c r="AI7" i="30"/>
  <c r="AA7" i="30"/>
  <c r="S7" i="30"/>
  <c r="K7" i="30"/>
  <c r="C7" i="30"/>
  <c r="C8" i="30" s="1"/>
  <c r="CB6" i="30"/>
  <c r="BT6" i="30"/>
  <c r="BL6" i="30"/>
  <c r="BD6" i="30"/>
  <c r="AV6" i="30"/>
  <c r="AN6" i="30"/>
  <c r="AF6" i="30"/>
  <c r="X6" i="30"/>
  <c r="P6" i="30"/>
  <c r="H6" i="30"/>
  <c r="CD7" i="30"/>
  <c r="BT7" i="30"/>
  <c r="BI7" i="30"/>
  <c r="AX7" i="30"/>
  <c r="AN7" i="30"/>
  <c r="AC7" i="30"/>
  <c r="AC8" i="30" s="1"/>
  <c r="T7" i="30"/>
  <c r="T8" i="30" s="1"/>
  <c r="J7" i="30"/>
  <c r="CH6" i="30"/>
  <c r="BY6" i="30"/>
  <c r="BP6" i="30"/>
  <c r="BG6" i="30"/>
  <c r="AX6" i="30"/>
  <c r="AO6" i="30"/>
  <c r="AE6" i="30"/>
  <c r="V6" i="30"/>
  <c r="M6" i="30"/>
  <c r="D6" i="30"/>
  <c r="CC7" i="30"/>
  <c r="BS7" i="30"/>
  <c r="BH7" i="30"/>
  <c r="AW7" i="30"/>
  <c r="AM7" i="30"/>
  <c r="AB7" i="30"/>
  <c r="AB8" i="30" s="1"/>
  <c r="R7" i="30"/>
  <c r="R8" i="30" s="1"/>
  <c r="I7" i="30"/>
  <c r="CG6" i="30"/>
  <c r="BX6" i="30"/>
  <c r="BO6" i="30"/>
  <c r="BF6" i="30"/>
  <c r="AW6" i="30"/>
  <c r="AM6" i="30"/>
  <c r="AD6" i="30"/>
  <c r="U6" i="30"/>
  <c r="L6" i="30"/>
  <c r="C6" i="30"/>
  <c r="O6" i="30"/>
  <c r="AA6" i="30"/>
  <c r="AL6" i="30"/>
  <c r="AZ6" i="30"/>
  <c r="BK6" i="30"/>
  <c r="BW6" i="30"/>
  <c r="D7" i="30"/>
  <c r="D8" i="30" s="1"/>
  <c r="O7" i="30"/>
  <c r="Z7" i="30"/>
  <c r="AP7" i="30"/>
  <c r="AP8" i="30" s="1"/>
  <c r="BD7" i="30"/>
  <c r="BD8" i="30" s="1"/>
  <c r="BQ7" i="30"/>
  <c r="BQ8" i="30" s="1"/>
  <c r="CG7" i="30"/>
  <c r="E6" i="30"/>
  <c r="Q6" i="30"/>
  <c r="AB6" i="30"/>
  <c r="AP6" i="30"/>
  <c r="BA6" i="30"/>
  <c r="BM6" i="30"/>
  <c r="BZ6" i="30"/>
  <c r="E7" i="30"/>
  <c r="E8" i="30" s="1"/>
  <c r="P7" i="30"/>
  <c r="P8" i="30" s="1"/>
  <c r="AE7" i="30"/>
  <c r="AR7" i="30"/>
  <c r="AR8" i="30" s="1"/>
  <c r="BE7" i="30"/>
  <c r="BU7" i="30"/>
  <c r="H8" i="30"/>
  <c r="CF8" i="30"/>
  <c r="J12" i="30"/>
  <c r="U12" i="30"/>
  <c r="U8" i="30" s="1"/>
  <c r="AI12" i="30"/>
  <c r="AI8" i="30" s="1"/>
  <c r="AV12" i="30"/>
  <c r="AV8" i="30" s="1"/>
  <c r="BH12" i="30"/>
  <c r="BH8" i="30" s="1"/>
  <c r="BV12" i="30"/>
  <c r="BV8" i="30" s="1"/>
  <c r="CG12" i="30"/>
  <c r="CG8" i="30" s="1"/>
  <c r="K12" i="30"/>
  <c r="X12" i="30"/>
  <c r="AJ12" i="30"/>
  <c r="AJ8" i="30" s="1"/>
  <c r="AX12" i="30"/>
  <c r="AX8" i="30" s="1"/>
  <c r="BI12" i="30"/>
  <c r="BW12" i="30"/>
  <c r="BW8" i="30" s="1"/>
  <c r="L12" i="30"/>
  <c r="Z12" i="30"/>
  <c r="Z8" i="30" s="1"/>
  <c r="AK12" i="30"/>
  <c r="AY12" i="30"/>
  <c r="BL12" i="30"/>
  <c r="BL8" i="30" s="1"/>
  <c r="CC12" i="30"/>
  <c r="BU12" i="30"/>
  <c r="BU8" i="30" s="1"/>
  <c r="BM12" i="30"/>
  <c r="BM8" i="30" s="1"/>
  <c r="BE12" i="30"/>
  <c r="AW12" i="30"/>
  <c r="AO12" i="30"/>
  <c r="AG12" i="30"/>
  <c r="AG8" i="30" s="1"/>
  <c r="Y12" i="30"/>
  <c r="Q12" i="30"/>
  <c r="Q8" i="30" s="1"/>
  <c r="I12" i="30"/>
  <c r="I8" i="30" s="1"/>
  <c r="B12" i="30"/>
  <c r="B8" i="30" s="1"/>
  <c r="CA12" i="30"/>
  <c r="BS12" i="30"/>
  <c r="BS8" i="30" s="1"/>
  <c r="BK12" i="30"/>
  <c r="BK8" i="30" s="1"/>
  <c r="BC12" i="30"/>
  <c r="AU12" i="30"/>
  <c r="AU8" i="30" s="1"/>
  <c r="AM12" i="30"/>
  <c r="AE12" i="30"/>
  <c r="AE8" i="30" s="1"/>
  <c r="W12" i="30"/>
  <c r="W8" i="30" s="1"/>
  <c r="O12" i="30"/>
  <c r="O8" i="30" s="1"/>
  <c r="G12" i="30"/>
  <c r="G8" i="30" s="1"/>
  <c r="CH12" i="30"/>
  <c r="BZ12" i="30"/>
  <c r="BR12" i="30"/>
  <c r="BJ12" i="30"/>
  <c r="BB12" i="30"/>
  <c r="AT12" i="30"/>
  <c r="AT8" i="30" s="1"/>
  <c r="AL12" i="30"/>
  <c r="AL8" i="30" s="1"/>
  <c r="AD12" i="30"/>
  <c r="AD8" i="30" s="1"/>
  <c r="V12" i="30"/>
  <c r="V8" i="30" s="1"/>
  <c r="N12" i="30"/>
  <c r="F12" i="30"/>
  <c r="F8" i="30" s="1"/>
  <c r="M12" i="30"/>
  <c r="AA12" i="30"/>
  <c r="AA8" i="30" s="1"/>
  <c r="AN12" i="30"/>
  <c r="AN8" i="30" s="1"/>
  <c r="AZ12" i="30"/>
  <c r="BN12" i="30"/>
  <c r="BN8" i="30" s="1"/>
  <c r="BY12" i="30"/>
  <c r="BY8" i="30" s="1"/>
  <c r="AH8" i="32"/>
  <c r="CE7" i="32"/>
  <c r="BW7" i="32"/>
  <c r="BO7" i="32"/>
  <c r="BG7" i="32"/>
  <c r="AY7" i="32"/>
  <c r="AQ7" i="32"/>
  <c r="AI7" i="32"/>
  <c r="AA7" i="32"/>
  <c r="S7" i="32"/>
  <c r="K7" i="32"/>
  <c r="C7" i="32"/>
  <c r="CB6" i="32"/>
  <c r="BT6" i="32"/>
  <c r="BL6" i="32"/>
  <c r="BD6" i="32"/>
  <c r="AV6" i="32"/>
  <c r="AN6" i="32"/>
  <c r="AF6" i="32"/>
  <c r="X6" i="32"/>
  <c r="P6" i="32"/>
  <c r="H6" i="32"/>
  <c r="CD7" i="32"/>
  <c r="BV7" i="32"/>
  <c r="BN7" i="32"/>
  <c r="BF7" i="32"/>
  <c r="AX7" i="32"/>
  <c r="AP7" i="32"/>
  <c r="AH7" i="32"/>
  <c r="Z7" i="32"/>
  <c r="R7" i="32"/>
  <c r="J7" i="32"/>
  <c r="J8" i="32" s="1"/>
  <c r="B7" i="32"/>
  <c r="CA6" i="32"/>
  <c r="BS6" i="32"/>
  <c r="BK6" i="32"/>
  <c r="BC6" i="32"/>
  <c r="AU6" i="32"/>
  <c r="AM6" i="32"/>
  <c r="AE6" i="32"/>
  <c r="W6" i="32"/>
  <c r="O6" i="32"/>
  <c r="G6" i="32"/>
  <c r="CC7" i="32"/>
  <c r="BU7" i="32"/>
  <c r="BU8" i="32" s="1"/>
  <c r="BM7" i="32"/>
  <c r="BE7" i="32"/>
  <c r="AW7" i="32"/>
  <c r="AO7" i="32"/>
  <c r="AO8" i="32" s="1"/>
  <c r="AG7" i="32"/>
  <c r="Y7" i="32"/>
  <c r="Q7" i="32"/>
  <c r="I7" i="32"/>
  <c r="CH6" i="32"/>
  <c r="BZ6" i="32"/>
  <c r="BR6" i="32"/>
  <c r="BJ6" i="32"/>
  <c r="BB6" i="32"/>
  <c r="AT6" i="32"/>
  <c r="AL6" i="32"/>
  <c r="AD6" i="32"/>
  <c r="V6" i="32"/>
  <c r="N6" i="32"/>
  <c r="F6" i="32"/>
  <c r="CB7" i="32"/>
  <c r="BT7" i="32"/>
  <c r="BL7" i="32"/>
  <c r="BD7" i="32"/>
  <c r="AV7" i="32"/>
  <c r="AN7" i="32"/>
  <c r="AF7" i="32"/>
  <c r="X7" i="32"/>
  <c r="P7" i="32"/>
  <c r="H7" i="32"/>
  <c r="CG6" i="32"/>
  <c r="BY6" i="32"/>
  <c r="BQ6" i="32"/>
  <c r="BI6" i="32"/>
  <c r="BA6" i="32"/>
  <c r="AS6" i="32"/>
  <c r="AK6" i="32"/>
  <c r="AC6" i="32"/>
  <c r="U6" i="32"/>
  <c r="M6" i="32"/>
  <c r="E6" i="32"/>
  <c r="CA7" i="32"/>
  <c r="BS7" i="32"/>
  <c r="BK7" i="32"/>
  <c r="BC7" i="32"/>
  <c r="AU7" i="32"/>
  <c r="AM7" i="32"/>
  <c r="AE7" i="32"/>
  <c r="W7" i="32"/>
  <c r="O7" i="32"/>
  <c r="G7" i="32"/>
  <c r="CF6" i="32"/>
  <c r="BX6" i="32"/>
  <c r="BP6" i="32"/>
  <c r="BH6" i="32"/>
  <c r="AZ6" i="32"/>
  <c r="AR6" i="32"/>
  <c r="AJ6" i="32"/>
  <c r="AB6" i="32"/>
  <c r="T6" i="32"/>
  <c r="L6" i="32"/>
  <c r="D6" i="32"/>
  <c r="Y6" i="32"/>
  <c r="AQ6" i="32"/>
  <c r="BN6" i="32"/>
  <c r="D7" i="32"/>
  <c r="V7" i="32"/>
  <c r="AS7" i="32"/>
  <c r="BP7" i="32"/>
  <c r="CH7" i="32"/>
  <c r="AP12" i="32"/>
  <c r="C6" i="32"/>
  <c r="Z6" i="32"/>
  <c r="AW6" i="32"/>
  <c r="BO6" i="32"/>
  <c r="E7" i="32"/>
  <c r="AB7" i="32"/>
  <c r="AT7" i="32"/>
  <c r="BQ7" i="32"/>
  <c r="BN12" i="32"/>
  <c r="BN8" i="32" s="1"/>
  <c r="B4" i="32" a="1"/>
  <c r="I6" i="32"/>
  <c r="AA6" i="32"/>
  <c r="AX6" i="32"/>
  <c r="BU6" i="32"/>
  <c r="F7" i="32"/>
  <c r="AC7" i="32"/>
  <c r="AZ7" i="32"/>
  <c r="BR7" i="32"/>
  <c r="J6" i="32"/>
  <c r="AG6" i="32"/>
  <c r="AY6" i="32"/>
  <c r="BV6" i="32"/>
  <c r="L7" i="32"/>
  <c r="AD7" i="32"/>
  <c r="BA7" i="32"/>
  <c r="BX7" i="32"/>
  <c r="CB12" i="32"/>
  <c r="CB8" i="32" s="1"/>
  <c r="BT12" i="32"/>
  <c r="BL12" i="32"/>
  <c r="BD12" i="32"/>
  <c r="AV12" i="32"/>
  <c r="AN12" i="32"/>
  <c r="AF12" i="32"/>
  <c r="AF8" i="32" s="1"/>
  <c r="X12" i="32"/>
  <c r="X8" i="32" s="1"/>
  <c r="P12" i="32"/>
  <c r="P8" i="32" s="1"/>
  <c r="H12" i="32"/>
  <c r="CA12" i="32"/>
  <c r="BS12" i="32"/>
  <c r="BS8" i="32" s="1"/>
  <c r="BK12" i="32"/>
  <c r="BK8" i="32" s="1"/>
  <c r="BC12" i="32"/>
  <c r="AU12" i="32"/>
  <c r="AU8" i="32" s="1"/>
  <c r="AM12" i="32"/>
  <c r="AE12" i="32"/>
  <c r="W12" i="32"/>
  <c r="O12" i="32"/>
  <c r="G12" i="32"/>
  <c r="G8" i="32" s="1"/>
  <c r="CH12" i="32"/>
  <c r="CH8" i="32" s="1"/>
  <c r="BZ12" i="32"/>
  <c r="BZ8" i="32" s="1"/>
  <c r="BR12" i="32"/>
  <c r="BR8" i="32" s="1"/>
  <c r="BJ12" i="32"/>
  <c r="BJ8" i="32" s="1"/>
  <c r="BB12" i="32"/>
  <c r="BB8" i="32" s="1"/>
  <c r="AT12" i="32"/>
  <c r="AL12" i="32"/>
  <c r="AL8" i="32" s="1"/>
  <c r="AD12" i="32"/>
  <c r="AD8" i="32" s="1"/>
  <c r="V12" i="32"/>
  <c r="V8" i="32" s="1"/>
  <c r="N12" i="32"/>
  <c r="N8" i="32" s="1"/>
  <c r="F12" i="32"/>
  <c r="F8" i="32" s="1"/>
  <c r="CG12" i="32"/>
  <c r="CG8" i="32" s="1"/>
  <c r="BY12" i="32"/>
  <c r="BY8" i="32" s="1"/>
  <c r="BQ12" i="32"/>
  <c r="BI12" i="32"/>
  <c r="BI8" i="32" s="1"/>
  <c r="BA12" i="32"/>
  <c r="AS12" i="32"/>
  <c r="AS8" i="32" s="1"/>
  <c r="AK12" i="32"/>
  <c r="AK8" i="32" s="1"/>
  <c r="AC12" i="32"/>
  <c r="AC8" i="32" s="1"/>
  <c r="U12" i="32"/>
  <c r="U8" i="32" s="1"/>
  <c r="M12" i="32"/>
  <c r="M8" i="32" s="1"/>
  <c r="E12" i="32"/>
  <c r="CF12" i="32"/>
  <c r="CF8" i="32" s="1"/>
  <c r="BX12" i="32"/>
  <c r="BX8" i="32" s="1"/>
  <c r="BP12" i="32"/>
  <c r="BH12" i="32"/>
  <c r="BH8" i="32" s="1"/>
  <c r="AZ12" i="32"/>
  <c r="AZ8" i="32" s="1"/>
  <c r="AR12" i="32"/>
  <c r="AR8" i="32" s="1"/>
  <c r="AJ12" i="32"/>
  <c r="AJ8" i="32" s="1"/>
  <c r="AB12" i="32"/>
  <c r="T12" i="32"/>
  <c r="T8" i="32" s="1"/>
  <c r="L12" i="32"/>
  <c r="L8" i="32" s="1"/>
  <c r="D12" i="32"/>
  <c r="CE12" i="32"/>
  <c r="CE8" i="32" s="1"/>
  <c r="BW12" i="32"/>
  <c r="BW8" i="32" s="1"/>
  <c r="BO12" i="32"/>
  <c r="BG12" i="32"/>
  <c r="BG8" i="32" s="1"/>
  <c r="AY12" i="32"/>
  <c r="AQ12" i="32"/>
  <c r="AQ8" i="32" s="1"/>
  <c r="AI12" i="32"/>
  <c r="AI8" i="32" s="1"/>
  <c r="AA12" i="32"/>
  <c r="S12" i="32"/>
  <c r="S8" i="32" s="1"/>
  <c r="K12" i="32"/>
  <c r="K8" i="32" s="1"/>
  <c r="C12" i="32"/>
  <c r="BM12" i="32"/>
  <c r="BM8" i="32" s="1"/>
  <c r="AG12" i="32"/>
  <c r="B12" i="32"/>
  <c r="BF12" i="32"/>
  <c r="BF8" i="32" s="1"/>
  <c r="Z12" i="32"/>
  <c r="BE12" i="32"/>
  <c r="BE8" i="32" s="1"/>
  <c r="Y12" i="32"/>
  <c r="Y8" i="32" s="1"/>
  <c r="CD12" i="32"/>
  <c r="CD8" i="32" s="1"/>
  <c r="AX12" i="32"/>
  <c r="AX8" i="32" s="1"/>
  <c r="R12" i="32"/>
  <c r="R8" i="32" s="1"/>
  <c r="CC12" i="32"/>
  <c r="AW12" i="32"/>
  <c r="AW8" i="32" s="1"/>
  <c r="Q12" i="32"/>
  <c r="BV12" i="32"/>
  <c r="BV8" i="32" s="1"/>
  <c r="K6" i="32"/>
  <c r="AH6" i="32"/>
  <c r="BE6" i="32"/>
  <c r="BW6" i="32"/>
  <c r="M7" i="32"/>
  <c r="AJ7" i="32"/>
  <c r="BB7" i="32"/>
  <c r="BY7" i="32"/>
  <c r="I12" i="32"/>
  <c r="I8" i="32" s="1"/>
  <c r="CD4" i="22" l="1"/>
  <c r="BV4" i="22"/>
  <c r="BN4" i="22"/>
  <c r="BF4" i="22"/>
  <c r="AX4" i="22"/>
  <c r="AP4" i="22"/>
  <c r="AH4" i="22"/>
  <c r="Z4" i="22"/>
  <c r="R4" i="22"/>
  <c r="J4" i="22"/>
  <c r="CC4" i="22"/>
  <c r="BU4" i="22"/>
  <c r="BM4" i="22"/>
  <c r="BE4" i="22"/>
  <c r="AW4" i="22"/>
  <c r="AO4" i="22"/>
  <c r="AG4" i="22"/>
  <c r="Y4" i="22"/>
  <c r="Q4" i="22"/>
  <c r="I4" i="22"/>
  <c r="B4" i="22"/>
  <c r="CH4" i="22"/>
  <c r="BX4" i="22"/>
  <c r="BL4" i="22"/>
  <c r="BB4" i="22"/>
  <c r="AR4" i="22"/>
  <c r="AF4" i="22"/>
  <c r="V4" i="22"/>
  <c r="L4" i="22"/>
  <c r="CG4" i="22"/>
  <c r="BW4" i="22"/>
  <c r="BK4" i="22"/>
  <c r="BA4" i="22"/>
  <c r="AQ4" i="22"/>
  <c r="AE4" i="22"/>
  <c r="U4" i="22"/>
  <c r="K4" i="22"/>
  <c r="CF4" i="22"/>
  <c r="BT4" i="22"/>
  <c r="BJ4" i="22"/>
  <c r="AZ4" i="22"/>
  <c r="AN4" i="22"/>
  <c r="AD4" i="22"/>
  <c r="T4" i="22"/>
  <c r="H4" i="22"/>
  <c r="CE4" i="22"/>
  <c r="BS4" i="22"/>
  <c r="BI4" i="22"/>
  <c r="AY4" i="22"/>
  <c r="AM4" i="22"/>
  <c r="AC4" i="22"/>
  <c r="S4" i="22"/>
  <c r="G4" i="22"/>
  <c r="CA4" i="22"/>
  <c r="BQ4" i="22"/>
  <c r="BG4" i="22"/>
  <c r="AU4" i="22"/>
  <c r="AK4" i="22"/>
  <c r="AA4" i="22"/>
  <c r="O4" i="22"/>
  <c r="E4" i="22"/>
  <c r="BH4" i="22"/>
  <c r="AI4" i="22"/>
  <c r="D4" i="22"/>
  <c r="BD4" i="22"/>
  <c r="AB4" i="22"/>
  <c r="C4" i="22"/>
  <c r="CB4" i="22"/>
  <c r="BC4" i="22"/>
  <c r="X4" i="22"/>
  <c r="BZ4" i="22"/>
  <c r="AV4" i="22"/>
  <c r="W4" i="22"/>
  <c r="BY4" i="22"/>
  <c r="AT4" i="22"/>
  <c r="P4" i="22"/>
  <c r="M4" i="22"/>
  <c r="BR4" i="22"/>
  <c r="F4" i="22"/>
  <c r="BP4" i="22"/>
  <c r="BO4" i="22"/>
  <c r="AS4" i="22"/>
  <c r="AL4" i="22"/>
  <c r="AJ4" i="22"/>
  <c r="N4" i="22"/>
  <c r="CE4" i="16"/>
  <c r="BW4" i="16"/>
  <c r="BO4" i="16"/>
  <c r="BG4" i="16"/>
  <c r="AY4" i="16"/>
  <c r="AQ4" i="16"/>
  <c r="AI4" i="16"/>
  <c r="AA4" i="16"/>
  <c r="S4" i="16"/>
  <c r="K4" i="16"/>
  <c r="C4" i="16"/>
  <c r="CB4" i="16"/>
  <c r="BS4" i="16"/>
  <c r="BJ4" i="16"/>
  <c r="BA4" i="16"/>
  <c r="AR4" i="16"/>
  <c r="AH4" i="16"/>
  <c r="Y4" i="16"/>
  <c r="P4" i="16"/>
  <c r="G4" i="16"/>
  <c r="CA4" i="16"/>
  <c r="BR4" i="16"/>
  <c r="BI4" i="16"/>
  <c r="AZ4" i="16"/>
  <c r="AP4" i="16"/>
  <c r="AG4" i="16"/>
  <c r="X4" i="16"/>
  <c r="O4" i="16"/>
  <c r="F4" i="16"/>
  <c r="BZ4" i="16"/>
  <c r="BQ4" i="16"/>
  <c r="BH4" i="16"/>
  <c r="AX4" i="16"/>
  <c r="AO4" i="16"/>
  <c r="AF4" i="16"/>
  <c r="W4" i="16"/>
  <c r="N4" i="16"/>
  <c r="E4" i="16"/>
  <c r="CG4" i="16"/>
  <c r="BX4" i="16"/>
  <c r="BN4" i="16"/>
  <c r="BE4" i="16"/>
  <c r="AV4" i="16"/>
  <c r="AM4" i="16"/>
  <c r="AD4" i="16"/>
  <c r="U4" i="16"/>
  <c r="L4" i="16"/>
  <c r="CH4" i="16"/>
  <c r="BP4" i="16"/>
  <c r="AW4" i="16"/>
  <c r="AE4" i="16"/>
  <c r="M4" i="16"/>
  <c r="CF4" i="16"/>
  <c r="BM4" i="16"/>
  <c r="AU4" i="16"/>
  <c r="AC4" i="16"/>
  <c r="J4" i="16"/>
  <c r="CD4" i="16"/>
  <c r="BL4" i="16"/>
  <c r="AT4" i="16"/>
  <c r="AB4" i="16"/>
  <c r="I4" i="16"/>
  <c r="CC4" i="16"/>
  <c r="BK4" i="16"/>
  <c r="AS4" i="16"/>
  <c r="Z4" i="16"/>
  <c r="H4" i="16"/>
  <c r="BY4" i="16"/>
  <c r="BF4" i="16"/>
  <c r="AN4" i="16"/>
  <c r="V4" i="16"/>
  <c r="D4" i="16"/>
  <c r="BT4" i="16"/>
  <c r="R4" i="16"/>
  <c r="BD4" i="16"/>
  <c r="Q4" i="16"/>
  <c r="BC4" i="16"/>
  <c r="B4" i="16"/>
  <c r="BB4" i="16"/>
  <c r="AL4" i="16"/>
  <c r="AK4" i="16"/>
  <c r="BU4" i="16"/>
  <c r="T4" i="16"/>
  <c r="BV4" i="16"/>
  <c r="AJ4" i="16"/>
  <c r="CB11" i="5"/>
  <c r="BT11" i="5"/>
  <c r="BL11" i="5"/>
  <c r="BD11" i="5"/>
  <c r="AV11" i="5"/>
  <c r="AN11" i="5"/>
  <c r="AF11" i="5"/>
  <c r="X11" i="5"/>
  <c r="X40" i="6" s="1" a="1"/>
  <c r="X40" i="6" s="1"/>
  <c r="P11" i="5"/>
  <c r="P40" i="6" s="1" a="1"/>
  <c r="P40" i="6" s="1"/>
  <c r="H11" i="5"/>
  <c r="H40" i="6" s="1" a="1"/>
  <c r="H40" i="6" s="1"/>
  <c r="CH11" i="5"/>
  <c r="BZ11" i="5"/>
  <c r="BR11" i="5"/>
  <c r="BJ11" i="5"/>
  <c r="BB11" i="5"/>
  <c r="AT11" i="5"/>
  <c r="AL11" i="5"/>
  <c r="AD11" i="5"/>
  <c r="AD40" i="6" s="1" a="1"/>
  <c r="AD40" i="6" s="1"/>
  <c r="V11" i="5"/>
  <c r="V40" i="6" s="1" a="1"/>
  <c r="V40" i="6" s="1"/>
  <c r="N11" i="5"/>
  <c r="N40" i="6" s="1" a="1"/>
  <c r="N40" i="6" s="1"/>
  <c r="F11" i="5"/>
  <c r="F40" i="6" s="1" a="1"/>
  <c r="F40" i="6" s="1"/>
  <c r="BY11" i="5"/>
  <c r="BO11" i="5"/>
  <c r="BE11" i="5"/>
  <c r="AS11" i="5"/>
  <c r="AI11" i="5"/>
  <c r="Y11" i="5"/>
  <c r="Y40" i="6" s="1" a="1"/>
  <c r="Y40" i="6" s="1"/>
  <c r="M11" i="5"/>
  <c r="M40" i="6" s="1" a="1"/>
  <c r="M40" i="6" s="1"/>
  <c r="C11" i="5"/>
  <c r="C40" i="6" s="1" a="1"/>
  <c r="C40" i="6" s="1"/>
  <c r="AA11" i="5"/>
  <c r="AA40" i="6" s="1" a="1"/>
  <c r="AA40" i="6" s="1"/>
  <c r="BX11" i="5"/>
  <c r="BN11" i="5"/>
  <c r="BC11" i="5"/>
  <c r="AR11" i="5"/>
  <c r="AH11" i="5"/>
  <c r="W11" i="5"/>
  <c r="W40" i="6" s="1" a="1"/>
  <c r="W40" i="6" s="1"/>
  <c r="L11" i="5"/>
  <c r="L40" i="6" s="1" a="1"/>
  <c r="L40" i="6" s="1"/>
  <c r="CG11" i="5"/>
  <c r="BW11" i="5"/>
  <c r="BM11" i="5"/>
  <c r="BA11" i="5"/>
  <c r="AQ11" i="5"/>
  <c r="AG11" i="5"/>
  <c r="U11" i="5"/>
  <c r="U40" i="6" s="1" a="1"/>
  <c r="U40" i="6" s="1"/>
  <c r="K11" i="5"/>
  <c r="K40" i="6" s="1" a="1"/>
  <c r="K40" i="6" s="1"/>
  <c r="B11" i="5"/>
  <c r="B40" i="6" s="1" a="1"/>
  <c r="B40" i="6" s="1"/>
  <c r="AK11" i="5"/>
  <c r="CF11" i="5"/>
  <c r="BV11" i="5"/>
  <c r="BK11" i="5"/>
  <c r="AZ11" i="5"/>
  <c r="AP11" i="5"/>
  <c r="AE11" i="5"/>
  <c r="AE40" i="6" s="1" a="1"/>
  <c r="AE40" i="6" s="1"/>
  <c r="T11" i="5"/>
  <c r="T40" i="6" s="1" a="1"/>
  <c r="T40" i="6" s="1"/>
  <c r="J11" i="5"/>
  <c r="J40" i="6" s="1" a="1"/>
  <c r="J40" i="6" s="1"/>
  <c r="CC11" i="5"/>
  <c r="BG11" i="5"/>
  <c r="Q11" i="5"/>
  <c r="Q40" i="6" s="1" a="1"/>
  <c r="Q40" i="6" s="1"/>
  <c r="CE11" i="5"/>
  <c r="BU11" i="5"/>
  <c r="BI11" i="5"/>
  <c r="AY11" i="5"/>
  <c r="AO11" i="5"/>
  <c r="AC11" i="5"/>
  <c r="AC40" i="6" s="1" a="1"/>
  <c r="AC40" i="6" s="1"/>
  <c r="S11" i="5"/>
  <c r="S40" i="6" s="1" a="1"/>
  <c r="S40" i="6" s="1"/>
  <c r="I11" i="5"/>
  <c r="I40" i="6" s="1" a="1"/>
  <c r="I40" i="6" s="1"/>
  <c r="CD11" i="5"/>
  <c r="BS11" i="5"/>
  <c r="BH11" i="5"/>
  <c r="AX11" i="5"/>
  <c r="AM11" i="5"/>
  <c r="AB11" i="5"/>
  <c r="AB40" i="6" s="1" a="1"/>
  <c r="AB40" i="6" s="1"/>
  <c r="R11" i="5"/>
  <c r="R40" i="6" s="1" a="1"/>
  <c r="R40" i="6" s="1"/>
  <c r="G11" i="5"/>
  <c r="G40" i="6" s="1" a="1"/>
  <c r="G40" i="6" s="1"/>
  <c r="BQ11" i="5"/>
  <c r="AW11" i="5"/>
  <c r="E11" i="5"/>
  <c r="E40" i="6" s="1" a="1"/>
  <c r="E40" i="6" s="1"/>
  <c r="Z11" i="5"/>
  <c r="Z40" i="6" s="1" a="1"/>
  <c r="Z40" i="6" s="1"/>
  <c r="O11" i="5"/>
  <c r="O40" i="6" s="1" a="1"/>
  <c r="O40" i="6" s="1"/>
  <c r="BP11" i="5"/>
  <c r="D11" i="5"/>
  <c r="D40" i="6" s="1" a="1"/>
  <c r="D40" i="6" s="1"/>
  <c r="CA11" i="5"/>
  <c r="BF11" i="5"/>
  <c r="AU11" i="5"/>
  <c r="AJ11" i="5"/>
  <c r="AY8" i="20"/>
  <c r="AY13" i="20"/>
  <c r="AR8" i="20"/>
  <c r="AR9" i="20" s="1"/>
  <c r="AR13" i="20"/>
  <c r="AV8" i="20"/>
  <c r="AV13" i="20"/>
  <c r="AP13" i="20"/>
  <c r="AP8" i="20"/>
  <c r="AP9" i="20" s="1"/>
  <c r="CD8" i="20"/>
  <c r="I8" i="20"/>
  <c r="AP21" i="20"/>
  <c r="AP5" i="20"/>
  <c r="K5" i="20"/>
  <c r="K21" i="20"/>
  <c r="K9" i="20"/>
  <c r="BP21" i="20"/>
  <c r="BP5" i="20"/>
  <c r="AZ21" i="20"/>
  <c r="AZ5" i="20"/>
  <c r="AZ9" i="20"/>
  <c r="BJ9" i="20"/>
  <c r="BJ21" i="20"/>
  <c r="BJ5" i="20"/>
  <c r="BB21" i="20"/>
  <c r="BB5" i="20"/>
  <c r="AK5" i="20"/>
  <c r="AK21" i="20"/>
  <c r="U21" i="20"/>
  <c r="U5" i="20"/>
  <c r="H21" i="20"/>
  <c r="H9" i="20"/>
  <c r="H5" i="20"/>
  <c r="BT21" i="20"/>
  <c r="BT9" i="20"/>
  <c r="BT5" i="20"/>
  <c r="CD4" i="14"/>
  <c r="BV4" i="14"/>
  <c r="BN4" i="14"/>
  <c r="BF4" i="14"/>
  <c r="AX4" i="14"/>
  <c r="AP4" i="14"/>
  <c r="AH4" i="14"/>
  <c r="Z4" i="14"/>
  <c r="R4" i="14"/>
  <c r="J4" i="14"/>
  <c r="CC4" i="14"/>
  <c r="BU4" i="14"/>
  <c r="BM4" i="14"/>
  <c r="BE4" i="14"/>
  <c r="AW4" i="14"/>
  <c r="AO4" i="14"/>
  <c r="AG4" i="14"/>
  <c r="Y4" i="14"/>
  <c r="Q4" i="14"/>
  <c r="I4" i="14"/>
  <c r="B4" i="14"/>
  <c r="CB4" i="14"/>
  <c r="BT4" i="14"/>
  <c r="BL4" i="14"/>
  <c r="BD4" i="14"/>
  <c r="AV4" i="14"/>
  <c r="AN4" i="14"/>
  <c r="AF4" i="14"/>
  <c r="X4" i="14"/>
  <c r="P4" i="14"/>
  <c r="H4" i="14"/>
  <c r="CH4" i="14"/>
  <c r="BZ4" i="14"/>
  <c r="BR4" i="14"/>
  <c r="BJ4" i="14"/>
  <c r="BB4" i="14"/>
  <c r="AT4" i="14"/>
  <c r="AL4" i="14"/>
  <c r="AD4" i="14"/>
  <c r="V4" i="14"/>
  <c r="N4" i="14"/>
  <c r="F4" i="14"/>
  <c r="CF4" i="14"/>
  <c r="BP4" i="14"/>
  <c r="AZ4" i="14"/>
  <c r="AJ4" i="14"/>
  <c r="T4" i="14"/>
  <c r="D4" i="14"/>
  <c r="CE4" i="14"/>
  <c r="BO4" i="14"/>
  <c r="AY4" i="14"/>
  <c r="AI4" i="14"/>
  <c r="S4" i="14"/>
  <c r="C4" i="14"/>
  <c r="BY4" i="14"/>
  <c r="BI4" i="14"/>
  <c r="AS4" i="14"/>
  <c r="AC4" i="14"/>
  <c r="M4" i="14"/>
  <c r="BX4" i="14"/>
  <c r="BH4" i="14"/>
  <c r="AR4" i="14"/>
  <c r="AB4" i="14"/>
  <c r="L4" i="14"/>
  <c r="BK4" i="14"/>
  <c r="AE4" i="14"/>
  <c r="BG4" i="14"/>
  <c r="AA4" i="14"/>
  <c r="BC4" i="14"/>
  <c r="W4" i="14"/>
  <c r="CG4" i="14"/>
  <c r="BA4" i="14"/>
  <c r="U4" i="14"/>
  <c r="BW4" i="14"/>
  <c r="AQ4" i="14"/>
  <c r="K4" i="14"/>
  <c r="BQ4" i="14"/>
  <c r="AK4" i="14"/>
  <c r="E4" i="14"/>
  <c r="CA4" i="14"/>
  <c r="BS4" i="14"/>
  <c r="AU4" i="14"/>
  <c r="G4" i="14"/>
  <c r="O4" i="14"/>
  <c r="AM4" i="14"/>
  <c r="AX8" i="10"/>
  <c r="AX7" i="10"/>
  <c r="CC8" i="10"/>
  <c r="CC7" i="10"/>
  <c r="Q7" i="10"/>
  <c r="Q8" i="10" s="1"/>
  <c r="BS7" i="10"/>
  <c r="BS8" i="10" s="1"/>
  <c r="G8" i="10"/>
  <c r="G7" i="10"/>
  <c r="BR7" i="10"/>
  <c r="BR8" i="10" s="1"/>
  <c r="F7" i="10"/>
  <c r="F8" i="10"/>
  <c r="AT5" i="12"/>
  <c r="AT21" i="12"/>
  <c r="Z8" i="12"/>
  <c r="CH21" i="12"/>
  <c r="CH5" i="12"/>
  <c r="AF5" i="12"/>
  <c r="AF21" i="12"/>
  <c r="AL21" i="12"/>
  <c r="AL9" i="12"/>
  <c r="AL5" i="12"/>
  <c r="F21" i="12"/>
  <c r="F5" i="12"/>
  <c r="BK21" i="12"/>
  <c r="BK5" i="12"/>
  <c r="AW21" i="12"/>
  <c r="AW5" i="12"/>
  <c r="AH21" i="12"/>
  <c r="AH9" i="12"/>
  <c r="AH5" i="12"/>
  <c r="L5" i="12"/>
  <c r="L21" i="12"/>
  <c r="BX9" i="12"/>
  <c r="BX5" i="12"/>
  <c r="BX21" i="12"/>
  <c r="BA5" i="12"/>
  <c r="BA21" i="12"/>
  <c r="BA9" i="12"/>
  <c r="AM9" i="2"/>
  <c r="CH4" i="2"/>
  <c r="CH5" i="2" s="1"/>
  <c r="BZ4" i="2"/>
  <c r="BZ5" i="2" s="1"/>
  <c r="BR4" i="2"/>
  <c r="BR5" i="2" s="1"/>
  <c r="BJ4" i="2"/>
  <c r="BJ5" i="2" s="1"/>
  <c r="BB4" i="2"/>
  <c r="BB5" i="2" s="1"/>
  <c r="AT4" i="2"/>
  <c r="AT5" i="2" s="1"/>
  <c r="AL4" i="2"/>
  <c r="AL5" i="2" s="1"/>
  <c r="AD4" i="2"/>
  <c r="AD5" i="2" s="1"/>
  <c r="V4" i="2"/>
  <c r="V5" i="2" s="1"/>
  <c r="N4" i="2"/>
  <c r="N5" i="2" s="1"/>
  <c r="F4" i="2"/>
  <c r="F5" i="2" s="1"/>
  <c r="CG4" i="2"/>
  <c r="CG5" i="2" s="1"/>
  <c r="BY4" i="2"/>
  <c r="BY5" i="2" s="1"/>
  <c r="BQ4" i="2"/>
  <c r="BQ5" i="2" s="1"/>
  <c r="BI4" i="2"/>
  <c r="BI5" i="2" s="1"/>
  <c r="BA4" i="2"/>
  <c r="BA5" i="2" s="1"/>
  <c r="AS4" i="2"/>
  <c r="AS5" i="2" s="1"/>
  <c r="AK4" i="2"/>
  <c r="AK5" i="2" s="1"/>
  <c r="AC4" i="2"/>
  <c r="AC5" i="2" s="1"/>
  <c r="U4" i="2"/>
  <c r="U5" i="2" s="1"/>
  <c r="M4" i="2"/>
  <c r="M5" i="2" s="1"/>
  <c r="E4" i="2"/>
  <c r="E5" i="2" s="1"/>
  <c r="BX4" i="2"/>
  <c r="BX5" i="2" s="1"/>
  <c r="BH4" i="2"/>
  <c r="BH5" i="2" s="1"/>
  <c r="AZ4" i="2"/>
  <c r="AZ5" i="2" s="1"/>
  <c r="AJ4" i="2"/>
  <c r="AJ5" i="2" s="1"/>
  <c r="T4" i="2"/>
  <c r="T5" i="2" s="1"/>
  <c r="L4" i="2"/>
  <c r="L5" i="2" s="1"/>
  <c r="CF4" i="2"/>
  <c r="CF5" i="2" s="1"/>
  <c r="BP4" i="2"/>
  <c r="BP5" i="2" s="1"/>
  <c r="AR4" i="2"/>
  <c r="AR5" i="2" s="1"/>
  <c r="AB4" i="2"/>
  <c r="AB5" i="2" s="1"/>
  <c r="D4" i="2"/>
  <c r="D5" i="2" s="1"/>
  <c r="CE4" i="2"/>
  <c r="CE5" i="2" s="1"/>
  <c r="BW4" i="2"/>
  <c r="BW5" i="2" s="1"/>
  <c r="BO4" i="2"/>
  <c r="BO5" i="2" s="1"/>
  <c r="BG4" i="2"/>
  <c r="BG5" i="2" s="1"/>
  <c r="AY4" i="2"/>
  <c r="AY5" i="2" s="1"/>
  <c r="AQ4" i="2"/>
  <c r="AQ5" i="2" s="1"/>
  <c r="AI4" i="2"/>
  <c r="AI5" i="2" s="1"/>
  <c r="AA4" i="2"/>
  <c r="AA5" i="2" s="1"/>
  <c r="S4" i="2"/>
  <c r="S5" i="2" s="1"/>
  <c r="K4" i="2"/>
  <c r="K5" i="2" s="1"/>
  <c r="C4" i="2"/>
  <c r="C5" i="2" s="1"/>
  <c r="CD4" i="2"/>
  <c r="CD5" i="2" s="1"/>
  <c r="BV4" i="2"/>
  <c r="BV5" i="2" s="1"/>
  <c r="BN4" i="2"/>
  <c r="BN5" i="2" s="1"/>
  <c r="BF4" i="2"/>
  <c r="BF5" i="2" s="1"/>
  <c r="AX4" i="2"/>
  <c r="AX5" i="2" s="1"/>
  <c r="AP4" i="2"/>
  <c r="AP5" i="2" s="1"/>
  <c r="AH4" i="2"/>
  <c r="AH5" i="2" s="1"/>
  <c r="Z4" i="2"/>
  <c r="Z5" i="2" s="1"/>
  <c r="R4" i="2"/>
  <c r="R5" i="2" s="1"/>
  <c r="J4" i="2"/>
  <c r="J5" i="2" s="1"/>
  <c r="CC4" i="2"/>
  <c r="CC5" i="2" s="1"/>
  <c r="BU4" i="2"/>
  <c r="BU5" i="2" s="1"/>
  <c r="BM4" i="2"/>
  <c r="BM5" i="2" s="1"/>
  <c r="BE4" i="2"/>
  <c r="BE5" i="2" s="1"/>
  <c r="AW4" i="2"/>
  <c r="AW5" i="2" s="1"/>
  <c r="AO4" i="2"/>
  <c r="AO5" i="2" s="1"/>
  <c r="AG4" i="2"/>
  <c r="AG5" i="2" s="1"/>
  <c r="Y4" i="2"/>
  <c r="Y5" i="2" s="1"/>
  <c r="Q4" i="2"/>
  <c r="Q5" i="2" s="1"/>
  <c r="I4" i="2"/>
  <c r="I5" i="2" s="1"/>
  <c r="B4" i="2"/>
  <c r="B5" i="2" s="1"/>
  <c r="CB4" i="2"/>
  <c r="CB5" i="2" s="1"/>
  <c r="AV4" i="2"/>
  <c r="AV5" i="2" s="1"/>
  <c r="P4" i="2"/>
  <c r="P5" i="2" s="1"/>
  <c r="AM4" i="2"/>
  <c r="AM5" i="2" s="1"/>
  <c r="G4" i="2"/>
  <c r="G5" i="2" s="1"/>
  <c r="X4" i="2"/>
  <c r="X5" i="2" s="1"/>
  <c r="CA4" i="2"/>
  <c r="CA5" i="2" s="1"/>
  <c r="AU4" i="2"/>
  <c r="AU5" i="2" s="1"/>
  <c r="O4" i="2"/>
  <c r="O5" i="2" s="1"/>
  <c r="BT4" i="2"/>
  <c r="BT5" i="2" s="1"/>
  <c r="H4" i="2"/>
  <c r="H5" i="2" s="1"/>
  <c r="BS4" i="2"/>
  <c r="BS5" i="2" s="1"/>
  <c r="BD4" i="2"/>
  <c r="BD5" i="2" s="1"/>
  <c r="AN4" i="2"/>
  <c r="AN5" i="2" s="1"/>
  <c r="BL4" i="2"/>
  <c r="BL5" i="2" s="1"/>
  <c r="AF4" i="2"/>
  <c r="AF5" i="2" s="1"/>
  <c r="BK4" i="2"/>
  <c r="BK5" i="2" s="1"/>
  <c r="AE4" i="2"/>
  <c r="AE5" i="2" s="1"/>
  <c r="BC4" i="2"/>
  <c r="BC5" i="2" s="1"/>
  <c r="W4" i="2"/>
  <c r="W5" i="2" s="1"/>
  <c r="Z21" i="8"/>
  <c r="Z5" i="8"/>
  <c r="AG21" i="8"/>
  <c r="AG5" i="8"/>
  <c r="AG9" i="8"/>
  <c r="AJ21" i="8"/>
  <c r="AJ9" i="8"/>
  <c r="AJ5" i="8"/>
  <c r="T21" i="8"/>
  <c r="T9" i="8"/>
  <c r="T5" i="8"/>
  <c r="AI21" i="8"/>
  <c r="AI5" i="8"/>
  <c r="M21" i="8"/>
  <c r="M9" i="8"/>
  <c r="M5" i="8"/>
  <c r="BY21" i="8"/>
  <c r="BY9" i="8"/>
  <c r="BY5" i="8"/>
  <c r="BB9" i="8"/>
  <c r="BB21" i="8"/>
  <c r="BB5" i="8"/>
  <c r="AE21" i="8"/>
  <c r="AE5" i="8"/>
  <c r="P21" i="8"/>
  <c r="P5" i="8"/>
  <c r="P9" i="8"/>
  <c r="CB21" i="8"/>
  <c r="CB5" i="8"/>
  <c r="CB9" i="8"/>
  <c r="Z5" i="3"/>
  <c r="Z21" i="3"/>
  <c r="BU5" i="3"/>
  <c r="BU9" i="3"/>
  <c r="BU21" i="3"/>
  <c r="C21" i="3"/>
  <c r="C9" i="3"/>
  <c r="C5" i="3"/>
  <c r="BO21" i="3"/>
  <c r="BO9" i="3"/>
  <c r="BO5" i="3"/>
  <c r="AR21" i="3"/>
  <c r="AR9" i="3"/>
  <c r="AR5" i="3"/>
  <c r="U9" i="3"/>
  <c r="U21" i="3"/>
  <c r="U5" i="3"/>
  <c r="CG9" i="3"/>
  <c r="CG21" i="3"/>
  <c r="CG5" i="3"/>
  <c r="BJ21" i="3"/>
  <c r="BJ9" i="3"/>
  <c r="BJ5" i="3"/>
  <c r="AM21" i="3"/>
  <c r="AM9" i="3"/>
  <c r="AM5" i="3"/>
  <c r="X21" i="3"/>
  <c r="X5" i="3"/>
  <c r="X9" i="3"/>
  <c r="BY8" i="20"/>
  <c r="BY9" i="20" s="1"/>
  <c r="BY13" i="20"/>
  <c r="BC8" i="32"/>
  <c r="AN8" i="32"/>
  <c r="AP8" i="32"/>
  <c r="BB8" i="30"/>
  <c r="BI8" i="30"/>
  <c r="BD8" i="28"/>
  <c r="AC8" i="28"/>
  <c r="J8" i="26"/>
  <c r="BQ8" i="24"/>
  <c r="BF8" i="24"/>
  <c r="BM13" i="20"/>
  <c r="BM8" i="20"/>
  <c r="BM9" i="20" s="1"/>
  <c r="M13" i="20"/>
  <c r="M8" i="20"/>
  <c r="CH13" i="20"/>
  <c r="CH8" i="20"/>
  <c r="BG8" i="20"/>
  <c r="BG13" i="20"/>
  <c r="AG8" i="20"/>
  <c r="AG13" i="20"/>
  <c r="AF13" i="20"/>
  <c r="AF8" i="20"/>
  <c r="D21" i="20"/>
  <c r="D5" i="20"/>
  <c r="AC21" i="20"/>
  <c r="AC5" i="20"/>
  <c r="CH9" i="20"/>
  <c r="CH21" i="20"/>
  <c r="CH5" i="20"/>
  <c r="BR9" i="20"/>
  <c r="BR5" i="20"/>
  <c r="BR21" i="20"/>
  <c r="BS21" i="20"/>
  <c r="BS9" i="20"/>
  <c r="BS5" i="20"/>
  <c r="BK21" i="20"/>
  <c r="BK5" i="20"/>
  <c r="AT9" i="20"/>
  <c r="AT21" i="20"/>
  <c r="AT5" i="20"/>
  <c r="AD9" i="20"/>
  <c r="AD21" i="20"/>
  <c r="AD5" i="20"/>
  <c r="P5" i="20"/>
  <c r="P21" i="20"/>
  <c r="CB5" i="20"/>
  <c r="CB21" i="20"/>
  <c r="AP8" i="10"/>
  <c r="AP7" i="10"/>
  <c r="BU8" i="10"/>
  <c r="BU7" i="10"/>
  <c r="I7" i="10"/>
  <c r="I8" i="10" s="1"/>
  <c r="BK7" i="10"/>
  <c r="BK8" i="10" s="1"/>
  <c r="AJ13" i="20"/>
  <c r="BJ7" i="10"/>
  <c r="BJ8" i="10"/>
  <c r="H13" i="20"/>
  <c r="AY8" i="14"/>
  <c r="CD8" i="14"/>
  <c r="AV5" i="12"/>
  <c r="AV21" i="12"/>
  <c r="AD5" i="12"/>
  <c r="AD21" i="12"/>
  <c r="AD9" i="12"/>
  <c r="BI8" i="12"/>
  <c r="K21" i="12"/>
  <c r="K9" i="12"/>
  <c r="K5" i="12"/>
  <c r="AY21" i="12"/>
  <c r="AY5" i="12"/>
  <c r="BC21" i="12"/>
  <c r="BC5" i="12"/>
  <c r="BC9" i="12"/>
  <c r="W21" i="12"/>
  <c r="W5" i="12"/>
  <c r="CA21" i="12"/>
  <c r="CA5" i="12"/>
  <c r="BE21" i="12"/>
  <c r="BE9" i="12"/>
  <c r="BE5" i="12"/>
  <c r="AP21" i="12"/>
  <c r="AP9" i="12"/>
  <c r="AP5" i="12"/>
  <c r="T21" i="12"/>
  <c r="T5" i="12"/>
  <c r="CF21" i="12"/>
  <c r="CF5" i="12"/>
  <c r="CF9" i="12"/>
  <c r="BI5" i="12"/>
  <c r="BI21" i="12"/>
  <c r="BI9" i="12"/>
  <c r="BE9" i="2"/>
  <c r="AW21" i="8"/>
  <c r="AW5" i="8"/>
  <c r="AZ21" i="8"/>
  <c r="AZ9" i="8"/>
  <c r="AZ5" i="8"/>
  <c r="BF21" i="8"/>
  <c r="BF5" i="8"/>
  <c r="AP21" i="8"/>
  <c r="AP5" i="8"/>
  <c r="AP9" i="8"/>
  <c r="AQ21" i="8"/>
  <c r="AQ5" i="8"/>
  <c r="AQ9" i="8"/>
  <c r="U21" i="8"/>
  <c r="U5" i="8"/>
  <c r="CG21" i="8"/>
  <c r="CG9" i="8"/>
  <c r="CG5" i="8"/>
  <c r="BJ9" i="8"/>
  <c r="BJ21" i="8"/>
  <c r="BJ5" i="8"/>
  <c r="AM21" i="8"/>
  <c r="AM5" i="8"/>
  <c r="X21" i="8"/>
  <c r="X5" i="8"/>
  <c r="BF9" i="3"/>
  <c r="BF5" i="3"/>
  <c r="BF21" i="3"/>
  <c r="AG21" i="3"/>
  <c r="AG5" i="3"/>
  <c r="AG9" i="3"/>
  <c r="K5" i="3"/>
  <c r="K9" i="3"/>
  <c r="K21" i="3"/>
  <c r="BW5" i="3"/>
  <c r="BW9" i="3"/>
  <c r="BW21" i="3"/>
  <c r="AZ21" i="3"/>
  <c r="AZ9" i="3"/>
  <c r="AZ5" i="3"/>
  <c r="AC9" i="3"/>
  <c r="AC21" i="3"/>
  <c r="AC5" i="3"/>
  <c r="F21" i="3"/>
  <c r="F5" i="3"/>
  <c r="F9" i="3"/>
  <c r="BR21" i="3"/>
  <c r="BR5" i="3"/>
  <c r="BR9" i="3"/>
  <c r="AU21" i="3"/>
  <c r="AU9" i="3"/>
  <c r="AU5" i="3"/>
  <c r="AF21" i="3"/>
  <c r="AF5" i="3"/>
  <c r="AF9" i="3"/>
  <c r="AX8" i="26"/>
  <c r="AG8" i="24"/>
  <c r="P13" i="20"/>
  <c r="P8" i="20"/>
  <c r="P9" i="20" s="1"/>
  <c r="Q8" i="32"/>
  <c r="Z8" i="32"/>
  <c r="AA8" i="32"/>
  <c r="D8" i="32"/>
  <c r="BP8" i="32"/>
  <c r="AV8" i="32"/>
  <c r="M8" i="30"/>
  <c r="BJ8" i="30"/>
  <c r="AM8" i="30"/>
  <c r="CC8" i="30"/>
  <c r="CE4" i="30"/>
  <c r="BW4" i="30"/>
  <c r="BO4" i="30"/>
  <c r="BG4" i="30"/>
  <c r="AY4" i="30"/>
  <c r="AQ4" i="30"/>
  <c r="AI4" i="30"/>
  <c r="AA4" i="30"/>
  <c r="S4" i="30"/>
  <c r="K4" i="30"/>
  <c r="C4" i="30"/>
  <c r="CD4" i="30"/>
  <c r="BU4" i="30"/>
  <c r="CB4" i="30"/>
  <c r="BR4" i="30"/>
  <c r="BI4" i="30"/>
  <c r="AZ4" i="30"/>
  <c r="AP4" i="30"/>
  <c r="AG4" i="30"/>
  <c r="X4" i="30"/>
  <c r="O4" i="30"/>
  <c r="F4" i="30"/>
  <c r="BZ4" i="30"/>
  <c r="BP4" i="30"/>
  <c r="BF4" i="30"/>
  <c r="AW4" i="30"/>
  <c r="AN4" i="30"/>
  <c r="AE4" i="30"/>
  <c r="V4" i="30"/>
  <c r="M4" i="30"/>
  <c r="D4" i="30"/>
  <c r="BY4" i="30"/>
  <c r="BN4" i="30"/>
  <c r="BE4" i="30"/>
  <c r="AV4" i="30"/>
  <c r="AM4" i="30"/>
  <c r="AD4" i="30"/>
  <c r="U4" i="30"/>
  <c r="L4" i="30"/>
  <c r="CH4" i="30"/>
  <c r="BX4" i="30"/>
  <c r="BM4" i="30"/>
  <c r="BD4" i="30"/>
  <c r="AU4" i="30"/>
  <c r="AL4" i="30"/>
  <c r="AC4" i="30"/>
  <c r="T4" i="30"/>
  <c r="J4" i="30"/>
  <c r="B4" i="30"/>
  <c r="CA4" i="30"/>
  <c r="BH4" i="30"/>
  <c r="AO4" i="30"/>
  <c r="W4" i="30"/>
  <c r="E4" i="30"/>
  <c r="BV4" i="30"/>
  <c r="BC4" i="30"/>
  <c r="AK4" i="30"/>
  <c r="R4" i="30"/>
  <c r="BS4" i="30"/>
  <c r="BA4" i="30"/>
  <c r="AH4" i="30"/>
  <c r="P4" i="30"/>
  <c r="CC4" i="30"/>
  <c r="AT4" i="30"/>
  <c r="Q4" i="30"/>
  <c r="BT4" i="30"/>
  <c r="AS4" i="30"/>
  <c r="N4" i="30"/>
  <c r="BL4" i="30"/>
  <c r="AJ4" i="30"/>
  <c r="H4" i="30"/>
  <c r="BK4" i="30"/>
  <c r="Y4" i="30"/>
  <c r="BJ4" i="30"/>
  <c r="I4" i="30"/>
  <c r="BB4" i="30"/>
  <c r="G4" i="30"/>
  <c r="AX4" i="30"/>
  <c r="AR4" i="30"/>
  <c r="AF4" i="30"/>
  <c r="AB4" i="30"/>
  <c r="Z4" i="30"/>
  <c r="CG4" i="30"/>
  <c r="CF4" i="30"/>
  <c r="BQ4" i="30"/>
  <c r="J8" i="28"/>
  <c r="AF8" i="28"/>
  <c r="BQ8" i="28"/>
  <c r="CG8" i="28"/>
  <c r="C8" i="28"/>
  <c r="BO8" i="28"/>
  <c r="W8" i="28"/>
  <c r="B8" i="28"/>
  <c r="BH8" i="26"/>
  <c r="BV8" i="26"/>
  <c r="AY8" i="24"/>
  <c r="CD4" i="26"/>
  <c r="BV4" i="26"/>
  <c r="BN4" i="26"/>
  <c r="BF4" i="26"/>
  <c r="AX4" i="26"/>
  <c r="AP4" i="26"/>
  <c r="AH4" i="26"/>
  <c r="Z4" i="26"/>
  <c r="R4" i="26"/>
  <c r="J4" i="26"/>
  <c r="CC4" i="26"/>
  <c r="BU4" i="26"/>
  <c r="BM4" i="26"/>
  <c r="BE4" i="26"/>
  <c r="CH4" i="26"/>
  <c r="BZ4" i="26"/>
  <c r="BR4" i="26"/>
  <c r="BJ4" i="26"/>
  <c r="BB4" i="26"/>
  <c r="AT4" i="26"/>
  <c r="AL4" i="26"/>
  <c r="AD4" i="26"/>
  <c r="V4" i="26"/>
  <c r="N4" i="26"/>
  <c r="F4" i="26"/>
  <c r="CE4" i="26"/>
  <c r="BQ4" i="26"/>
  <c r="BD4" i="26"/>
  <c r="AS4" i="26"/>
  <c r="AI4" i="26"/>
  <c r="X4" i="26"/>
  <c r="M4" i="26"/>
  <c r="C4" i="26"/>
  <c r="CB4" i="26"/>
  <c r="BP4" i="26"/>
  <c r="BC4" i="26"/>
  <c r="AR4" i="26"/>
  <c r="AG4" i="26"/>
  <c r="W4" i="26"/>
  <c r="L4" i="26"/>
  <c r="B4" i="26"/>
  <c r="CA4" i="26"/>
  <c r="BO4" i="26"/>
  <c r="BA4" i="26"/>
  <c r="AQ4" i="26"/>
  <c r="AF4" i="26"/>
  <c r="U4" i="26"/>
  <c r="K4" i="26"/>
  <c r="BX4" i="26"/>
  <c r="BK4" i="26"/>
  <c r="AY4" i="26"/>
  <c r="AN4" i="26"/>
  <c r="AC4" i="26"/>
  <c r="S4" i="26"/>
  <c r="H4" i="26"/>
  <c r="BS4" i="26"/>
  <c r="AU4" i="26"/>
  <c r="Y4" i="26"/>
  <c r="D4" i="26"/>
  <c r="BL4" i="26"/>
  <c r="AO4" i="26"/>
  <c r="T4" i="26"/>
  <c r="BI4" i="26"/>
  <c r="AM4" i="26"/>
  <c r="Q4" i="26"/>
  <c r="CG4" i="26"/>
  <c r="BH4" i="26"/>
  <c r="AK4" i="26"/>
  <c r="P4" i="26"/>
  <c r="CF4" i="26"/>
  <c r="BG4" i="26"/>
  <c r="AJ4" i="26"/>
  <c r="O4" i="26"/>
  <c r="AB4" i="26"/>
  <c r="BY4" i="26"/>
  <c r="AA4" i="26"/>
  <c r="BT4" i="26"/>
  <c r="G4" i="26"/>
  <c r="AE4" i="26"/>
  <c r="I4" i="26"/>
  <c r="E4" i="26"/>
  <c r="AZ4" i="26"/>
  <c r="AV4" i="26"/>
  <c r="BW4" i="26"/>
  <c r="AW4" i="26"/>
  <c r="Y8" i="24"/>
  <c r="BA8" i="22"/>
  <c r="F13" i="20"/>
  <c r="F8" i="20"/>
  <c r="BC13" i="20"/>
  <c r="BC8" i="20"/>
  <c r="BC9" i="20" s="1"/>
  <c r="V13" i="20"/>
  <c r="V8" i="20"/>
  <c r="V9" i="20" s="1"/>
  <c r="C8" i="20"/>
  <c r="C13" i="20"/>
  <c r="BO8" i="20"/>
  <c r="BO9" i="20" s="1"/>
  <c r="BO13" i="20"/>
  <c r="W13" i="20"/>
  <c r="W8" i="20"/>
  <c r="W9" i="20" s="1"/>
  <c r="U8" i="20"/>
  <c r="U9" i="20" s="1"/>
  <c r="U13" i="20"/>
  <c r="E13" i="20"/>
  <c r="BE8" i="18"/>
  <c r="S8" i="18"/>
  <c r="CE8" i="18"/>
  <c r="AO8" i="16"/>
  <c r="AB8" i="16"/>
  <c r="BT13" i="20"/>
  <c r="BE21" i="20"/>
  <c r="BE5" i="20"/>
  <c r="AU9" i="20"/>
  <c r="AU21" i="20"/>
  <c r="AU5" i="20"/>
  <c r="N21" i="20"/>
  <c r="N5" i="20"/>
  <c r="G21" i="20"/>
  <c r="G5" i="20"/>
  <c r="CC21" i="20"/>
  <c r="CC9" i="20"/>
  <c r="CC5" i="20"/>
  <c r="BU21" i="20"/>
  <c r="BU5" i="20"/>
  <c r="BC5" i="20"/>
  <c r="BC21" i="20"/>
  <c r="AM21" i="20"/>
  <c r="AM9" i="20"/>
  <c r="AM5" i="20"/>
  <c r="X21" i="20"/>
  <c r="X5" i="20"/>
  <c r="AH8" i="10"/>
  <c r="AH7" i="10"/>
  <c r="BM8" i="10"/>
  <c r="BM7" i="10"/>
  <c r="B7" i="10"/>
  <c r="B8" i="10"/>
  <c r="V8" i="14"/>
  <c r="BC7" i="10"/>
  <c r="BC8" i="10" s="1"/>
  <c r="BB7" i="10"/>
  <c r="BB8" i="10"/>
  <c r="BN8" i="14"/>
  <c r="X8" i="14"/>
  <c r="BZ8" i="14"/>
  <c r="Q8" i="14"/>
  <c r="CC8" i="14"/>
  <c r="BG8" i="14"/>
  <c r="AJ8" i="14"/>
  <c r="M8" i="14"/>
  <c r="BY8" i="14"/>
  <c r="AX8" i="14"/>
  <c r="BL5" i="12"/>
  <c r="BL21" i="12"/>
  <c r="D8" i="8"/>
  <c r="D9" i="8" s="1"/>
  <c r="AX8" i="3"/>
  <c r="I8" i="8"/>
  <c r="I9" i="8" s="1"/>
  <c r="BU8" i="8"/>
  <c r="BP8" i="8"/>
  <c r="AS8" i="8"/>
  <c r="AS9" i="8" s="1"/>
  <c r="X8" i="8"/>
  <c r="X9" i="8" s="1"/>
  <c r="BG8" i="8"/>
  <c r="CF8" i="12"/>
  <c r="AU8" i="12"/>
  <c r="L8" i="12"/>
  <c r="L9" i="12" s="1"/>
  <c r="BP8" i="12"/>
  <c r="CD8" i="12"/>
  <c r="X8" i="12"/>
  <c r="X9" i="12" s="1"/>
  <c r="AA8" i="12"/>
  <c r="E8" i="12"/>
  <c r="BQ8" i="12"/>
  <c r="BQ9" i="12" s="1"/>
  <c r="AT8" i="12"/>
  <c r="AT9" i="12" s="1"/>
  <c r="G21" i="12"/>
  <c r="G5" i="12"/>
  <c r="BR21" i="12"/>
  <c r="BR5" i="12"/>
  <c r="BT21" i="12"/>
  <c r="BT5" i="12"/>
  <c r="BT9" i="12"/>
  <c r="AN21" i="12"/>
  <c r="AN5" i="12"/>
  <c r="AN9" i="12"/>
  <c r="B21" i="12"/>
  <c r="B5" i="12"/>
  <c r="B9" i="12" s="1"/>
  <c r="BM21" i="12"/>
  <c r="BM5" i="12"/>
  <c r="BM9" i="12"/>
  <c r="AX21" i="12"/>
  <c r="AX5" i="12"/>
  <c r="AB5" i="12"/>
  <c r="AB21" i="12"/>
  <c r="E5" i="12"/>
  <c r="E9" i="12"/>
  <c r="E21" i="12"/>
  <c r="BQ5" i="12"/>
  <c r="BQ21" i="12"/>
  <c r="AI8" i="8"/>
  <c r="AI9" i="8" s="1"/>
  <c r="AW9" i="2"/>
  <c r="BD9" i="2"/>
  <c r="W9" i="2"/>
  <c r="BP21" i="8"/>
  <c r="BP9" i="8"/>
  <c r="BP5" i="8"/>
  <c r="BV21" i="8"/>
  <c r="BV5" i="8"/>
  <c r="CC21" i="8"/>
  <c r="CC5" i="8"/>
  <c r="CC9" i="8"/>
  <c r="BM21" i="8"/>
  <c r="BM5" i="8"/>
  <c r="BM9" i="8"/>
  <c r="AY21" i="8"/>
  <c r="AY5" i="8"/>
  <c r="AY9" i="8"/>
  <c r="AC21" i="8"/>
  <c r="AC9" i="8"/>
  <c r="AC5" i="8"/>
  <c r="F9" i="8"/>
  <c r="F21" i="8"/>
  <c r="F5" i="8"/>
  <c r="BR9" i="8"/>
  <c r="BR21" i="8"/>
  <c r="BR5" i="8"/>
  <c r="AU9" i="8"/>
  <c r="AU5" i="8"/>
  <c r="AU21" i="8"/>
  <c r="AF21" i="8"/>
  <c r="AF5" i="8"/>
  <c r="AH21" i="3"/>
  <c r="AH5" i="3"/>
  <c r="AH9" i="3"/>
  <c r="J5" i="3"/>
  <c r="J9" i="3"/>
  <c r="J21" i="3"/>
  <c r="S5" i="3"/>
  <c r="S9" i="3"/>
  <c r="S21" i="3"/>
  <c r="CE5" i="3"/>
  <c r="CE9" i="3"/>
  <c r="CE21" i="3"/>
  <c r="BH21" i="3"/>
  <c r="BH5" i="3"/>
  <c r="BH9" i="3"/>
  <c r="AK9" i="3"/>
  <c r="AK21" i="3"/>
  <c r="AK5" i="3"/>
  <c r="N21" i="3"/>
  <c r="N5" i="3"/>
  <c r="N9" i="3"/>
  <c r="BZ21" i="3"/>
  <c r="BZ5" i="3"/>
  <c r="BZ9" i="3"/>
  <c r="BC21" i="3"/>
  <c r="BC9" i="3"/>
  <c r="BC5" i="3"/>
  <c r="AN9" i="3"/>
  <c r="AN5" i="3"/>
  <c r="AN21" i="3"/>
  <c r="Z8" i="20"/>
  <c r="Z9" i="20" s="1"/>
  <c r="Z13" i="20"/>
  <c r="BA8" i="32"/>
  <c r="Z7" i="10"/>
  <c r="Z8" i="10" s="1"/>
  <c r="BE8" i="10"/>
  <c r="BE7" i="10"/>
  <c r="AV8" i="14"/>
  <c r="AU8" i="10"/>
  <c r="AU7" i="10"/>
  <c r="AT7" i="10"/>
  <c r="AT8" i="10" s="1"/>
  <c r="AH8" i="14"/>
  <c r="AN8" i="14"/>
  <c r="O8" i="14"/>
  <c r="Y8" i="14"/>
  <c r="C8" i="14"/>
  <c r="BO8" i="14"/>
  <c r="AR8" i="14"/>
  <c r="U8" i="14"/>
  <c r="CG8" i="14"/>
  <c r="R8" i="14"/>
  <c r="AP8" i="3"/>
  <c r="AF8" i="8"/>
  <c r="AF9" i="8" s="1"/>
  <c r="H8" i="12"/>
  <c r="H9" i="12" s="1"/>
  <c r="BX8" i="12"/>
  <c r="AM8" i="12"/>
  <c r="AM9" i="12" s="1"/>
  <c r="CC8" i="12"/>
  <c r="I8" i="12"/>
  <c r="AJ8" i="12"/>
  <c r="AJ9" i="12" s="1"/>
  <c r="AI8" i="12"/>
  <c r="M8" i="12"/>
  <c r="BY8" i="12"/>
  <c r="BY9" i="12" s="1"/>
  <c r="BB8" i="12"/>
  <c r="X21" i="12"/>
  <c r="X5" i="12"/>
  <c r="P5" i="12"/>
  <c r="P9" i="12"/>
  <c r="P21" i="12"/>
  <c r="C21" i="12"/>
  <c r="C5" i="12"/>
  <c r="BG21" i="12"/>
  <c r="BG5" i="12"/>
  <c r="I21" i="12"/>
  <c r="I9" i="12"/>
  <c r="I5" i="12"/>
  <c r="BU21" i="12"/>
  <c r="BU9" i="12"/>
  <c r="BU5" i="12"/>
  <c r="BF21" i="12"/>
  <c r="BF9" i="12"/>
  <c r="BF5" i="12"/>
  <c r="AJ21" i="12"/>
  <c r="AJ5" i="12"/>
  <c r="M5" i="12"/>
  <c r="M21" i="12"/>
  <c r="M9" i="12"/>
  <c r="BY5" i="12"/>
  <c r="BY21" i="12"/>
  <c r="O9" i="2"/>
  <c r="I21" i="8"/>
  <c r="I5" i="8"/>
  <c r="L21" i="8"/>
  <c r="L9" i="8"/>
  <c r="L5" i="8"/>
  <c r="R21" i="8"/>
  <c r="R5" i="8"/>
  <c r="R9" i="8"/>
  <c r="CF21" i="8"/>
  <c r="CF9" i="8"/>
  <c r="CF5" i="8"/>
  <c r="BG21" i="8"/>
  <c r="BG5" i="8"/>
  <c r="BG9" i="8"/>
  <c r="AK21" i="8"/>
  <c r="AK9" i="8"/>
  <c r="AK5" i="8"/>
  <c r="N9" i="8"/>
  <c r="N5" i="8"/>
  <c r="N21" i="8"/>
  <c r="BZ5" i="8"/>
  <c r="BZ21" i="8"/>
  <c r="BC9" i="8"/>
  <c r="BC5" i="8"/>
  <c r="BC21" i="8"/>
  <c r="AN21" i="8"/>
  <c r="AN5" i="8"/>
  <c r="AN9" i="8"/>
  <c r="R5" i="3"/>
  <c r="R9" i="3"/>
  <c r="R21" i="3"/>
  <c r="BN21" i="3"/>
  <c r="BN9" i="3"/>
  <c r="BN5" i="3"/>
  <c r="AP5" i="3"/>
  <c r="AP21" i="3"/>
  <c r="AP9" i="3"/>
  <c r="AA5" i="3"/>
  <c r="AA9" i="3"/>
  <c r="AA21" i="3"/>
  <c r="D21" i="3"/>
  <c r="D5" i="3"/>
  <c r="D9" i="3"/>
  <c r="BP21" i="3"/>
  <c r="BP9" i="3"/>
  <c r="BP5" i="3"/>
  <c r="AS9" i="3"/>
  <c r="AS21" i="3"/>
  <c r="AS5" i="3"/>
  <c r="V21" i="3"/>
  <c r="V9" i="3"/>
  <c r="V5" i="3"/>
  <c r="CH21" i="3"/>
  <c r="CH9" i="3"/>
  <c r="CH5" i="3"/>
  <c r="BK21" i="3"/>
  <c r="BK9" i="3"/>
  <c r="BK5" i="3"/>
  <c r="AV9" i="3"/>
  <c r="AV5" i="3"/>
  <c r="AV21" i="3"/>
  <c r="BX13" i="20"/>
  <c r="BX8" i="20"/>
  <c r="BR8" i="30"/>
  <c r="BA8" i="28"/>
  <c r="CC4" i="24"/>
  <c r="BU4" i="24"/>
  <c r="BM4" i="24"/>
  <c r="BE4" i="24"/>
  <c r="AW4" i="24"/>
  <c r="AO4" i="24"/>
  <c r="AG4" i="24"/>
  <c r="Y4" i="24"/>
  <c r="Q4" i="24"/>
  <c r="I4" i="24"/>
  <c r="B4" i="24"/>
  <c r="CB4" i="24"/>
  <c r="BT4" i="24"/>
  <c r="BL4" i="24"/>
  <c r="BD4" i="24"/>
  <c r="AV4" i="24"/>
  <c r="AN4" i="24"/>
  <c r="AF4" i="24"/>
  <c r="X4" i="24"/>
  <c r="P4" i="24"/>
  <c r="H4" i="24"/>
  <c r="CH4" i="24"/>
  <c r="BZ4" i="24"/>
  <c r="BR4" i="24"/>
  <c r="BJ4" i="24"/>
  <c r="BB4" i="24"/>
  <c r="AT4" i="24"/>
  <c r="AL4" i="24"/>
  <c r="AD4" i="24"/>
  <c r="V4" i="24"/>
  <c r="N4" i="24"/>
  <c r="F4" i="24"/>
  <c r="CE4" i="24"/>
  <c r="BQ4" i="24"/>
  <c r="BF4" i="24"/>
  <c r="AR4" i="24"/>
  <c r="AE4" i="24"/>
  <c r="S4" i="24"/>
  <c r="E4" i="24"/>
  <c r="CD4" i="24"/>
  <c r="BP4" i="24"/>
  <c r="BC4" i="24"/>
  <c r="AQ4" i="24"/>
  <c r="AC4" i="24"/>
  <c r="R4" i="24"/>
  <c r="D4" i="24"/>
  <c r="BY4" i="24"/>
  <c r="BN4" i="24"/>
  <c r="AZ4" i="24"/>
  <c r="AM4" i="24"/>
  <c r="AA4" i="24"/>
  <c r="M4" i="24"/>
  <c r="BX4" i="24"/>
  <c r="BG4" i="24"/>
  <c r="AJ4" i="24"/>
  <c r="O4" i="24"/>
  <c r="BW4" i="24"/>
  <c r="BA4" i="24"/>
  <c r="AI4" i="24"/>
  <c r="L4" i="24"/>
  <c r="BV4" i="24"/>
  <c r="AY4" i="24"/>
  <c r="AH4" i="24"/>
  <c r="K4" i="24"/>
  <c r="BS4" i="24"/>
  <c r="AX4" i="24"/>
  <c r="AB4" i="24"/>
  <c r="J4" i="24"/>
  <c r="CG4" i="24"/>
  <c r="BK4" i="24"/>
  <c r="AS4" i="24"/>
  <c r="W4" i="24"/>
  <c r="C4" i="24"/>
  <c r="CF4" i="24"/>
  <c r="Z4" i="24"/>
  <c r="CA4" i="24"/>
  <c r="U4" i="24"/>
  <c r="BO4" i="24"/>
  <c r="T4" i="24"/>
  <c r="BI4" i="24"/>
  <c r="G4" i="24"/>
  <c r="BH4" i="24"/>
  <c r="AU4" i="24"/>
  <c r="AP4" i="24"/>
  <c r="AK4" i="24"/>
  <c r="CA13" i="20"/>
  <c r="CA8" i="20"/>
  <c r="CA9" i="20" s="1"/>
  <c r="K8" i="20"/>
  <c r="K13" i="20"/>
  <c r="AF5" i="20"/>
  <c r="AF9" i="20"/>
  <c r="AF21" i="20"/>
  <c r="BR8" i="26"/>
  <c r="AO8" i="28"/>
  <c r="BV8" i="28"/>
  <c r="CB8" i="28"/>
  <c r="H8" i="28"/>
  <c r="CE8" i="28"/>
  <c r="BX8" i="26"/>
  <c r="T8" i="24"/>
  <c r="AK8" i="22"/>
  <c r="T8" i="22"/>
  <c r="AX8" i="22"/>
  <c r="BQ8" i="20"/>
  <c r="BQ9" i="20" s="1"/>
  <c r="BQ13" i="20"/>
  <c r="AH8" i="20"/>
  <c r="AH9" i="20" s="1"/>
  <c r="AH13" i="20"/>
  <c r="AN13" i="20"/>
  <c r="AN8" i="20"/>
  <c r="S8" i="20"/>
  <c r="S13" i="20"/>
  <c r="CE8" i="20"/>
  <c r="CE13" i="20"/>
  <c r="B13" i="20"/>
  <c r="B8" i="20"/>
  <c r="CG13" i="20"/>
  <c r="CG8" i="20"/>
  <c r="CG9" i="20" s="1"/>
  <c r="G8" i="20"/>
  <c r="G9" i="20" s="1"/>
  <c r="AI8" i="18"/>
  <c r="AE8" i="16"/>
  <c r="BW5" i="20"/>
  <c r="BW21" i="20"/>
  <c r="Y21" i="20"/>
  <c r="Y5" i="20"/>
  <c r="Y9" i="20"/>
  <c r="CF21" i="20"/>
  <c r="CF5" i="20"/>
  <c r="CF9" i="20"/>
  <c r="AY5" i="20"/>
  <c r="AY21" i="20"/>
  <c r="AY9" i="20"/>
  <c r="Z21" i="20"/>
  <c r="Z5" i="20"/>
  <c r="R21" i="20"/>
  <c r="R5" i="20"/>
  <c r="R9" i="20"/>
  <c r="B21" i="20"/>
  <c r="B5" i="20"/>
  <c r="B9" i="20"/>
  <c r="BV21" i="20"/>
  <c r="BV9" i="20"/>
  <c r="BV5" i="20"/>
  <c r="BF21" i="20"/>
  <c r="BF9" i="20"/>
  <c r="BF5" i="20"/>
  <c r="AN21" i="20"/>
  <c r="AN9" i="20"/>
  <c r="AN5" i="20"/>
  <c r="R8" i="10"/>
  <c r="R7" i="10"/>
  <c r="AW7" i="10"/>
  <c r="AW8" i="10" s="1"/>
  <c r="AL8" i="14"/>
  <c r="AM7" i="10"/>
  <c r="AM8" i="10" s="1"/>
  <c r="AL7" i="10"/>
  <c r="AL8" i="10"/>
  <c r="G8" i="14"/>
  <c r="BD8" i="14"/>
  <c r="AE8" i="14"/>
  <c r="AG8" i="14"/>
  <c r="K8" i="14"/>
  <c r="BW8" i="14"/>
  <c r="AZ8" i="14"/>
  <c r="AC8" i="14"/>
  <c r="BZ8" i="8"/>
  <c r="BZ9" i="8" s="1"/>
  <c r="BI8" i="8"/>
  <c r="AA8" i="8"/>
  <c r="AA9" i="8" s="1"/>
  <c r="AN8" i="12"/>
  <c r="T8" i="12"/>
  <c r="T9" i="12" s="1"/>
  <c r="BL8" i="12"/>
  <c r="BL9" i="12" s="1"/>
  <c r="G8" i="12"/>
  <c r="G9" i="12" s="1"/>
  <c r="W8" i="12"/>
  <c r="W9" i="12" s="1"/>
  <c r="AW8" i="12"/>
  <c r="AW9" i="12" s="1"/>
  <c r="AQ8" i="12"/>
  <c r="AQ9" i="12" s="1"/>
  <c r="U8" i="12"/>
  <c r="CG8" i="12"/>
  <c r="BJ8" i="12"/>
  <c r="BJ9" i="12" s="1"/>
  <c r="AQ21" i="12"/>
  <c r="AQ5" i="12"/>
  <c r="AI21" i="12"/>
  <c r="AI9" i="12"/>
  <c r="AI5" i="12"/>
  <c r="V21" i="12"/>
  <c r="V9" i="12"/>
  <c r="V5" i="12"/>
  <c r="BZ21" i="12"/>
  <c r="BZ5" i="12"/>
  <c r="Q21" i="12"/>
  <c r="Q5" i="12"/>
  <c r="CC9" i="12"/>
  <c r="CC21" i="12"/>
  <c r="CC5" i="12"/>
  <c r="BN21" i="12"/>
  <c r="BN5" i="12"/>
  <c r="AR5" i="12"/>
  <c r="AR21" i="12"/>
  <c r="U5" i="12"/>
  <c r="U21" i="12"/>
  <c r="U9" i="12"/>
  <c r="CG9" i="12"/>
  <c r="CG5" i="12"/>
  <c r="CG21" i="12"/>
  <c r="BF8" i="8"/>
  <c r="BF9" i="8" s="1"/>
  <c r="AG9" i="2"/>
  <c r="AN9" i="2"/>
  <c r="BV8" i="8"/>
  <c r="BV9" i="8" s="1"/>
  <c r="AC8" i="20"/>
  <c r="AC9" i="20" s="1"/>
  <c r="BV8" i="20"/>
  <c r="BN8" i="20"/>
  <c r="BN9" i="20" s="1"/>
  <c r="T8" i="20"/>
  <c r="T9" i="20" s="1"/>
  <c r="BS9" i="2"/>
  <c r="G9" i="2"/>
  <c r="BN21" i="8"/>
  <c r="BN5" i="8"/>
  <c r="BN9" i="8"/>
  <c r="AB21" i="8"/>
  <c r="AB9" i="8"/>
  <c r="AB5" i="8"/>
  <c r="AH21" i="8"/>
  <c r="AH5" i="8"/>
  <c r="AH9" i="8"/>
  <c r="AO21" i="8"/>
  <c r="AO5" i="8"/>
  <c r="AO9" i="8"/>
  <c r="C21" i="8"/>
  <c r="C5" i="8"/>
  <c r="C9" i="8"/>
  <c r="BO21" i="8"/>
  <c r="BO5" i="8"/>
  <c r="BO9" i="8"/>
  <c r="AS21" i="8"/>
  <c r="AS5" i="8"/>
  <c r="V9" i="8"/>
  <c r="V21" i="8"/>
  <c r="V5" i="8"/>
  <c r="CH9" i="8"/>
  <c r="CH21" i="8"/>
  <c r="CH5" i="8"/>
  <c r="BK21" i="8"/>
  <c r="BK9" i="8"/>
  <c r="BK5" i="8"/>
  <c r="AV21" i="8"/>
  <c r="AV5" i="8"/>
  <c r="CD5" i="3"/>
  <c r="CD9" i="3"/>
  <c r="CD21" i="3"/>
  <c r="B13" i="5" a="1"/>
  <c r="B21" i="3"/>
  <c r="B5" i="3"/>
  <c r="B9" i="3" s="1"/>
  <c r="B6" i="5" a="1"/>
  <c r="BV5" i="3"/>
  <c r="BV9" i="3"/>
  <c r="BV21" i="3"/>
  <c r="AI21" i="3"/>
  <c r="AI5" i="3"/>
  <c r="AI9" i="3"/>
  <c r="L21" i="3"/>
  <c r="L9" i="3"/>
  <c r="L5" i="3"/>
  <c r="BX21" i="3"/>
  <c r="BX9" i="3"/>
  <c r="BX5" i="3"/>
  <c r="BA9" i="3"/>
  <c r="BA21" i="3"/>
  <c r="BA5" i="3"/>
  <c r="AD21" i="3"/>
  <c r="AD9" i="3"/>
  <c r="AD5" i="3"/>
  <c r="G5" i="3"/>
  <c r="G9" i="3"/>
  <c r="G21" i="3"/>
  <c r="BS21" i="3"/>
  <c r="BS5" i="3"/>
  <c r="BS9" i="3"/>
  <c r="BD21" i="3"/>
  <c r="BD9" i="3"/>
  <c r="BD5" i="3"/>
  <c r="D13" i="20"/>
  <c r="D8" i="20"/>
  <c r="D9" i="20" s="1"/>
  <c r="BD8" i="32"/>
  <c r="Y8" i="30"/>
  <c r="BJ8" i="28"/>
  <c r="I8" i="28"/>
  <c r="BP8" i="26"/>
  <c r="BM8" i="26"/>
  <c r="AS8" i="20"/>
  <c r="AS9" i="20" s="1"/>
  <c r="AS13" i="20"/>
  <c r="AE13" i="20"/>
  <c r="AE8" i="20"/>
  <c r="AE9" i="20" s="1"/>
  <c r="BW8" i="20"/>
  <c r="BW9" i="20" s="1"/>
  <c r="BW13" i="20"/>
  <c r="L13" i="20"/>
  <c r="L8" i="20"/>
  <c r="J13" i="20"/>
  <c r="J8" i="20"/>
  <c r="BH13" i="20"/>
  <c r="V21" i="20"/>
  <c r="V5" i="20"/>
  <c r="F9" i="20"/>
  <c r="F5" i="20"/>
  <c r="F21" i="20"/>
  <c r="BN21" i="20"/>
  <c r="BN5" i="20"/>
  <c r="AG21" i="20"/>
  <c r="AG5" i="20"/>
  <c r="AG9" i="20"/>
  <c r="Q21" i="20"/>
  <c r="Q9" i="20"/>
  <c r="Q5" i="20"/>
  <c r="I21" i="20"/>
  <c r="I9" i="20"/>
  <c r="I5" i="20"/>
  <c r="CD21" i="20"/>
  <c r="CD9" i="20"/>
  <c r="CD5" i="20"/>
  <c r="BM21" i="20"/>
  <c r="BM5" i="20"/>
  <c r="AW21" i="20"/>
  <c r="AW5" i="20"/>
  <c r="CC8" i="32"/>
  <c r="B8" i="32"/>
  <c r="O8" i="32"/>
  <c r="CA8" i="32"/>
  <c r="BL8" i="32"/>
  <c r="N8" i="30"/>
  <c r="BZ8" i="30"/>
  <c r="BC8" i="30"/>
  <c r="AY8" i="30"/>
  <c r="X8" i="30"/>
  <c r="J8" i="30"/>
  <c r="AG8" i="32"/>
  <c r="AY8" i="32"/>
  <c r="AB8" i="32"/>
  <c r="E8" i="32"/>
  <c r="BQ8" i="32"/>
  <c r="AT8" i="32"/>
  <c r="W8" i="32"/>
  <c r="H8" i="32"/>
  <c r="BT8" i="32"/>
  <c r="CH8" i="30"/>
  <c r="AO8" i="30"/>
  <c r="AK8" i="30"/>
  <c r="K8" i="30"/>
  <c r="BI8" i="26"/>
  <c r="F8" i="28"/>
  <c r="N8" i="26"/>
  <c r="P8" i="28"/>
  <c r="E8" i="28"/>
  <c r="U8" i="28"/>
  <c r="AH8" i="28"/>
  <c r="BE8" i="26"/>
  <c r="T8" i="26"/>
  <c r="CF8" i="26"/>
  <c r="AK8" i="24"/>
  <c r="BX8" i="24"/>
  <c r="AA8" i="24"/>
  <c r="Z8" i="24"/>
  <c r="BM8" i="24"/>
  <c r="B8" i="24"/>
  <c r="BX8" i="22"/>
  <c r="L8" i="22"/>
  <c r="BE8" i="20"/>
  <c r="BE9" i="20" s="1"/>
  <c r="BE13" i="20"/>
  <c r="X8" i="20"/>
  <c r="X9" i="20" s="1"/>
  <c r="X13" i="20"/>
  <c r="AW13" i="20"/>
  <c r="AW8" i="20"/>
  <c r="AW9" i="20" s="1"/>
  <c r="AA8" i="20"/>
  <c r="AA13" i="20"/>
  <c r="BU8" i="20"/>
  <c r="BU9" i="20" s="1"/>
  <c r="BU13" i="20"/>
  <c r="AQ8" i="18"/>
  <c r="T8" i="18"/>
  <c r="AM8" i="16"/>
  <c r="AL9" i="20"/>
  <c r="AL21" i="20"/>
  <c r="AL5" i="20"/>
  <c r="AQ5" i="20"/>
  <c r="AQ21" i="20"/>
  <c r="M21" i="20"/>
  <c r="M9" i="20"/>
  <c r="M5" i="20"/>
  <c r="BQ21" i="20"/>
  <c r="BQ5" i="20"/>
  <c r="AI5" i="20"/>
  <c r="AI21" i="20"/>
  <c r="AA5" i="20"/>
  <c r="AA21" i="20"/>
  <c r="AA9" i="20"/>
  <c r="J21" i="20"/>
  <c r="J9" i="20"/>
  <c r="J5" i="20"/>
  <c r="CE5" i="20"/>
  <c r="CE9" i="20"/>
  <c r="CE21" i="20"/>
  <c r="BO5" i="20"/>
  <c r="BO21" i="20"/>
  <c r="AV9" i="20"/>
  <c r="AV21" i="20"/>
  <c r="AV5" i="20"/>
  <c r="BV8" i="10"/>
  <c r="BV7" i="10"/>
  <c r="J8" i="10"/>
  <c r="J7" i="10"/>
  <c r="AO7" i="10"/>
  <c r="AO8" i="10" s="1"/>
  <c r="B4" i="18" a="1"/>
  <c r="BL8" i="14"/>
  <c r="AE8" i="10"/>
  <c r="AE7" i="10"/>
  <c r="AD7" i="10"/>
  <c r="AD8" i="10" s="1"/>
  <c r="BV8" i="14"/>
  <c r="W8" i="14"/>
  <c r="BT8" i="14"/>
  <c r="AU8" i="14"/>
  <c r="AO8" i="14"/>
  <c r="S8" i="14"/>
  <c r="CE8" i="14"/>
  <c r="BH8" i="14"/>
  <c r="AK8" i="14"/>
  <c r="Z8" i="3"/>
  <c r="Z9" i="3" s="1"/>
  <c r="BK8" i="8"/>
  <c r="AB8" i="8"/>
  <c r="E8" i="8"/>
  <c r="E9" i="8" s="1"/>
  <c r="BQ8" i="8"/>
  <c r="AV8" i="8"/>
  <c r="AV9" i="8" s="1"/>
  <c r="L8" i="8"/>
  <c r="BN8" i="12"/>
  <c r="BN9" i="12" s="1"/>
  <c r="AX8" i="12"/>
  <c r="AX9" i="12" s="1"/>
  <c r="D8" i="12"/>
  <c r="R8" i="12"/>
  <c r="AH8" i="12"/>
  <c r="BK8" i="12"/>
  <c r="BK9" i="12" s="1"/>
  <c r="AY8" i="12"/>
  <c r="AY9" i="12" s="1"/>
  <c r="AC8" i="12"/>
  <c r="F8" i="12"/>
  <c r="F9" i="12" s="1"/>
  <c r="BR8" i="12"/>
  <c r="BR9" i="12" s="1"/>
  <c r="BJ5" i="12"/>
  <c r="BJ21" i="12"/>
  <c r="BB21" i="12"/>
  <c r="BB9" i="12"/>
  <c r="BB5" i="12"/>
  <c r="AM21" i="12"/>
  <c r="AM5" i="12"/>
  <c r="O21" i="12"/>
  <c r="O5" i="12"/>
  <c r="Y21" i="12"/>
  <c r="Y5" i="12"/>
  <c r="J21" i="12"/>
  <c r="J9" i="12"/>
  <c r="J5" i="12"/>
  <c r="BV21" i="12"/>
  <c r="BV5" i="12"/>
  <c r="BV9" i="12"/>
  <c r="AZ21" i="12"/>
  <c r="AZ5" i="12"/>
  <c r="AZ9" i="12"/>
  <c r="AC5" i="12"/>
  <c r="AC21" i="12"/>
  <c r="AC9" i="12"/>
  <c r="Z8" i="8"/>
  <c r="Z9" i="8" s="1"/>
  <c r="Y9" i="2"/>
  <c r="X9" i="2"/>
  <c r="AP8" i="8"/>
  <c r="BK9" i="2"/>
  <c r="Y21" i="8"/>
  <c r="Y5" i="8"/>
  <c r="Y9" i="8"/>
  <c r="AX21" i="8"/>
  <c r="AX5" i="8"/>
  <c r="AX9" i="8"/>
  <c r="BE21" i="8"/>
  <c r="BE5" i="8"/>
  <c r="BE9" i="8"/>
  <c r="BH21" i="8"/>
  <c r="BH9" i="8"/>
  <c r="BH5" i="8"/>
  <c r="K21" i="8"/>
  <c r="K5" i="8"/>
  <c r="K9" i="8"/>
  <c r="BW21" i="8"/>
  <c r="BW5" i="8"/>
  <c r="BW9" i="8"/>
  <c r="BA21" i="8"/>
  <c r="BA9" i="8"/>
  <c r="BA5" i="8"/>
  <c r="AD21" i="8"/>
  <c r="AD5" i="8"/>
  <c r="G21" i="8"/>
  <c r="G9" i="8"/>
  <c r="G5" i="8"/>
  <c r="BS21" i="8"/>
  <c r="BS9" i="8"/>
  <c r="BS5" i="8"/>
  <c r="BD21" i="8"/>
  <c r="BD5" i="8"/>
  <c r="BD9" i="8"/>
  <c r="Y21" i="3"/>
  <c r="Y5" i="3"/>
  <c r="Y9" i="3"/>
  <c r="BM21" i="3"/>
  <c r="BM9" i="3"/>
  <c r="BM5" i="3"/>
  <c r="Q5" i="3"/>
  <c r="Q9" i="3"/>
  <c r="Q21" i="3"/>
  <c r="AQ5" i="3"/>
  <c r="AQ21" i="3"/>
  <c r="AQ9" i="3"/>
  <c r="T21" i="3"/>
  <c r="T9" i="3"/>
  <c r="T5" i="3"/>
  <c r="CF21" i="3"/>
  <c r="CF9" i="3"/>
  <c r="CF5" i="3"/>
  <c r="BI9" i="3"/>
  <c r="BI21" i="3"/>
  <c r="BI5" i="3"/>
  <c r="AL21" i="3"/>
  <c r="AL9" i="3"/>
  <c r="AL5" i="3"/>
  <c r="O21" i="3"/>
  <c r="O5" i="3"/>
  <c r="O9" i="3"/>
  <c r="CA21" i="3"/>
  <c r="CA5" i="3"/>
  <c r="CA9" i="3"/>
  <c r="BL21" i="3"/>
  <c r="BL9" i="3"/>
  <c r="BL5" i="3"/>
  <c r="AE8" i="32"/>
  <c r="AW8" i="30"/>
  <c r="AB8" i="26"/>
  <c r="U8" i="18"/>
  <c r="Q8" i="20"/>
  <c r="BZ9" i="20"/>
  <c r="BZ21" i="20"/>
  <c r="BZ5" i="20"/>
  <c r="BI21" i="20"/>
  <c r="BI9" i="20"/>
  <c r="BI5" i="20"/>
  <c r="AE21" i="20"/>
  <c r="AE5" i="20"/>
  <c r="O5" i="20"/>
  <c r="O21" i="20"/>
  <c r="O9" i="20"/>
  <c r="AR21" i="20"/>
  <c r="AR5" i="20"/>
  <c r="AJ21" i="20"/>
  <c r="AJ9" i="20"/>
  <c r="AJ5" i="20"/>
  <c r="S5" i="20"/>
  <c r="S9" i="20"/>
  <c r="S21" i="20"/>
  <c r="C5" i="20"/>
  <c r="C21" i="20"/>
  <c r="C9" i="20"/>
  <c r="BX21" i="20"/>
  <c r="BX5" i="20"/>
  <c r="BX9" i="20"/>
  <c r="BD9" i="20"/>
  <c r="BD21" i="20"/>
  <c r="BD5" i="20"/>
  <c r="BN7" i="10"/>
  <c r="BN8" i="10" s="1"/>
  <c r="AG8" i="10"/>
  <c r="AG7" i="10"/>
  <c r="BB8" i="14"/>
  <c r="W8" i="10"/>
  <c r="W7" i="10"/>
  <c r="CH7" i="10"/>
  <c r="CH8" i="10" s="1"/>
  <c r="V7" i="10"/>
  <c r="V8" i="10"/>
  <c r="AP8" i="14"/>
  <c r="AM8" i="14"/>
  <c r="N8" i="14"/>
  <c r="BK8" i="14"/>
  <c r="AW8" i="14"/>
  <c r="AA8" i="14"/>
  <c r="D8" i="14"/>
  <c r="BP8" i="14"/>
  <c r="AS8" i="14"/>
  <c r="Z8" i="14"/>
  <c r="AB8" i="12"/>
  <c r="AB9" i="12" s="1"/>
  <c r="O8" i="12"/>
  <c r="O9" i="12" s="1"/>
  <c r="CA8" i="12"/>
  <c r="CA9" i="12" s="1"/>
  <c r="Q8" i="12"/>
  <c r="Q9" i="12" s="1"/>
  <c r="AF8" i="12"/>
  <c r="AF9" i="12" s="1"/>
  <c r="AV8" i="12"/>
  <c r="AV9" i="12" s="1"/>
  <c r="BV8" i="12"/>
  <c r="BG8" i="12"/>
  <c r="BG9" i="12" s="1"/>
  <c r="AK8" i="12"/>
  <c r="AK9" i="12" s="1"/>
  <c r="N8" i="12"/>
  <c r="BZ8" i="12"/>
  <c r="BZ9" i="12" s="1"/>
  <c r="CB5" i="12"/>
  <c r="CB21" i="12"/>
  <c r="CB9" i="12"/>
  <c r="BS21" i="12"/>
  <c r="BS5" i="12"/>
  <c r="BS9" i="12"/>
  <c r="BD21" i="12"/>
  <c r="BD5" i="12"/>
  <c r="BD9" i="12"/>
  <c r="AE21" i="12"/>
  <c r="AE5" i="12"/>
  <c r="AG21" i="12"/>
  <c r="AG5" i="12"/>
  <c r="AG9" i="12"/>
  <c r="R21" i="12"/>
  <c r="R9" i="12"/>
  <c r="R5" i="12"/>
  <c r="CD21" i="12"/>
  <c r="CD9" i="12"/>
  <c r="CD5" i="12"/>
  <c r="BH5" i="12"/>
  <c r="BH21" i="12"/>
  <c r="AK5" i="12"/>
  <c r="AK21" i="12"/>
  <c r="BH9" i="2"/>
  <c r="C4" i="5"/>
  <c r="C35" i="6" s="1" a="1"/>
  <c r="C35" i="6" s="1"/>
  <c r="E4" i="5"/>
  <c r="E35" i="6" s="1" a="1"/>
  <c r="E35" i="6" s="1"/>
  <c r="B4" i="5"/>
  <c r="B35" i="6" s="1" a="1"/>
  <c r="B35" i="6" s="1"/>
  <c r="G4" i="5"/>
  <c r="F4" i="5"/>
  <c r="F35" i="6" s="1" a="1"/>
  <c r="F35" i="6" s="1"/>
  <c r="D4" i="5"/>
  <c r="D35" i="6" s="1" a="1"/>
  <c r="D35" i="6" s="1"/>
  <c r="P9" i="2"/>
  <c r="BC9" i="2"/>
  <c r="CH4" i="10"/>
  <c r="BZ4" i="10"/>
  <c r="BR4" i="10"/>
  <c r="BJ4" i="10"/>
  <c r="BB4" i="10"/>
  <c r="AT4" i="10"/>
  <c r="AL4" i="10"/>
  <c r="AD4" i="10"/>
  <c r="V4" i="10"/>
  <c r="N4" i="10"/>
  <c r="F4" i="10"/>
  <c r="CC4" i="10"/>
  <c r="BT4" i="10"/>
  <c r="BK4" i="10"/>
  <c r="BA4" i="10"/>
  <c r="AR4" i="10"/>
  <c r="AI4" i="10"/>
  <c r="Z4" i="10"/>
  <c r="Q4" i="10"/>
  <c r="H4" i="10"/>
  <c r="CB4" i="10"/>
  <c r="BS4" i="10"/>
  <c r="BI4" i="10"/>
  <c r="AZ4" i="10"/>
  <c r="AQ4" i="10"/>
  <c r="AH4" i="10"/>
  <c r="Y4" i="10"/>
  <c r="P4" i="10"/>
  <c r="G4" i="10"/>
  <c r="CA4" i="10"/>
  <c r="BQ4" i="10"/>
  <c r="BH4" i="10"/>
  <c r="AY4" i="10"/>
  <c r="AP4" i="10"/>
  <c r="AG4" i="10"/>
  <c r="X4" i="10"/>
  <c r="O4" i="10"/>
  <c r="E4" i="10"/>
  <c r="BY4" i="10"/>
  <c r="BP4" i="10"/>
  <c r="BG4" i="10"/>
  <c r="AX4" i="10"/>
  <c r="AO4" i="10"/>
  <c r="AF4" i="10"/>
  <c r="W4" i="10"/>
  <c r="M4" i="10"/>
  <c r="D4" i="10"/>
  <c r="CG4" i="10"/>
  <c r="BX4" i="10"/>
  <c r="BO4" i="10"/>
  <c r="BF4" i="10"/>
  <c r="AW4" i="10"/>
  <c r="AN4" i="10"/>
  <c r="AE4" i="10"/>
  <c r="U4" i="10"/>
  <c r="L4" i="10"/>
  <c r="C4" i="10"/>
  <c r="CD4" i="10"/>
  <c r="BU4" i="10"/>
  <c r="BL4" i="10"/>
  <c r="BC4" i="10"/>
  <c r="AS4" i="10"/>
  <c r="AJ4" i="10"/>
  <c r="AA4" i="10"/>
  <c r="R4" i="10"/>
  <c r="I4" i="10"/>
  <c r="BM4" i="10"/>
  <c r="AB4" i="10"/>
  <c r="BE4" i="10"/>
  <c r="T4" i="10"/>
  <c r="BD4" i="10"/>
  <c r="S4" i="10"/>
  <c r="CF4" i="10"/>
  <c r="AV4" i="10"/>
  <c r="K4" i="10"/>
  <c r="BW4" i="10"/>
  <c r="AM4" i="10"/>
  <c r="B4" i="10"/>
  <c r="CE4" i="10"/>
  <c r="BV4" i="10"/>
  <c r="BN4" i="10"/>
  <c r="AU4" i="10"/>
  <c r="AK4" i="10"/>
  <c r="AC4" i="10"/>
  <c r="J4" i="10"/>
  <c r="BU21" i="8"/>
  <c r="BU5" i="8"/>
  <c r="BU9" i="8"/>
  <c r="BX21" i="8"/>
  <c r="BX9" i="8"/>
  <c r="BX5" i="8"/>
  <c r="CD21" i="8"/>
  <c r="CD5" i="8"/>
  <c r="CD9" i="8"/>
  <c r="S21" i="8"/>
  <c r="S5" i="8"/>
  <c r="S9" i="8"/>
  <c r="CE21" i="8"/>
  <c r="CE5" i="8"/>
  <c r="CE9" i="8"/>
  <c r="BI21" i="8"/>
  <c r="BI9" i="8"/>
  <c r="BI5" i="8"/>
  <c r="AL9" i="8"/>
  <c r="AL21" i="8"/>
  <c r="AL5" i="8"/>
  <c r="O21" i="8"/>
  <c r="O9" i="8"/>
  <c r="O5" i="8"/>
  <c r="CA9" i="8"/>
  <c r="CA5" i="8"/>
  <c r="CA21" i="8"/>
  <c r="BL21" i="8"/>
  <c r="BL5" i="8"/>
  <c r="AX5" i="3"/>
  <c r="AX21" i="3"/>
  <c r="AX9" i="3"/>
  <c r="I5" i="3"/>
  <c r="I9" i="3"/>
  <c r="I21" i="3"/>
  <c r="AW9" i="3"/>
  <c r="AW21" i="3"/>
  <c r="AW5" i="3"/>
  <c r="AY5" i="3"/>
  <c r="AY21" i="3"/>
  <c r="AY9" i="3"/>
  <c r="AB21" i="3"/>
  <c r="AB9" i="3"/>
  <c r="AB5" i="3"/>
  <c r="E9" i="3"/>
  <c r="E21" i="3"/>
  <c r="E5" i="3"/>
  <c r="BQ9" i="3"/>
  <c r="BQ21" i="3"/>
  <c r="BQ5" i="3"/>
  <c r="AT21" i="3"/>
  <c r="AT9" i="3"/>
  <c r="AT5" i="3"/>
  <c r="W21" i="3"/>
  <c r="W5" i="3"/>
  <c r="W9" i="3"/>
  <c r="H5" i="3"/>
  <c r="H9" i="3"/>
  <c r="H21" i="3"/>
  <c r="BT5" i="3"/>
  <c r="BT9" i="3"/>
  <c r="BT21" i="3"/>
  <c r="AU13" i="20"/>
  <c r="AU8" i="20"/>
  <c r="N13" i="20"/>
  <c r="N8" i="20"/>
  <c r="N9" i="20" s="1"/>
  <c r="BF13" i="20"/>
  <c r="BF8" i="20"/>
  <c r="AI8" i="20"/>
  <c r="AI9" i="20" s="1"/>
  <c r="AI13" i="20"/>
  <c r="BL8" i="20"/>
  <c r="BL9" i="20" s="1"/>
  <c r="BL13" i="20"/>
  <c r="BK8" i="20"/>
  <c r="BK9" i="20" s="1"/>
  <c r="BK13" i="20"/>
  <c r="C8" i="32"/>
  <c r="BO8" i="32"/>
  <c r="AM8" i="32"/>
  <c r="CE4" i="32"/>
  <c r="BW4" i="32"/>
  <c r="BO4" i="32"/>
  <c r="BG4" i="32"/>
  <c r="AY4" i="32"/>
  <c r="AQ4" i="32"/>
  <c r="AI4" i="32"/>
  <c r="AA4" i="32"/>
  <c r="S4" i="32"/>
  <c r="K4" i="32"/>
  <c r="C4" i="32"/>
  <c r="CD4" i="32"/>
  <c r="BV4" i="32"/>
  <c r="BN4" i="32"/>
  <c r="BF4" i="32"/>
  <c r="AX4" i="32"/>
  <c r="AP4" i="32"/>
  <c r="AH4" i="32"/>
  <c r="Z4" i="32"/>
  <c r="R4" i="32"/>
  <c r="J4" i="32"/>
  <c r="CC4" i="32"/>
  <c r="BU4" i="32"/>
  <c r="BM4" i="32"/>
  <c r="BE4" i="32"/>
  <c r="AW4" i="32"/>
  <c r="AO4" i="32"/>
  <c r="AG4" i="32"/>
  <c r="Y4" i="32"/>
  <c r="Q4" i="32"/>
  <c r="I4" i="32"/>
  <c r="B4" i="32"/>
  <c r="CB4" i="32"/>
  <c r="BT4" i="32"/>
  <c r="BL4" i="32"/>
  <c r="BD4" i="32"/>
  <c r="AV4" i="32"/>
  <c r="AN4" i="32"/>
  <c r="AF4" i="32"/>
  <c r="X4" i="32"/>
  <c r="P4" i="32"/>
  <c r="H4" i="32"/>
  <c r="CA4" i="32"/>
  <c r="BS4" i="32"/>
  <c r="BK4" i="32"/>
  <c r="BC4" i="32"/>
  <c r="AU4" i="32"/>
  <c r="AM4" i="32"/>
  <c r="AE4" i="32"/>
  <c r="W4" i="32"/>
  <c r="O4" i="32"/>
  <c r="G4" i="32"/>
  <c r="BY4" i="32"/>
  <c r="BB4" i="32"/>
  <c r="AJ4" i="32"/>
  <c r="M4" i="32"/>
  <c r="BX4" i="32"/>
  <c r="BA4" i="32"/>
  <c r="AD4" i="32"/>
  <c r="L4" i="32"/>
  <c r="BR4" i="32"/>
  <c r="AZ4" i="32"/>
  <c r="AC4" i="32"/>
  <c r="F4" i="32"/>
  <c r="BQ4" i="32"/>
  <c r="AT4" i="32"/>
  <c r="AB4" i="32"/>
  <c r="E4" i="32"/>
  <c r="CH4" i="32"/>
  <c r="BP4" i="32"/>
  <c r="AS4" i="32"/>
  <c r="V4" i="32"/>
  <c r="D4" i="32"/>
  <c r="AL4" i="32"/>
  <c r="CG4" i="32"/>
  <c r="AK4" i="32"/>
  <c r="CF4" i="32"/>
  <c r="U4" i="32"/>
  <c r="BZ4" i="32"/>
  <c r="T4" i="32"/>
  <c r="BJ4" i="32"/>
  <c r="N4" i="32"/>
  <c r="BI4" i="32"/>
  <c r="BH4" i="32"/>
  <c r="AR4" i="32"/>
  <c r="AZ8" i="30"/>
  <c r="CA8" i="30"/>
  <c r="BE8" i="30"/>
  <c r="L8" i="30"/>
  <c r="BQ8" i="26"/>
  <c r="AD8" i="28"/>
  <c r="AT8" i="28"/>
  <c r="BI8" i="28"/>
  <c r="AQ8" i="28"/>
  <c r="BK8" i="28"/>
  <c r="AJ8" i="26"/>
  <c r="BW8" i="24"/>
  <c r="B4" i="28" a="1"/>
  <c r="Z8" i="22"/>
  <c r="AK13" i="20"/>
  <c r="AK8" i="20"/>
  <c r="AK9" i="20" s="1"/>
  <c r="CB13" i="20"/>
  <c r="CB8" i="20"/>
  <c r="CB9" i="20" s="1"/>
  <c r="BP13" i="20"/>
  <c r="BP8" i="20"/>
  <c r="BP9" i="20" s="1"/>
  <c r="AQ8" i="20"/>
  <c r="AQ9" i="20" s="1"/>
  <c r="AQ13" i="20"/>
  <c r="BB13" i="20"/>
  <c r="BB8" i="20"/>
  <c r="BB9" i="20" s="1"/>
  <c r="BA13" i="20"/>
  <c r="BA8" i="20"/>
  <c r="BG8" i="18"/>
  <c r="BV8" i="18"/>
  <c r="BX8" i="16"/>
  <c r="AO21" i="20"/>
  <c r="AO9" i="20"/>
  <c r="AO5" i="20"/>
  <c r="CA5" i="20"/>
  <c r="CA21" i="20"/>
  <c r="AX21" i="20"/>
  <c r="AX9" i="20"/>
  <c r="AX5" i="20"/>
  <c r="AH21" i="20"/>
  <c r="AH5" i="20"/>
  <c r="BA21" i="20"/>
  <c r="BA5" i="20"/>
  <c r="BA9" i="20"/>
  <c r="AS21" i="20"/>
  <c r="AS5" i="20"/>
  <c r="AB9" i="20"/>
  <c r="AB5" i="20"/>
  <c r="AB21" i="20"/>
  <c r="L21" i="20"/>
  <c r="L9" i="20"/>
  <c r="L5" i="20"/>
  <c r="CG21" i="20"/>
  <c r="CG5" i="20"/>
  <c r="BL5" i="20"/>
  <c r="BL21" i="20"/>
  <c r="BF7" i="10"/>
  <c r="BF8" i="10" s="1"/>
  <c r="Y7" i="10"/>
  <c r="Y8" i="10" s="1"/>
  <c r="BG5" i="20"/>
  <c r="BG9" i="20"/>
  <c r="BG21" i="20"/>
  <c r="P8" i="14"/>
  <c r="CB8" i="14"/>
  <c r="CA8" i="10"/>
  <c r="CA7" i="10"/>
  <c r="O8" i="10"/>
  <c r="O7" i="10"/>
  <c r="BZ7" i="10"/>
  <c r="BZ8" i="10"/>
  <c r="N7" i="10"/>
  <c r="N8" i="10"/>
  <c r="J8" i="14"/>
  <c r="BC8" i="14"/>
  <c r="AD8" i="14"/>
  <c r="CA8" i="14"/>
  <c r="BE8" i="14"/>
  <c r="AI8" i="14"/>
  <c r="L8" i="14"/>
  <c r="BX8" i="14"/>
  <c r="BA8" i="14"/>
  <c r="AX8" i="8"/>
  <c r="AE8" i="8"/>
  <c r="AE9" i="8" s="1"/>
  <c r="AM8" i="8"/>
  <c r="AM9" i="8" s="1"/>
  <c r="BF8" i="12"/>
  <c r="AD8" i="8"/>
  <c r="AD9" i="8" s="1"/>
  <c r="AW8" i="8"/>
  <c r="AW9" i="8" s="1"/>
  <c r="AR8" i="8"/>
  <c r="AR9" i="8" s="1"/>
  <c r="U8" i="8"/>
  <c r="U9" i="8" s="1"/>
  <c r="CG8" i="8"/>
  <c r="BL8" i="8"/>
  <c r="BL9" i="8" s="1"/>
  <c r="AA21" i="12"/>
  <c r="AA9" i="12"/>
  <c r="AA5" i="12"/>
  <c r="AO8" i="12"/>
  <c r="Y8" i="12"/>
  <c r="Y9" i="12" s="1"/>
  <c r="AE8" i="12"/>
  <c r="AE9" i="12" s="1"/>
  <c r="AR8" i="12"/>
  <c r="AR9" i="12" s="1"/>
  <c r="BH8" i="12"/>
  <c r="BH9" i="12" s="1"/>
  <c r="C8" i="12"/>
  <c r="C9" i="12" s="1"/>
  <c r="BO8" i="12"/>
  <c r="BO9" i="12" s="1"/>
  <c r="AS8" i="12"/>
  <c r="AS9" i="12" s="1"/>
  <c r="V8" i="12"/>
  <c r="CH8" i="12"/>
  <c r="CH9" i="12" s="1"/>
  <c r="N21" i="12"/>
  <c r="N5" i="12"/>
  <c r="N9" i="12"/>
  <c r="S21" i="12"/>
  <c r="S9" i="12"/>
  <c r="S5" i="12"/>
  <c r="BW21" i="12"/>
  <c r="BW9" i="12"/>
  <c r="BW5" i="12"/>
  <c r="AU21" i="12"/>
  <c r="AU5" i="12"/>
  <c r="AU9" i="12"/>
  <c r="AO21" i="12"/>
  <c r="AO9" i="12"/>
  <c r="AO5" i="12"/>
  <c r="Z21" i="12"/>
  <c r="Z9" i="12"/>
  <c r="Z5" i="12"/>
  <c r="D21" i="12"/>
  <c r="D5" i="12"/>
  <c r="D9" i="12"/>
  <c r="BP21" i="12"/>
  <c r="BP5" i="12"/>
  <c r="BP9" i="12"/>
  <c r="AS5" i="12"/>
  <c r="AS21" i="12"/>
  <c r="AZ9" i="2"/>
  <c r="BU9" i="2"/>
  <c r="I9" i="2"/>
  <c r="CB9" i="2"/>
  <c r="H9" i="2"/>
  <c r="BH8" i="10"/>
  <c r="CF8" i="10"/>
  <c r="T8" i="10"/>
  <c r="CE8" i="10"/>
  <c r="AR8" i="10"/>
  <c r="BP8" i="10"/>
  <c r="D8" i="10"/>
  <c r="AB8" i="10"/>
  <c r="BW8" i="10"/>
  <c r="AJ8" i="10"/>
  <c r="BL8" i="10"/>
  <c r="L8" i="10"/>
  <c r="AZ8" i="10"/>
  <c r="AK8" i="10"/>
  <c r="BY8" i="10"/>
  <c r="BX8" i="10"/>
  <c r="AN8" i="10"/>
  <c r="AA8" i="10"/>
  <c r="AU9" i="2"/>
  <c r="D21" i="8"/>
  <c r="D5" i="8"/>
  <c r="J21" i="8"/>
  <c r="J5" i="8"/>
  <c r="J9" i="8"/>
  <c r="Q21" i="8"/>
  <c r="Q5" i="8"/>
  <c r="Q9" i="8"/>
  <c r="B21" i="8"/>
  <c r="B5" i="8"/>
  <c r="B9" i="8" s="1"/>
  <c r="AA21" i="8"/>
  <c r="AA5" i="8"/>
  <c r="E21" i="8"/>
  <c r="E5" i="8"/>
  <c r="BQ21" i="8"/>
  <c r="BQ9" i="8"/>
  <c r="BQ5" i="8"/>
  <c r="AT9" i="8"/>
  <c r="AT5" i="8"/>
  <c r="AT21" i="8"/>
  <c r="W21" i="8"/>
  <c r="W9" i="8"/>
  <c r="W5" i="8"/>
  <c r="H21" i="8"/>
  <c r="H5" i="8"/>
  <c r="H9" i="8"/>
  <c r="BT21" i="8"/>
  <c r="BT5" i="8"/>
  <c r="BT9" i="8"/>
  <c r="BE21" i="3"/>
  <c r="BE9" i="3"/>
  <c r="BE5" i="3"/>
  <c r="AO5" i="3"/>
  <c r="AO21" i="3"/>
  <c r="AO9" i="3"/>
  <c r="CC5" i="3"/>
  <c r="CC9" i="3"/>
  <c r="CC21" i="3"/>
  <c r="BG5" i="3"/>
  <c r="BG21" i="3"/>
  <c r="BG9" i="3"/>
  <c r="AJ21" i="3"/>
  <c r="AJ9" i="3"/>
  <c r="AJ5" i="3"/>
  <c r="M9" i="3"/>
  <c r="M21" i="3"/>
  <c r="M5" i="3"/>
  <c r="BY9" i="3"/>
  <c r="BY21" i="3"/>
  <c r="BY5" i="3"/>
  <c r="BB21" i="3"/>
  <c r="BB9" i="3"/>
  <c r="BB5" i="3"/>
  <c r="AE9" i="3"/>
  <c r="AE21" i="3"/>
  <c r="AE5" i="3"/>
  <c r="P5" i="3"/>
  <c r="P9" i="3"/>
  <c r="P21" i="3"/>
  <c r="CB5" i="3"/>
  <c r="CB9" i="3"/>
  <c r="CB21" i="3"/>
  <c r="CH3" i="12" l="1"/>
  <c r="CH10" i="12"/>
  <c r="CH18" i="12" s="1"/>
  <c r="CH19" i="12" s="1"/>
  <c r="AK5" i="32"/>
  <c r="AK21" i="32"/>
  <c r="AK9" i="32"/>
  <c r="L21" i="32"/>
  <c r="L5" i="32"/>
  <c r="L9" i="32"/>
  <c r="BS9" i="32"/>
  <c r="BS21" i="32"/>
  <c r="BS5" i="32"/>
  <c r="BD21" i="32"/>
  <c r="BD5" i="32"/>
  <c r="BD9" i="32"/>
  <c r="CD9" i="32"/>
  <c r="CD21" i="32"/>
  <c r="CD5" i="32"/>
  <c r="CE21" i="10"/>
  <c r="CE9" i="10"/>
  <c r="CE5" i="10"/>
  <c r="AC13" i="5"/>
  <c r="AC71" i="6" s="1" a="1"/>
  <c r="AC71" i="6" s="1"/>
  <c r="U13" i="5"/>
  <c r="U71" i="6" s="1" a="1"/>
  <c r="U71" i="6" s="1"/>
  <c r="M13" i="5"/>
  <c r="M71" i="6" s="1" a="1"/>
  <c r="M71" i="6" s="1"/>
  <c r="E13" i="5"/>
  <c r="E71" i="6" s="1" a="1"/>
  <c r="E71" i="6" s="1"/>
  <c r="AA13" i="5"/>
  <c r="AA71" i="6" s="1" a="1"/>
  <c r="AA71" i="6" s="1"/>
  <c r="S13" i="5"/>
  <c r="S71" i="6" s="1" a="1"/>
  <c r="S71" i="6" s="1"/>
  <c r="K13" i="5"/>
  <c r="K71" i="6" s="1" a="1"/>
  <c r="K71" i="6" s="1"/>
  <c r="C13" i="5"/>
  <c r="C71" i="6" s="1" a="1"/>
  <c r="C71" i="6" s="1"/>
  <c r="X13" i="5"/>
  <c r="X71" i="6" s="1" a="1"/>
  <c r="X71" i="6" s="1"/>
  <c r="N13" i="5"/>
  <c r="N71" i="6" s="1" a="1"/>
  <c r="N71" i="6" s="1"/>
  <c r="F13" i="5"/>
  <c r="F71" i="6" s="1" a="1"/>
  <c r="F71" i="6" s="1"/>
  <c r="W13" i="5"/>
  <c r="W71" i="6" s="1" a="1"/>
  <c r="W71" i="6" s="1"/>
  <c r="L13" i="5"/>
  <c r="L71" i="6" s="1" a="1"/>
  <c r="L71" i="6" s="1"/>
  <c r="B13" i="5"/>
  <c r="B71" i="6" s="1" a="1"/>
  <c r="B71" i="6" s="1"/>
  <c r="P13" i="5"/>
  <c r="P71" i="6" s="1" a="1"/>
  <c r="P71" i="6" s="1"/>
  <c r="AF13" i="5"/>
  <c r="V13" i="5"/>
  <c r="V71" i="6" s="1" a="1"/>
  <c r="V71" i="6" s="1"/>
  <c r="J13" i="5"/>
  <c r="J71" i="6" s="1" a="1"/>
  <c r="J71" i="6" s="1"/>
  <c r="AE13" i="5"/>
  <c r="AE71" i="6" s="1" a="1"/>
  <c r="AE71" i="6" s="1"/>
  <c r="T13" i="5"/>
  <c r="T71" i="6" s="1" a="1"/>
  <c r="T71" i="6" s="1"/>
  <c r="I13" i="5"/>
  <c r="I71" i="6" s="1" a="1"/>
  <c r="I71" i="6" s="1"/>
  <c r="AD13" i="5"/>
  <c r="AD71" i="6" s="1" a="1"/>
  <c r="AD71" i="6" s="1"/>
  <c r="R13" i="5"/>
  <c r="R71" i="6" s="1" a="1"/>
  <c r="R71" i="6" s="1"/>
  <c r="H13" i="5"/>
  <c r="H71" i="6" s="1" a="1"/>
  <c r="H71" i="6" s="1"/>
  <c r="AB13" i="5"/>
  <c r="AB71" i="6" s="1" a="1"/>
  <c r="AB71" i="6" s="1"/>
  <c r="Q13" i="5"/>
  <c r="Q71" i="6" s="1" a="1"/>
  <c r="Q71" i="6" s="1"/>
  <c r="G13" i="5"/>
  <c r="G71" i="6" s="1" a="1"/>
  <c r="G71" i="6" s="1"/>
  <c r="Z13" i="5"/>
  <c r="Z71" i="6" s="1" a="1"/>
  <c r="Z71" i="6" s="1"/>
  <c r="Y13" i="5"/>
  <c r="Y71" i="6" s="1" a="1"/>
  <c r="Y71" i="6" s="1"/>
  <c r="O13" i="5"/>
  <c r="O71" i="6" s="1" a="1"/>
  <c r="O71" i="6" s="1"/>
  <c r="D13" i="5"/>
  <c r="D71" i="6" s="1" a="1"/>
  <c r="D71" i="6" s="1"/>
  <c r="B14" i="20"/>
  <c r="BH21" i="24"/>
  <c r="BH5" i="24"/>
  <c r="BH9" i="24"/>
  <c r="CF21" i="24"/>
  <c r="CF5" i="24"/>
  <c r="CF9" i="24"/>
  <c r="AX9" i="24"/>
  <c r="AX21" i="24"/>
  <c r="AX5" i="24"/>
  <c r="BA21" i="24"/>
  <c r="BA9" i="24"/>
  <c r="BA5" i="24"/>
  <c r="AM9" i="24"/>
  <c r="AM21" i="24"/>
  <c r="AM5" i="24"/>
  <c r="BC21" i="24"/>
  <c r="BC9" i="24"/>
  <c r="BC5" i="24"/>
  <c r="BQ9" i="24"/>
  <c r="BQ21" i="24"/>
  <c r="BQ5" i="24"/>
  <c r="BB21" i="24"/>
  <c r="BB9" i="24"/>
  <c r="BB5" i="24"/>
  <c r="AF9" i="24"/>
  <c r="AF21" i="24"/>
  <c r="AF5" i="24"/>
  <c r="BU21" i="24"/>
  <c r="BU5" i="24"/>
  <c r="BU9" i="24"/>
  <c r="CF4" i="28"/>
  <c r="BX4" i="28"/>
  <c r="BP4" i="28"/>
  <c r="BH4" i="28"/>
  <c r="AZ4" i="28"/>
  <c r="AR4" i="28"/>
  <c r="AJ4" i="28"/>
  <c r="AB4" i="28"/>
  <c r="T4" i="28"/>
  <c r="L4" i="28"/>
  <c r="D4" i="28"/>
  <c r="CC4" i="28"/>
  <c r="BU4" i="28"/>
  <c r="BM4" i="28"/>
  <c r="BE4" i="28"/>
  <c r="AW4" i="28"/>
  <c r="AO4" i="28"/>
  <c r="AG4" i="28"/>
  <c r="Y4" i="28"/>
  <c r="Q4" i="28"/>
  <c r="I4" i="28"/>
  <c r="B4" i="28"/>
  <c r="CG4" i="28"/>
  <c r="BV4" i="28"/>
  <c r="BK4" i="28"/>
  <c r="BA4" i="28"/>
  <c r="AP4" i="28"/>
  <c r="AE4" i="28"/>
  <c r="U4" i="28"/>
  <c r="J4" i="28"/>
  <c r="CE4" i="28"/>
  <c r="BT4" i="28"/>
  <c r="BJ4" i="28"/>
  <c r="AY4" i="28"/>
  <c r="AN4" i="28"/>
  <c r="AD4" i="28"/>
  <c r="S4" i="28"/>
  <c r="H4" i="28"/>
  <c r="CB4" i="28"/>
  <c r="BR4" i="28"/>
  <c r="BG4" i="28"/>
  <c r="AV4" i="28"/>
  <c r="AL4" i="28"/>
  <c r="AA4" i="28"/>
  <c r="P4" i="28"/>
  <c r="F4" i="28"/>
  <c r="CD4" i="28"/>
  <c r="BN4" i="28"/>
  <c r="AU4" i="28"/>
  <c r="AF4" i="28"/>
  <c r="N4" i="28"/>
  <c r="CA4" i="28"/>
  <c r="BL4" i="28"/>
  <c r="AT4" i="28"/>
  <c r="AC4" i="28"/>
  <c r="M4" i="28"/>
  <c r="BZ4" i="28"/>
  <c r="BI4" i="28"/>
  <c r="AS4" i="28"/>
  <c r="Z4" i="28"/>
  <c r="K4" i="28"/>
  <c r="BY4" i="28"/>
  <c r="BF4" i="28"/>
  <c r="AQ4" i="28"/>
  <c r="X4" i="28"/>
  <c r="G4" i="28"/>
  <c r="BW4" i="28"/>
  <c r="BD4" i="28"/>
  <c r="AM4" i="28"/>
  <c r="W4" i="28"/>
  <c r="E4" i="28"/>
  <c r="CH4" i="28"/>
  <c r="AI4" i="28"/>
  <c r="BS4" i="28"/>
  <c r="AH4" i="28"/>
  <c r="BQ4" i="28"/>
  <c r="V4" i="28"/>
  <c r="BO4" i="28"/>
  <c r="R4" i="28"/>
  <c r="BB4" i="28"/>
  <c r="C4" i="28"/>
  <c r="O4" i="28"/>
  <c r="BC4" i="28"/>
  <c r="AX4" i="28"/>
  <c r="AK4" i="28"/>
  <c r="N9" i="32"/>
  <c r="N21" i="32"/>
  <c r="N5" i="32"/>
  <c r="AL9" i="32"/>
  <c r="AL5" i="32"/>
  <c r="AL21" i="32"/>
  <c r="AT9" i="32"/>
  <c r="AT21" i="32"/>
  <c r="AT5" i="32"/>
  <c r="BA5" i="32"/>
  <c r="BA21" i="32"/>
  <c r="BA9" i="32"/>
  <c r="W9" i="32"/>
  <c r="W21" i="32"/>
  <c r="W5" i="32"/>
  <c r="H21" i="32"/>
  <c r="H5" i="32"/>
  <c r="H9" i="32"/>
  <c r="BT9" i="32"/>
  <c r="BT21" i="32"/>
  <c r="BT5" i="32"/>
  <c r="AW9" i="32"/>
  <c r="AW21" i="32"/>
  <c r="AW5" i="32"/>
  <c r="AH9" i="32"/>
  <c r="AH21" i="32"/>
  <c r="AH5" i="32"/>
  <c r="K9" i="32"/>
  <c r="K21" i="32"/>
  <c r="K5" i="32"/>
  <c r="BW9" i="32"/>
  <c r="BW21" i="32"/>
  <c r="BW5" i="32"/>
  <c r="J9" i="10"/>
  <c r="J21" i="10"/>
  <c r="J5" i="10"/>
  <c r="AM21" i="10"/>
  <c r="AM9" i="10"/>
  <c r="AM5" i="10"/>
  <c r="BE5" i="10"/>
  <c r="BE9" i="10"/>
  <c r="BE21" i="10"/>
  <c r="BC21" i="10"/>
  <c r="BC5" i="10"/>
  <c r="BC9" i="10"/>
  <c r="AN5" i="10"/>
  <c r="AN21" i="10"/>
  <c r="AN9" i="10"/>
  <c r="W21" i="10"/>
  <c r="W5" i="10"/>
  <c r="W9" i="10"/>
  <c r="O21" i="10"/>
  <c r="O9" i="10"/>
  <c r="O5" i="10"/>
  <c r="G21" i="10"/>
  <c r="G9" i="10"/>
  <c r="G5" i="10"/>
  <c r="CB5" i="10"/>
  <c r="CB21" i="10"/>
  <c r="CB9" i="10"/>
  <c r="BT9" i="10"/>
  <c r="BT21" i="10"/>
  <c r="BT5" i="10"/>
  <c r="BB21" i="10"/>
  <c r="BB9" i="10"/>
  <c r="BB5" i="10"/>
  <c r="BI9" i="24"/>
  <c r="BI21" i="24"/>
  <c r="BI5" i="24"/>
  <c r="W9" i="24"/>
  <c r="W5" i="24"/>
  <c r="W21" i="24"/>
  <c r="K5" i="24"/>
  <c r="K21" i="24"/>
  <c r="K9" i="24"/>
  <c r="O9" i="24"/>
  <c r="O21" i="24"/>
  <c r="O5" i="24"/>
  <c r="BN9" i="24"/>
  <c r="BN5" i="24"/>
  <c r="BN21" i="24"/>
  <c r="CD21" i="24"/>
  <c r="CD5" i="24"/>
  <c r="CD9" i="24"/>
  <c r="F9" i="24"/>
  <c r="F21" i="24"/>
  <c r="F5" i="24"/>
  <c r="BR9" i="24"/>
  <c r="BR21" i="24"/>
  <c r="BR5" i="24"/>
  <c r="AV9" i="24"/>
  <c r="AV5" i="24"/>
  <c r="AV21" i="24"/>
  <c r="Y21" i="24"/>
  <c r="Y5" i="24"/>
  <c r="Y9" i="24"/>
  <c r="AV21" i="26"/>
  <c r="AV9" i="26"/>
  <c r="AV5" i="26"/>
  <c r="BY5" i="26"/>
  <c r="BY21" i="26"/>
  <c r="BY9" i="26"/>
  <c r="BH5" i="26"/>
  <c r="BH21" i="26"/>
  <c r="BH9" i="26"/>
  <c r="D21" i="26"/>
  <c r="D5" i="26"/>
  <c r="D9" i="26"/>
  <c r="AY21" i="26"/>
  <c r="AY9" i="26"/>
  <c r="AY5" i="26"/>
  <c r="BO9" i="26"/>
  <c r="BO21" i="26"/>
  <c r="BO5" i="26"/>
  <c r="BP21" i="26"/>
  <c r="BP5" i="26"/>
  <c r="BP9" i="26"/>
  <c r="BQ21" i="26"/>
  <c r="BQ5" i="26"/>
  <c r="BQ9" i="26"/>
  <c r="BB21" i="26"/>
  <c r="BB9" i="26"/>
  <c r="BB5" i="26"/>
  <c r="CC21" i="26"/>
  <c r="CC9" i="26"/>
  <c r="CC5" i="26"/>
  <c r="BN9" i="26"/>
  <c r="BN21" i="26"/>
  <c r="BN5" i="26"/>
  <c r="CG21" i="30"/>
  <c r="CG9" i="30"/>
  <c r="CG5" i="30"/>
  <c r="I9" i="30"/>
  <c r="I21" i="30"/>
  <c r="I5" i="30"/>
  <c r="AS21" i="30"/>
  <c r="AS9" i="30"/>
  <c r="AS5" i="30"/>
  <c r="BS21" i="30"/>
  <c r="BS9" i="30"/>
  <c r="BS5" i="30"/>
  <c r="BH9" i="30"/>
  <c r="BH21" i="30"/>
  <c r="BH5" i="30"/>
  <c r="BD21" i="30"/>
  <c r="BD9" i="30"/>
  <c r="BD5" i="30"/>
  <c r="AV21" i="30"/>
  <c r="AV5" i="30"/>
  <c r="AV9" i="30"/>
  <c r="AN21" i="30"/>
  <c r="AN9" i="30"/>
  <c r="AN5" i="30"/>
  <c r="AG9" i="30"/>
  <c r="AG21" i="30"/>
  <c r="AG5" i="30"/>
  <c r="C21" i="30"/>
  <c r="C5" i="30"/>
  <c r="C9" i="30"/>
  <c r="BO21" i="30"/>
  <c r="BO5" i="30"/>
  <c r="BO9" i="30"/>
  <c r="CH3" i="20"/>
  <c r="CG3" i="20" s="1"/>
  <c r="AE10" i="2"/>
  <c r="AE22" i="2"/>
  <c r="AE6" i="2"/>
  <c r="BT22" i="2"/>
  <c r="BT6" i="2"/>
  <c r="BT10" i="2"/>
  <c r="AV22" i="2"/>
  <c r="AV6" i="2"/>
  <c r="AV10" i="2"/>
  <c r="AW6" i="2"/>
  <c r="AW10" i="2"/>
  <c r="AW22" i="2"/>
  <c r="AH6" i="2"/>
  <c r="AH10" i="2"/>
  <c r="AH22" i="2"/>
  <c r="K6" i="2"/>
  <c r="K10" i="2"/>
  <c r="K22" i="2"/>
  <c r="BW6" i="2"/>
  <c r="BW10" i="2"/>
  <c r="BW22" i="2"/>
  <c r="T6" i="2"/>
  <c r="T10" i="2"/>
  <c r="T22" i="2"/>
  <c r="AC10" i="2"/>
  <c r="AC22" i="2"/>
  <c r="AC6" i="2"/>
  <c r="F10" i="2"/>
  <c r="F22" i="2"/>
  <c r="F6" i="2"/>
  <c r="BR10" i="2"/>
  <c r="BR22" i="2"/>
  <c r="BR6" i="2"/>
  <c r="BS21" i="14"/>
  <c r="BS9" i="14"/>
  <c r="BS5" i="14"/>
  <c r="U5" i="14"/>
  <c r="U21" i="14"/>
  <c r="U9" i="14"/>
  <c r="BK21" i="14"/>
  <c r="BK9" i="14"/>
  <c r="BK5" i="14"/>
  <c r="AS21" i="14"/>
  <c r="AS5" i="14"/>
  <c r="AS9" i="14"/>
  <c r="CE5" i="14"/>
  <c r="CE9" i="14"/>
  <c r="CE21" i="14"/>
  <c r="N9" i="14"/>
  <c r="N5" i="14"/>
  <c r="N21" i="14"/>
  <c r="BZ9" i="14"/>
  <c r="BZ21" i="14"/>
  <c r="BZ5" i="14"/>
  <c r="BD9" i="14"/>
  <c r="BD21" i="14"/>
  <c r="BD5" i="14"/>
  <c r="AG21" i="14"/>
  <c r="AG5" i="14"/>
  <c r="AG9" i="14"/>
  <c r="R21" i="14"/>
  <c r="R9" i="14"/>
  <c r="R5" i="14"/>
  <c r="CD9" i="14"/>
  <c r="CD21" i="14"/>
  <c r="CD5" i="14"/>
  <c r="BB21" i="16"/>
  <c r="BB5" i="16"/>
  <c r="BB9" i="16"/>
  <c r="V21" i="16"/>
  <c r="V5" i="16"/>
  <c r="V9" i="16"/>
  <c r="CC9" i="16"/>
  <c r="CC21" i="16"/>
  <c r="CC5" i="16"/>
  <c r="AU21" i="16"/>
  <c r="AU5" i="16"/>
  <c r="AU9" i="16"/>
  <c r="L9" i="16"/>
  <c r="L21" i="16"/>
  <c r="L5" i="16"/>
  <c r="CG21" i="16"/>
  <c r="CG5" i="16"/>
  <c r="CG9" i="16"/>
  <c r="BQ21" i="16"/>
  <c r="BQ9" i="16"/>
  <c r="BQ5" i="16"/>
  <c r="BI21" i="16"/>
  <c r="BI9" i="16"/>
  <c r="BI5" i="16"/>
  <c r="BA21" i="16"/>
  <c r="BA9" i="16"/>
  <c r="BA5" i="16"/>
  <c r="AI9" i="16"/>
  <c r="AI21" i="16"/>
  <c r="AI5" i="16"/>
  <c r="F21" i="22"/>
  <c r="F5" i="22"/>
  <c r="F9" i="22"/>
  <c r="BZ21" i="22"/>
  <c r="BZ9" i="22"/>
  <c r="BZ5" i="22"/>
  <c r="AI21" i="22"/>
  <c r="AI9" i="22"/>
  <c r="AI5" i="22"/>
  <c r="BQ5" i="22"/>
  <c r="BQ21" i="22"/>
  <c r="BQ9" i="22"/>
  <c r="BS21" i="22"/>
  <c r="BS9" i="22"/>
  <c r="BS5" i="22"/>
  <c r="BT21" i="22"/>
  <c r="BT9" i="22"/>
  <c r="BT5" i="22"/>
  <c r="BW5" i="22"/>
  <c r="BW9" i="22"/>
  <c r="BW21" i="22"/>
  <c r="BX5" i="22"/>
  <c r="BX9" i="22"/>
  <c r="BX21" i="22"/>
  <c r="AW21" i="22"/>
  <c r="AW9" i="22"/>
  <c r="AW5" i="22"/>
  <c r="AH9" i="22"/>
  <c r="AH21" i="22"/>
  <c r="AH5" i="22"/>
  <c r="BH21" i="32"/>
  <c r="BH5" i="32"/>
  <c r="BH9" i="32"/>
  <c r="E9" i="32"/>
  <c r="E5" i="32"/>
  <c r="E21" i="32"/>
  <c r="G9" i="32"/>
  <c r="G21" i="32"/>
  <c r="G5" i="32"/>
  <c r="R9" i="32"/>
  <c r="R21" i="32"/>
  <c r="R5" i="32"/>
  <c r="BQ21" i="10"/>
  <c r="BQ5" i="10"/>
  <c r="BQ9" i="10"/>
  <c r="D21" i="32"/>
  <c r="D9" i="32"/>
  <c r="D5" i="32"/>
  <c r="BQ9" i="32"/>
  <c r="BQ5" i="32"/>
  <c r="BQ21" i="32"/>
  <c r="BX21" i="32"/>
  <c r="BX9" i="32"/>
  <c r="BX5" i="32"/>
  <c r="P21" i="32"/>
  <c r="P9" i="32"/>
  <c r="P5" i="32"/>
  <c r="CB9" i="32"/>
  <c r="CB21" i="32"/>
  <c r="CB5" i="32"/>
  <c r="BE9" i="32"/>
  <c r="BE21" i="32"/>
  <c r="BE5" i="32"/>
  <c r="S9" i="32"/>
  <c r="S21" i="32"/>
  <c r="S5" i="32"/>
  <c r="AC21" i="10"/>
  <c r="AC5" i="10"/>
  <c r="AC9" i="10"/>
  <c r="BW21" i="10"/>
  <c r="BW9" i="10"/>
  <c r="BW5" i="10"/>
  <c r="AB9" i="10"/>
  <c r="AB5" i="10"/>
  <c r="AB21" i="10"/>
  <c r="BL9" i="10"/>
  <c r="BL21" i="10"/>
  <c r="BL5" i="10"/>
  <c r="AW5" i="10"/>
  <c r="AW9" i="10"/>
  <c r="AW21" i="10"/>
  <c r="AF5" i="10"/>
  <c r="AF21" i="10"/>
  <c r="AF9" i="10"/>
  <c r="X9" i="10"/>
  <c r="X21" i="10"/>
  <c r="X5" i="10"/>
  <c r="H9" i="10"/>
  <c r="H21" i="10"/>
  <c r="H5" i="10"/>
  <c r="AZ5" i="26"/>
  <c r="AZ21" i="26"/>
  <c r="AZ9" i="26"/>
  <c r="BK9" i="26"/>
  <c r="BK21" i="26"/>
  <c r="BK5" i="26"/>
  <c r="BV9" i="26"/>
  <c r="BV5" i="26"/>
  <c r="BV21" i="26"/>
  <c r="Z21" i="30"/>
  <c r="Z5" i="30"/>
  <c r="Z9" i="30"/>
  <c r="BJ5" i="30"/>
  <c r="BJ21" i="30"/>
  <c r="BJ9" i="30"/>
  <c r="R21" i="30"/>
  <c r="R9" i="30"/>
  <c r="R5" i="30"/>
  <c r="CA21" i="30"/>
  <c r="CA9" i="30"/>
  <c r="CA5" i="30"/>
  <c r="BM9" i="30"/>
  <c r="BM21" i="30"/>
  <c r="BM5" i="30"/>
  <c r="BE9" i="30"/>
  <c r="BE21" i="30"/>
  <c r="BE5" i="30"/>
  <c r="AW9" i="30"/>
  <c r="AW21" i="30"/>
  <c r="AW5" i="30"/>
  <c r="BW21" i="30"/>
  <c r="BW5" i="30"/>
  <c r="BW9" i="30"/>
  <c r="CG3" i="8"/>
  <c r="CF3" i="8" s="1"/>
  <c r="BK10" i="2"/>
  <c r="BK22" i="2"/>
  <c r="BK6" i="2"/>
  <c r="O10" i="2"/>
  <c r="O22" i="2"/>
  <c r="O6" i="2"/>
  <c r="CB22" i="2"/>
  <c r="CB6" i="2"/>
  <c r="CB10" i="2"/>
  <c r="BE6" i="2"/>
  <c r="BE22" i="2"/>
  <c r="BE10" i="2"/>
  <c r="AP6" i="2"/>
  <c r="AP10" i="2"/>
  <c r="AP22" i="2"/>
  <c r="S6" i="2"/>
  <c r="S10" i="2"/>
  <c r="S22" i="2"/>
  <c r="CE6" i="2"/>
  <c r="CE10" i="2"/>
  <c r="CE22" i="2"/>
  <c r="AJ6" i="2"/>
  <c r="AJ10" i="2"/>
  <c r="AJ22" i="2"/>
  <c r="AK10" i="2"/>
  <c r="AK22" i="2"/>
  <c r="AK6" i="2"/>
  <c r="N10" i="2"/>
  <c r="N22" i="2"/>
  <c r="N6" i="2"/>
  <c r="BZ10" i="2"/>
  <c r="BZ22" i="2"/>
  <c r="BZ6" i="2"/>
  <c r="CA9" i="14"/>
  <c r="CA21" i="14"/>
  <c r="CA5" i="14"/>
  <c r="BA5" i="14"/>
  <c r="BA21" i="14"/>
  <c r="BA9" i="14"/>
  <c r="L5" i="14"/>
  <c r="L9" i="14"/>
  <c r="L21" i="14"/>
  <c r="BI5" i="14"/>
  <c r="BI21" i="14"/>
  <c r="BI9" i="14"/>
  <c r="D5" i="14"/>
  <c r="D9" i="14"/>
  <c r="D21" i="14"/>
  <c r="V9" i="14"/>
  <c r="V21" i="14"/>
  <c r="V5" i="14"/>
  <c r="CH9" i="14"/>
  <c r="CH21" i="14"/>
  <c r="CH5" i="14"/>
  <c r="BL9" i="14"/>
  <c r="BL5" i="14"/>
  <c r="BL21" i="14"/>
  <c r="AO5" i="14"/>
  <c r="AO21" i="14"/>
  <c r="AO9" i="14"/>
  <c r="Z21" i="14"/>
  <c r="Z9" i="14"/>
  <c r="Z5" i="14"/>
  <c r="B21" i="16"/>
  <c r="B5" i="16"/>
  <c r="B9" i="16" s="1"/>
  <c r="AN9" i="16"/>
  <c r="AN5" i="16"/>
  <c r="AN21" i="16"/>
  <c r="I9" i="16"/>
  <c r="I5" i="16"/>
  <c r="I21" i="16"/>
  <c r="BM9" i="16"/>
  <c r="BM21" i="16"/>
  <c r="BM5" i="16"/>
  <c r="U21" i="16"/>
  <c r="U5" i="16"/>
  <c r="U9" i="16"/>
  <c r="E21" i="16"/>
  <c r="E9" i="16"/>
  <c r="E5" i="16"/>
  <c r="BZ21" i="16"/>
  <c r="BZ5" i="16"/>
  <c r="BZ9" i="16"/>
  <c r="BR21" i="16"/>
  <c r="BR5" i="16"/>
  <c r="BR9" i="16"/>
  <c r="BJ21" i="16"/>
  <c r="BJ5" i="16"/>
  <c r="BJ9" i="16"/>
  <c r="AQ9" i="16"/>
  <c r="AQ21" i="16"/>
  <c r="AQ5" i="16"/>
  <c r="BR21" i="22"/>
  <c r="BR5" i="22"/>
  <c r="BR9" i="22"/>
  <c r="X9" i="22"/>
  <c r="X21" i="22"/>
  <c r="X5" i="22"/>
  <c r="BH5" i="22"/>
  <c r="BH21" i="22"/>
  <c r="BH9" i="22"/>
  <c r="CA9" i="22"/>
  <c r="CA21" i="22"/>
  <c r="CA5" i="22"/>
  <c r="CE21" i="22"/>
  <c r="CE5" i="22"/>
  <c r="CE9" i="22"/>
  <c r="CF21" i="22"/>
  <c r="CF5" i="22"/>
  <c r="CF9" i="22"/>
  <c r="CG5" i="22"/>
  <c r="CG9" i="22"/>
  <c r="CG21" i="22"/>
  <c r="CH9" i="22"/>
  <c r="CH5" i="22"/>
  <c r="CH21" i="22"/>
  <c r="BE21" i="22"/>
  <c r="BE5" i="22"/>
  <c r="BE9" i="22"/>
  <c r="AP21" i="22"/>
  <c r="AP5" i="22"/>
  <c r="AP9" i="22"/>
  <c r="T21" i="32"/>
  <c r="T5" i="32"/>
  <c r="T9" i="32"/>
  <c r="V9" i="32"/>
  <c r="V5" i="32"/>
  <c r="V21" i="32"/>
  <c r="F9" i="32"/>
  <c r="F5" i="32"/>
  <c r="F21" i="32"/>
  <c r="M21" i="32"/>
  <c r="M5" i="32"/>
  <c r="M9" i="32"/>
  <c r="AM9" i="32"/>
  <c r="AM21" i="32"/>
  <c r="AM5" i="32"/>
  <c r="X21" i="32"/>
  <c r="X9" i="32"/>
  <c r="X5" i="32"/>
  <c r="B9" i="32"/>
  <c r="B21" i="32"/>
  <c r="B5" i="32"/>
  <c r="BM9" i="32"/>
  <c r="BM21" i="32"/>
  <c r="BM5" i="32"/>
  <c r="AX9" i="32"/>
  <c r="AX21" i="32"/>
  <c r="AX5" i="32"/>
  <c r="AA9" i="32"/>
  <c r="AA21" i="32"/>
  <c r="AA5" i="32"/>
  <c r="AK21" i="10"/>
  <c r="AK9" i="10"/>
  <c r="AK5" i="10"/>
  <c r="K21" i="10"/>
  <c r="K9" i="10"/>
  <c r="K5" i="10"/>
  <c r="BM5" i="10"/>
  <c r="BM9" i="10"/>
  <c r="BM21" i="10"/>
  <c r="BU5" i="10"/>
  <c r="BU9" i="10"/>
  <c r="BU21" i="10"/>
  <c r="BF9" i="10"/>
  <c r="BF21" i="10"/>
  <c r="BF5" i="10"/>
  <c r="AO5" i="10"/>
  <c r="AO9" i="10"/>
  <c r="AO21" i="10"/>
  <c r="AG5" i="10"/>
  <c r="AG9" i="10"/>
  <c r="AG21" i="10"/>
  <c r="Y5" i="10"/>
  <c r="Y9" i="10"/>
  <c r="Y21" i="10"/>
  <c r="Q5" i="10"/>
  <c r="Q9" i="10"/>
  <c r="Q21" i="10"/>
  <c r="F21" i="10"/>
  <c r="F5" i="10"/>
  <c r="F9" i="10"/>
  <c r="BR21" i="10"/>
  <c r="BR5" i="10"/>
  <c r="BR9" i="10"/>
  <c r="E6" i="5"/>
  <c r="E66" i="6" s="1" a="1"/>
  <c r="E66" i="6" s="1"/>
  <c r="C6" i="5"/>
  <c r="C66" i="6" s="1" a="1"/>
  <c r="C66" i="6" s="1"/>
  <c r="G6" i="5"/>
  <c r="F6" i="5"/>
  <c r="F66" i="6" s="1" a="1"/>
  <c r="F66" i="6" s="1"/>
  <c r="D6" i="5"/>
  <c r="D66" i="6" s="1" a="1"/>
  <c r="D66" i="6" s="1"/>
  <c r="B6" i="5"/>
  <c r="B66" i="6" s="1" a="1"/>
  <c r="B66" i="6" s="1"/>
  <c r="CH10" i="8"/>
  <c r="CH18" i="8" s="1"/>
  <c r="CH19" i="8" s="1"/>
  <c r="CH3" i="8"/>
  <c r="BO5" i="24"/>
  <c r="BO9" i="24"/>
  <c r="BO21" i="24"/>
  <c r="BK9" i="24"/>
  <c r="BK21" i="24"/>
  <c r="BK5" i="24"/>
  <c r="AY5" i="24"/>
  <c r="AY21" i="24"/>
  <c r="AY9" i="24"/>
  <c r="BG5" i="24"/>
  <c r="BG21" i="24"/>
  <c r="BG9" i="24"/>
  <c r="D21" i="24"/>
  <c r="D5" i="24"/>
  <c r="D9" i="24"/>
  <c r="S21" i="24"/>
  <c r="S5" i="24"/>
  <c r="S9" i="24"/>
  <c r="V9" i="24"/>
  <c r="V5" i="24"/>
  <c r="V21" i="24"/>
  <c r="CH9" i="24"/>
  <c r="CH21" i="24"/>
  <c r="CH5" i="24"/>
  <c r="BL9" i="24"/>
  <c r="BL21" i="24"/>
  <c r="BL5" i="24"/>
  <c r="AO5" i="24"/>
  <c r="AO21" i="24"/>
  <c r="AO9" i="24"/>
  <c r="E21" i="26"/>
  <c r="E5" i="26"/>
  <c r="E9" i="26"/>
  <c r="O9" i="26"/>
  <c r="O21" i="26"/>
  <c r="O5" i="26"/>
  <c r="Q21" i="26"/>
  <c r="Q5" i="26"/>
  <c r="Q9" i="26"/>
  <c r="AU9" i="26"/>
  <c r="AU5" i="26"/>
  <c r="AU21" i="26"/>
  <c r="BX9" i="26"/>
  <c r="BX5" i="26"/>
  <c r="BX21" i="26"/>
  <c r="B21" i="26"/>
  <c r="B5" i="26"/>
  <c r="B9" i="26" s="1"/>
  <c r="C21" i="26"/>
  <c r="C5" i="26"/>
  <c r="C9" i="26"/>
  <c r="F21" i="26"/>
  <c r="F9" i="26"/>
  <c r="F5" i="26"/>
  <c r="BR21" i="26"/>
  <c r="BR5" i="26"/>
  <c r="BR9" i="26"/>
  <c r="R21" i="26"/>
  <c r="R9" i="26"/>
  <c r="R5" i="26"/>
  <c r="CD21" i="26"/>
  <c r="CD9" i="26"/>
  <c r="CD5" i="26"/>
  <c r="AB9" i="30"/>
  <c r="AB21" i="30"/>
  <c r="AB5" i="30"/>
  <c r="Y9" i="30"/>
  <c r="Y21" i="30"/>
  <c r="Y5" i="30"/>
  <c r="Q9" i="30"/>
  <c r="Q21" i="30"/>
  <c r="Q5" i="30"/>
  <c r="AK21" i="30"/>
  <c r="AK5" i="30"/>
  <c r="AK9" i="30"/>
  <c r="B21" i="30"/>
  <c r="B5" i="30"/>
  <c r="B9" i="30" s="1"/>
  <c r="BX9" i="30"/>
  <c r="BX21" i="30"/>
  <c r="BX5" i="30"/>
  <c r="BN21" i="30"/>
  <c r="BN9" i="30"/>
  <c r="BN5" i="30"/>
  <c r="BF21" i="30"/>
  <c r="BF9" i="30"/>
  <c r="BF5" i="30"/>
  <c r="AZ9" i="30"/>
  <c r="AZ5" i="30"/>
  <c r="AZ21" i="30"/>
  <c r="S21" i="30"/>
  <c r="S9" i="30"/>
  <c r="S5" i="30"/>
  <c r="CE21" i="30"/>
  <c r="CE9" i="30"/>
  <c r="CE5" i="30"/>
  <c r="CG3" i="3"/>
  <c r="AF22" i="2"/>
  <c r="AF6" i="2"/>
  <c r="AF10" i="2"/>
  <c r="AU10" i="2"/>
  <c r="AU22" i="2"/>
  <c r="AU6" i="2"/>
  <c r="B6" i="2"/>
  <c r="B15" i="4" a="1"/>
  <c r="B7" i="4" a="1"/>
  <c r="B22" i="2"/>
  <c r="BM6" i="2"/>
  <c r="BM22" i="2"/>
  <c r="BM10" i="2"/>
  <c r="AX6" i="2"/>
  <c r="AX10" i="2"/>
  <c r="AX22" i="2"/>
  <c r="AA6" i="2"/>
  <c r="AA10" i="2"/>
  <c r="AA22" i="2"/>
  <c r="D6" i="2"/>
  <c r="D10" i="2"/>
  <c r="D22" i="2"/>
  <c r="AZ6" i="2"/>
  <c r="AZ10" i="2"/>
  <c r="AZ22" i="2"/>
  <c r="AS10" i="2"/>
  <c r="AS22" i="2"/>
  <c r="AS6" i="2"/>
  <c r="V10" i="2"/>
  <c r="V22" i="2"/>
  <c r="V6" i="2"/>
  <c r="CH10" i="2"/>
  <c r="CH22" i="2"/>
  <c r="CH6" i="2"/>
  <c r="E5" i="14"/>
  <c r="E21" i="14"/>
  <c r="E9" i="14"/>
  <c r="CG5" i="14"/>
  <c r="CG21" i="14"/>
  <c r="CG9" i="14"/>
  <c r="AB21" i="14"/>
  <c r="AB5" i="14"/>
  <c r="AB9" i="14"/>
  <c r="BY5" i="14"/>
  <c r="BY21" i="14"/>
  <c r="BY9" i="14"/>
  <c r="T21" i="14"/>
  <c r="T5" i="14"/>
  <c r="T9" i="14"/>
  <c r="AD9" i="14"/>
  <c r="AD5" i="14"/>
  <c r="AD21" i="14"/>
  <c r="H9" i="14"/>
  <c r="H21" i="14"/>
  <c r="H5" i="14"/>
  <c r="BT21" i="14"/>
  <c r="BT9" i="14"/>
  <c r="BT5" i="14"/>
  <c r="AW21" i="14"/>
  <c r="AW5" i="14"/>
  <c r="AW9" i="14"/>
  <c r="AH21" i="14"/>
  <c r="AH9" i="14"/>
  <c r="AH5" i="14"/>
  <c r="AJ9" i="16"/>
  <c r="AJ21" i="16"/>
  <c r="AJ5" i="16"/>
  <c r="BC9" i="16"/>
  <c r="BC5" i="16"/>
  <c r="BC21" i="16"/>
  <c r="BF9" i="16"/>
  <c r="BF21" i="16"/>
  <c r="BF5" i="16"/>
  <c r="AB9" i="16"/>
  <c r="AB21" i="16"/>
  <c r="AB5" i="16"/>
  <c r="CF9" i="16"/>
  <c r="CF21" i="16"/>
  <c r="CF5" i="16"/>
  <c r="AD21" i="16"/>
  <c r="AD5" i="16"/>
  <c r="AD9" i="16"/>
  <c r="N21" i="16"/>
  <c r="N5" i="16"/>
  <c r="N9" i="16"/>
  <c r="F21" i="16"/>
  <c r="F5" i="16"/>
  <c r="F9" i="16"/>
  <c r="CA21" i="16"/>
  <c r="CA5" i="16"/>
  <c r="CA9" i="16"/>
  <c r="BS21" i="16"/>
  <c r="BS9" i="16"/>
  <c r="BS5" i="16"/>
  <c r="AY9" i="16"/>
  <c r="AY21" i="16"/>
  <c r="AY5" i="16"/>
  <c r="N21" i="22"/>
  <c r="N9" i="22"/>
  <c r="N5" i="22"/>
  <c r="M5" i="22"/>
  <c r="M21" i="22"/>
  <c r="M9" i="22"/>
  <c r="BC9" i="22"/>
  <c r="BC5" i="22"/>
  <c r="BC21" i="22"/>
  <c r="E5" i="22"/>
  <c r="E21" i="22"/>
  <c r="E9" i="22"/>
  <c r="G9" i="22"/>
  <c r="G21" i="22"/>
  <c r="G5" i="22"/>
  <c r="H9" i="22"/>
  <c r="H21" i="22"/>
  <c r="H5" i="22"/>
  <c r="K5" i="22"/>
  <c r="K9" i="22"/>
  <c r="K21" i="22"/>
  <c r="L5" i="22"/>
  <c r="L9" i="22"/>
  <c r="L21" i="22"/>
  <c r="B9" i="22"/>
  <c r="B5" i="22"/>
  <c r="B21" i="22"/>
  <c r="BM21" i="22"/>
  <c r="BM5" i="22"/>
  <c r="BM9" i="22"/>
  <c r="AX21" i="22"/>
  <c r="AX5" i="22"/>
  <c r="AX9" i="22"/>
  <c r="BG9" i="32"/>
  <c r="BG21" i="32"/>
  <c r="BG5" i="32"/>
  <c r="BD5" i="10"/>
  <c r="BD21" i="10"/>
  <c r="BD9" i="10"/>
  <c r="AJ9" i="10"/>
  <c r="AJ21" i="10"/>
  <c r="AJ5" i="10"/>
  <c r="D9" i="10"/>
  <c r="D21" i="10"/>
  <c r="D5" i="10"/>
  <c r="BY21" i="10"/>
  <c r="BY9" i="10"/>
  <c r="BY5" i="10"/>
  <c r="BA21" i="10"/>
  <c r="BA9" i="10"/>
  <c r="BA5" i="10"/>
  <c r="BJ9" i="32"/>
  <c r="BJ5" i="32"/>
  <c r="BJ21" i="32"/>
  <c r="AP9" i="32"/>
  <c r="AP21" i="32"/>
  <c r="AP5" i="32"/>
  <c r="P21" i="10"/>
  <c r="P5" i="10"/>
  <c r="P9" i="10"/>
  <c r="BD21" i="24"/>
  <c r="BD9" i="24"/>
  <c r="BD5" i="24"/>
  <c r="BJ21" i="26"/>
  <c r="BJ9" i="26"/>
  <c r="BJ5" i="26"/>
  <c r="AP21" i="30"/>
  <c r="AP9" i="30"/>
  <c r="AP5" i="30"/>
  <c r="I9" i="32"/>
  <c r="I21" i="32"/>
  <c r="I5" i="32"/>
  <c r="AV9" i="10"/>
  <c r="AV5" i="10"/>
  <c r="AV21" i="10"/>
  <c r="I5" i="10"/>
  <c r="I9" i="10"/>
  <c r="I21" i="10"/>
  <c r="CD9" i="10"/>
  <c r="CD21" i="10"/>
  <c r="CD5" i="10"/>
  <c r="BO21" i="10"/>
  <c r="BO5" i="10"/>
  <c r="BO9" i="10"/>
  <c r="AX9" i="10"/>
  <c r="AX21" i="10"/>
  <c r="AX5" i="10"/>
  <c r="AP9" i="10"/>
  <c r="AP21" i="10"/>
  <c r="AP5" i="10"/>
  <c r="AH9" i="10"/>
  <c r="AH21" i="10"/>
  <c r="AH5" i="10"/>
  <c r="Z9" i="10"/>
  <c r="Z21" i="10"/>
  <c r="Z5" i="10"/>
  <c r="N21" i="10"/>
  <c r="N9" i="10"/>
  <c r="N5" i="10"/>
  <c r="AK21" i="24"/>
  <c r="AK9" i="24"/>
  <c r="AK5" i="24"/>
  <c r="CG9" i="24"/>
  <c r="CG21" i="24"/>
  <c r="CG5" i="24"/>
  <c r="BX21" i="24"/>
  <c r="BX5" i="24"/>
  <c r="BX9" i="24"/>
  <c r="AE9" i="24"/>
  <c r="AE5" i="24"/>
  <c r="AE21" i="24"/>
  <c r="AD9" i="24"/>
  <c r="AD21" i="24"/>
  <c r="AD5" i="24"/>
  <c r="AW5" i="24"/>
  <c r="AW21" i="24"/>
  <c r="AW9" i="24"/>
  <c r="I21" i="26"/>
  <c r="I5" i="26"/>
  <c r="I9" i="26"/>
  <c r="AJ5" i="26"/>
  <c r="AJ9" i="26"/>
  <c r="AJ21" i="26"/>
  <c r="AM9" i="26"/>
  <c r="AM21" i="26"/>
  <c r="AM5" i="26"/>
  <c r="BS9" i="26"/>
  <c r="BS5" i="26"/>
  <c r="BS21" i="26"/>
  <c r="K9" i="26"/>
  <c r="K21" i="26"/>
  <c r="K5" i="26"/>
  <c r="L5" i="26"/>
  <c r="L21" i="26"/>
  <c r="L9" i="26"/>
  <c r="M5" i="26"/>
  <c r="M21" i="26"/>
  <c r="M9" i="26"/>
  <c r="N21" i="26"/>
  <c r="N9" i="26"/>
  <c r="N5" i="26"/>
  <c r="BZ21" i="26"/>
  <c r="BZ5" i="26"/>
  <c r="BZ9" i="26"/>
  <c r="Z21" i="26"/>
  <c r="Z9" i="26"/>
  <c r="Z5" i="26"/>
  <c r="AF9" i="30"/>
  <c r="AF21" i="30"/>
  <c r="AF5" i="30"/>
  <c r="BK9" i="30"/>
  <c r="BK5" i="30"/>
  <c r="BK21" i="30"/>
  <c r="AT5" i="30"/>
  <c r="AT21" i="30"/>
  <c r="AT9" i="30"/>
  <c r="BC21" i="30"/>
  <c r="BC5" i="30"/>
  <c r="BC9" i="30"/>
  <c r="J21" i="30"/>
  <c r="J9" i="30"/>
  <c r="J5" i="30"/>
  <c r="CH21" i="30"/>
  <c r="CH5" i="30"/>
  <c r="CH9" i="30"/>
  <c r="BY21" i="30"/>
  <c r="BY5" i="30"/>
  <c r="BY9" i="30"/>
  <c r="BP9" i="30"/>
  <c r="BP21" i="30"/>
  <c r="BP5" i="30"/>
  <c r="BI21" i="30"/>
  <c r="BI9" i="30"/>
  <c r="BI5" i="30"/>
  <c r="AA21" i="30"/>
  <c r="AA9" i="30"/>
  <c r="AA5" i="30"/>
  <c r="BL22" i="2"/>
  <c r="BL6" i="2"/>
  <c r="BL10" i="2"/>
  <c r="CA10" i="2"/>
  <c r="CA22" i="2"/>
  <c r="CA6" i="2"/>
  <c r="I6" i="2"/>
  <c r="I22" i="2"/>
  <c r="I10" i="2"/>
  <c r="BU6" i="2"/>
  <c r="BU22" i="2"/>
  <c r="BU10" i="2"/>
  <c r="BF6" i="2"/>
  <c r="BF10" i="2"/>
  <c r="BF22" i="2"/>
  <c r="AI6" i="2"/>
  <c r="AI10" i="2"/>
  <c r="AI22" i="2"/>
  <c r="AB6" i="2"/>
  <c r="AB10" i="2"/>
  <c r="AB22" i="2"/>
  <c r="BH6" i="2"/>
  <c r="BH10" i="2"/>
  <c r="BH22" i="2"/>
  <c r="BA10" i="2"/>
  <c r="BA22" i="2"/>
  <c r="BA6" i="2"/>
  <c r="AD10" i="2"/>
  <c r="AD22" i="2"/>
  <c r="AD6" i="2"/>
  <c r="AK5" i="14"/>
  <c r="AK21" i="14"/>
  <c r="AK9" i="14"/>
  <c r="W9" i="14"/>
  <c r="W21" i="14"/>
  <c r="W5" i="14"/>
  <c r="AR21" i="14"/>
  <c r="AR5" i="14"/>
  <c r="AR9" i="14"/>
  <c r="C5" i="14"/>
  <c r="C21" i="14"/>
  <c r="C9" i="14"/>
  <c r="AJ21" i="14"/>
  <c r="AJ5" i="14"/>
  <c r="AJ9" i="14"/>
  <c r="AL9" i="14"/>
  <c r="AL21" i="14"/>
  <c r="AL5" i="14"/>
  <c r="P9" i="14"/>
  <c r="P21" i="14"/>
  <c r="P5" i="14"/>
  <c r="CB9" i="14"/>
  <c r="CB21" i="14"/>
  <c r="CB5" i="14"/>
  <c r="BE5" i="14"/>
  <c r="BE21" i="14"/>
  <c r="BE9" i="14"/>
  <c r="AP21" i="14"/>
  <c r="AP9" i="14"/>
  <c r="AP5" i="14"/>
  <c r="BV9" i="16"/>
  <c r="BV21" i="16"/>
  <c r="BV5" i="16"/>
  <c r="Q9" i="16"/>
  <c r="Q21" i="16"/>
  <c r="Q5" i="16"/>
  <c r="BY21" i="16"/>
  <c r="BY9" i="16"/>
  <c r="BY5" i="16"/>
  <c r="AT21" i="16"/>
  <c r="AT5" i="16"/>
  <c r="AT9" i="16"/>
  <c r="M21" i="16"/>
  <c r="M9" i="16"/>
  <c r="M5" i="16"/>
  <c r="AM9" i="16"/>
  <c r="AM5" i="16"/>
  <c r="AM21" i="16"/>
  <c r="W5" i="16"/>
  <c r="W21" i="16"/>
  <c r="W9" i="16"/>
  <c r="O21" i="16"/>
  <c r="O5" i="16"/>
  <c r="O9" i="16"/>
  <c r="G21" i="16"/>
  <c r="G9" i="16"/>
  <c r="G5" i="16"/>
  <c r="CB21" i="16"/>
  <c r="CB5" i="16"/>
  <c r="CB9" i="16"/>
  <c r="BG9" i="16"/>
  <c r="BG21" i="16"/>
  <c r="BG5" i="16"/>
  <c r="AJ21" i="22"/>
  <c r="AJ5" i="22"/>
  <c r="AJ9" i="22"/>
  <c r="P9" i="22"/>
  <c r="P21" i="22"/>
  <c r="P5" i="22"/>
  <c r="CB9" i="22"/>
  <c r="CB21" i="22"/>
  <c r="CB5" i="22"/>
  <c r="O9" i="22"/>
  <c r="O21" i="22"/>
  <c r="O5" i="22"/>
  <c r="S21" i="22"/>
  <c r="S5" i="22"/>
  <c r="S9" i="22"/>
  <c r="T5" i="22"/>
  <c r="T21" i="22"/>
  <c r="T9" i="22"/>
  <c r="U5" i="22"/>
  <c r="U21" i="22"/>
  <c r="U9" i="22"/>
  <c r="V9" i="22"/>
  <c r="V5" i="22"/>
  <c r="V21" i="22"/>
  <c r="I21" i="22"/>
  <c r="I5" i="22"/>
  <c r="I9" i="22"/>
  <c r="BU21" i="22"/>
  <c r="BU5" i="22"/>
  <c r="BU9" i="22"/>
  <c r="BF5" i="22"/>
  <c r="BF9" i="22"/>
  <c r="BF21" i="22"/>
  <c r="AE9" i="32"/>
  <c r="AE21" i="32"/>
  <c r="AE5" i="32"/>
  <c r="CE9" i="32"/>
  <c r="CE21" i="32"/>
  <c r="CE5" i="32"/>
  <c r="CC5" i="10"/>
  <c r="CC9" i="10"/>
  <c r="CC21" i="10"/>
  <c r="T21" i="24"/>
  <c r="T5" i="24"/>
  <c r="T9" i="24"/>
  <c r="AS21" i="24"/>
  <c r="AS9" i="24"/>
  <c r="AS5" i="24"/>
  <c r="AH21" i="24"/>
  <c r="AH5" i="24"/>
  <c r="AH9" i="24"/>
  <c r="AJ21" i="24"/>
  <c r="AJ5" i="24"/>
  <c r="AJ9" i="24"/>
  <c r="BY9" i="24"/>
  <c r="BY21" i="24"/>
  <c r="BY5" i="24"/>
  <c r="N9" i="24"/>
  <c r="N5" i="24"/>
  <c r="N21" i="24"/>
  <c r="BZ9" i="24"/>
  <c r="BZ21" i="24"/>
  <c r="BZ5" i="24"/>
  <c r="AG21" i="24"/>
  <c r="AG5" i="24"/>
  <c r="AG9" i="24"/>
  <c r="AB5" i="26"/>
  <c r="AB21" i="26"/>
  <c r="AB9" i="26"/>
  <c r="Y21" i="26"/>
  <c r="Y5" i="26"/>
  <c r="Y9" i="26"/>
  <c r="CA9" i="26"/>
  <c r="CA21" i="26"/>
  <c r="CA5" i="26"/>
  <c r="CB21" i="26"/>
  <c r="CB9" i="26"/>
  <c r="CB5" i="26"/>
  <c r="J9" i="26"/>
  <c r="J5" i="26"/>
  <c r="J21" i="26"/>
  <c r="BZ9" i="32"/>
  <c r="BZ21" i="32"/>
  <c r="BZ5" i="32"/>
  <c r="AS21" i="32"/>
  <c r="AS9" i="32"/>
  <c r="AS5" i="32"/>
  <c r="AC5" i="32"/>
  <c r="AC9" i="32"/>
  <c r="AC21" i="32"/>
  <c r="AJ21" i="32"/>
  <c r="AJ5" i="32"/>
  <c r="AJ9" i="32"/>
  <c r="AU9" i="32"/>
  <c r="AU21" i="32"/>
  <c r="AU5" i="32"/>
  <c r="AF21" i="32"/>
  <c r="AF5" i="32"/>
  <c r="AF9" i="32"/>
  <c r="BU9" i="32"/>
  <c r="BU21" i="32"/>
  <c r="BU5" i="32"/>
  <c r="BF9" i="32"/>
  <c r="BF21" i="32"/>
  <c r="BF5" i="32"/>
  <c r="AU9" i="10"/>
  <c r="AU5" i="10"/>
  <c r="AU21" i="10"/>
  <c r="BZ21" i="10"/>
  <c r="BZ9" i="10"/>
  <c r="BZ5" i="10"/>
  <c r="H9" i="24"/>
  <c r="H21" i="24"/>
  <c r="H5" i="24"/>
  <c r="U5" i="32"/>
  <c r="U9" i="32"/>
  <c r="U21" i="32"/>
  <c r="BP21" i="32"/>
  <c r="BP9" i="32"/>
  <c r="BP5" i="32"/>
  <c r="AZ21" i="32"/>
  <c r="AZ5" i="32"/>
  <c r="AZ9" i="32"/>
  <c r="BB9" i="32"/>
  <c r="BB5" i="32"/>
  <c r="BB21" i="32"/>
  <c r="BC9" i="32"/>
  <c r="BC21" i="32"/>
  <c r="BC5" i="32"/>
  <c r="AN21" i="32"/>
  <c r="AN9" i="32"/>
  <c r="AN5" i="32"/>
  <c r="Q9" i="32"/>
  <c r="Q21" i="32"/>
  <c r="Q5" i="32"/>
  <c r="CC9" i="32"/>
  <c r="CC21" i="32"/>
  <c r="CC5" i="32"/>
  <c r="BN9" i="32"/>
  <c r="BN21" i="32"/>
  <c r="BN5" i="32"/>
  <c r="AQ9" i="32"/>
  <c r="AQ21" i="32"/>
  <c r="AQ5" i="32"/>
  <c r="BN9" i="10"/>
  <c r="BN21" i="10"/>
  <c r="BN5" i="10"/>
  <c r="CF9" i="10"/>
  <c r="CF21" i="10"/>
  <c r="CF5" i="10"/>
  <c r="R9" i="10"/>
  <c r="R21" i="10"/>
  <c r="R5" i="10"/>
  <c r="C21" i="10"/>
  <c r="C5" i="10"/>
  <c r="C9" i="10"/>
  <c r="BX9" i="10"/>
  <c r="BX5" i="10"/>
  <c r="BX21" i="10"/>
  <c r="BG21" i="10"/>
  <c r="BG5" i="10"/>
  <c r="BG9" i="10"/>
  <c r="AY21" i="10"/>
  <c r="AY5" i="10"/>
  <c r="AY9" i="10"/>
  <c r="AQ21" i="10"/>
  <c r="AQ5" i="10"/>
  <c r="AQ9" i="10"/>
  <c r="AI21" i="10"/>
  <c r="AI9" i="10"/>
  <c r="AI5" i="10"/>
  <c r="V21" i="10"/>
  <c r="V5" i="10"/>
  <c r="V9" i="10"/>
  <c r="CH21" i="10"/>
  <c r="CH9" i="10"/>
  <c r="CH5" i="10"/>
  <c r="CF3" i="3"/>
  <c r="CF10" i="3"/>
  <c r="CF18" i="3" s="1"/>
  <c r="CF19" i="3" s="1"/>
  <c r="AP21" i="24"/>
  <c r="AP9" i="24"/>
  <c r="AP5" i="24"/>
  <c r="CA9" i="24"/>
  <c r="CA21" i="24"/>
  <c r="CA5" i="24"/>
  <c r="J21" i="24"/>
  <c r="J9" i="24"/>
  <c r="J5" i="24"/>
  <c r="L21" i="24"/>
  <c r="L5" i="24"/>
  <c r="L9" i="24"/>
  <c r="M9" i="24"/>
  <c r="M21" i="24"/>
  <c r="M5" i="24"/>
  <c r="AC21" i="24"/>
  <c r="AC9" i="24"/>
  <c r="AC5" i="24"/>
  <c r="AR21" i="24"/>
  <c r="AR5" i="24"/>
  <c r="AR9" i="24"/>
  <c r="AL21" i="24"/>
  <c r="AL9" i="24"/>
  <c r="AL5" i="24"/>
  <c r="P9" i="24"/>
  <c r="P21" i="24"/>
  <c r="P5" i="24"/>
  <c r="CB9" i="24"/>
  <c r="CB21" i="24"/>
  <c r="CB5" i="24"/>
  <c r="BE5" i="24"/>
  <c r="BE21" i="24"/>
  <c r="BE9" i="24"/>
  <c r="AE21" i="26"/>
  <c r="AE9" i="26"/>
  <c r="AE5" i="26"/>
  <c r="BG21" i="26"/>
  <c r="BG5" i="26"/>
  <c r="BG9" i="26"/>
  <c r="BI5" i="26"/>
  <c r="BI9" i="26"/>
  <c r="BI21" i="26"/>
  <c r="H21" i="26"/>
  <c r="H9" i="26"/>
  <c r="H5" i="26"/>
  <c r="U5" i="26"/>
  <c r="U9" i="26"/>
  <c r="U21" i="26"/>
  <c r="W9" i="26"/>
  <c r="W21" i="26"/>
  <c r="W5" i="26"/>
  <c r="X21" i="26"/>
  <c r="X9" i="26"/>
  <c r="X5" i="26"/>
  <c r="V21" i="26"/>
  <c r="V5" i="26"/>
  <c r="V9" i="26"/>
  <c r="CH21" i="26"/>
  <c r="CH9" i="26"/>
  <c r="CH5" i="26"/>
  <c r="AH5" i="26"/>
  <c r="AH9" i="26"/>
  <c r="AH21" i="26"/>
  <c r="AR9" i="30"/>
  <c r="AR21" i="30"/>
  <c r="AR5" i="30"/>
  <c r="H21" i="30"/>
  <c r="H9" i="30"/>
  <c r="H5" i="30"/>
  <c r="CC9" i="30"/>
  <c r="CC21" i="30"/>
  <c r="CC5" i="30"/>
  <c r="BV21" i="30"/>
  <c r="BV9" i="30"/>
  <c r="BV5" i="30"/>
  <c r="T9" i="30"/>
  <c r="T21" i="30"/>
  <c r="T5" i="30"/>
  <c r="L9" i="30"/>
  <c r="L21" i="30"/>
  <c r="L5" i="30"/>
  <c r="D9" i="30"/>
  <c r="D5" i="30"/>
  <c r="D21" i="30"/>
  <c r="BZ21" i="30"/>
  <c r="BZ5" i="30"/>
  <c r="BZ9" i="30"/>
  <c r="BR5" i="30"/>
  <c r="BR9" i="30"/>
  <c r="BR21" i="30"/>
  <c r="AI21" i="30"/>
  <c r="AI5" i="30"/>
  <c r="AI9" i="30"/>
  <c r="AN22" i="2"/>
  <c r="AN6" i="2"/>
  <c r="AN10" i="2"/>
  <c r="X22" i="2"/>
  <c r="X6" i="2"/>
  <c r="X10" i="2"/>
  <c r="Q6" i="2"/>
  <c r="Q10" i="2"/>
  <c r="Q22" i="2"/>
  <c r="CC6" i="2"/>
  <c r="CC10" i="2"/>
  <c r="CC22" i="2"/>
  <c r="BN6" i="2"/>
  <c r="BN10" i="2"/>
  <c r="BN22" i="2"/>
  <c r="AQ6" i="2"/>
  <c r="AQ10" i="2"/>
  <c r="AQ22" i="2"/>
  <c r="AR6" i="2"/>
  <c r="AR10" i="2"/>
  <c r="AR22" i="2"/>
  <c r="BX6" i="2"/>
  <c r="BX10" i="2"/>
  <c r="BX22" i="2"/>
  <c r="BI10" i="2"/>
  <c r="BI22" i="2"/>
  <c r="BI6" i="2"/>
  <c r="AL10" i="2"/>
  <c r="AL22" i="2"/>
  <c r="AL6" i="2"/>
  <c r="AM9" i="14"/>
  <c r="AM21" i="14"/>
  <c r="AM5" i="14"/>
  <c r="BQ5" i="14"/>
  <c r="BQ21" i="14"/>
  <c r="BQ9" i="14"/>
  <c r="BC9" i="14"/>
  <c r="BC21" i="14"/>
  <c r="BC5" i="14"/>
  <c r="BH21" i="14"/>
  <c r="BH5" i="14"/>
  <c r="BH9" i="14"/>
  <c r="S5" i="14"/>
  <c r="S21" i="14"/>
  <c r="S9" i="14"/>
  <c r="AZ21" i="14"/>
  <c r="AZ5" i="14"/>
  <c r="AZ9" i="14"/>
  <c r="AT9" i="14"/>
  <c r="AT5" i="14"/>
  <c r="AT21" i="14"/>
  <c r="X9" i="14"/>
  <c r="X21" i="14"/>
  <c r="X5" i="14"/>
  <c r="B21" i="14"/>
  <c r="B5" i="14"/>
  <c r="B9" i="14" s="1"/>
  <c r="BM5" i="14"/>
  <c r="BM21" i="14"/>
  <c r="BM9" i="14"/>
  <c r="AX21" i="14"/>
  <c r="AX9" i="14"/>
  <c r="AX5" i="14"/>
  <c r="T9" i="16"/>
  <c r="T21" i="16"/>
  <c r="T5" i="16"/>
  <c r="BD9" i="16"/>
  <c r="BD21" i="16"/>
  <c r="BD5" i="16"/>
  <c r="H9" i="16"/>
  <c r="H5" i="16"/>
  <c r="H21" i="16"/>
  <c r="BL21" i="16"/>
  <c r="BL5" i="16"/>
  <c r="BL9" i="16"/>
  <c r="AE5" i="16"/>
  <c r="AE21" i="16"/>
  <c r="AE9" i="16"/>
  <c r="AV21" i="16"/>
  <c r="AV5" i="16"/>
  <c r="AV9" i="16"/>
  <c r="AF5" i="16"/>
  <c r="AF21" i="16"/>
  <c r="AF9" i="16"/>
  <c r="X21" i="16"/>
  <c r="X9" i="16"/>
  <c r="X5" i="16"/>
  <c r="P5" i="16"/>
  <c r="P21" i="16"/>
  <c r="P9" i="16"/>
  <c r="C9" i="16"/>
  <c r="C21" i="16"/>
  <c r="C5" i="16"/>
  <c r="BO9" i="16"/>
  <c r="BO21" i="16"/>
  <c r="BO5" i="16"/>
  <c r="AL5" i="22"/>
  <c r="AL21" i="22"/>
  <c r="AL9" i="22"/>
  <c r="AT21" i="22"/>
  <c r="AT9" i="22"/>
  <c r="AT5" i="22"/>
  <c r="C21" i="22"/>
  <c r="C5" i="22"/>
  <c r="C9" i="22"/>
  <c r="AA21" i="22"/>
  <c r="AA9" i="22"/>
  <c r="AA5" i="22"/>
  <c r="AC5" i="22"/>
  <c r="AC9" i="22"/>
  <c r="AC21" i="22"/>
  <c r="AD9" i="22"/>
  <c r="AD21" i="22"/>
  <c r="AD5" i="22"/>
  <c r="AE9" i="22"/>
  <c r="AE21" i="22"/>
  <c r="AE5" i="22"/>
  <c r="AF9" i="22"/>
  <c r="AF21" i="22"/>
  <c r="AF5" i="22"/>
  <c r="Q21" i="22"/>
  <c r="Q9" i="22"/>
  <c r="Q5" i="22"/>
  <c r="CC21" i="22"/>
  <c r="CC9" i="22"/>
  <c r="CC5" i="22"/>
  <c r="BN21" i="22"/>
  <c r="BN9" i="22"/>
  <c r="BN5" i="22"/>
  <c r="BJ21" i="10"/>
  <c r="BJ9" i="10"/>
  <c r="BJ5" i="10"/>
  <c r="E9" i="24"/>
  <c r="E5" i="24"/>
  <c r="E21" i="24"/>
  <c r="CG9" i="26"/>
  <c r="CG5" i="26"/>
  <c r="CG21" i="26"/>
  <c r="CE21" i="26"/>
  <c r="CE9" i="26"/>
  <c r="CE5" i="26"/>
  <c r="BT9" i="30"/>
  <c r="BT5" i="30"/>
  <c r="BT21" i="30"/>
  <c r="K21" i="30"/>
  <c r="K9" i="30"/>
  <c r="K5" i="30"/>
  <c r="AI9" i="32"/>
  <c r="AI21" i="32"/>
  <c r="AI5" i="32"/>
  <c r="U9" i="24"/>
  <c r="U21" i="24"/>
  <c r="U5" i="24"/>
  <c r="BV21" i="24"/>
  <c r="BV9" i="24"/>
  <c r="BV5" i="24"/>
  <c r="R21" i="24"/>
  <c r="R5" i="24"/>
  <c r="R9" i="24"/>
  <c r="BT9" i="24"/>
  <c r="BT21" i="24"/>
  <c r="BT5" i="24"/>
  <c r="CH3" i="3"/>
  <c r="CG10" i="3" s="1"/>
  <c r="CG18" i="3" s="1"/>
  <c r="CG19" i="3" s="1"/>
  <c r="CH10" i="3"/>
  <c r="CH18" i="3" s="1"/>
  <c r="CH19" i="3" s="1"/>
  <c r="B24" i="8"/>
  <c r="AR21" i="32"/>
  <c r="AR9" i="32"/>
  <c r="AR5" i="32"/>
  <c r="CF21" i="32"/>
  <c r="CF5" i="32"/>
  <c r="CF9" i="32"/>
  <c r="CH9" i="32"/>
  <c r="CH5" i="32"/>
  <c r="CH21" i="32"/>
  <c r="BR9" i="32"/>
  <c r="BR5" i="32"/>
  <c r="BR21" i="32"/>
  <c r="BY21" i="32"/>
  <c r="BY5" i="32"/>
  <c r="BY9" i="32"/>
  <c r="BK9" i="32"/>
  <c r="BK21" i="32"/>
  <c r="BK5" i="32"/>
  <c r="AV21" i="32"/>
  <c r="AV9" i="32"/>
  <c r="AV5" i="32"/>
  <c r="Y9" i="32"/>
  <c r="Y21" i="32"/>
  <c r="Y5" i="32"/>
  <c r="J9" i="32"/>
  <c r="J21" i="32"/>
  <c r="J5" i="32"/>
  <c r="BV9" i="32"/>
  <c r="BV21" i="32"/>
  <c r="BV5" i="32"/>
  <c r="AY9" i="32"/>
  <c r="AY21" i="32"/>
  <c r="AY5" i="32"/>
  <c r="BV9" i="10"/>
  <c r="BV21" i="10"/>
  <c r="BV5" i="10"/>
  <c r="S21" i="10"/>
  <c r="S5" i="10"/>
  <c r="S9" i="10"/>
  <c r="AA21" i="10"/>
  <c r="AA9" i="10"/>
  <c r="AA5" i="10"/>
  <c r="L9" i="10"/>
  <c r="L5" i="10"/>
  <c r="L21" i="10"/>
  <c r="CG21" i="10"/>
  <c r="CG9" i="10"/>
  <c r="CG5" i="10"/>
  <c r="BP9" i="10"/>
  <c r="BP21" i="10"/>
  <c r="BP5" i="10"/>
  <c r="BH9" i="10"/>
  <c r="BH5" i="10"/>
  <c r="BH21" i="10"/>
  <c r="AZ9" i="10"/>
  <c r="AZ21" i="10"/>
  <c r="AZ5" i="10"/>
  <c r="AR9" i="10"/>
  <c r="AR21" i="10"/>
  <c r="AR5" i="10"/>
  <c r="AD21" i="10"/>
  <c r="AD5" i="10"/>
  <c r="AD9" i="10"/>
  <c r="CG4" i="18"/>
  <c r="BY4" i="18"/>
  <c r="BQ4" i="18"/>
  <c r="BI4" i="18"/>
  <c r="BA4" i="18"/>
  <c r="AS4" i="18"/>
  <c r="AK4" i="18"/>
  <c r="AC4" i="18"/>
  <c r="U4" i="18"/>
  <c r="M4" i="18"/>
  <c r="E4" i="18"/>
  <c r="CF4" i="18"/>
  <c r="BX4" i="18"/>
  <c r="BP4" i="18"/>
  <c r="BH4" i="18"/>
  <c r="AZ4" i="18"/>
  <c r="AR4" i="18"/>
  <c r="AJ4" i="18"/>
  <c r="AB4" i="18"/>
  <c r="T4" i="18"/>
  <c r="L4" i="18"/>
  <c r="D4" i="18"/>
  <c r="CE4" i="18"/>
  <c r="BW4" i="18"/>
  <c r="BO4" i="18"/>
  <c r="BG4" i="18"/>
  <c r="AY4" i="18"/>
  <c r="AQ4" i="18"/>
  <c r="AI4" i="18"/>
  <c r="AA4" i="18"/>
  <c r="S4" i="18"/>
  <c r="K4" i="18"/>
  <c r="C4" i="18"/>
  <c r="CD4" i="18"/>
  <c r="BV4" i="18"/>
  <c r="BN4" i="18"/>
  <c r="BF4" i="18"/>
  <c r="AX4" i="18"/>
  <c r="AP4" i="18"/>
  <c r="AH4" i="18"/>
  <c r="Z4" i="18"/>
  <c r="R4" i="18"/>
  <c r="J4" i="18"/>
  <c r="CC4" i="18"/>
  <c r="BU4" i="18"/>
  <c r="BM4" i="18"/>
  <c r="BE4" i="18"/>
  <c r="AW4" i="18"/>
  <c r="AO4" i="18"/>
  <c r="AG4" i="18"/>
  <c r="Y4" i="18"/>
  <c r="Q4" i="18"/>
  <c r="I4" i="18"/>
  <c r="B4" i="18"/>
  <c r="BR4" i="18"/>
  <c r="AU4" i="18"/>
  <c r="X4" i="18"/>
  <c r="F4" i="18"/>
  <c r="BL4" i="18"/>
  <c r="AT4" i="18"/>
  <c r="W4" i="18"/>
  <c r="CH4" i="18"/>
  <c r="BK4" i="18"/>
  <c r="AN4" i="18"/>
  <c r="V4" i="18"/>
  <c r="CB4" i="18"/>
  <c r="BJ4" i="18"/>
  <c r="AM4" i="18"/>
  <c r="P4" i="18"/>
  <c r="BZ4" i="18"/>
  <c r="BC4" i="18"/>
  <c r="AF4" i="18"/>
  <c r="N4" i="18"/>
  <c r="CA4" i="18"/>
  <c r="AD4" i="18"/>
  <c r="BT4" i="18"/>
  <c r="O4" i="18"/>
  <c r="BS4" i="18"/>
  <c r="H4" i="18"/>
  <c r="BD4" i="18"/>
  <c r="G4" i="18"/>
  <c r="BB4" i="18"/>
  <c r="AV4" i="18"/>
  <c r="AL4" i="18"/>
  <c r="AE4" i="18"/>
  <c r="B24" i="3"/>
  <c r="B24" i="20"/>
  <c r="I12" i="35" s="1"/>
  <c r="AU21" i="24"/>
  <c r="AU9" i="24"/>
  <c r="AU5" i="24"/>
  <c r="Z21" i="24"/>
  <c r="Z5" i="24"/>
  <c r="Z9" i="24"/>
  <c r="AB21" i="24"/>
  <c r="AB5" i="24"/>
  <c r="AB9" i="24"/>
  <c r="AI21" i="24"/>
  <c r="AI5" i="24"/>
  <c r="AI9" i="24"/>
  <c r="AA21" i="24"/>
  <c r="AA5" i="24"/>
  <c r="AA9" i="24"/>
  <c r="AQ5" i="24"/>
  <c r="AQ21" i="24"/>
  <c r="AQ9" i="24"/>
  <c r="BF21" i="24"/>
  <c r="BF9" i="24"/>
  <c r="BF5" i="24"/>
  <c r="AT21" i="24"/>
  <c r="AT9" i="24"/>
  <c r="AT5" i="24"/>
  <c r="X9" i="24"/>
  <c r="X21" i="24"/>
  <c r="X5" i="24"/>
  <c r="B9" i="24"/>
  <c r="B21" i="24"/>
  <c r="B5" i="24"/>
  <c r="BM21" i="24"/>
  <c r="BM5" i="24"/>
  <c r="BM9" i="24"/>
  <c r="B24" i="12"/>
  <c r="L12" i="35" s="1"/>
  <c r="G9" i="26"/>
  <c r="G5" i="26"/>
  <c r="G21" i="26"/>
  <c r="CF9" i="26"/>
  <c r="CF5" i="26"/>
  <c r="CF21" i="26"/>
  <c r="T5" i="26"/>
  <c r="T9" i="26"/>
  <c r="T21" i="26"/>
  <c r="S21" i="26"/>
  <c r="S5" i="26"/>
  <c r="S9" i="26"/>
  <c r="AF21" i="26"/>
  <c r="AF9" i="26"/>
  <c r="AF5" i="26"/>
  <c r="AG21" i="26"/>
  <c r="AG5" i="26"/>
  <c r="AG9" i="26"/>
  <c r="AI5" i="26"/>
  <c r="AI21" i="26"/>
  <c r="AI9" i="26"/>
  <c r="AD21" i="26"/>
  <c r="AD5" i="26"/>
  <c r="AD9" i="26"/>
  <c r="BE21" i="26"/>
  <c r="BE9" i="26"/>
  <c r="BE5" i="26"/>
  <c r="AP21" i="26"/>
  <c r="AP9" i="26"/>
  <c r="AP5" i="26"/>
  <c r="AX21" i="30"/>
  <c r="AX9" i="30"/>
  <c r="AX5" i="30"/>
  <c r="AJ9" i="30"/>
  <c r="AJ5" i="30"/>
  <c r="AJ21" i="30"/>
  <c r="P5" i="30"/>
  <c r="P21" i="30"/>
  <c r="P9" i="30"/>
  <c r="E21" i="30"/>
  <c r="E5" i="30"/>
  <c r="E9" i="30"/>
  <c r="AC21" i="30"/>
  <c r="AC9" i="30"/>
  <c r="AC5" i="30"/>
  <c r="U21" i="30"/>
  <c r="U9" i="30"/>
  <c r="U5" i="30"/>
  <c r="M21" i="30"/>
  <c r="M9" i="30"/>
  <c r="M5" i="30"/>
  <c r="F5" i="30"/>
  <c r="F9" i="30"/>
  <c r="F21" i="30"/>
  <c r="CB21" i="30"/>
  <c r="CB5" i="30"/>
  <c r="CB9" i="30"/>
  <c r="AQ21" i="30"/>
  <c r="AQ5" i="30"/>
  <c r="AQ9" i="30"/>
  <c r="BD22" i="2"/>
  <c r="BD6" i="2"/>
  <c r="BD10" i="2"/>
  <c r="G10" i="2"/>
  <c r="G22" i="2"/>
  <c r="G6" i="2"/>
  <c r="Y6" i="2"/>
  <c r="Y22" i="2"/>
  <c r="Y10" i="2"/>
  <c r="J6" i="2"/>
  <c r="J10" i="2"/>
  <c r="J22" i="2"/>
  <c r="BV6" i="2"/>
  <c r="BV10" i="2"/>
  <c r="BV22" i="2"/>
  <c r="AY6" i="2"/>
  <c r="AY10" i="2"/>
  <c r="AY22" i="2"/>
  <c r="BP6" i="2"/>
  <c r="BP10" i="2"/>
  <c r="BP22" i="2"/>
  <c r="E10" i="2"/>
  <c r="E22" i="2"/>
  <c r="E6" i="2"/>
  <c r="BQ10" i="2"/>
  <c r="BQ22" i="2"/>
  <c r="BQ6" i="2"/>
  <c r="AT10" i="2"/>
  <c r="AT22" i="2"/>
  <c r="AT6" i="2"/>
  <c r="O9" i="14"/>
  <c r="O21" i="14"/>
  <c r="O5" i="14"/>
  <c r="K5" i="14"/>
  <c r="K9" i="14"/>
  <c r="K21" i="14"/>
  <c r="AA5" i="14"/>
  <c r="AA9" i="14"/>
  <c r="AA21" i="14"/>
  <c r="BX21" i="14"/>
  <c r="BX5" i="14"/>
  <c r="BX9" i="14"/>
  <c r="AI21" i="14"/>
  <c r="AI5" i="14"/>
  <c r="AI9" i="14"/>
  <c r="BP21" i="14"/>
  <c r="BP5" i="14"/>
  <c r="BP9" i="14"/>
  <c r="BB21" i="14"/>
  <c r="BB9" i="14"/>
  <c r="BB5" i="14"/>
  <c r="AF9" i="14"/>
  <c r="AF21" i="14"/>
  <c r="AF5" i="14"/>
  <c r="I21" i="14"/>
  <c r="I5" i="14"/>
  <c r="I9" i="14"/>
  <c r="BU5" i="14"/>
  <c r="BU9" i="14"/>
  <c r="BU21" i="14"/>
  <c r="BF21" i="14"/>
  <c r="BF9" i="14"/>
  <c r="BF5" i="14"/>
  <c r="BU9" i="16"/>
  <c r="BU5" i="16"/>
  <c r="BU21" i="16"/>
  <c r="R9" i="16"/>
  <c r="R21" i="16"/>
  <c r="R5" i="16"/>
  <c r="Z9" i="16"/>
  <c r="Z21" i="16"/>
  <c r="Z5" i="16"/>
  <c r="CD9" i="16"/>
  <c r="CD21" i="16"/>
  <c r="CD5" i="16"/>
  <c r="AW9" i="16"/>
  <c r="AW5" i="16"/>
  <c r="AW21" i="16"/>
  <c r="BE9" i="16"/>
  <c r="BE5" i="16"/>
  <c r="BE21" i="16"/>
  <c r="AO9" i="16"/>
  <c r="AO5" i="16"/>
  <c r="AO21" i="16"/>
  <c r="AG9" i="16"/>
  <c r="AG21" i="16"/>
  <c r="AG5" i="16"/>
  <c r="Y9" i="16"/>
  <c r="Y21" i="16"/>
  <c r="Y5" i="16"/>
  <c r="K9" i="16"/>
  <c r="K21" i="16"/>
  <c r="K5" i="16"/>
  <c r="BW9" i="16"/>
  <c r="BW21" i="16"/>
  <c r="BW5" i="16"/>
  <c r="AS21" i="22"/>
  <c r="AS5" i="22"/>
  <c r="AS9" i="22"/>
  <c r="BY5" i="22"/>
  <c r="BY21" i="22"/>
  <c r="BY9" i="22"/>
  <c r="AB5" i="22"/>
  <c r="AB21" i="22"/>
  <c r="AB9" i="22"/>
  <c r="AK5" i="22"/>
  <c r="AK21" i="22"/>
  <c r="AK9" i="22"/>
  <c r="AM9" i="22"/>
  <c r="AM5" i="22"/>
  <c r="AM21" i="22"/>
  <c r="AN9" i="22"/>
  <c r="AN5" i="22"/>
  <c r="AN21" i="22"/>
  <c r="AQ5" i="22"/>
  <c r="AQ9" i="22"/>
  <c r="AQ21" i="22"/>
  <c r="AR21" i="22"/>
  <c r="AR5" i="22"/>
  <c r="AR9" i="22"/>
  <c r="Y21" i="22"/>
  <c r="Y5" i="22"/>
  <c r="Y9" i="22"/>
  <c r="J5" i="22"/>
  <c r="J9" i="22"/>
  <c r="J21" i="22"/>
  <c r="BV21" i="22"/>
  <c r="BV5" i="22"/>
  <c r="BV9" i="22"/>
  <c r="AG9" i="32"/>
  <c r="AG21" i="32"/>
  <c r="AG5" i="32"/>
  <c r="BI21" i="10"/>
  <c r="BI9" i="10"/>
  <c r="BI5" i="10"/>
  <c r="CE9" i="16"/>
  <c r="CE21" i="16"/>
  <c r="CE5" i="16"/>
  <c r="BO21" i="22"/>
  <c r="BO5" i="22"/>
  <c r="BO9" i="22"/>
  <c r="W9" i="22"/>
  <c r="W21" i="22"/>
  <c r="W5" i="22"/>
  <c r="BD9" i="22"/>
  <c r="BD21" i="22"/>
  <c r="BD5" i="22"/>
  <c r="AU9" i="22"/>
  <c r="AU21" i="22"/>
  <c r="AU5" i="22"/>
  <c r="AY21" i="22"/>
  <c r="AY5" i="22"/>
  <c r="AY9" i="22"/>
  <c r="AZ5" i="22"/>
  <c r="AZ9" i="22"/>
  <c r="AZ21" i="22"/>
  <c r="BA5" i="22"/>
  <c r="BA21" i="22"/>
  <c r="BA9" i="22"/>
  <c r="BB21" i="22"/>
  <c r="BB9" i="22"/>
  <c r="BB5" i="22"/>
  <c r="AG21" i="22"/>
  <c r="AG5" i="22"/>
  <c r="AG9" i="22"/>
  <c r="R21" i="22"/>
  <c r="R5" i="22"/>
  <c r="R9" i="22"/>
  <c r="CD21" i="22"/>
  <c r="CD5" i="22"/>
  <c r="CD9" i="22"/>
  <c r="U21" i="10"/>
  <c r="U5" i="10"/>
  <c r="U9" i="10"/>
  <c r="AL21" i="10"/>
  <c r="AL9" i="10"/>
  <c r="AL5" i="10"/>
  <c r="I21" i="24"/>
  <c r="I5" i="24"/>
  <c r="I9" i="24"/>
  <c r="AW21" i="26"/>
  <c r="AW9" i="26"/>
  <c r="AW5" i="26"/>
  <c r="BT21" i="26"/>
  <c r="BT9" i="26"/>
  <c r="BT5" i="26"/>
  <c r="P21" i="26"/>
  <c r="P9" i="26"/>
  <c r="P5" i="26"/>
  <c r="AO21" i="26"/>
  <c r="AO5" i="26"/>
  <c r="AO9" i="26"/>
  <c r="AC5" i="26"/>
  <c r="AC21" i="26"/>
  <c r="AC9" i="26"/>
  <c r="AQ21" i="26"/>
  <c r="AQ9" i="26"/>
  <c r="AQ5" i="26"/>
  <c r="AR21" i="26"/>
  <c r="AR5" i="26"/>
  <c r="AR9" i="26"/>
  <c r="AS5" i="26"/>
  <c r="AS9" i="26"/>
  <c r="AS21" i="26"/>
  <c r="AL21" i="26"/>
  <c r="AL9" i="26"/>
  <c r="AL5" i="26"/>
  <c r="BM21" i="26"/>
  <c r="BM9" i="26"/>
  <c r="BM5" i="26"/>
  <c r="AX21" i="26"/>
  <c r="AX9" i="26"/>
  <c r="AX5" i="26"/>
  <c r="BQ21" i="30"/>
  <c r="BQ5" i="30"/>
  <c r="BQ9" i="30"/>
  <c r="G21" i="30"/>
  <c r="G9" i="30"/>
  <c r="G5" i="30"/>
  <c r="BL9" i="30"/>
  <c r="BL5" i="30"/>
  <c r="BL21" i="30"/>
  <c r="AH21" i="30"/>
  <c r="AH5" i="30"/>
  <c r="AH9" i="30"/>
  <c r="W21" i="30"/>
  <c r="W9" i="30"/>
  <c r="W5" i="30"/>
  <c r="AL5" i="30"/>
  <c r="AL9" i="30"/>
  <c r="AL21" i="30"/>
  <c r="AD5" i="30"/>
  <c r="AD21" i="30"/>
  <c r="AD9" i="30"/>
  <c r="V5" i="30"/>
  <c r="V21" i="30"/>
  <c r="V9" i="30"/>
  <c r="O21" i="30"/>
  <c r="O5" i="30"/>
  <c r="O9" i="30"/>
  <c r="BU9" i="30"/>
  <c r="BU21" i="30"/>
  <c r="BU5" i="30"/>
  <c r="AY21" i="30"/>
  <c r="AY9" i="30"/>
  <c r="AY5" i="30"/>
  <c r="W10" i="2"/>
  <c r="W22" i="2"/>
  <c r="W6" i="2"/>
  <c r="BS10" i="2"/>
  <c r="BS22" i="2"/>
  <c r="BS6" i="2"/>
  <c r="AM10" i="2"/>
  <c r="AM22" i="2"/>
  <c r="AM6" i="2"/>
  <c r="AG6" i="2"/>
  <c r="AG10" i="2"/>
  <c r="AG22" i="2"/>
  <c r="R6" i="2"/>
  <c r="R10" i="2"/>
  <c r="R22" i="2"/>
  <c r="CD6" i="2"/>
  <c r="CD10" i="2"/>
  <c r="CD22" i="2"/>
  <c r="BG6" i="2"/>
  <c r="BG10" i="2"/>
  <c r="BG22" i="2"/>
  <c r="CF6" i="2"/>
  <c r="CF10" i="2"/>
  <c r="CF22" i="2"/>
  <c r="M10" i="2"/>
  <c r="M22" i="2"/>
  <c r="M6" i="2"/>
  <c r="BY10" i="2"/>
  <c r="BY22" i="2"/>
  <c r="BY6" i="2"/>
  <c r="BB10" i="2"/>
  <c r="BB22" i="2"/>
  <c r="BB6" i="2"/>
  <c r="G9" i="14"/>
  <c r="G21" i="14"/>
  <c r="G5" i="14"/>
  <c r="AQ21" i="14"/>
  <c r="AQ5" i="14"/>
  <c r="AQ9" i="14"/>
  <c r="BG5" i="14"/>
  <c r="BG21" i="14"/>
  <c r="BG9" i="14"/>
  <c r="M5" i="14"/>
  <c r="M21" i="14"/>
  <c r="M9" i="14"/>
  <c r="AY21" i="14"/>
  <c r="AY5" i="14"/>
  <c r="AY9" i="14"/>
  <c r="CF21" i="14"/>
  <c r="CF5" i="14"/>
  <c r="CF9" i="14"/>
  <c r="BJ21" i="14"/>
  <c r="BJ9" i="14"/>
  <c r="BJ5" i="14"/>
  <c r="AN9" i="14"/>
  <c r="AN21" i="14"/>
  <c r="AN5" i="14"/>
  <c r="Q21" i="14"/>
  <c r="Q5" i="14"/>
  <c r="Q9" i="14"/>
  <c r="CC21" i="14"/>
  <c r="CC5" i="14"/>
  <c r="CC9" i="14"/>
  <c r="BN9" i="14"/>
  <c r="BN5" i="14"/>
  <c r="BN21" i="14"/>
  <c r="AK21" i="16"/>
  <c r="AK9" i="16"/>
  <c r="AK5" i="16"/>
  <c r="BT9" i="16"/>
  <c r="BT5" i="16"/>
  <c r="BT21" i="16"/>
  <c r="AS21" i="16"/>
  <c r="AS9" i="16"/>
  <c r="AS5" i="16"/>
  <c r="J9" i="16"/>
  <c r="J21" i="16"/>
  <c r="J5" i="16"/>
  <c r="BP9" i="16"/>
  <c r="BP21" i="16"/>
  <c r="BP5" i="16"/>
  <c r="BN9" i="16"/>
  <c r="BN21" i="16"/>
  <c r="BN5" i="16"/>
  <c r="AX9" i="16"/>
  <c r="AX21" i="16"/>
  <c r="AX5" i="16"/>
  <c r="AP9" i="16"/>
  <c r="AP21" i="16"/>
  <c r="AP5" i="16"/>
  <c r="AH9" i="16"/>
  <c r="AH21" i="16"/>
  <c r="AH5" i="16"/>
  <c r="S9" i="16"/>
  <c r="S21" i="16"/>
  <c r="S5" i="16"/>
  <c r="BI5" i="32"/>
  <c r="BI9" i="32"/>
  <c r="BI21" i="32"/>
  <c r="CG5" i="32"/>
  <c r="CG9" i="32"/>
  <c r="CG21" i="32"/>
  <c r="AB21" i="32"/>
  <c r="AB9" i="32"/>
  <c r="AB5" i="32"/>
  <c r="AD9" i="32"/>
  <c r="AD5" i="32"/>
  <c r="AD21" i="32"/>
  <c r="O9" i="32"/>
  <c r="O21" i="32"/>
  <c r="O5" i="32"/>
  <c r="CA9" i="32"/>
  <c r="CA21" i="32"/>
  <c r="CA5" i="32"/>
  <c r="BL9" i="32"/>
  <c r="BL21" i="32"/>
  <c r="BL5" i="32"/>
  <c r="AO9" i="32"/>
  <c r="AO21" i="32"/>
  <c r="AO5" i="32"/>
  <c r="Z9" i="32"/>
  <c r="Z21" i="32"/>
  <c r="Z5" i="32"/>
  <c r="C9" i="32"/>
  <c r="C21" i="32"/>
  <c r="C5" i="32"/>
  <c r="BO9" i="32"/>
  <c r="BO21" i="32"/>
  <c r="BO5" i="32"/>
  <c r="B21" i="10"/>
  <c r="B5" i="10"/>
  <c r="B9" i="10" s="1"/>
  <c r="T9" i="10"/>
  <c r="T21" i="10"/>
  <c r="T5" i="10"/>
  <c r="AS21" i="10"/>
  <c r="AS5" i="10"/>
  <c r="AS9" i="10"/>
  <c r="AE5" i="10"/>
  <c r="AE21" i="10"/>
  <c r="AE9" i="10"/>
  <c r="M21" i="10"/>
  <c r="M9" i="10"/>
  <c r="M5" i="10"/>
  <c r="E21" i="10"/>
  <c r="E5" i="10"/>
  <c r="E9" i="10"/>
  <c r="CA5" i="10"/>
  <c r="CA21" i="10"/>
  <c r="CA9" i="10"/>
  <c r="BS5" i="10"/>
  <c r="BS21" i="10"/>
  <c r="BS9" i="10"/>
  <c r="BK9" i="10"/>
  <c r="BK21" i="10"/>
  <c r="BK5" i="10"/>
  <c r="AT21" i="10"/>
  <c r="AT9" i="10"/>
  <c r="AT5" i="10"/>
  <c r="CG10" i="12"/>
  <c r="CG18" i="12" s="1"/>
  <c r="CG19" i="12" s="1"/>
  <c r="CG3" i="12"/>
  <c r="CF3" i="12" s="1"/>
  <c r="G9" i="24"/>
  <c r="G21" i="24"/>
  <c r="G5" i="24"/>
  <c r="C5" i="24"/>
  <c r="C21" i="24"/>
  <c r="C9" i="24"/>
  <c r="BS9" i="24"/>
  <c r="BS21" i="24"/>
  <c r="BS5" i="24"/>
  <c r="BW5" i="24"/>
  <c r="BW21" i="24"/>
  <c r="BW9" i="24"/>
  <c r="AZ21" i="24"/>
  <c r="AZ5" i="24"/>
  <c r="AZ9" i="24"/>
  <c r="BP21" i="24"/>
  <c r="BP5" i="24"/>
  <c r="BP9" i="24"/>
  <c r="CE21" i="24"/>
  <c r="CE5" i="24"/>
  <c r="CE9" i="24"/>
  <c r="BJ9" i="24"/>
  <c r="BJ21" i="24"/>
  <c r="BJ5" i="24"/>
  <c r="AN9" i="24"/>
  <c r="AN21" i="24"/>
  <c r="AN5" i="24"/>
  <c r="Q21" i="24"/>
  <c r="Q5" i="24"/>
  <c r="Q9" i="24"/>
  <c r="CC21" i="24"/>
  <c r="CC5" i="24"/>
  <c r="CC9" i="24"/>
  <c r="CE3" i="3"/>
  <c r="BW9" i="26"/>
  <c r="BW5" i="26"/>
  <c r="BW21" i="26"/>
  <c r="AA21" i="26"/>
  <c r="AA9" i="26"/>
  <c r="AA5" i="26"/>
  <c r="AK5" i="26"/>
  <c r="AK9" i="26"/>
  <c r="AK21" i="26"/>
  <c r="BL21" i="26"/>
  <c r="BL9" i="26"/>
  <c r="BL5" i="26"/>
  <c r="AN21" i="26"/>
  <c r="AN9" i="26"/>
  <c r="AN5" i="26"/>
  <c r="BA5" i="26"/>
  <c r="BA21" i="26"/>
  <c r="BA9" i="26"/>
  <c r="BC9" i="26"/>
  <c r="BC21" i="26"/>
  <c r="BC5" i="26"/>
  <c r="BD21" i="26"/>
  <c r="BD9" i="26"/>
  <c r="BD5" i="26"/>
  <c r="AT21" i="26"/>
  <c r="AT5" i="26"/>
  <c r="AT9" i="26"/>
  <c r="BU21" i="26"/>
  <c r="BU9" i="26"/>
  <c r="BU5" i="26"/>
  <c r="BF21" i="26"/>
  <c r="BF9" i="26"/>
  <c r="BF5" i="26"/>
  <c r="CF9" i="30"/>
  <c r="CF21" i="30"/>
  <c r="CF5" i="30"/>
  <c r="BB5" i="30"/>
  <c r="BB21" i="30"/>
  <c r="BB9" i="30"/>
  <c r="N5" i="30"/>
  <c r="N21" i="30"/>
  <c r="N9" i="30"/>
  <c r="BA21" i="30"/>
  <c r="BA9" i="30"/>
  <c r="BA5" i="30"/>
  <c r="AO9" i="30"/>
  <c r="AO21" i="30"/>
  <c r="AO5" i="30"/>
  <c r="AU9" i="30"/>
  <c r="AU21" i="30"/>
  <c r="AU5" i="30"/>
  <c r="AM21" i="30"/>
  <c r="AM9" i="30"/>
  <c r="AM5" i="30"/>
  <c r="AE9" i="30"/>
  <c r="AE21" i="30"/>
  <c r="AE5" i="30"/>
  <c r="X21" i="30"/>
  <c r="X9" i="30"/>
  <c r="X5" i="30"/>
  <c r="CD21" i="30"/>
  <c r="CD9" i="30"/>
  <c r="CD5" i="30"/>
  <c r="BG21" i="30"/>
  <c r="BG9" i="30"/>
  <c r="BG5" i="30"/>
  <c r="BC10" i="2"/>
  <c r="BC22" i="2"/>
  <c r="BC6" i="2"/>
  <c r="H22" i="2"/>
  <c r="H6" i="2"/>
  <c r="H10" i="2"/>
  <c r="P22" i="2"/>
  <c r="P6" i="2"/>
  <c r="P10" i="2"/>
  <c r="AO6" i="2"/>
  <c r="AO22" i="2"/>
  <c r="AO10" i="2"/>
  <c r="Z6" i="2"/>
  <c r="Z10" i="2"/>
  <c r="Z22" i="2"/>
  <c r="C6" i="2"/>
  <c r="C10" i="2"/>
  <c r="C22" i="2"/>
  <c r="BO6" i="2"/>
  <c r="BO10" i="2"/>
  <c r="BO22" i="2"/>
  <c r="L6" i="2"/>
  <c r="L10" i="2"/>
  <c r="L22" i="2"/>
  <c r="U10" i="2"/>
  <c r="U22" i="2"/>
  <c r="U6" i="2"/>
  <c r="CG10" i="2"/>
  <c r="CG22" i="2"/>
  <c r="CG6" i="2"/>
  <c r="BJ10" i="2"/>
  <c r="BJ22" i="2"/>
  <c r="BJ6" i="2"/>
  <c r="AU9" i="14"/>
  <c r="AU5" i="14"/>
  <c r="AU21" i="14"/>
  <c r="BW5" i="14"/>
  <c r="BW21" i="14"/>
  <c r="BW9" i="14"/>
  <c r="AE9" i="14"/>
  <c r="AE21" i="14"/>
  <c r="AE5" i="14"/>
  <c r="AC5" i="14"/>
  <c r="AC21" i="14"/>
  <c r="AC9" i="14"/>
  <c r="BO5" i="14"/>
  <c r="BO21" i="14"/>
  <c r="BO9" i="14"/>
  <c r="F9" i="14"/>
  <c r="F21" i="14"/>
  <c r="F5" i="14"/>
  <c r="BR21" i="14"/>
  <c r="BR9" i="14"/>
  <c r="BR5" i="14"/>
  <c r="AV9" i="14"/>
  <c r="AV21" i="14"/>
  <c r="AV5" i="14"/>
  <c r="Y21" i="14"/>
  <c r="Y5" i="14"/>
  <c r="Y9" i="14"/>
  <c r="J9" i="14"/>
  <c r="J5" i="14"/>
  <c r="J21" i="14"/>
  <c r="BV9" i="14"/>
  <c r="BV21" i="14"/>
  <c r="BV5" i="14"/>
  <c r="AL21" i="16"/>
  <c r="AL5" i="16"/>
  <c r="AL9" i="16"/>
  <c r="D9" i="16"/>
  <c r="D21" i="16"/>
  <c r="D5" i="16"/>
  <c r="BK21" i="16"/>
  <c r="BK9" i="16"/>
  <c r="BK5" i="16"/>
  <c r="AC21" i="16"/>
  <c r="AC9" i="16"/>
  <c r="AC5" i="16"/>
  <c r="CH21" i="16"/>
  <c r="CH5" i="16"/>
  <c r="CH9" i="16"/>
  <c r="BX9" i="16"/>
  <c r="BX21" i="16"/>
  <c r="BX5" i="16"/>
  <c r="BH9" i="16"/>
  <c r="BH21" i="16"/>
  <c r="BH5" i="16"/>
  <c r="AZ9" i="16"/>
  <c r="AZ21" i="16"/>
  <c r="AZ5" i="16"/>
  <c r="AR9" i="16"/>
  <c r="AR21" i="16"/>
  <c r="AR5" i="16"/>
  <c r="AA9" i="16"/>
  <c r="AA21" i="16"/>
  <c r="AA5" i="16"/>
  <c r="BP5" i="22"/>
  <c r="BP21" i="22"/>
  <c r="BP9" i="22"/>
  <c r="AV9" i="22"/>
  <c r="AV21" i="22"/>
  <c r="AV5" i="22"/>
  <c r="D5" i="22"/>
  <c r="D21" i="22"/>
  <c r="D9" i="22"/>
  <c r="BG21" i="22"/>
  <c r="BG9" i="22"/>
  <c r="BG5" i="22"/>
  <c r="BI5" i="22"/>
  <c r="BI21" i="22"/>
  <c r="BI9" i="22"/>
  <c r="BJ21" i="22"/>
  <c r="BJ9" i="22"/>
  <c r="BJ5" i="22"/>
  <c r="BK21" i="22"/>
  <c r="BK9" i="22"/>
  <c r="BK5" i="22"/>
  <c r="BL9" i="22"/>
  <c r="BL21" i="22"/>
  <c r="BL5" i="22"/>
  <c r="AO21" i="22"/>
  <c r="AO5" i="22"/>
  <c r="AO9" i="22"/>
  <c r="Z21" i="22"/>
  <c r="Z5" i="22"/>
  <c r="Z9" i="22"/>
  <c r="CE3" i="8" l="1"/>
  <c r="CE3" i="12"/>
  <c r="CE10" i="12" s="1"/>
  <c r="CE18" i="12" s="1"/>
  <c r="CE19" i="12" s="1"/>
  <c r="CF3" i="20"/>
  <c r="CF10" i="20"/>
  <c r="CF18" i="20" s="1"/>
  <c r="CF19" i="20" s="1"/>
  <c r="U9" i="18"/>
  <c r="U5" i="18"/>
  <c r="U21" i="18"/>
  <c r="B24" i="24"/>
  <c r="G12" i="35" s="1"/>
  <c r="BB9" i="18"/>
  <c r="BB21" i="18"/>
  <c r="BB5" i="18"/>
  <c r="CA21" i="18"/>
  <c r="CA5" i="18"/>
  <c r="CA9" i="18"/>
  <c r="CB21" i="18"/>
  <c r="CB5" i="18"/>
  <c r="CB9" i="18"/>
  <c r="F9" i="18"/>
  <c r="F5" i="18"/>
  <c r="F21" i="18"/>
  <c r="AG21" i="18"/>
  <c r="AG9" i="18"/>
  <c r="AG5" i="18"/>
  <c r="R21" i="18"/>
  <c r="R9" i="18"/>
  <c r="R5" i="18"/>
  <c r="CD21" i="18"/>
  <c r="CD9" i="18"/>
  <c r="CD5" i="18"/>
  <c r="BG21" i="18"/>
  <c r="BG5" i="18"/>
  <c r="BG9" i="18"/>
  <c r="AJ9" i="18"/>
  <c r="AJ5" i="18"/>
  <c r="AJ21" i="18"/>
  <c r="M21" i="18"/>
  <c r="M5" i="18"/>
  <c r="M9" i="18"/>
  <c r="BY21" i="18"/>
  <c r="BY5" i="18"/>
  <c r="BY9" i="18"/>
  <c r="B11" i="4" a="1"/>
  <c r="B3" i="4" a="1"/>
  <c r="B10" i="5" a="1"/>
  <c r="B3" i="5" a="1"/>
  <c r="B24" i="32"/>
  <c r="B12" i="35" s="1"/>
  <c r="CH3" i="22"/>
  <c r="CH10" i="22"/>
  <c r="CH18" i="22" s="1"/>
  <c r="CH19" i="22" s="1"/>
  <c r="CF10" i="12"/>
  <c r="CF18" i="12" s="1"/>
  <c r="CF19" i="12" s="1"/>
  <c r="CH10" i="20"/>
  <c r="CH18" i="20" s="1"/>
  <c r="CH19" i="20" s="1"/>
  <c r="C21" i="28"/>
  <c r="C9" i="28"/>
  <c r="C5" i="28"/>
  <c r="AI21" i="28"/>
  <c r="AI9" i="28"/>
  <c r="AI5" i="28"/>
  <c r="X21" i="28"/>
  <c r="X9" i="28"/>
  <c r="X5" i="28"/>
  <c r="BZ9" i="28"/>
  <c r="BZ21" i="28"/>
  <c r="BZ5" i="28"/>
  <c r="AU21" i="28"/>
  <c r="AU5" i="28"/>
  <c r="AU9" i="28"/>
  <c r="BG21" i="28"/>
  <c r="BG5" i="28"/>
  <c r="BG9" i="28"/>
  <c r="BJ9" i="28"/>
  <c r="BJ5" i="28"/>
  <c r="BJ21" i="28"/>
  <c r="BK21" i="28"/>
  <c r="BK5" i="28"/>
  <c r="BK9" i="28"/>
  <c r="AO21" i="28"/>
  <c r="AO5" i="28"/>
  <c r="AO9" i="28"/>
  <c r="T21" i="28"/>
  <c r="T5" i="28"/>
  <c r="T9" i="28"/>
  <c r="CF21" i="28"/>
  <c r="CF5" i="28"/>
  <c r="CF9" i="28"/>
  <c r="CG10" i="20"/>
  <c r="CG18" i="20" s="1"/>
  <c r="CG19" i="20" s="1"/>
  <c r="CH3" i="14"/>
  <c r="CH10" i="14"/>
  <c r="CH18" i="14" s="1"/>
  <c r="CH19" i="14" s="1"/>
  <c r="BB9" i="28"/>
  <c r="BB21" i="28"/>
  <c r="BB5" i="28"/>
  <c r="CH9" i="28"/>
  <c r="CH21" i="28"/>
  <c r="CH5" i="28"/>
  <c r="AQ21" i="28"/>
  <c r="AQ9" i="28"/>
  <c r="AQ5" i="28"/>
  <c r="M5" i="28"/>
  <c r="M21" i="28"/>
  <c r="M9" i="28"/>
  <c r="BN9" i="28"/>
  <c r="BN5" i="28"/>
  <c r="BN21" i="28"/>
  <c r="BR9" i="28"/>
  <c r="BR21" i="28"/>
  <c r="BR5" i="28"/>
  <c r="BT21" i="28"/>
  <c r="BT9" i="28"/>
  <c r="BT5" i="28"/>
  <c r="BV9" i="28"/>
  <c r="BV21" i="28"/>
  <c r="BV5" i="28"/>
  <c r="AW21" i="28"/>
  <c r="AW9" i="28"/>
  <c r="AW5" i="28"/>
  <c r="AB5" i="28"/>
  <c r="AB21" i="28"/>
  <c r="AB9" i="28"/>
  <c r="CG3" i="22"/>
  <c r="CG10" i="22" s="1"/>
  <c r="CG18" i="22" s="1"/>
  <c r="CG19" i="22" s="1"/>
  <c r="B24" i="16"/>
  <c r="K12" i="35" s="1"/>
  <c r="CF10" i="8"/>
  <c r="CF18" i="8" s="1"/>
  <c r="CF19" i="8" s="1"/>
  <c r="R9" i="28"/>
  <c r="R21" i="28"/>
  <c r="R5" i="28"/>
  <c r="E21" i="28"/>
  <c r="E5" i="28"/>
  <c r="E9" i="28"/>
  <c r="BF9" i="28"/>
  <c r="BF21" i="28"/>
  <c r="BF5" i="28"/>
  <c r="AC9" i="28"/>
  <c r="AC21" i="28"/>
  <c r="AC5" i="28"/>
  <c r="CD9" i="28"/>
  <c r="CD21" i="28"/>
  <c r="CD5" i="28"/>
  <c r="CB21" i="28"/>
  <c r="CB9" i="28"/>
  <c r="CB5" i="28"/>
  <c r="CE21" i="28"/>
  <c r="CE5" i="28"/>
  <c r="CE9" i="28"/>
  <c r="CG9" i="28"/>
  <c r="CG5" i="28"/>
  <c r="CG21" i="28"/>
  <c r="BE21" i="28"/>
  <c r="BE5" i="28"/>
  <c r="BE9" i="28"/>
  <c r="AJ21" i="28"/>
  <c r="AJ5" i="28"/>
  <c r="AJ9" i="28"/>
  <c r="B24" i="10"/>
  <c r="M12" i="35" s="1"/>
  <c r="BD21" i="18"/>
  <c r="BD5" i="18"/>
  <c r="BD9" i="18"/>
  <c r="AF21" i="18"/>
  <c r="AF5" i="18"/>
  <c r="AF9" i="18"/>
  <c r="AN21" i="18"/>
  <c r="AN9" i="18"/>
  <c r="AN5" i="18"/>
  <c r="AU21" i="18"/>
  <c r="AU5" i="18"/>
  <c r="AU9" i="18"/>
  <c r="AW9" i="18"/>
  <c r="AW5" i="18"/>
  <c r="AW21" i="18"/>
  <c r="AH21" i="18"/>
  <c r="AH9" i="18"/>
  <c r="AH5" i="18"/>
  <c r="K21" i="18"/>
  <c r="K9" i="18"/>
  <c r="K5" i="18"/>
  <c r="BW21" i="18"/>
  <c r="BW9" i="18"/>
  <c r="BW5" i="18"/>
  <c r="AZ21" i="18"/>
  <c r="AZ5" i="18"/>
  <c r="AZ9" i="18"/>
  <c r="AC21" i="18"/>
  <c r="AC9" i="18"/>
  <c r="AC5" i="18"/>
  <c r="CH3" i="26"/>
  <c r="CG10" i="26" s="1"/>
  <c r="CG18" i="26" s="1"/>
  <c r="CG19" i="26" s="1"/>
  <c r="CH10" i="26"/>
  <c r="CH18" i="26" s="1"/>
  <c r="CH19" i="26" s="1"/>
  <c r="H21" i="18"/>
  <c r="H5" i="18"/>
  <c r="H9" i="18"/>
  <c r="BC21" i="18"/>
  <c r="BC5" i="18"/>
  <c r="BC9" i="18"/>
  <c r="BK21" i="18"/>
  <c r="BK5" i="18"/>
  <c r="BK9" i="18"/>
  <c r="BR9" i="18"/>
  <c r="BR5" i="18"/>
  <c r="BR21" i="18"/>
  <c r="BE21" i="18"/>
  <c r="BE9" i="18"/>
  <c r="BE5" i="18"/>
  <c r="AP21" i="18"/>
  <c r="AP5" i="18"/>
  <c r="AP9" i="18"/>
  <c r="S21" i="18"/>
  <c r="S9" i="18"/>
  <c r="S5" i="18"/>
  <c r="CE21" i="18"/>
  <c r="CE9" i="18"/>
  <c r="CE5" i="18"/>
  <c r="BH5" i="18"/>
  <c r="BH21" i="18"/>
  <c r="BH9" i="18"/>
  <c r="AK9" i="18"/>
  <c r="AK5" i="18"/>
  <c r="AK21" i="18"/>
  <c r="B24" i="14"/>
  <c r="J12" i="35" s="1"/>
  <c r="B24" i="26"/>
  <c r="D12" i="35" s="1"/>
  <c r="CG10" i="8"/>
  <c r="CG18" i="8" s="1"/>
  <c r="CG19" i="8" s="1"/>
  <c r="BO21" i="28"/>
  <c r="BO9" i="28"/>
  <c r="BO5" i="28"/>
  <c r="W21" i="28"/>
  <c r="W9" i="28"/>
  <c r="W5" i="28"/>
  <c r="BY9" i="28"/>
  <c r="BY5" i="28"/>
  <c r="BY21" i="28"/>
  <c r="AT9" i="28"/>
  <c r="AT21" i="28"/>
  <c r="AT5" i="28"/>
  <c r="F9" i="28"/>
  <c r="F21" i="28"/>
  <c r="F5" i="28"/>
  <c r="H21" i="28"/>
  <c r="H9" i="28"/>
  <c r="H5" i="28"/>
  <c r="J9" i="28"/>
  <c r="J21" i="28"/>
  <c r="J5" i="28"/>
  <c r="B21" i="28"/>
  <c r="B5" i="28"/>
  <c r="B9" i="28" s="1"/>
  <c r="BM21" i="28"/>
  <c r="BM9" i="28"/>
  <c r="BM5" i="28"/>
  <c r="AR9" i="28"/>
  <c r="AR5" i="28"/>
  <c r="AR21" i="28"/>
  <c r="BO21" i="18"/>
  <c r="BO9" i="18"/>
  <c r="BO5" i="18"/>
  <c r="CE10" i="3"/>
  <c r="CE18" i="3" s="1"/>
  <c r="CE19" i="3" s="1"/>
  <c r="BS21" i="18"/>
  <c r="BS5" i="18"/>
  <c r="BS9" i="18"/>
  <c r="BZ9" i="18"/>
  <c r="BZ21" i="18"/>
  <c r="BZ5" i="18"/>
  <c r="CH9" i="18"/>
  <c r="CH5" i="18"/>
  <c r="CH21" i="18"/>
  <c r="B21" i="18"/>
  <c r="B5" i="18"/>
  <c r="B9" i="18" s="1"/>
  <c r="BM9" i="18"/>
  <c r="BM21" i="18"/>
  <c r="BM5" i="18"/>
  <c r="AX21" i="18"/>
  <c r="AX9" i="18"/>
  <c r="AX5" i="18"/>
  <c r="AA21" i="18"/>
  <c r="AA9" i="18"/>
  <c r="AA5" i="18"/>
  <c r="D21" i="18"/>
  <c r="D5" i="18"/>
  <c r="D9" i="18"/>
  <c r="BP21" i="18"/>
  <c r="BP5" i="18"/>
  <c r="BP9" i="18"/>
  <c r="AS9" i="18"/>
  <c r="AS5" i="18"/>
  <c r="AS21" i="18"/>
  <c r="B24" i="22"/>
  <c r="F12" i="35" s="1"/>
  <c r="CG10" i="14"/>
  <c r="CG18" i="14" s="1"/>
  <c r="CG19" i="14" s="1"/>
  <c r="CG3" i="14"/>
  <c r="CF3" i="14" s="1"/>
  <c r="B25" i="2"/>
  <c r="CD3" i="3"/>
  <c r="AK9" i="28"/>
  <c r="AK5" i="28"/>
  <c r="AK21" i="28"/>
  <c r="V9" i="28"/>
  <c r="V21" i="28"/>
  <c r="V5" i="28"/>
  <c r="AM21" i="28"/>
  <c r="AM5" i="28"/>
  <c r="AM9" i="28"/>
  <c r="K21" i="28"/>
  <c r="K9" i="28"/>
  <c r="K5" i="28"/>
  <c r="BL21" i="28"/>
  <c r="BL9" i="28"/>
  <c r="BL5" i="28"/>
  <c r="P21" i="28"/>
  <c r="P9" i="28"/>
  <c r="P5" i="28"/>
  <c r="S21" i="28"/>
  <c r="S9" i="28"/>
  <c r="S5" i="28"/>
  <c r="U9" i="28"/>
  <c r="U5" i="28"/>
  <c r="U21" i="28"/>
  <c r="I21" i="28"/>
  <c r="I5" i="28"/>
  <c r="I9" i="28"/>
  <c r="BU21" i="28"/>
  <c r="BU9" i="28"/>
  <c r="BU5" i="28"/>
  <c r="AZ21" i="28"/>
  <c r="AZ5" i="28"/>
  <c r="AZ9" i="28"/>
  <c r="AR21" i="18"/>
  <c r="AR9" i="18"/>
  <c r="AR5" i="18"/>
  <c r="CH3" i="16"/>
  <c r="CF3" i="26"/>
  <c r="CF10" i="26"/>
  <c r="CF18" i="26" s="1"/>
  <c r="CF19" i="26" s="1"/>
  <c r="AE21" i="18"/>
  <c r="AE9" i="18"/>
  <c r="AE5" i="18"/>
  <c r="O21" i="18"/>
  <c r="O5" i="18"/>
  <c r="O9" i="18"/>
  <c r="P21" i="18"/>
  <c r="P5" i="18"/>
  <c r="P9" i="18"/>
  <c r="W21" i="18"/>
  <c r="W5" i="18"/>
  <c r="W9" i="18"/>
  <c r="I9" i="18"/>
  <c r="I21" i="18"/>
  <c r="I5" i="18"/>
  <c r="BU9" i="18"/>
  <c r="BU21" i="18"/>
  <c r="BU5" i="18"/>
  <c r="BF9" i="18"/>
  <c r="BF21" i="18"/>
  <c r="BF5" i="18"/>
  <c r="AI21" i="18"/>
  <c r="AI9" i="18"/>
  <c r="AI5" i="18"/>
  <c r="L9" i="18"/>
  <c r="L21" i="18"/>
  <c r="L5" i="18"/>
  <c r="BX9" i="18"/>
  <c r="BX21" i="18"/>
  <c r="BX5" i="18"/>
  <c r="BA21" i="18"/>
  <c r="BA5" i="18"/>
  <c r="BA9" i="18"/>
  <c r="CH3" i="30"/>
  <c r="B10" i="2"/>
  <c r="B24" i="30"/>
  <c r="C12" i="35" s="1"/>
  <c r="CH3" i="24"/>
  <c r="CH10" i="24"/>
  <c r="CH18" i="24" s="1"/>
  <c r="CH19" i="24" s="1"/>
  <c r="AX9" i="28"/>
  <c r="AX21" i="28"/>
  <c r="AX5" i="28"/>
  <c r="BQ9" i="28"/>
  <c r="BQ5" i="28"/>
  <c r="BQ21" i="28"/>
  <c r="BD21" i="28"/>
  <c r="BD9" i="28"/>
  <c r="BD5" i="28"/>
  <c r="Z9" i="28"/>
  <c r="Z21" i="28"/>
  <c r="Z5" i="28"/>
  <c r="CA9" i="28"/>
  <c r="CA21" i="28"/>
  <c r="CA5" i="28"/>
  <c r="AA21" i="28"/>
  <c r="AA9" i="28"/>
  <c r="AA5" i="28"/>
  <c r="AD9" i="28"/>
  <c r="AD21" i="28"/>
  <c r="AD5" i="28"/>
  <c r="AE21" i="28"/>
  <c r="AE5" i="28"/>
  <c r="AE9" i="28"/>
  <c r="Q21" i="28"/>
  <c r="Q5" i="28"/>
  <c r="Q9" i="28"/>
  <c r="CC21" i="28"/>
  <c r="CC9" i="28"/>
  <c r="CC5" i="28"/>
  <c r="BH5" i="28"/>
  <c r="BH21" i="28"/>
  <c r="BH9" i="28"/>
  <c r="G21" i="18"/>
  <c r="G5" i="18"/>
  <c r="G9" i="18"/>
  <c r="N9" i="18"/>
  <c r="N21" i="18"/>
  <c r="N5" i="18"/>
  <c r="V9" i="18"/>
  <c r="V5" i="18"/>
  <c r="V21" i="18"/>
  <c r="X21" i="18"/>
  <c r="X5" i="18"/>
  <c r="X9" i="18"/>
  <c r="AO21" i="18"/>
  <c r="AO5" i="18"/>
  <c r="AO9" i="18"/>
  <c r="Z21" i="18"/>
  <c r="Z9" i="18"/>
  <c r="Z5" i="18"/>
  <c r="C21" i="18"/>
  <c r="C9" i="18"/>
  <c r="C5" i="18"/>
  <c r="CG9" i="18"/>
  <c r="CG5" i="18"/>
  <c r="CG21" i="18"/>
  <c r="AL9" i="18"/>
  <c r="AL5" i="18"/>
  <c r="AL21" i="18"/>
  <c r="BT21" i="18"/>
  <c r="BT5" i="18"/>
  <c r="BT9" i="18"/>
  <c r="AM21" i="18"/>
  <c r="AM9" i="18"/>
  <c r="AM5" i="18"/>
  <c r="AT9" i="18"/>
  <c r="AT5" i="18"/>
  <c r="AT21" i="18"/>
  <c r="Q21" i="18"/>
  <c r="Q9" i="18"/>
  <c r="Q5" i="18"/>
  <c r="CC21" i="18"/>
  <c r="CC9" i="18"/>
  <c r="CC5" i="18"/>
  <c r="BN9" i="18"/>
  <c r="BN21" i="18"/>
  <c r="BN5" i="18"/>
  <c r="AQ21" i="18"/>
  <c r="AQ5" i="18"/>
  <c r="AQ9" i="18"/>
  <c r="T9" i="18"/>
  <c r="T5" i="18"/>
  <c r="T21" i="18"/>
  <c r="CF9" i="18"/>
  <c r="CF5" i="18"/>
  <c r="CF21" i="18"/>
  <c r="BI5" i="18"/>
  <c r="BI21" i="18"/>
  <c r="BI9" i="18"/>
  <c r="CG3" i="10"/>
  <c r="CH3" i="32"/>
  <c r="CG3" i="26"/>
  <c r="CH3" i="10"/>
  <c r="CG10" i="10" s="1"/>
  <c r="CG18" i="10" s="1"/>
  <c r="CG19" i="10" s="1"/>
  <c r="CH10" i="10"/>
  <c r="CH18" i="10" s="1"/>
  <c r="CH19" i="10" s="1"/>
  <c r="CH3" i="2"/>
  <c r="CG3" i="2" s="1"/>
  <c r="C7" i="4"/>
  <c r="C65" i="6" s="1" a="1"/>
  <c r="C65" i="6" s="1"/>
  <c r="B7" i="4"/>
  <c r="B65" i="6" s="1" a="1"/>
  <c r="B65" i="6" s="1"/>
  <c r="F7" i="4"/>
  <c r="F65" i="6" s="1" a="1"/>
  <c r="F65" i="6" s="1"/>
  <c r="E7" i="4"/>
  <c r="E65" i="6" s="1" a="1"/>
  <c r="E65" i="6" s="1"/>
  <c r="D7" i="4"/>
  <c r="D65" i="6" s="1" a="1"/>
  <c r="D65" i="6" s="1"/>
  <c r="G7" i="4"/>
  <c r="BC21" i="28"/>
  <c r="BC9" i="28"/>
  <c r="BC5" i="28"/>
  <c r="AH9" i="28"/>
  <c r="AH5" i="28"/>
  <c r="AH21" i="28"/>
  <c r="BW21" i="28"/>
  <c r="BW9" i="28"/>
  <c r="BW5" i="28"/>
  <c r="AS9" i="28"/>
  <c r="AS5" i="28"/>
  <c r="AS21" i="28"/>
  <c r="N9" i="28"/>
  <c r="N5" i="28"/>
  <c r="N21" i="28"/>
  <c r="AL9" i="28"/>
  <c r="AL21" i="28"/>
  <c r="AL5" i="28"/>
  <c r="AN21" i="28"/>
  <c r="AN9" i="28"/>
  <c r="AN5" i="28"/>
  <c r="AP9" i="28"/>
  <c r="AP21" i="28"/>
  <c r="AP5" i="28"/>
  <c r="Y21" i="28"/>
  <c r="Y9" i="28"/>
  <c r="Y5" i="28"/>
  <c r="D21" i="28"/>
  <c r="D5" i="28"/>
  <c r="D9" i="28"/>
  <c r="BP21" i="28"/>
  <c r="BP5" i="28"/>
  <c r="BP9" i="28"/>
  <c r="AV21" i="18"/>
  <c r="AV5" i="18"/>
  <c r="AV9" i="18"/>
  <c r="AD9" i="18"/>
  <c r="AD21" i="18"/>
  <c r="AD5" i="18"/>
  <c r="BJ9" i="18"/>
  <c r="BJ5" i="18"/>
  <c r="BJ21" i="18"/>
  <c r="BL21" i="18"/>
  <c r="BL5" i="18"/>
  <c r="BL9" i="18"/>
  <c r="Y21" i="18"/>
  <c r="Y9" i="18"/>
  <c r="Y5" i="18"/>
  <c r="J9" i="18"/>
  <c r="J21" i="18"/>
  <c r="J5" i="18"/>
  <c r="BV9" i="18"/>
  <c r="BV21" i="18"/>
  <c r="BV5" i="18"/>
  <c r="AY21" i="18"/>
  <c r="AY9" i="18"/>
  <c r="AY5" i="18"/>
  <c r="AB21" i="18"/>
  <c r="AB9" i="18"/>
  <c r="AB5" i="18"/>
  <c r="E21" i="18"/>
  <c r="E5" i="18"/>
  <c r="E9" i="18"/>
  <c r="BQ21" i="18"/>
  <c r="BQ5" i="18"/>
  <c r="BQ9" i="18"/>
  <c r="CA15" i="4"/>
  <c r="BS15" i="4"/>
  <c r="BK15" i="4"/>
  <c r="BC15" i="4"/>
  <c r="AU15" i="4"/>
  <c r="AM15" i="4"/>
  <c r="AE15" i="4"/>
  <c r="AE70" i="6" s="1" a="1"/>
  <c r="AE70" i="6" s="1"/>
  <c r="W15" i="4"/>
  <c r="W70" i="6" s="1" a="1"/>
  <c r="W70" i="6" s="1"/>
  <c r="O15" i="4"/>
  <c r="O70" i="6" s="1" a="1"/>
  <c r="O70" i="6" s="1"/>
  <c r="G15" i="4"/>
  <c r="G70" i="6" s="1" a="1"/>
  <c r="G70" i="6" s="1"/>
  <c r="CG15" i="4"/>
  <c r="BY15" i="4"/>
  <c r="BQ15" i="4"/>
  <c r="BI15" i="4"/>
  <c r="BA15" i="4"/>
  <c r="AS15" i="4"/>
  <c r="AK15" i="4"/>
  <c r="AC15" i="4"/>
  <c r="AC70" i="6" s="1" a="1"/>
  <c r="AC70" i="6" s="1"/>
  <c r="U15" i="4"/>
  <c r="U70" i="6" s="1" a="1"/>
  <c r="U70" i="6" s="1"/>
  <c r="M15" i="4"/>
  <c r="M70" i="6" s="1" a="1"/>
  <c r="M70" i="6" s="1"/>
  <c r="E15" i="4"/>
  <c r="E70" i="6" s="1" a="1"/>
  <c r="E70" i="6" s="1"/>
  <c r="CF15" i="4"/>
  <c r="BV15" i="4"/>
  <c r="BL15" i="4"/>
  <c r="AZ15" i="4"/>
  <c r="AP15" i="4"/>
  <c r="AF15" i="4"/>
  <c r="T15" i="4"/>
  <c r="T70" i="6" s="1" a="1"/>
  <c r="T70" i="6" s="1"/>
  <c r="J15" i="4"/>
  <c r="J70" i="6" s="1" a="1"/>
  <c r="J70" i="6" s="1"/>
  <c r="BN15" i="4"/>
  <c r="CE15" i="4"/>
  <c r="BU15" i="4"/>
  <c r="BJ15" i="4"/>
  <c r="AY15" i="4"/>
  <c r="AO15" i="4"/>
  <c r="AD15" i="4"/>
  <c r="AD70" i="6" s="1" a="1"/>
  <c r="AD70" i="6" s="1"/>
  <c r="S15" i="4"/>
  <c r="S70" i="6" s="1" a="1"/>
  <c r="S70" i="6" s="1"/>
  <c r="I15" i="4"/>
  <c r="I70" i="6" s="1" a="1"/>
  <c r="I70" i="6" s="1"/>
  <c r="BD15" i="4"/>
  <c r="CD15" i="4"/>
  <c r="BT15" i="4"/>
  <c r="BH15" i="4"/>
  <c r="AX15" i="4"/>
  <c r="AN15" i="4"/>
  <c r="AB15" i="4"/>
  <c r="AB70" i="6" s="1" a="1"/>
  <c r="AB70" i="6" s="1"/>
  <c r="R15" i="4"/>
  <c r="R70" i="6" s="1" a="1"/>
  <c r="R70" i="6" s="1"/>
  <c r="H15" i="4"/>
  <c r="H70" i="6" s="1" a="1"/>
  <c r="H70" i="6" s="1"/>
  <c r="BX15" i="4"/>
  <c r="X15" i="4"/>
  <c r="X70" i="6" s="1" a="1"/>
  <c r="X70" i="6" s="1"/>
  <c r="CC15" i="4"/>
  <c r="BR15" i="4"/>
  <c r="BG15" i="4"/>
  <c r="AW15" i="4"/>
  <c r="AL15" i="4"/>
  <c r="AA15" i="4"/>
  <c r="AA70" i="6" s="1" a="1"/>
  <c r="AA70" i="6" s="1"/>
  <c r="Q15" i="4"/>
  <c r="Q70" i="6" s="1" a="1"/>
  <c r="Q70" i="6" s="1"/>
  <c r="F15" i="4"/>
  <c r="F70" i="6" s="1" a="1"/>
  <c r="F70" i="6" s="1"/>
  <c r="L15" i="4"/>
  <c r="L70" i="6" s="1" a="1"/>
  <c r="L70" i="6" s="1"/>
  <c r="CB15" i="4"/>
  <c r="BP15" i="4"/>
  <c r="BF15" i="4"/>
  <c r="AV15" i="4"/>
  <c r="AJ15" i="4"/>
  <c r="Z15" i="4"/>
  <c r="Z70" i="6" s="1" a="1"/>
  <c r="Z70" i="6" s="1"/>
  <c r="P15" i="4"/>
  <c r="P70" i="6" s="1" a="1"/>
  <c r="P70" i="6" s="1"/>
  <c r="D15" i="4"/>
  <c r="D70" i="6" s="1" a="1"/>
  <c r="D70" i="6" s="1"/>
  <c r="AR15" i="4"/>
  <c r="BZ15" i="4"/>
  <c r="BO15" i="4"/>
  <c r="BE15" i="4"/>
  <c r="AT15" i="4"/>
  <c r="AI15" i="4"/>
  <c r="Y15" i="4"/>
  <c r="Y70" i="6" s="1" a="1"/>
  <c r="Y70" i="6" s="1"/>
  <c r="N15" i="4"/>
  <c r="N70" i="6" s="1" a="1"/>
  <c r="N70" i="6" s="1"/>
  <c r="C15" i="4"/>
  <c r="C70" i="6" s="1" a="1"/>
  <c r="C70" i="6" s="1"/>
  <c r="AH15" i="4"/>
  <c r="BB15" i="4"/>
  <c r="AQ15" i="4"/>
  <c r="K15" i="4"/>
  <c r="K70" i="6" s="1" a="1"/>
  <c r="K70" i="6" s="1"/>
  <c r="AG15" i="4"/>
  <c r="V15" i="4"/>
  <c r="V70" i="6" s="1" a="1"/>
  <c r="V70" i="6" s="1"/>
  <c r="CH15" i="4"/>
  <c r="B15" i="4"/>
  <c r="B70" i="6" s="1" a="1"/>
  <c r="B70" i="6" s="1"/>
  <c r="BW15" i="4"/>
  <c r="BM15" i="4"/>
  <c r="O21" i="28"/>
  <c r="O5" i="28"/>
  <c r="O9" i="28"/>
  <c r="BS9" i="28"/>
  <c r="BS21" i="28"/>
  <c r="BS5" i="28"/>
  <c r="G21" i="28"/>
  <c r="G5" i="28"/>
  <c r="G9" i="28"/>
  <c r="BI9" i="28"/>
  <c r="BI21" i="28"/>
  <c r="BI5" i="28"/>
  <c r="AF21" i="28"/>
  <c r="AF9" i="28"/>
  <c r="AF5" i="28"/>
  <c r="AV21" i="28"/>
  <c r="AV9" i="28"/>
  <c r="AV5" i="28"/>
  <c r="AY21" i="28"/>
  <c r="AY9" i="28"/>
  <c r="AY5" i="28"/>
  <c r="BA9" i="28"/>
  <c r="BA5" i="28"/>
  <c r="BA21" i="28"/>
  <c r="AG21" i="28"/>
  <c r="AG9" i="28"/>
  <c r="AG5" i="28"/>
  <c r="L9" i="28"/>
  <c r="L5" i="28"/>
  <c r="L21" i="28"/>
  <c r="BX9" i="28"/>
  <c r="BX5" i="28"/>
  <c r="BX21" i="28"/>
  <c r="CF3" i="2" l="1"/>
  <c r="CF11" i="2" s="1"/>
  <c r="CF19" i="2" s="1"/>
  <c r="CF20" i="2" s="1"/>
  <c r="CG11" i="2"/>
  <c r="CG19" i="2" s="1"/>
  <c r="CG20" i="2" s="1"/>
  <c r="CF3" i="10"/>
  <c r="CF10" i="10" s="1"/>
  <c r="CF18" i="10" s="1"/>
  <c r="CF19" i="10" s="1"/>
  <c r="CE10" i="26"/>
  <c r="CE18" i="26" s="1"/>
  <c r="CE19" i="26" s="1"/>
  <c r="CE3" i="26"/>
  <c r="CG3" i="16"/>
  <c r="CH10" i="16"/>
  <c r="CH18" i="16" s="1"/>
  <c r="CH19" i="16" s="1"/>
  <c r="CE10" i="14"/>
  <c r="CE18" i="14" s="1"/>
  <c r="CE19" i="14" s="1"/>
  <c r="CE3" i="14"/>
  <c r="CH10" i="32"/>
  <c r="CH18" i="32" s="1"/>
  <c r="CH19" i="32" s="1"/>
  <c r="CG10" i="32"/>
  <c r="CG18" i="32" s="1"/>
  <c r="CG19" i="32" s="1"/>
  <c r="CG3" i="32"/>
  <c r="CD13" i="4"/>
  <c r="BV13" i="4"/>
  <c r="BN13" i="4"/>
  <c r="BF13" i="4"/>
  <c r="AX13" i="4"/>
  <c r="AP13" i="4"/>
  <c r="AH13" i="4"/>
  <c r="Z13" i="4"/>
  <c r="Z39" i="6" s="1" a="1"/>
  <c r="Z39" i="6" s="1"/>
  <c r="R13" i="4"/>
  <c r="R39" i="6" s="1" a="1"/>
  <c r="R39" i="6" s="1"/>
  <c r="J13" i="4"/>
  <c r="J39" i="6" s="1" a="1"/>
  <c r="J39" i="6" s="1"/>
  <c r="B13" i="4"/>
  <c r="B39" i="6" s="1" a="1"/>
  <c r="B39" i="6" s="1"/>
  <c r="CA12" i="4"/>
  <c r="BS12" i="4"/>
  <c r="BK12" i="4"/>
  <c r="BC12" i="4"/>
  <c r="AU12" i="4"/>
  <c r="AM12" i="4"/>
  <c r="AE12" i="4"/>
  <c r="W12" i="4"/>
  <c r="O12" i="4"/>
  <c r="G12" i="4"/>
  <c r="CF11" i="4"/>
  <c r="CF14" i="4" s="1"/>
  <c r="BX11" i="4"/>
  <c r="BP11" i="4"/>
  <c r="BH11" i="4"/>
  <c r="AZ11" i="4"/>
  <c r="AR11" i="4"/>
  <c r="AJ11" i="4"/>
  <c r="AB11" i="4"/>
  <c r="T11" i="4"/>
  <c r="L11" i="4"/>
  <c r="D11" i="4"/>
  <c r="CB13" i="4"/>
  <c r="BT13" i="4"/>
  <c r="BL13" i="4"/>
  <c r="BD13" i="4"/>
  <c r="AV13" i="4"/>
  <c r="AN13" i="4"/>
  <c r="AF13" i="4"/>
  <c r="X13" i="4"/>
  <c r="X39" i="6" s="1" a="1"/>
  <c r="X39" i="6" s="1"/>
  <c r="P13" i="4"/>
  <c r="P39" i="6" s="1" a="1"/>
  <c r="P39" i="6" s="1"/>
  <c r="H13" i="4"/>
  <c r="H39" i="6" s="1" a="1"/>
  <c r="H39" i="6" s="1"/>
  <c r="CG12" i="4"/>
  <c r="BY12" i="4"/>
  <c r="BQ12" i="4"/>
  <c r="BI12" i="4"/>
  <c r="BA12" i="4"/>
  <c r="AS12" i="4"/>
  <c r="AK12" i="4"/>
  <c r="AC12" i="4"/>
  <c r="U12" i="4"/>
  <c r="M12" i="4"/>
  <c r="E12" i="4"/>
  <c r="CD11" i="4"/>
  <c r="CD14" i="4" s="1"/>
  <c r="BV11" i="4"/>
  <c r="BN11" i="4"/>
  <c r="BF11" i="4"/>
  <c r="AX11" i="4"/>
  <c r="AX14" i="4" s="1"/>
  <c r="AP11" i="4"/>
  <c r="AP14" i="4" s="1"/>
  <c r="AH11" i="4"/>
  <c r="Z11" i="4"/>
  <c r="R11" i="4"/>
  <c r="J11" i="4"/>
  <c r="CG13" i="4"/>
  <c r="BW13" i="4"/>
  <c r="BK13" i="4"/>
  <c r="BA13" i="4"/>
  <c r="AQ13" i="4"/>
  <c r="AE13" i="4"/>
  <c r="AE39" i="6" s="1" a="1"/>
  <c r="AE39" i="6" s="1"/>
  <c r="U13" i="4"/>
  <c r="U39" i="6" s="1" a="1"/>
  <c r="U39" i="6" s="1"/>
  <c r="K13" i="4"/>
  <c r="K39" i="6" s="1" a="1"/>
  <c r="K39" i="6" s="1"/>
  <c r="CF12" i="4"/>
  <c r="BV12" i="4"/>
  <c r="BL12" i="4"/>
  <c r="AZ12" i="4"/>
  <c r="AP12" i="4"/>
  <c r="AF12" i="4"/>
  <c r="T12" i="4"/>
  <c r="J12" i="4"/>
  <c r="CG11" i="4"/>
  <c r="BU11" i="4"/>
  <c r="BK11" i="4"/>
  <c r="BK14" i="4" s="1"/>
  <c r="BA11" i="4"/>
  <c r="BA14" i="4" s="1"/>
  <c r="AO11" i="4"/>
  <c r="AE11" i="4"/>
  <c r="U11" i="4"/>
  <c r="I11" i="4"/>
  <c r="BY11" i="4"/>
  <c r="CF13" i="4"/>
  <c r="BU13" i="4"/>
  <c r="BJ13" i="4"/>
  <c r="AZ13" i="4"/>
  <c r="AO13" i="4"/>
  <c r="AD13" i="4"/>
  <c r="AD39" i="6" s="1" a="1"/>
  <c r="AD39" i="6" s="1"/>
  <c r="T13" i="4"/>
  <c r="T39" i="6" s="1" a="1"/>
  <c r="T39" i="6" s="1"/>
  <c r="I13" i="4"/>
  <c r="I39" i="6" s="1" a="1"/>
  <c r="I39" i="6" s="1"/>
  <c r="CE12" i="4"/>
  <c r="BU12" i="4"/>
  <c r="BJ12" i="4"/>
  <c r="AY12" i="4"/>
  <c r="AO12" i="4"/>
  <c r="AD12" i="4"/>
  <c r="S12" i="4"/>
  <c r="I12" i="4"/>
  <c r="CE11" i="4"/>
  <c r="CE14" i="4" s="1"/>
  <c r="BT11" i="4"/>
  <c r="BT14" i="4" s="1"/>
  <c r="BJ11" i="4"/>
  <c r="BJ14" i="4" s="1"/>
  <c r="AY11" i="4"/>
  <c r="AN11" i="4"/>
  <c r="AN14" i="4" s="1"/>
  <c r="AD11" i="4"/>
  <c r="AD14" i="4" s="1"/>
  <c r="AD8" i="6" s="1" a="1"/>
  <c r="AD8" i="6" s="1"/>
  <c r="S11" i="4"/>
  <c r="H11" i="4"/>
  <c r="C13" i="4"/>
  <c r="C39" i="6" s="1" a="1"/>
  <c r="C39" i="6" s="1"/>
  <c r="B12" i="4"/>
  <c r="B11" i="4"/>
  <c r="B14" i="4" s="1"/>
  <c r="B8" i="6" s="1" a="1"/>
  <c r="B8" i="6" s="1"/>
  <c r="CE13" i="4"/>
  <c r="BS13" i="4"/>
  <c r="BI13" i="4"/>
  <c r="AY13" i="4"/>
  <c r="AM13" i="4"/>
  <c r="AC13" i="4"/>
  <c r="AC39" i="6" s="1" a="1"/>
  <c r="AC39" i="6" s="1"/>
  <c r="S13" i="4"/>
  <c r="S39" i="6" s="1" a="1"/>
  <c r="S39" i="6" s="1"/>
  <c r="G13" i="4"/>
  <c r="G39" i="6" s="1" a="1"/>
  <c r="G39" i="6" s="1"/>
  <c r="CD12" i="4"/>
  <c r="BT12" i="4"/>
  <c r="BH12" i="4"/>
  <c r="AX12" i="4"/>
  <c r="AN12" i="4"/>
  <c r="AB12" i="4"/>
  <c r="R12" i="4"/>
  <c r="H12" i="4"/>
  <c r="CC11" i="4"/>
  <c r="BS11" i="4"/>
  <c r="BS14" i="4" s="1"/>
  <c r="BI11" i="4"/>
  <c r="BI14" i="4" s="1"/>
  <c r="AW11" i="4"/>
  <c r="AM11" i="4"/>
  <c r="AM14" i="4" s="1"/>
  <c r="AC11" i="4"/>
  <c r="Q11" i="4"/>
  <c r="G11" i="4"/>
  <c r="G14" i="4" s="1"/>
  <c r="G8" i="6" s="1" a="1"/>
  <c r="G8" i="6" s="1"/>
  <c r="AR12" i="4"/>
  <c r="CC13" i="4"/>
  <c r="BR13" i="4"/>
  <c r="BH13" i="4"/>
  <c r="AW13" i="4"/>
  <c r="AL13" i="4"/>
  <c r="AB13" i="4"/>
  <c r="AB39" i="6" s="1" a="1"/>
  <c r="AB39" i="6" s="1"/>
  <c r="Q13" i="4"/>
  <c r="Q39" i="6" s="1" a="1"/>
  <c r="Q39" i="6" s="1"/>
  <c r="F13" i="4"/>
  <c r="F39" i="6" s="1" a="1"/>
  <c r="F39" i="6" s="1"/>
  <c r="CC12" i="4"/>
  <c r="BR12" i="4"/>
  <c r="BG12" i="4"/>
  <c r="AW12" i="4"/>
  <c r="AL12" i="4"/>
  <c r="AA12" i="4"/>
  <c r="Q12" i="4"/>
  <c r="F12" i="4"/>
  <c r="CB11" i="4"/>
  <c r="CB14" i="4" s="1"/>
  <c r="BR11" i="4"/>
  <c r="BR14" i="4" s="1"/>
  <c r="BG11" i="4"/>
  <c r="AV11" i="4"/>
  <c r="AL11" i="4"/>
  <c r="AL14" i="4" s="1"/>
  <c r="AA11" i="4"/>
  <c r="AA14" i="4" s="1"/>
  <c r="AA8" i="6" s="1" a="1"/>
  <c r="AA8" i="6" s="1"/>
  <c r="P11" i="4"/>
  <c r="P14" i="4" s="1"/>
  <c r="P8" i="6" s="1" a="1"/>
  <c r="P8" i="6" s="1"/>
  <c r="F11" i="4"/>
  <c r="F14" i="4" s="1"/>
  <c r="F8" i="6" s="1" a="1"/>
  <c r="F8" i="6" s="1"/>
  <c r="W13" i="4"/>
  <c r="W39" i="6" s="1" a="1"/>
  <c r="W39" i="6" s="1"/>
  <c r="BN12" i="4"/>
  <c r="X12" i="4"/>
  <c r="AS11" i="4"/>
  <c r="CA13" i="4"/>
  <c r="BQ13" i="4"/>
  <c r="BG13" i="4"/>
  <c r="AU13" i="4"/>
  <c r="AK13" i="4"/>
  <c r="AA13" i="4"/>
  <c r="AA39" i="6" s="1" a="1"/>
  <c r="AA39" i="6" s="1"/>
  <c r="O13" i="4"/>
  <c r="O39" i="6" s="1" a="1"/>
  <c r="O39" i="6" s="1"/>
  <c r="E13" i="4"/>
  <c r="E39" i="6" s="1" a="1"/>
  <c r="E39" i="6" s="1"/>
  <c r="CB12" i="4"/>
  <c r="BP12" i="4"/>
  <c r="BF12" i="4"/>
  <c r="AV12" i="4"/>
  <c r="AJ12" i="4"/>
  <c r="Z12" i="4"/>
  <c r="P12" i="4"/>
  <c r="D12" i="4"/>
  <c r="CA11" i="4"/>
  <c r="CA14" i="4" s="1"/>
  <c r="BQ11" i="4"/>
  <c r="BQ14" i="4" s="1"/>
  <c r="BE11" i="4"/>
  <c r="BE14" i="4" s="1"/>
  <c r="AU11" i="4"/>
  <c r="AU14" i="4" s="1"/>
  <c r="AK11" i="4"/>
  <c r="AK14" i="4" s="1"/>
  <c r="Y11" i="4"/>
  <c r="O11" i="4"/>
  <c r="O14" i="4" s="1"/>
  <c r="O8" i="6" s="1" a="1"/>
  <c r="O8" i="6" s="1"/>
  <c r="E11" i="4"/>
  <c r="BY13" i="4"/>
  <c r="BC13" i="4"/>
  <c r="AI13" i="4"/>
  <c r="BX12" i="4"/>
  <c r="AH12" i="4"/>
  <c r="BM11" i="4"/>
  <c r="BM14" i="4" s="1"/>
  <c r="AG11" i="4"/>
  <c r="M11" i="4"/>
  <c r="BZ13" i="4"/>
  <c r="BP13" i="4"/>
  <c r="BE13" i="4"/>
  <c r="AT13" i="4"/>
  <c r="AJ13" i="4"/>
  <c r="Y13" i="4"/>
  <c r="Y39" i="6" s="1" a="1"/>
  <c r="Y39" i="6" s="1"/>
  <c r="N13" i="4"/>
  <c r="N39" i="6" s="1" a="1"/>
  <c r="N39" i="6" s="1"/>
  <c r="D13" i="4"/>
  <c r="D39" i="6" s="1" a="1"/>
  <c r="D39" i="6" s="1"/>
  <c r="BZ12" i="4"/>
  <c r="BO12" i="4"/>
  <c r="BE12" i="4"/>
  <c r="AT12" i="4"/>
  <c r="AI12" i="4"/>
  <c r="Y12" i="4"/>
  <c r="N12" i="4"/>
  <c r="C12" i="4"/>
  <c r="BZ11" i="4"/>
  <c r="BZ14" i="4" s="1"/>
  <c r="BO11" i="4"/>
  <c r="BO14" i="4" s="1"/>
  <c r="BD11" i="4"/>
  <c r="BD14" i="4" s="1"/>
  <c r="AT11" i="4"/>
  <c r="AT14" i="4" s="1"/>
  <c r="AI11" i="4"/>
  <c r="X11" i="4"/>
  <c r="X14" i="4" s="1"/>
  <c r="X8" i="6" s="1" a="1"/>
  <c r="X8" i="6" s="1"/>
  <c r="N11" i="4"/>
  <c r="N14" i="4" s="1"/>
  <c r="N8" i="6" s="1" a="1"/>
  <c r="N8" i="6" s="1"/>
  <c r="C11" i="4"/>
  <c r="C14" i="4" s="1"/>
  <c r="C8" i="6" s="1" a="1"/>
  <c r="C8" i="6" s="1"/>
  <c r="BO13" i="4"/>
  <c r="AS13" i="4"/>
  <c r="M13" i="4"/>
  <c r="M39" i="6" s="1" a="1"/>
  <c r="M39" i="6" s="1"/>
  <c r="BD12" i="4"/>
  <c r="L12" i="4"/>
  <c r="BC11" i="4"/>
  <c r="W11" i="4"/>
  <c r="BB13" i="4"/>
  <c r="BB12" i="4"/>
  <c r="BB11" i="4"/>
  <c r="BB14" i="4" s="1"/>
  <c r="AR13" i="4"/>
  <c r="AQ12" i="4"/>
  <c r="AQ11" i="4"/>
  <c r="AQ14" i="4" s="1"/>
  <c r="L13" i="4"/>
  <c r="L39" i="6" s="1" a="1"/>
  <c r="L39" i="6" s="1"/>
  <c r="K12" i="4"/>
  <c r="K11" i="4"/>
  <c r="AG13" i="4"/>
  <c r="AG12" i="4"/>
  <c r="AF11" i="4"/>
  <c r="AF14" i="4" s="1"/>
  <c r="V13" i="4"/>
  <c r="V39" i="6" s="1" a="1"/>
  <c r="V39" i="6" s="1"/>
  <c r="V12" i="4"/>
  <c r="V11" i="4"/>
  <c r="V14" i="4" s="1"/>
  <c r="V8" i="6" s="1" a="1"/>
  <c r="V8" i="6" s="1"/>
  <c r="CH13" i="4"/>
  <c r="CH12" i="4"/>
  <c r="CH11" i="4"/>
  <c r="BX13" i="4"/>
  <c r="BW12" i="4"/>
  <c r="BW11" i="4"/>
  <c r="BM13" i="4"/>
  <c r="BL11" i="4"/>
  <c r="BM12" i="4"/>
  <c r="CH11" i="2"/>
  <c r="CH19" i="2" s="1"/>
  <c r="CH20" i="2" s="1"/>
  <c r="CH10" i="30"/>
  <c r="CH18" i="30" s="1"/>
  <c r="CH19" i="30" s="1"/>
  <c r="CG3" i="30"/>
  <c r="CG10" i="30" s="1"/>
  <c r="CG18" i="30" s="1"/>
  <c r="CG19" i="30" s="1"/>
  <c r="CF10" i="14"/>
  <c r="CF18" i="14" s="1"/>
  <c r="CF19" i="14" s="1"/>
  <c r="B3" i="5"/>
  <c r="B5" i="5" s="1"/>
  <c r="B4" i="6" s="1" a="1"/>
  <c r="B4" i="6" s="1"/>
  <c r="G3" i="5"/>
  <c r="G5" i="5" s="1"/>
  <c r="F3" i="5"/>
  <c r="F5" i="5" s="1"/>
  <c r="F4" i="6" s="1" a="1"/>
  <c r="F4" i="6" s="1"/>
  <c r="E3" i="5"/>
  <c r="E5" i="5" s="1"/>
  <c r="E4" i="6" s="1" a="1"/>
  <c r="E4" i="6" s="1"/>
  <c r="D3" i="5"/>
  <c r="D5" i="5" s="1"/>
  <c r="D4" i="6" s="1" a="1"/>
  <c r="D4" i="6" s="1"/>
  <c r="C3" i="5"/>
  <c r="C5" i="5" s="1"/>
  <c r="C4" i="6" s="1" a="1"/>
  <c r="C4" i="6" s="1"/>
  <c r="CC10" i="3"/>
  <c r="CC18" i="3" s="1"/>
  <c r="CC19" i="3" s="1"/>
  <c r="CC3" i="3"/>
  <c r="CH3" i="18"/>
  <c r="CH10" i="18" s="1"/>
  <c r="CH18" i="18" s="1"/>
  <c r="CH19" i="18" s="1"/>
  <c r="CG3" i="24"/>
  <c r="CH10" i="5"/>
  <c r="CH12" i="5" s="1"/>
  <c r="BZ10" i="5"/>
  <c r="BZ12" i="5" s="1"/>
  <c r="BR10" i="5"/>
  <c r="BR12" i="5" s="1"/>
  <c r="BJ10" i="5"/>
  <c r="BJ12" i="5" s="1"/>
  <c r="BB10" i="5"/>
  <c r="BB12" i="5" s="1"/>
  <c r="AT10" i="5"/>
  <c r="AT12" i="5" s="1"/>
  <c r="AL10" i="5"/>
  <c r="AL12" i="5" s="1"/>
  <c r="AD10" i="5"/>
  <c r="AD12" i="5" s="1"/>
  <c r="AD9" i="6" s="1" a="1"/>
  <c r="AD9" i="6" s="1"/>
  <c r="V10" i="5"/>
  <c r="V12" i="5" s="1"/>
  <c r="V9" i="6" s="1" a="1"/>
  <c r="V9" i="6" s="1"/>
  <c r="N10" i="5"/>
  <c r="N12" i="5" s="1"/>
  <c r="N9" i="6" s="1" a="1"/>
  <c r="N9" i="6" s="1"/>
  <c r="F10" i="5"/>
  <c r="F12" i="5" s="1"/>
  <c r="F9" i="6" s="1" a="1"/>
  <c r="F9" i="6" s="1"/>
  <c r="CF10" i="5"/>
  <c r="CF12" i="5" s="1"/>
  <c r="BX10" i="5"/>
  <c r="BX12" i="5" s="1"/>
  <c r="BP10" i="5"/>
  <c r="BP12" i="5" s="1"/>
  <c r="BH10" i="5"/>
  <c r="BH12" i="5" s="1"/>
  <c r="AZ10" i="5"/>
  <c r="AZ12" i="5" s="1"/>
  <c r="AR10" i="5"/>
  <c r="AR12" i="5" s="1"/>
  <c r="AJ10" i="5"/>
  <c r="AJ12" i="5" s="1"/>
  <c r="AB10" i="5"/>
  <c r="AB12" i="5" s="1"/>
  <c r="AB9" i="6" s="1" a="1"/>
  <c r="AB9" i="6" s="1"/>
  <c r="T10" i="5"/>
  <c r="T12" i="5" s="1"/>
  <c r="T9" i="6" s="1" a="1"/>
  <c r="T9" i="6" s="1"/>
  <c r="L10" i="5"/>
  <c r="L12" i="5" s="1"/>
  <c r="L9" i="6" s="1" a="1"/>
  <c r="L9" i="6" s="1"/>
  <c r="D10" i="5"/>
  <c r="D12" i="5" s="1"/>
  <c r="D9" i="6" s="1" a="1"/>
  <c r="D9" i="6" s="1"/>
  <c r="CA10" i="5"/>
  <c r="CA12" i="5" s="1"/>
  <c r="BO10" i="5"/>
  <c r="BO12" i="5" s="1"/>
  <c r="BE10" i="5"/>
  <c r="BE12" i="5" s="1"/>
  <c r="AU10" i="5"/>
  <c r="AU12" i="5" s="1"/>
  <c r="AI10" i="5"/>
  <c r="AI12" i="5" s="1"/>
  <c r="Y10" i="5"/>
  <c r="Y12" i="5" s="1"/>
  <c r="Y9" i="6" s="1" a="1"/>
  <c r="Y9" i="6" s="1"/>
  <c r="O10" i="5"/>
  <c r="O12" i="5" s="1"/>
  <c r="O9" i="6" s="1" a="1"/>
  <c r="O9" i="6" s="1"/>
  <c r="C10" i="5"/>
  <c r="C12" i="5" s="1"/>
  <c r="C9" i="6" s="1" a="1"/>
  <c r="C9" i="6" s="1"/>
  <c r="BG10" i="5"/>
  <c r="BG12" i="5" s="1"/>
  <c r="AA10" i="5"/>
  <c r="AA12" i="5" s="1"/>
  <c r="AA9" i="6" s="1" a="1"/>
  <c r="AA9" i="6" s="1"/>
  <c r="BY10" i="5"/>
  <c r="BY12" i="5" s="1"/>
  <c r="BN10" i="5"/>
  <c r="BN12" i="5" s="1"/>
  <c r="BD10" i="5"/>
  <c r="BD12" i="5" s="1"/>
  <c r="AS10" i="5"/>
  <c r="AS12" i="5" s="1"/>
  <c r="AH10" i="5"/>
  <c r="AH12" i="5" s="1"/>
  <c r="X10" i="5"/>
  <c r="X12" i="5" s="1"/>
  <c r="X9" i="6" s="1" a="1"/>
  <c r="X9" i="6" s="1"/>
  <c r="M10" i="5"/>
  <c r="M12" i="5" s="1"/>
  <c r="M9" i="6" s="1" a="1"/>
  <c r="M9" i="6" s="1"/>
  <c r="CC10" i="5"/>
  <c r="CC12" i="5" s="1"/>
  <c r="BW10" i="5"/>
  <c r="BW12" i="5" s="1"/>
  <c r="BM10" i="5"/>
  <c r="BM12" i="5" s="1"/>
  <c r="BC10" i="5"/>
  <c r="BC12" i="5" s="1"/>
  <c r="AQ10" i="5"/>
  <c r="AQ12" i="5" s="1"/>
  <c r="AG10" i="5"/>
  <c r="AG12" i="5" s="1"/>
  <c r="W10" i="5"/>
  <c r="W12" i="5" s="1"/>
  <c r="W9" i="6" s="1" a="1"/>
  <c r="W9" i="6" s="1"/>
  <c r="K10" i="5"/>
  <c r="K12" i="5" s="1"/>
  <c r="K9" i="6" s="1" a="1"/>
  <c r="K9" i="6" s="1"/>
  <c r="B10" i="5"/>
  <c r="B12" i="5" s="1"/>
  <c r="B9" i="6" s="1" a="1"/>
  <c r="B9" i="6" s="1"/>
  <c r="BS10" i="5"/>
  <c r="BS12" i="5" s="1"/>
  <c r="Q10" i="5"/>
  <c r="Q12" i="5" s="1"/>
  <c r="Q9" i="6" s="1" a="1"/>
  <c r="Q9" i="6" s="1"/>
  <c r="CG10" i="5"/>
  <c r="CG12" i="5" s="1"/>
  <c r="BV10" i="5"/>
  <c r="BV12" i="5" s="1"/>
  <c r="BL10" i="5"/>
  <c r="BL12" i="5" s="1"/>
  <c r="BA10" i="5"/>
  <c r="BA12" i="5" s="1"/>
  <c r="AP10" i="5"/>
  <c r="AP12" i="5" s="1"/>
  <c r="AF10" i="5"/>
  <c r="AF12" i="5" s="1"/>
  <c r="U10" i="5"/>
  <c r="U12" i="5" s="1"/>
  <c r="U9" i="6" s="1" a="1"/>
  <c r="U9" i="6" s="1"/>
  <c r="J10" i="5"/>
  <c r="J12" i="5" s="1"/>
  <c r="J9" i="6" s="1" a="1"/>
  <c r="J9" i="6" s="1"/>
  <c r="AM10" i="5"/>
  <c r="AM12" i="5" s="1"/>
  <c r="CE10" i="5"/>
  <c r="CE12" i="5" s="1"/>
  <c r="BU10" i="5"/>
  <c r="BU12" i="5" s="1"/>
  <c r="BK10" i="5"/>
  <c r="BK12" i="5" s="1"/>
  <c r="AY10" i="5"/>
  <c r="AY12" i="5" s="1"/>
  <c r="AO10" i="5"/>
  <c r="AO12" i="5" s="1"/>
  <c r="AE10" i="5"/>
  <c r="AE12" i="5" s="1"/>
  <c r="AE9" i="6" s="1" a="1"/>
  <c r="AE9" i="6" s="1"/>
  <c r="S10" i="5"/>
  <c r="S12" i="5" s="1"/>
  <c r="S9" i="6" s="1" a="1"/>
  <c r="S9" i="6" s="1"/>
  <c r="I10" i="5"/>
  <c r="I12" i="5" s="1"/>
  <c r="I9" i="6" s="1" a="1"/>
  <c r="I9" i="6" s="1"/>
  <c r="G10" i="5"/>
  <c r="G12" i="5" s="1"/>
  <c r="G9" i="6" s="1" a="1"/>
  <c r="G9" i="6" s="1"/>
  <c r="CD10" i="5"/>
  <c r="CD12" i="5" s="1"/>
  <c r="BT10" i="5"/>
  <c r="BT12" i="5" s="1"/>
  <c r="BI10" i="5"/>
  <c r="BI12" i="5" s="1"/>
  <c r="AX10" i="5"/>
  <c r="AX12" i="5" s="1"/>
  <c r="AN10" i="5"/>
  <c r="AN12" i="5" s="1"/>
  <c r="AC10" i="5"/>
  <c r="AC12" i="5" s="1"/>
  <c r="AC9" i="6" s="1" a="1"/>
  <c r="AC9" i="6" s="1"/>
  <c r="R10" i="5"/>
  <c r="R12" i="5" s="1"/>
  <c r="R9" i="6" s="1" a="1"/>
  <c r="R9" i="6" s="1"/>
  <c r="H10" i="5"/>
  <c r="H12" i="5" s="1"/>
  <c r="H9" i="6" s="1" a="1"/>
  <c r="H9" i="6" s="1"/>
  <c r="AW10" i="5"/>
  <c r="AW12" i="5" s="1"/>
  <c r="Z10" i="5"/>
  <c r="Z12" i="5" s="1"/>
  <c r="Z9" i="6" s="1" a="1"/>
  <c r="Z9" i="6" s="1"/>
  <c r="P10" i="5"/>
  <c r="P12" i="5" s="1"/>
  <c r="P9" i="6" s="1" a="1"/>
  <c r="P9" i="6" s="1"/>
  <c r="BQ10" i="5"/>
  <c r="BQ12" i="5" s="1"/>
  <c r="E10" i="5"/>
  <c r="E12" i="5" s="1"/>
  <c r="E9" i="6" s="1" a="1"/>
  <c r="E9" i="6" s="1"/>
  <c r="CB10" i="5"/>
  <c r="CB12" i="5" s="1"/>
  <c r="BF10" i="5"/>
  <c r="BF12" i="5" s="1"/>
  <c r="AV10" i="5"/>
  <c r="AV12" i="5" s="1"/>
  <c r="AK10" i="5"/>
  <c r="AK12" i="5" s="1"/>
  <c r="CD10" i="3"/>
  <c r="CD18" i="3" s="1"/>
  <c r="CD19" i="3" s="1"/>
  <c r="CH3" i="28"/>
  <c r="CH10" i="28" s="1"/>
  <c r="CH18" i="28" s="1"/>
  <c r="CH19" i="28" s="1"/>
  <c r="F4" i="4"/>
  <c r="D3" i="4"/>
  <c r="F5" i="4"/>
  <c r="F34" i="6" s="1" a="1"/>
  <c r="F34" i="6" s="1"/>
  <c r="D4" i="4"/>
  <c r="C4" i="4"/>
  <c r="G5" i="4"/>
  <c r="B4" i="4"/>
  <c r="E5" i="4"/>
  <c r="E34" i="6" s="1" a="1"/>
  <c r="E34" i="6" s="1"/>
  <c r="G3" i="4"/>
  <c r="D5" i="4"/>
  <c r="D34" i="6" s="1" a="1"/>
  <c r="D34" i="6" s="1"/>
  <c r="F3" i="4"/>
  <c r="C5" i="4"/>
  <c r="C34" i="6" s="1" a="1"/>
  <c r="C34" i="6" s="1"/>
  <c r="E3" i="4"/>
  <c r="B3" i="4"/>
  <c r="B6" i="4" s="1"/>
  <c r="B3" i="6" s="1" a="1"/>
  <c r="B3" i="6" s="1"/>
  <c r="B5" i="4"/>
  <c r="B34" i="6" s="1" a="1"/>
  <c r="B34" i="6" s="1"/>
  <c r="C3" i="4"/>
  <c r="C6" i="4" s="1"/>
  <c r="C3" i="6" s="1" a="1"/>
  <c r="C3" i="6" s="1"/>
  <c r="G4" i="4"/>
  <c r="E4" i="4"/>
  <c r="CD3" i="8"/>
  <c r="CD10" i="8"/>
  <c r="CD18" i="8" s="1"/>
  <c r="CD19" i="8" s="1"/>
  <c r="CE10" i="8"/>
  <c r="CE18" i="8" s="1"/>
  <c r="CE19" i="8" s="1"/>
  <c r="CE3" i="20"/>
  <c r="CE10" i="20" s="1"/>
  <c r="CE18" i="20" s="1"/>
  <c r="CE19" i="20" s="1"/>
  <c r="CF3" i="22"/>
  <c r="B24" i="18"/>
  <c r="H12" i="35" s="1"/>
  <c r="B24" i="28"/>
  <c r="E12" i="35" s="1"/>
  <c r="B5" i="35"/>
  <c r="CD3" i="12"/>
  <c r="CF10" i="16" l="1"/>
  <c r="CF18" i="16" s="1"/>
  <c r="CF19" i="16" s="1"/>
  <c r="CF3" i="16"/>
  <c r="CF3" i="24"/>
  <c r="CF10" i="24"/>
  <c r="CF18" i="24" s="1"/>
  <c r="CF19" i="24" s="1"/>
  <c r="D6" i="4"/>
  <c r="D3" i="6" s="1" a="1"/>
  <c r="D3" i="6" s="1"/>
  <c r="BW14" i="4"/>
  <c r="CC14" i="4"/>
  <c r="AY14" i="4"/>
  <c r="AO14" i="4"/>
  <c r="AH14" i="4"/>
  <c r="AJ14" i="4"/>
  <c r="CF3" i="32"/>
  <c r="G6" i="4"/>
  <c r="CG10" i="16"/>
  <c r="CG18" i="16" s="1"/>
  <c r="CG19" i="16" s="1"/>
  <c r="CB3" i="3"/>
  <c r="CG3" i="28"/>
  <c r="CH14" i="4"/>
  <c r="AC14" i="4"/>
  <c r="AC8" i="6" s="1" a="1"/>
  <c r="AC8" i="6" s="1"/>
  <c r="BU14" i="4"/>
  <c r="BF14" i="4"/>
  <c r="BH14" i="4"/>
  <c r="CG10" i="24"/>
  <c r="CG18" i="24" s="1"/>
  <c r="CG19" i="24" s="1"/>
  <c r="CF3" i="30"/>
  <c r="CF10" i="30" s="1"/>
  <c r="CF18" i="30" s="1"/>
  <c r="CF19" i="30" s="1"/>
  <c r="CF10" i="22"/>
  <c r="CF18" i="22" s="1"/>
  <c r="CF19" i="22" s="1"/>
  <c r="CE3" i="22"/>
  <c r="Q14" i="4"/>
  <c r="Q8" i="6" s="1" a="1"/>
  <c r="Q8" i="6" s="1"/>
  <c r="AZ14" i="4"/>
  <c r="CC10" i="12"/>
  <c r="CC18" i="12" s="1"/>
  <c r="CC19" i="12" s="1"/>
  <c r="CC3" i="12"/>
  <c r="CG10" i="28"/>
  <c r="CG18" i="28" s="1"/>
  <c r="CG19" i="28" s="1"/>
  <c r="K14" i="4"/>
  <c r="K8" i="6" s="1" a="1"/>
  <c r="K8" i="6" s="1"/>
  <c r="M14" i="4"/>
  <c r="M8" i="6" s="1" a="1"/>
  <c r="M8" i="6" s="1"/>
  <c r="E14" i="4"/>
  <c r="E8" i="6" s="1" a="1"/>
  <c r="E8" i="6" s="1"/>
  <c r="AS14" i="4"/>
  <c r="AV14" i="4"/>
  <c r="H14" i="4"/>
  <c r="H8" i="6" s="1" a="1"/>
  <c r="H8" i="6" s="1"/>
  <c r="BY14" i="4"/>
  <c r="CG14" i="4"/>
  <c r="BN14" i="4"/>
  <c r="D14" i="4"/>
  <c r="D8" i="6" s="1" a="1"/>
  <c r="D8" i="6" s="1"/>
  <c r="BP14" i="4"/>
  <c r="CE3" i="10"/>
  <c r="CE10" i="10"/>
  <c r="CE18" i="10" s="1"/>
  <c r="CE19" i="10" s="1"/>
  <c r="CD10" i="12"/>
  <c r="CD18" i="12" s="1"/>
  <c r="CD19" i="12" s="1"/>
  <c r="CC3" i="8"/>
  <c r="E6" i="4"/>
  <c r="E3" i="6" s="1" a="1"/>
  <c r="E3" i="6" s="1"/>
  <c r="W14" i="4"/>
  <c r="W8" i="6" s="1" a="1"/>
  <c r="W8" i="6" s="1"/>
  <c r="AG14" i="4"/>
  <c r="BG14" i="4"/>
  <c r="AW14" i="4"/>
  <c r="S14" i="4"/>
  <c r="S8" i="6" s="1" a="1"/>
  <c r="S8" i="6" s="1"/>
  <c r="I14" i="4"/>
  <c r="I8" i="6" s="1" a="1"/>
  <c r="I8" i="6" s="1"/>
  <c r="J14" i="4"/>
  <c r="J8" i="6" s="1" a="1"/>
  <c r="J8" i="6" s="1"/>
  <c r="BV14" i="4"/>
  <c r="L14" i="4"/>
  <c r="L8" i="6" s="1" a="1"/>
  <c r="L8" i="6" s="1"/>
  <c r="BX14" i="4"/>
  <c r="CD3" i="14"/>
  <c r="CD3" i="26"/>
  <c r="CG3" i="18"/>
  <c r="CG10" i="18" s="1"/>
  <c r="CG18" i="18" s="1"/>
  <c r="CG19" i="18" s="1"/>
  <c r="AR14" i="4"/>
  <c r="CD10" i="20"/>
  <c r="CD18" i="20" s="1"/>
  <c r="CD19" i="20" s="1"/>
  <c r="CD3" i="20"/>
  <c r="BL14" i="4"/>
  <c r="BC14" i="4"/>
  <c r="Y14" i="4"/>
  <c r="Y8" i="6" s="1" a="1"/>
  <c r="Y8" i="6" s="1"/>
  <c r="U14" i="4"/>
  <c r="U8" i="6" s="1" a="1"/>
  <c r="U8" i="6" s="1"/>
  <c r="R14" i="4"/>
  <c r="R8" i="6" s="1" a="1"/>
  <c r="R8" i="6" s="1"/>
  <c r="T14" i="4"/>
  <c r="T8" i="6" s="1" a="1"/>
  <c r="T8" i="6" s="1"/>
  <c r="F6" i="4"/>
  <c r="F3" i="6" s="1" a="1"/>
  <c r="F3" i="6" s="1"/>
  <c r="AI14" i="4"/>
  <c r="AE14" i="4"/>
  <c r="AE8" i="6" s="1" a="1"/>
  <c r="AE8" i="6" s="1"/>
  <c r="Z14" i="4"/>
  <c r="Z8" i="6" s="1" a="1"/>
  <c r="Z8" i="6" s="1"/>
  <c r="AB14" i="4"/>
  <c r="AB8" i="6" s="1" a="1"/>
  <c r="AB8" i="6" s="1"/>
  <c r="CE3" i="2"/>
  <c r="CE11" i="2" s="1"/>
  <c r="CE19" i="2" s="1"/>
  <c r="CE20" i="2" s="1"/>
  <c r="CC3" i="14" l="1"/>
  <c r="CA3" i="3"/>
  <c r="CA10" i="3" s="1"/>
  <c r="CA18" i="3" s="1"/>
  <c r="CA19" i="3" s="1"/>
  <c r="CD10" i="14"/>
  <c r="CD18" i="14" s="1"/>
  <c r="CD19" i="14" s="1"/>
  <c r="CC3" i="20"/>
  <c r="CC10" i="20"/>
  <c r="CC18" i="20" s="1"/>
  <c r="CC19" i="20" s="1"/>
  <c r="CD3" i="10"/>
  <c r="CD3" i="22"/>
  <c r="CD10" i="22" s="1"/>
  <c r="CD18" i="22" s="1"/>
  <c r="CD19" i="22" s="1"/>
  <c r="CE3" i="32"/>
  <c r="CF10" i="32"/>
  <c r="CF18" i="32" s="1"/>
  <c r="CF19" i="32" s="1"/>
  <c r="CF3" i="18"/>
  <c r="CF10" i="18"/>
  <c r="CF18" i="18" s="1"/>
  <c r="CF19" i="18" s="1"/>
  <c r="CB3" i="8"/>
  <c r="CE10" i="22"/>
  <c r="CE18" i="22" s="1"/>
  <c r="CE19" i="22" s="1"/>
  <c r="CE10" i="24"/>
  <c r="CE18" i="24" s="1"/>
  <c r="CE19" i="24" s="1"/>
  <c r="CE3" i="24"/>
  <c r="CC3" i="26"/>
  <c r="CC10" i="26" s="1"/>
  <c r="CC18" i="26" s="1"/>
  <c r="CC19" i="26" s="1"/>
  <c r="CC10" i="8"/>
  <c r="CC18" i="8" s="1"/>
  <c r="CC19" i="8" s="1"/>
  <c r="CF10" i="28"/>
  <c r="CF18" i="28" s="1"/>
  <c r="CF19" i="28" s="1"/>
  <c r="CF3" i="28"/>
  <c r="CE3" i="16"/>
  <c r="CD11" i="2"/>
  <c r="CD19" i="2" s="1"/>
  <c r="CD20" i="2" s="1"/>
  <c r="CD3" i="2"/>
  <c r="CD10" i="26"/>
  <c r="CD18" i="26" s="1"/>
  <c r="CD19" i="26" s="1"/>
  <c r="CB3" i="12"/>
  <c r="CE3" i="30"/>
  <c r="CE10" i="30" s="1"/>
  <c r="CE18" i="30" s="1"/>
  <c r="CE19" i="30" s="1"/>
  <c r="CB10" i="3"/>
  <c r="CB18" i="3" s="1"/>
  <c r="CB19" i="3" s="1"/>
  <c r="CA10" i="12" l="1"/>
  <c r="CA18" i="12" s="1"/>
  <c r="CA19" i="12" s="1"/>
  <c r="CA3" i="12"/>
  <c r="CC10" i="10"/>
  <c r="CC18" i="10" s="1"/>
  <c r="CC19" i="10" s="1"/>
  <c r="CC3" i="10"/>
  <c r="CC11" i="2"/>
  <c r="CC19" i="2" s="1"/>
  <c r="CC20" i="2" s="1"/>
  <c r="CC3" i="2"/>
  <c r="CB3" i="20"/>
  <c r="CB10" i="20" s="1"/>
  <c r="CB18" i="20" s="1"/>
  <c r="CB19" i="20" s="1"/>
  <c r="CD10" i="24"/>
  <c r="CD18" i="24" s="1"/>
  <c r="CD19" i="24" s="1"/>
  <c r="CD3" i="24"/>
  <c r="CD10" i="32"/>
  <c r="CD18" i="32" s="1"/>
  <c r="CD19" i="32" s="1"/>
  <c r="CD3" i="32"/>
  <c r="CE10" i="32"/>
  <c r="CE18" i="32" s="1"/>
  <c r="CE19" i="32" s="1"/>
  <c r="CB3" i="26"/>
  <c r="CB10" i="26"/>
  <c r="CB18" i="26" s="1"/>
  <c r="CB19" i="26" s="1"/>
  <c r="CD10" i="16"/>
  <c r="CD18" i="16" s="1"/>
  <c r="CD19" i="16" s="1"/>
  <c r="CD3" i="16"/>
  <c r="CE10" i="16"/>
  <c r="CE18" i="16" s="1"/>
  <c r="CE19" i="16" s="1"/>
  <c r="BZ3" i="3"/>
  <c r="BZ10" i="3" s="1"/>
  <c r="BZ18" i="3" s="1"/>
  <c r="BZ19" i="3" s="1"/>
  <c r="CD10" i="30"/>
  <c r="CD18" i="30" s="1"/>
  <c r="CD19" i="30" s="1"/>
  <c r="CD3" i="30"/>
  <c r="CE3" i="28"/>
  <c r="CE10" i="28"/>
  <c r="CE18" i="28" s="1"/>
  <c r="CE19" i="28" s="1"/>
  <c r="CA10" i="8"/>
  <c r="CA18" i="8" s="1"/>
  <c r="CA19" i="8" s="1"/>
  <c r="CA3" i="8"/>
  <c r="CC10" i="22"/>
  <c r="CC18" i="22" s="1"/>
  <c r="CC19" i="22" s="1"/>
  <c r="CC3" i="22"/>
  <c r="CB3" i="14"/>
  <c r="CB10" i="14" s="1"/>
  <c r="CB18" i="14" s="1"/>
  <c r="CB19" i="14" s="1"/>
  <c r="CE3" i="18"/>
  <c r="CE10" i="18"/>
  <c r="CE18" i="18" s="1"/>
  <c r="CE19" i="18" s="1"/>
  <c r="CB10" i="12"/>
  <c r="CB18" i="12" s="1"/>
  <c r="CB19" i="12" s="1"/>
  <c r="CB10" i="8"/>
  <c r="CB18" i="8" s="1"/>
  <c r="CB19" i="8" s="1"/>
  <c r="CD10" i="10"/>
  <c r="CD18" i="10" s="1"/>
  <c r="CD19" i="10" s="1"/>
  <c r="CC10" i="14"/>
  <c r="CC18" i="14" s="1"/>
  <c r="CC19" i="14" s="1"/>
  <c r="CD10" i="18" l="1"/>
  <c r="CD18" i="18" s="1"/>
  <c r="CD19" i="18" s="1"/>
  <c r="CD3" i="18"/>
  <c r="CD3" i="28"/>
  <c r="CA3" i="20"/>
  <c r="CA10" i="20"/>
  <c r="CA18" i="20" s="1"/>
  <c r="CA19" i="20" s="1"/>
  <c r="CC3" i="30"/>
  <c r="CC10" i="30"/>
  <c r="CC18" i="30" s="1"/>
  <c r="CC19" i="30" s="1"/>
  <c r="CA10" i="26"/>
  <c r="CA18" i="26" s="1"/>
  <c r="CA19" i="26" s="1"/>
  <c r="CA3" i="26"/>
  <c r="CB3" i="2"/>
  <c r="CB11" i="2" s="1"/>
  <c r="CB19" i="2" s="1"/>
  <c r="CB20" i="2" s="1"/>
  <c r="CB3" i="22"/>
  <c r="CB10" i="22"/>
  <c r="CB18" i="22" s="1"/>
  <c r="CB19" i="22" s="1"/>
  <c r="CC3" i="32"/>
  <c r="CB10" i="10"/>
  <c r="CB18" i="10" s="1"/>
  <c r="CB19" i="10" s="1"/>
  <c r="CB3" i="10"/>
  <c r="BY3" i="3"/>
  <c r="BY10" i="3"/>
  <c r="BY18" i="3" s="1"/>
  <c r="BY19" i="3" s="1"/>
  <c r="BZ3" i="8"/>
  <c r="BZ10" i="8" s="1"/>
  <c r="BZ18" i="8" s="1"/>
  <c r="BZ19" i="8" s="1"/>
  <c r="CC3" i="24"/>
  <c r="CC10" i="24" s="1"/>
  <c r="CC18" i="24" s="1"/>
  <c r="CC19" i="24" s="1"/>
  <c r="BZ10" i="12"/>
  <c r="BZ18" i="12" s="1"/>
  <c r="BZ19" i="12" s="1"/>
  <c r="BZ3" i="12"/>
  <c r="CA3" i="14"/>
  <c r="CA10" i="14"/>
  <c r="CA18" i="14" s="1"/>
  <c r="CA19" i="14" s="1"/>
  <c r="CC3" i="16"/>
  <c r="CC10" i="16"/>
  <c r="CC18" i="16" s="1"/>
  <c r="CC19" i="16" s="1"/>
  <c r="CB3" i="32" l="1"/>
  <c r="CC10" i="32"/>
  <c r="CC18" i="32" s="1"/>
  <c r="CC19" i="32" s="1"/>
  <c r="CB3" i="30"/>
  <c r="CB10" i="30"/>
  <c r="CB18" i="30" s="1"/>
  <c r="CB19" i="30" s="1"/>
  <c r="CB3" i="24"/>
  <c r="CB3" i="16"/>
  <c r="CB10" i="16" s="1"/>
  <c r="CB18" i="16" s="1"/>
  <c r="CB19" i="16" s="1"/>
  <c r="CA10" i="22"/>
  <c r="CA18" i="22" s="1"/>
  <c r="CA19" i="22" s="1"/>
  <c r="CA3" i="22"/>
  <c r="BZ3" i="20"/>
  <c r="BY3" i="8"/>
  <c r="BY10" i="8" s="1"/>
  <c r="BY18" i="8" s="1"/>
  <c r="BY19" i="8" s="1"/>
  <c r="CC3" i="28"/>
  <c r="BX3" i="3"/>
  <c r="BX10" i="3" s="1"/>
  <c r="BX18" i="3" s="1"/>
  <c r="BX19" i="3" s="1"/>
  <c r="CD10" i="28"/>
  <c r="CD18" i="28" s="1"/>
  <c r="CD19" i="28" s="1"/>
  <c r="CA11" i="2"/>
  <c r="CA19" i="2" s="1"/>
  <c r="CA20" i="2" s="1"/>
  <c r="CA3" i="2"/>
  <c r="BZ3" i="14"/>
  <c r="BZ10" i="14"/>
  <c r="BZ18" i="14" s="1"/>
  <c r="BZ19" i="14" s="1"/>
  <c r="BY3" i="12"/>
  <c r="CA3" i="10"/>
  <c r="BZ10" i="26"/>
  <c r="BZ18" i="26" s="1"/>
  <c r="BZ19" i="26" s="1"/>
  <c r="BZ3" i="26"/>
  <c r="CC3" i="18"/>
  <c r="CB3" i="28" l="1"/>
  <c r="CB10" i="28" s="1"/>
  <c r="CB18" i="28" s="1"/>
  <c r="CB19" i="28" s="1"/>
  <c r="CB3" i="18"/>
  <c r="CC10" i="18"/>
  <c r="CC18" i="18" s="1"/>
  <c r="CC19" i="18" s="1"/>
  <c r="BY3" i="14"/>
  <c r="BY10" i="14" s="1"/>
  <c r="BY18" i="14" s="1"/>
  <c r="BY19" i="14" s="1"/>
  <c r="CA3" i="24"/>
  <c r="CA10" i="24"/>
  <c r="CA18" i="24" s="1"/>
  <c r="CA19" i="24" s="1"/>
  <c r="BX10" i="12"/>
  <c r="BX18" i="12" s="1"/>
  <c r="BX19" i="12" s="1"/>
  <c r="BX3" i="12"/>
  <c r="CA3" i="32"/>
  <c r="CA10" i="32" s="1"/>
  <c r="CA18" i="32" s="1"/>
  <c r="CA19" i="32" s="1"/>
  <c r="CC10" i="28"/>
  <c r="CC18" i="28" s="1"/>
  <c r="CC19" i="28" s="1"/>
  <c r="BY3" i="26"/>
  <c r="BZ3" i="2"/>
  <c r="BX3" i="8"/>
  <c r="CB10" i="24"/>
  <c r="CB18" i="24" s="1"/>
  <c r="CB19" i="24" s="1"/>
  <c r="BY10" i="20"/>
  <c r="BY18" i="20" s="1"/>
  <c r="BY19" i="20" s="1"/>
  <c r="BY3" i="20"/>
  <c r="BZ3" i="10"/>
  <c r="BZ10" i="10" s="1"/>
  <c r="BZ18" i="10" s="1"/>
  <c r="BZ19" i="10" s="1"/>
  <c r="CA10" i="30"/>
  <c r="CA18" i="30" s="1"/>
  <c r="CA19" i="30" s="1"/>
  <c r="CA3" i="30"/>
  <c r="CA3" i="16"/>
  <c r="CA10" i="16"/>
  <c r="CA18" i="16" s="1"/>
  <c r="CA19" i="16" s="1"/>
  <c r="BZ10" i="20"/>
  <c r="BZ18" i="20" s="1"/>
  <c r="BZ19" i="20" s="1"/>
  <c r="CA10" i="10"/>
  <c r="CA18" i="10" s="1"/>
  <c r="CA19" i="10" s="1"/>
  <c r="BZ3" i="22"/>
  <c r="BZ10" i="22"/>
  <c r="BZ18" i="22" s="1"/>
  <c r="BZ19" i="22" s="1"/>
  <c r="BY10" i="12"/>
  <c r="BY18" i="12" s="1"/>
  <c r="BY19" i="12" s="1"/>
  <c r="BW3" i="3"/>
  <c r="BW10" i="3"/>
  <c r="BW18" i="3" s="1"/>
  <c r="BW19" i="3" s="1"/>
  <c r="CB10" i="32"/>
  <c r="CB18" i="32" s="1"/>
  <c r="CB19" i="32" s="1"/>
  <c r="BY3" i="2" l="1"/>
  <c r="BY3" i="22"/>
  <c r="BY10" i="22"/>
  <c r="BY18" i="22" s="1"/>
  <c r="BY19" i="22" s="1"/>
  <c r="BX3" i="26"/>
  <c r="BX10" i="26" s="1"/>
  <c r="BX18" i="26" s="1"/>
  <c r="BX19" i="26" s="1"/>
  <c r="BZ3" i="24"/>
  <c r="BZ10" i="24"/>
  <c r="BZ18" i="24" s="1"/>
  <c r="BZ19" i="24" s="1"/>
  <c r="BY3" i="10"/>
  <c r="BY10" i="10"/>
  <c r="BY18" i="10" s="1"/>
  <c r="BY19" i="10" s="1"/>
  <c r="BZ11" i="2"/>
  <c r="BZ19" i="2" s="1"/>
  <c r="BZ20" i="2" s="1"/>
  <c r="BX3" i="20"/>
  <c r="BY10" i="26"/>
  <c r="BY18" i="26" s="1"/>
  <c r="BY19" i="26" s="1"/>
  <c r="BX3" i="14"/>
  <c r="BX10" i="14"/>
  <c r="BX18" i="14" s="1"/>
  <c r="BX19" i="14" s="1"/>
  <c r="CA3" i="28"/>
  <c r="CA10" i="28"/>
  <c r="CA18" i="28" s="1"/>
  <c r="CA19" i="28" s="1"/>
  <c r="CA3" i="18"/>
  <c r="BZ10" i="32"/>
  <c r="BZ18" i="32" s="1"/>
  <c r="BZ19" i="32" s="1"/>
  <c r="BZ3" i="32"/>
  <c r="BZ3" i="16"/>
  <c r="BZ10" i="16" s="1"/>
  <c r="BZ18" i="16" s="1"/>
  <c r="BZ19" i="16" s="1"/>
  <c r="BW3" i="8"/>
  <c r="BV3" i="3"/>
  <c r="BZ10" i="30"/>
  <c r="BZ18" i="30" s="1"/>
  <c r="BZ19" i="30" s="1"/>
  <c r="BZ3" i="30"/>
  <c r="BX10" i="8"/>
  <c r="BX18" i="8" s="1"/>
  <c r="BX19" i="8" s="1"/>
  <c r="BW10" i="12"/>
  <c r="BW18" i="12" s="1"/>
  <c r="BW19" i="12" s="1"/>
  <c r="BW3" i="12"/>
  <c r="CB10" i="18"/>
  <c r="CB18" i="18" s="1"/>
  <c r="CB19" i="18" s="1"/>
  <c r="BW3" i="14" l="1"/>
  <c r="BY3" i="24"/>
  <c r="BY10" i="24"/>
  <c r="BY18" i="24" s="1"/>
  <c r="BY19" i="24" s="1"/>
  <c r="BY3" i="30"/>
  <c r="BY10" i="30" s="1"/>
  <c r="BY18" i="30" s="1"/>
  <c r="BY19" i="30" s="1"/>
  <c r="BY10" i="32"/>
  <c r="BY18" i="32" s="1"/>
  <c r="BY19" i="32" s="1"/>
  <c r="BY3" i="32"/>
  <c r="BY3" i="16"/>
  <c r="BY10" i="16"/>
  <c r="BY18" i="16" s="1"/>
  <c r="BY19" i="16" s="1"/>
  <c r="BW3" i="20"/>
  <c r="BW10" i="20"/>
  <c r="BW18" i="20" s="1"/>
  <c r="BW19" i="20" s="1"/>
  <c r="BW10" i="26"/>
  <c r="BW18" i="26" s="1"/>
  <c r="BW19" i="26" s="1"/>
  <c r="BW3" i="26"/>
  <c r="BU10" i="3"/>
  <c r="BU18" i="3" s="1"/>
  <c r="BU19" i="3" s="1"/>
  <c r="BU3" i="3"/>
  <c r="BZ3" i="18"/>
  <c r="BX10" i="20"/>
  <c r="BX18" i="20" s="1"/>
  <c r="BX19" i="20" s="1"/>
  <c r="BV10" i="3"/>
  <c r="BV18" i="3" s="1"/>
  <c r="BV19" i="3" s="1"/>
  <c r="CA10" i="18"/>
  <c r="CA18" i="18" s="1"/>
  <c r="CA19" i="18" s="1"/>
  <c r="BX3" i="22"/>
  <c r="BX3" i="2"/>
  <c r="BX11" i="2" s="1"/>
  <c r="BX19" i="2" s="1"/>
  <c r="BX20" i="2" s="1"/>
  <c r="BV10" i="8"/>
  <c r="BV18" i="8" s="1"/>
  <c r="BV19" i="8" s="1"/>
  <c r="BV3" i="8"/>
  <c r="BV3" i="12"/>
  <c r="BV10" i="12" s="1"/>
  <c r="BV18" i="12" s="1"/>
  <c r="BV19" i="12" s="1"/>
  <c r="BW10" i="8"/>
  <c r="BW18" i="8" s="1"/>
  <c r="BW19" i="8" s="1"/>
  <c r="BZ3" i="28"/>
  <c r="BZ10" i="28" s="1"/>
  <c r="BZ18" i="28" s="1"/>
  <c r="BZ19" i="28" s="1"/>
  <c r="BX3" i="10"/>
  <c r="BX10" i="10"/>
  <c r="BX18" i="10" s="1"/>
  <c r="BX19" i="10" s="1"/>
  <c r="BY11" i="2"/>
  <c r="BY19" i="2" s="1"/>
  <c r="BY20" i="2" s="1"/>
  <c r="BV3" i="14" l="1"/>
  <c r="BX3" i="16"/>
  <c r="BX10" i="16"/>
  <c r="BX18" i="16" s="1"/>
  <c r="BX19" i="16" s="1"/>
  <c r="BT10" i="3"/>
  <c r="BT18" i="3" s="1"/>
  <c r="BT19" i="3" s="1"/>
  <c r="BT3" i="3"/>
  <c r="BX10" i="32"/>
  <c r="BX18" i="32" s="1"/>
  <c r="BX19" i="32" s="1"/>
  <c r="BX3" i="32"/>
  <c r="BW3" i="2"/>
  <c r="BW11" i="2"/>
  <c r="BW19" i="2" s="1"/>
  <c r="BW20" i="2" s="1"/>
  <c r="BW3" i="22"/>
  <c r="BW10" i="22"/>
  <c r="BW18" i="22" s="1"/>
  <c r="BW19" i="22" s="1"/>
  <c r="BX10" i="22"/>
  <c r="BX18" i="22" s="1"/>
  <c r="BX19" i="22" s="1"/>
  <c r="BV3" i="26"/>
  <c r="BY3" i="18"/>
  <c r="BY10" i="18"/>
  <c r="BY18" i="18" s="1"/>
  <c r="BY19" i="18" s="1"/>
  <c r="BW10" i="14"/>
  <c r="BW18" i="14" s="1"/>
  <c r="BW19" i="14" s="1"/>
  <c r="BX3" i="30"/>
  <c r="BW10" i="10"/>
  <c r="BW18" i="10" s="1"/>
  <c r="BW19" i="10" s="1"/>
  <c r="BW3" i="10"/>
  <c r="BY10" i="28"/>
  <c r="BY18" i="28" s="1"/>
  <c r="BY19" i="28" s="1"/>
  <c r="BY3" i="28"/>
  <c r="BU3" i="12"/>
  <c r="BZ10" i="18"/>
  <c r="BZ18" i="18" s="1"/>
  <c r="BZ19" i="18" s="1"/>
  <c r="BU10" i="8"/>
  <c r="BU18" i="8" s="1"/>
  <c r="BU19" i="8" s="1"/>
  <c r="BU3" i="8"/>
  <c r="BV3" i="20"/>
  <c r="BV10" i="20"/>
  <c r="BV18" i="20" s="1"/>
  <c r="BV19" i="20" s="1"/>
  <c r="BX3" i="24"/>
  <c r="BX10" i="24"/>
  <c r="BX18" i="24" s="1"/>
  <c r="BX19" i="24" s="1"/>
  <c r="BU10" i="14" l="1"/>
  <c r="BU18" i="14" s="1"/>
  <c r="BU19" i="14" s="1"/>
  <c r="BU3" i="14"/>
  <c r="BW3" i="24"/>
  <c r="BW10" i="24"/>
  <c r="BW18" i="24" s="1"/>
  <c r="BW19" i="24" s="1"/>
  <c r="BX10" i="28"/>
  <c r="BX18" i="28" s="1"/>
  <c r="BX19" i="28" s="1"/>
  <c r="BX3" i="28"/>
  <c r="BX10" i="18"/>
  <c r="BX18" i="18" s="1"/>
  <c r="BX19" i="18" s="1"/>
  <c r="BX3" i="18"/>
  <c r="BW10" i="32"/>
  <c r="BW18" i="32" s="1"/>
  <c r="BW19" i="32" s="1"/>
  <c r="BW3" i="32"/>
  <c r="BU3" i="26"/>
  <c r="BU10" i="20"/>
  <c r="BU18" i="20" s="1"/>
  <c r="BU19" i="20" s="1"/>
  <c r="BU3" i="20"/>
  <c r="BV3" i="10"/>
  <c r="BV10" i="10" s="1"/>
  <c r="BV18" i="10" s="1"/>
  <c r="BV19" i="10" s="1"/>
  <c r="BV10" i="26"/>
  <c r="BV18" i="26" s="1"/>
  <c r="BV19" i="26" s="1"/>
  <c r="BS10" i="3"/>
  <c r="BS18" i="3" s="1"/>
  <c r="BS19" i="3" s="1"/>
  <c r="BS3" i="3"/>
  <c r="BT3" i="8"/>
  <c r="BT3" i="12"/>
  <c r="BT10" i="12"/>
  <c r="BT18" i="12" s="1"/>
  <c r="BT19" i="12" s="1"/>
  <c r="BW3" i="30"/>
  <c r="BX10" i="30"/>
  <c r="BX18" i="30" s="1"/>
  <c r="BX19" i="30" s="1"/>
  <c r="BV3" i="22"/>
  <c r="BW3" i="16"/>
  <c r="BW10" i="16" s="1"/>
  <c r="BW18" i="16" s="1"/>
  <c r="BW19" i="16" s="1"/>
  <c r="BU10" i="12"/>
  <c r="BU18" i="12" s="1"/>
  <c r="BU19" i="12" s="1"/>
  <c r="BV3" i="2"/>
  <c r="BV11" i="2" s="1"/>
  <c r="BV19" i="2" s="1"/>
  <c r="BV20" i="2" s="1"/>
  <c r="BV10" i="14"/>
  <c r="BV18" i="14" s="1"/>
  <c r="BV19" i="14" s="1"/>
  <c r="BV3" i="30" l="1"/>
  <c r="BW3" i="18"/>
  <c r="BW10" i="30"/>
  <c r="BW18" i="30" s="1"/>
  <c r="BW19" i="30" s="1"/>
  <c r="BU3" i="10"/>
  <c r="BU10" i="10"/>
  <c r="BU18" i="10" s="1"/>
  <c r="BU19" i="10" s="1"/>
  <c r="BS10" i="12"/>
  <c r="BS18" i="12" s="1"/>
  <c r="BS19" i="12" s="1"/>
  <c r="BS3" i="12"/>
  <c r="BT10" i="20"/>
  <c r="BT18" i="20" s="1"/>
  <c r="BT19" i="20" s="1"/>
  <c r="BT3" i="20"/>
  <c r="BW3" i="28"/>
  <c r="BW10" i="28"/>
  <c r="BW18" i="28" s="1"/>
  <c r="BW19" i="28" s="1"/>
  <c r="BT3" i="26"/>
  <c r="BT10" i="26" s="1"/>
  <c r="BT18" i="26" s="1"/>
  <c r="BT19" i="26" s="1"/>
  <c r="BV10" i="16"/>
  <c r="BV18" i="16" s="1"/>
  <c r="BV19" i="16" s="1"/>
  <c r="BV3" i="16"/>
  <c r="BS10" i="8"/>
  <c r="BS18" i="8" s="1"/>
  <c r="BS19" i="8" s="1"/>
  <c r="BS3" i="8"/>
  <c r="BU3" i="22"/>
  <c r="BU10" i="22" s="1"/>
  <c r="BU18" i="22" s="1"/>
  <c r="BU19" i="22" s="1"/>
  <c r="BT10" i="8"/>
  <c r="BT18" i="8" s="1"/>
  <c r="BT19" i="8" s="1"/>
  <c r="BV10" i="22"/>
  <c r="BV18" i="22" s="1"/>
  <c r="BV19" i="22" s="1"/>
  <c r="BR3" i="3"/>
  <c r="BU10" i="26"/>
  <c r="BU18" i="26" s="1"/>
  <c r="BU19" i="26" s="1"/>
  <c r="BV3" i="24"/>
  <c r="BU3" i="2"/>
  <c r="BU11" i="2" s="1"/>
  <c r="BU19" i="2" s="1"/>
  <c r="BU20" i="2" s="1"/>
  <c r="BV3" i="32"/>
  <c r="BV10" i="32"/>
  <c r="BV18" i="32" s="1"/>
  <c r="BV19" i="32" s="1"/>
  <c r="BT3" i="14"/>
  <c r="BQ3" i="3" l="1"/>
  <c r="BQ10" i="3" s="1"/>
  <c r="BQ18" i="3" s="1"/>
  <c r="BQ19" i="3" s="1"/>
  <c r="BT3" i="10"/>
  <c r="BT10" i="10"/>
  <c r="BT18" i="10" s="1"/>
  <c r="BT19" i="10" s="1"/>
  <c r="BT3" i="2"/>
  <c r="BT11" i="2" s="1"/>
  <c r="BT19" i="2" s="1"/>
  <c r="BT20" i="2" s="1"/>
  <c r="BU3" i="32"/>
  <c r="BU10" i="32"/>
  <c r="BU18" i="32" s="1"/>
  <c r="BU19" i="32" s="1"/>
  <c r="BS3" i="26"/>
  <c r="BS10" i="26" s="1"/>
  <c r="BS18" i="26" s="1"/>
  <c r="BS19" i="26" s="1"/>
  <c r="BV3" i="28"/>
  <c r="BV10" i="18"/>
  <c r="BV18" i="18" s="1"/>
  <c r="BV19" i="18" s="1"/>
  <c r="BV3" i="18"/>
  <c r="BT3" i="22"/>
  <c r="BT10" i="22"/>
  <c r="BT18" i="22" s="1"/>
  <c r="BT19" i="22" s="1"/>
  <c r="BU3" i="24"/>
  <c r="BU10" i="24" s="1"/>
  <c r="BU18" i="24" s="1"/>
  <c r="BU19" i="24" s="1"/>
  <c r="BV10" i="24"/>
  <c r="BV18" i="24" s="1"/>
  <c r="BV19" i="24" s="1"/>
  <c r="BR3" i="8"/>
  <c r="BS3" i="20"/>
  <c r="BS10" i="20"/>
  <c r="BS18" i="20" s="1"/>
  <c r="BS19" i="20" s="1"/>
  <c r="BW10" i="18"/>
  <c r="BW18" i="18" s="1"/>
  <c r="BW19" i="18" s="1"/>
  <c r="BS3" i="14"/>
  <c r="BS10" i="14" s="1"/>
  <c r="BS18" i="14" s="1"/>
  <c r="BS19" i="14" s="1"/>
  <c r="BU3" i="30"/>
  <c r="BU10" i="30" s="1"/>
  <c r="BU18" i="30" s="1"/>
  <c r="BU19" i="30" s="1"/>
  <c r="BT10" i="14"/>
  <c r="BT18" i="14" s="1"/>
  <c r="BT19" i="14" s="1"/>
  <c r="BR10" i="3"/>
  <c r="BR18" i="3" s="1"/>
  <c r="BR19" i="3" s="1"/>
  <c r="BU3" i="16"/>
  <c r="BU10" i="16"/>
  <c r="BU18" i="16" s="1"/>
  <c r="BU19" i="16" s="1"/>
  <c r="BR10" i="12"/>
  <c r="BR18" i="12" s="1"/>
  <c r="BR19" i="12" s="1"/>
  <c r="BR3" i="12"/>
  <c r="BV10" i="30"/>
  <c r="BV18" i="30" s="1"/>
  <c r="BV19" i="30" s="1"/>
  <c r="BT10" i="16" l="1"/>
  <c r="BT18" i="16" s="1"/>
  <c r="BT19" i="16" s="1"/>
  <c r="BT3" i="16"/>
  <c r="BS3" i="22"/>
  <c r="BS10" i="22" s="1"/>
  <c r="BS18" i="22" s="1"/>
  <c r="BS19" i="22" s="1"/>
  <c r="BT3" i="32"/>
  <c r="BT10" i="32" s="1"/>
  <c r="BT18" i="32" s="1"/>
  <c r="BT19" i="32" s="1"/>
  <c r="BR3" i="20"/>
  <c r="BU10" i="18"/>
  <c r="BU18" i="18" s="1"/>
  <c r="BU19" i="18" s="1"/>
  <c r="BU3" i="18"/>
  <c r="BU3" i="28"/>
  <c r="BQ3" i="8"/>
  <c r="BQ10" i="8" s="1"/>
  <c r="BQ18" i="8" s="1"/>
  <c r="BQ19" i="8" s="1"/>
  <c r="BS3" i="2"/>
  <c r="BS11" i="2" s="1"/>
  <c r="BS19" i="2" s="1"/>
  <c r="BS20" i="2" s="1"/>
  <c r="BR10" i="8"/>
  <c r="BR18" i="8" s="1"/>
  <c r="BR19" i="8" s="1"/>
  <c r="BV10" i="28"/>
  <c r="BV18" i="28" s="1"/>
  <c r="BV19" i="28" s="1"/>
  <c r="BS3" i="10"/>
  <c r="BT10" i="30"/>
  <c r="BT18" i="30" s="1"/>
  <c r="BT19" i="30" s="1"/>
  <c r="BT3" i="30"/>
  <c r="BQ3" i="12"/>
  <c r="BQ10" i="12"/>
  <c r="BQ18" i="12" s="1"/>
  <c r="BQ19" i="12" s="1"/>
  <c r="BR3" i="14"/>
  <c r="BR10" i="14" s="1"/>
  <c r="BR18" i="14" s="1"/>
  <c r="BR19" i="14" s="1"/>
  <c r="BT3" i="24"/>
  <c r="BT10" i="24"/>
  <c r="BT18" i="24" s="1"/>
  <c r="BT19" i="24" s="1"/>
  <c r="BR3" i="26"/>
  <c r="BR10" i="26" s="1"/>
  <c r="BR18" i="26" s="1"/>
  <c r="BR19" i="26" s="1"/>
  <c r="BP3" i="3"/>
  <c r="BP10" i="3"/>
  <c r="BP18" i="3" s="1"/>
  <c r="BP19" i="3" s="1"/>
  <c r="BQ3" i="20" l="1"/>
  <c r="BR10" i="20"/>
  <c r="BR18" i="20" s="1"/>
  <c r="BR19" i="20" s="1"/>
  <c r="BP3" i="12"/>
  <c r="BS3" i="30"/>
  <c r="BS10" i="30"/>
  <c r="BS18" i="30" s="1"/>
  <c r="BS19" i="30" s="1"/>
  <c r="BP3" i="8"/>
  <c r="BS3" i="32"/>
  <c r="BS10" i="32"/>
  <c r="BS18" i="32" s="1"/>
  <c r="BS19" i="32" s="1"/>
  <c r="BQ3" i="26"/>
  <c r="BR3" i="10"/>
  <c r="BR10" i="10" s="1"/>
  <c r="BR18" i="10" s="1"/>
  <c r="BR19" i="10" s="1"/>
  <c r="BT3" i="28"/>
  <c r="BS10" i="10"/>
  <c r="BS18" i="10" s="1"/>
  <c r="BS19" i="10" s="1"/>
  <c r="BU10" i="28"/>
  <c r="BU18" i="28" s="1"/>
  <c r="BU19" i="28" s="1"/>
  <c r="BR3" i="22"/>
  <c r="BR3" i="2"/>
  <c r="BR11" i="2" s="1"/>
  <c r="BR19" i="2" s="1"/>
  <c r="BR20" i="2" s="1"/>
  <c r="BO3" i="3"/>
  <c r="BS3" i="24"/>
  <c r="BT3" i="18"/>
  <c r="BT10" i="18" s="1"/>
  <c r="BT18" i="18" s="1"/>
  <c r="BT19" i="18" s="1"/>
  <c r="BS3" i="16"/>
  <c r="BS10" i="16" s="1"/>
  <c r="BS18" i="16" s="1"/>
  <c r="BS19" i="16" s="1"/>
  <c r="BQ10" i="14"/>
  <c r="BQ18" i="14" s="1"/>
  <c r="BQ19" i="14" s="1"/>
  <c r="BQ3" i="14"/>
  <c r="BS3" i="28" l="1"/>
  <c r="BS10" i="28"/>
  <c r="BS18" i="28" s="1"/>
  <c r="BS19" i="28" s="1"/>
  <c r="BO3" i="8"/>
  <c r="BR3" i="30"/>
  <c r="BR10" i="30"/>
  <c r="BR18" i="30" s="1"/>
  <c r="BR19" i="30" s="1"/>
  <c r="BQ3" i="22"/>
  <c r="BQ10" i="22"/>
  <c r="BQ18" i="22" s="1"/>
  <c r="BQ19" i="22" s="1"/>
  <c r="BP3" i="26"/>
  <c r="BO3" i="12"/>
  <c r="BQ3" i="2"/>
  <c r="BR10" i="22"/>
  <c r="BR18" i="22" s="1"/>
  <c r="BR19" i="22" s="1"/>
  <c r="BQ10" i="26"/>
  <c r="BQ18" i="26" s="1"/>
  <c r="BQ19" i="26" s="1"/>
  <c r="BP10" i="12"/>
  <c r="BP18" i="12" s="1"/>
  <c r="BP19" i="12" s="1"/>
  <c r="BN3" i="3"/>
  <c r="BN10" i="3" s="1"/>
  <c r="BN18" i="3" s="1"/>
  <c r="BN19" i="3" s="1"/>
  <c r="BS3" i="18"/>
  <c r="BS10" i="18" s="1"/>
  <c r="BS18" i="18" s="1"/>
  <c r="BS19" i="18" s="1"/>
  <c r="BR10" i="16"/>
  <c r="BR18" i="16" s="1"/>
  <c r="BR19" i="16" s="1"/>
  <c r="BR3" i="16"/>
  <c r="BR10" i="32"/>
  <c r="BR18" i="32" s="1"/>
  <c r="BR19" i="32" s="1"/>
  <c r="BR3" i="32"/>
  <c r="BP10" i="20"/>
  <c r="BP18" i="20" s="1"/>
  <c r="BP19" i="20" s="1"/>
  <c r="BP3" i="20"/>
  <c r="BQ3" i="10"/>
  <c r="BR10" i="24"/>
  <c r="BR18" i="24" s="1"/>
  <c r="BR19" i="24" s="1"/>
  <c r="BR3" i="24"/>
  <c r="BS10" i="24"/>
  <c r="BS18" i="24" s="1"/>
  <c r="BS19" i="24" s="1"/>
  <c r="BP3" i="14"/>
  <c r="BO10" i="3"/>
  <c r="BO18" i="3" s="1"/>
  <c r="BO19" i="3" s="1"/>
  <c r="BT10" i="28"/>
  <c r="BT18" i="28" s="1"/>
  <c r="BT19" i="28" s="1"/>
  <c r="BP10" i="8"/>
  <c r="BP18" i="8" s="1"/>
  <c r="BP19" i="8" s="1"/>
  <c r="BQ10" i="20"/>
  <c r="BQ18" i="20" s="1"/>
  <c r="BQ19" i="20" s="1"/>
  <c r="BQ3" i="24" l="1"/>
  <c r="BQ3" i="16"/>
  <c r="BP3" i="22"/>
  <c r="BP10" i="22" s="1"/>
  <c r="BP18" i="22" s="1"/>
  <c r="BP19" i="22" s="1"/>
  <c r="BP3" i="2"/>
  <c r="BP11" i="2"/>
  <c r="BP19" i="2" s="1"/>
  <c r="BP20" i="2" s="1"/>
  <c r="BP3" i="10"/>
  <c r="BP10" i="10" s="1"/>
  <c r="BP18" i="10" s="1"/>
  <c r="BP19" i="10" s="1"/>
  <c r="BQ11" i="2"/>
  <c r="BQ19" i="2" s="1"/>
  <c r="BQ20" i="2" s="1"/>
  <c r="BQ10" i="10"/>
  <c r="BQ18" i="10" s="1"/>
  <c r="BQ19" i="10" s="1"/>
  <c r="BN3" i="12"/>
  <c r="BN3" i="8"/>
  <c r="BO10" i="20"/>
  <c r="BO18" i="20" s="1"/>
  <c r="BO19" i="20" s="1"/>
  <c r="BO3" i="20"/>
  <c r="BO10" i="12"/>
  <c r="BO18" i="12" s="1"/>
  <c r="BO19" i="12" s="1"/>
  <c r="BO10" i="8"/>
  <c r="BO18" i="8" s="1"/>
  <c r="BO19" i="8" s="1"/>
  <c r="BR3" i="18"/>
  <c r="BR10" i="18" s="1"/>
  <c r="BR18" i="18" s="1"/>
  <c r="BR19" i="18" s="1"/>
  <c r="BM3" i="3"/>
  <c r="BO3" i="26"/>
  <c r="BO10" i="26" s="1"/>
  <c r="BO18" i="26" s="1"/>
  <c r="BO19" i="26" s="1"/>
  <c r="BQ3" i="30"/>
  <c r="BQ10" i="30"/>
  <c r="BQ18" i="30" s="1"/>
  <c r="BQ19" i="30" s="1"/>
  <c r="BO10" i="14"/>
  <c r="BO18" i="14" s="1"/>
  <c r="BO19" i="14" s="1"/>
  <c r="BO3" i="14"/>
  <c r="BP10" i="14"/>
  <c r="BP18" i="14" s="1"/>
  <c r="BP19" i="14" s="1"/>
  <c r="BQ10" i="32"/>
  <c r="BQ18" i="32" s="1"/>
  <c r="BQ19" i="32" s="1"/>
  <c r="BQ3" i="32"/>
  <c r="BP10" i="26"/>
  <c r="BP18" i="26" s="1"/>
  <c r="BP19" i="26" s="1"/>
  <c r="BR3" i="28"/>
  <c r="BR10" i="28" s="1"/>
  <c r="BR18" i="28" s="1"/>
  <c r="BR19" i="28" s="1"/>
  <c r="BM3" i="12" l="1"/>
  <c r="BL3" i="3"/>
  <c r="BM10" i="8"/>
  <c r="BM18" i="8" s="1"/>
  <c r="BM19" i="8" s="1"/>
  <c r="BM3" i="8"/>
  <c r="BN10" i="8"/>
  <c r="BN18" i="8" s="1"/>
  <c r="BN19" i="8" s="1"/>
  <c r="BO3" i="2"/>
  <c r="BM10" i="3"/>
  <c r="BM18" i="3" s="1"/>
  <c r="BM19" i="3" s="1"/>
  <c r="BN3" i="14"/>
  <c r="BN10" i="12"/>
  <c r="BN18" i="12" s="1"/>
  <c r="BN19" i="12" s="1"/>
  <c r="BQ10" i="18"/>
  <c r="BQ18" i="18" s="1"/>
  <c r="BQ19" i="18" s="1"/>
  <c r="BQ3" i="18"/>
  <c r="BP10" i="16"/>
  <c r="BP18" i="16" s="1"/>
  <c r="BP19" i="16" s="1"/>
  <c r="BP3" i="16"/>
  <c r="BO10" i="22"/>
  <c r="BO18" i="22" s="1"/>
  <c r="BO19" i="22" s="1"/>
  <c r="BO3" i="22"/>
  <c r="BP3" i="30"/>
  <c r="BP10" i="30" s="1"/>
  <c r="BP18" i="30" s="1"/>
  <c r="BP19" i="30" s="1"/>
  <c r="BQ10" i="16"/>
  <c r="BQ18" i="16" s="1"/>
  <c r="BQ19" i="16" s="1"/>
  <c r="BQ3" i="28"/>
  <c r="BQ10" i="28" s="1"/>
  <c r="BQ18" i="28" s="1"/>
  <c r="BQ19" i="28" s="1"/>
  <c r="BN3" i="20"/>
  <c r="BN10" i="20"/>
  <c r="BN18" i="20" s="1"/>
  <c r="BN19" i="20" s="1"/>
  <c r="BP3" i="24"/>
  <c r="BP10" i="24"/>
  <c r="BP18" i="24" s="1"/>
  <c r="BP19" i="24" s="1"/>
  <c r="BP3" i="32"/>
  <c r="BN3" i="26"/>
  <c r="BN10" i="26"/>
  <c r="BN18" i="26" s="1"/>
  <c r="BN19" i="26" s="1"/>
  <c r="BO3" i="10"/>
  <c r="BQ10" i="24"/>
  <c r="BQ18" i="24" s="1"/>
  <c r="BQ19" i="24" s="1"/>
  <c r="BP3" i="18" l="1"/>
  <c r="BP10" i="18"/>
  <c r="BP18" i="18" s="1"/>
  <c r="BP19" i="18" s="1"/>
  <c r="BL3" i="8"/>
  <c r="BL10" i="8"/>
  <c r="BL18" i="8" s="1"/>
  <c r="BL19" i="8" s="1"/>
  <c r="BP3" i="28"/>
  <c r="BP10" i="28" s="1"/>
  <c r="BP18" i="28" s="1"/>
  <c r="BP19" i="28" s="1"/>
  <c r="BM10" i="14"/>
  <c r="BM18" i="14" s="1"/>
  <c r="BM19" i="14" s="1"/>
  <c r="BM3" i="14"/>
  <c r="BK3" i="3"/>
  <c r="BN3" i="2"/>
  <c r="BO10" i="32"/>
  <c r="BO18" i="32" s="1"/>
  <c r="BO19" i="32" s="1"/>
  <c r="BO3" i="32"/>
  <c r="BP10" i="32"/>
  <c r="BP18" i="32" s="1"/>
  <c r="BP19" i="32" s="1"/>
  <c r="BO10" i="24"/>
  <c r="BO18" i="24" s="1"/>
  <c r="BO19" i="24" s="1"/>
  <c r="BO3" i="24"/>
  <c r="BN3" i="22"/>
  <c r="BN10" i="14"/>
  <c r="BN18" i="14" s="1"/>
  <c r="BN19" i="14" s="1"/>
  <c r="BL10" i="3"/>
  <c r="BL18" i="3" s="1"/>
  <c r="BL19" i="3" s="1"/>
  <c r="BL3" i="12"/>
  <c r="BL10" i="12"/>
  <c r="BL18" i="12" s="1"/>
  <c r="BL19" i="12" s="1"/>
  <c r="BM3" i="26"/>
  <c r="BO3" i="30"/>
  <c r="BN3" i="10"/>
  <c r="BN10" i="10"/>
  <c r="BN18" i="10" s="1"/>
  <c r="BN19" i="10" s="1"/>
  <c r="BO10" i="10"/>
  <c r="BO18" i="10" s="1"/>
  <c r="BO19" i="10" s="1"/>
  <c r="BM3" i="20"/>
  <c r="BM10" i="20" s="1"/>
  <c r="BM18" i="20" s="1"/>
  <c r="BM19" i="20" s="1"/>
  <c r="BO3" i="16"/>
  <c r="BO10" i="16"/>
  <c r="BO18" i="16" s="1"/>
  <c r="BO19" i="16" s="1"/>
  <c r="BO11" i="2"/>
  <c r="BO19" i="2" s="1"/>
  <c r="BO20" i="2" s="1"/>
  <c r="BM10" i="12"/>
  <c r="BM18" i="12" s="1"/>
  <c r="BM19" i="12" s="1"/>
  <c r="BL10" i="26" l="1"/>
  <c r="BL18" i="26" s="1"/>
  <c r="BL19" i="26" s="1"/>
  <c r="BL3" i="26"/>
  <c r="BL3" i="14"/>
  <c r="BL10" i="14"/>
  <c r="BL18" i="14" s="1"/>
  <c r="BL19" i="14" s="1"/>
  <c r="BK3" i="12"/>
  <c r="BK10" i="12" s="1"/>
  <c r="BK18" i="12" s="1"/>
  <c r="BK19" i="12" s="1"/>
  <c r="BN3" i="32"/>
  <c r="BN10" i="32" s="1"/>
  <c r="BN18" i="32" s="1"/>
  <c r="BN19" i="32" s="1"/>
  <c r="BL10" i="20"/>
  <c r="BL18" i="20" s="1"/>
  <c r="BL19" i="20" s="1"/>
  <c r="BL3" i="20"/>
  <c r="BO3" i="28"/>
  <c r="BO10" i="28"/>
  <c r="BO18" i="28" s="1"/>
  <c r="BO19" i="28" s="1"/>
  <c r="BM11" i="2"/>
  <c r="BM19" i="2" s="1"/>
  <c r="BM20" i="2" s="1"/>
  <c r="BM3" i="2"/>
  <c r="BN3" i="30"/>
  <c r="BN10" i="30" s="1"/>
  <c r="BN18" i="30" s="1"/>
  <c r="BN19" i="30" s="1"/>
  <c r="BM10" i="22"/>
  <c r="BM18" i="22" s="1"/>
  <c r="BM19" i="22" s="1"/>
  <c r="BM3" i="22"/>
  <c r="BN11" i="2"/>
  <c r="BN19" i="2" s="1"/>
  <c r="BN20" i="2" s="1"/>
  <c r="BK3" i="8"/>
  <c r="BM3" i="10"/>
  <c r="BM10" i="10" s="1"/>
  <c r="BM18" i="10" s="1"/>
  <c r="BM19" i="10" s="1"/>
  <c r="BO10" i="30"/>
  <c r="BO18" i="30" s="1"/>
  <c r="BO19" i="30" s="1"/>
  <c r="BN10" i="22"/>
  <c r="BN18" i="22" s="1"/>
  <c r="BN19" i="22" s="1"/>
  <c r="BJ10" i="3"/>
  <c r="BJ18" i="3" s="1"/>
  <c r="BJ19" i="3" s="1"/>
  <c r="BJ3" i="3"/>
  <c r="BN3" i="16"/>
  <c r="BN10" i="16"/>
  <c r="BN18" i="16" s="1"/>
  <c r="BN19" i="16" s="1"/>
  <c r="BM10" i="26"/>
  <c r="BM18" i="26" s="1"/>
  <c r="BM19" i="26" s="1"/>
  <c r="BN10" i="24"/>
  <c r="BN18" i="24" s="1"/>
  <c r="BN19" i="24" s="1"/>
  <c r="BN3" i="24"/>
  <c r="BK10" i="3"/>
  <c r="BK18" i="3" s="1"/>
  <c r="BK19" i="3" s="1"/>
  <c r="BO3" i="18"/>
  <c r="BM3" i="32" l="1"/>
  <c r="BM10" i="32" s="1"/>
  <c r="BM18" i="32" s="1"/>
  <c r="BM19" i="32" s="1"/>
  <c r="BL3" i="10"/>
  <c r="BL10" i="10"/>
  <c r="BL18" i="10" s="1"/>
  <c r="BL19" i="10" s="1"/>
  <c r="BL11" i="2"/>
  <c r="BL19" i="2" s="1"/>
  <c r="BL20" i="2" s="1"/>
  <c r="BL3" i="2"/>
  <c r="BJ3" i="12"/>
  <c r="BJ10" i="12"/>
  <c r="BJ18" i="12" s="1"/>
  <c r="BJ19" i="12" s="1"/>
  <c r="BM10" i="24"/>
  <c r="BM18" i="24" s="1"/>
  <c r="BM19" i="24" s="1"/>
  <c r="BM3" i="24"/>
  <c r="BM3" i="30"/>
  <c r="BM10" i="30"/>
  <c r="BM18" i="30" s="1"/>
  <c r="BM19" i="30" s="1"/>
  <c r="BJ3" i="8"/>
  <c r="BJ10" i="8" s="1"/>
  <c r="BJ18" i="8" s="1"/>
  <c r="BJ19" i="8" s="1"/>
  <c r="BM3" i="16"/>
  <c r="BM10" i="16" s="1"/>
  <c r="BM18" i="16" s="1"/>
  <c r="BM19" i="16" s="1"/>
  <c r="BK10" i="8"/>
  <c r="BK18" i="8" s="1"/>
  <c r="BK19" i="8" s="1"/>
  <c r="BN3" i="18"/>
  <c r="BO10" i="18"/>
  <c r="BO18" i="18" s="1"/>
  <c r="BO19" i="18" s="1"/>
  <c r="BI3" i="3"/>
  <c r="BI10" i="3" s="1"/>
  <c r="BI18" i="3" s="1"/>
  <c r="BI19" i="3" s="1"/>
  <c r="BN3" i="28"/>
  <c r="BK3" i="14"/>
  <c r="BK10" i="14" s="1"/>
  <c r="BK18" i="14" s="1"/>
  <c r="BK19" i="14" s="1"/>
  <c r="BL3" i="22"/>
  <c r="BL10" i="22"/>
  <c r="BL18" i="22" s="1"/>
  <c r="BL19" i="22" s="1"/>
  <c r="BK3" i="20"/>
  <c r="BK10" i="20" s="1"/>
  <c r="BK18" i="20" s="1"/>
  <c r="BK19" i="20" s="1"/>
  <c r="BK3" i="26"/>
  <c r="BK10" i="26" s="1"/>
  <c r="BK18" i="26" s="1"/>
  <c r="BK19" i="26" s="1"/>
  <c r="BM3" i="28" l="1"/>
  <c r="BN10" i="28"/>
  <c r="BN18" i="28" s="1"/>
  <c r="BN19" i="28" s="1"/>
  <c r="BI3" i="12"/>
  <c r="BI10" i="12" s="1"/>
  <c r="BI18" i="12" s="1"/>
  <c r="BI19" i="12" s="1"/>
  <c r="BL3" i="16"/>
  <c r="BL10" i="16"/>
  <c r="BL18" i="16" s="1"/>
  <c r="BL19" i="16" s="1"/>
  <c r="BK11" i="2"/>
  <c r="BK19" i="2" s="1"/>
  <c r="BK20" i="2" s="1"/>
  <c r="BK3" i="2"/>
  <c r="BJ3" i="20"/>
  <c r="BH3" i="3"/>
  <c r="BM3" i="18"/>
  <c r="BL3" i="30"/>
  <c r="BK3" i="10"/>
  <c r="BI3" i="8"/>
  <c r="BI10" i="8"/>
  <c r="BI18" i="8" s="1"/>
  <c r="BI19" i="8" s="1"/>
  <c r="BK3" i="22"/>
  <c r="BK10" i="22"/>
  <c r="BK18" i="22" s="1"/>
  <c r="BK19" i="22" s="1"/>
  <c r="BN10" i="18"/>
  <c r="BN18" i="18" s="1"/>
  <c r="BN19" i="18" s="1"/>
  <c r="BL3" i="24"/>
  <c r="BJ3" i="26"/>
  <c r="BJ10" i="26"/>
  <c r="BJ18" i="26" s="1"/>
  <c r="BJ19" i="26" s="1"/>
  <c r="BJ3" i="14"/>
  <c r="BJ10" i="14"/>
  <c r="BJ18" i="14" s="1"/>
  <c r="BJ19" i="14" s="1"/>
  <c r="BL10" i="32"/>
  <c r="BL18" i="32" s="1"/>
  <c r="BL19" i="32" s="1"/>
  <c r="BL3" i="32"/>
  <c r="BK3" i="30" l="1"/>
  <c r="BK10" i="30" s="1"/>
  <c r="BK18" i="30" s="1"/>
  <c r="BK19" i="30" s="1"/>
  <c r="BI3" i="14"/>
  <c r="BG3" i="3"/>
  <c r="BG10" i="3"/>
  <c r="BG18" i="3" s="1"/>
  <c r="BG19" i="3" s="1"/>
  <c r="BK10" i="16"/>
  <c r="BK18" i="16" s="1"/>
  <c r="BK19" i="16" s="1"/>
  <c r="BK3" i="16"/>
  <c r="BH10" i="12"/>
  <c r="BH18" i="12" s="1"/>
  <c r="BH19" i="12" s="1"/>
  <c r="BH3" i="12"/>
  <c r="BJ3" i="22"/>
  <c r="BJ10" i="22"/>
  <c r="BJ18" i="22" s="1"/>
  <c r="BJ19" i="22" s="1"/>
  <c r="BJ3" i="10"/>
  <c r="BJ10" i="10"/>
  <c r="BJ18" i="10" s="1"/>
  <c r="BJ19" i="10" s="1"/>
  <c r="BI3" i="20"/>
  <c r="BI10" i="20" s="1"/>
  <c r="BI18" i="20" s="1"/>
  <c r="BI19" i="20" s="1"/>
  <c r="BK3" i="32"/>
  <c r="BK10" i="32" s="1"/>
  <c r="BK18" i="32" s="1"/>
  <c r="BK19" i="32" s="1"/>
  <c r="BL3" i="18"/>
  <c r="BM10" i="18"/>
  <c r="BM18" i="18" s="1"/>
  <c r="BM19" i="18" s="1"/>
  <c r="BH3" i="8"/>
  <c r="BH10" i="8"/>
  <c r="BH18" i="8" s="1"/>
  <c r="BH19" i="8" s="1"/>
  <c r="BH10" i="3"/>
  <c r="BH18" i="3" s="1"/>
  <c r="BH19" i="3" s="1"/>
  <c r="BK10" i="10"/>
  <c r="BK18" i="10" s="1"/>
  <c r="BK19" i="10" s="1"/>
  <c r="BJ10" i="20"/>
  <c r="BJ18" i="20" s="1"/>
  <c r="BJ19" i="20" s="1"/>
  <c r="BL3" i="28"/>
  <c r="BL10" i="28"/>
  <c r="BL18" i="28" s="1"/>
  <c r="BL19" i="28" s="1"/>
  <c r="BI3" i="26"/>
  <c r="BK3" i="24"/>
  <c r="BK10" i="24" s="1"/>
  <c r="BK18" i="24" s="1"/>
  <c r="BK19" i="24" s="1"/>
  <c r="BL10" i="24"/>
  <c r="BL18" i="24" s="1"/>
  <c r="BL19" i="24" s="1"/>
  <c r="BL10" i="30"/>
  <c r="BL18" i="30" s="1"/>
  <c r="BL19" i="30" s="1"/>
  <c r="BJ3" i="2"/>
  <c r="BJ11" i="2"/>
  <c r="BJ19" i="2" s="1"/>
  <c r="BJ20" i="2" s="1"/>
  <c r="BM10" i="28"/>
  <c r="BM18" i="28" s="1"/>
  <c r="BM19" i="28" s="1"/>
  <c r="BJ3" i="16" l="1"/>
  <c r="BJ3" i="24"/>
  <c r="BJ10" i="24" s="1"/>
  <c r="BJ18" i="24" s="1"/>
  <c r="BJ19" i="24" s="1"/>
  <c r="BG3" i="8"/>
  <c r="BG10" i="8" s="1"/>
  <c r="BG18" i="8" s="1"/>
  <c r="BG19" i="8" s="1"/>
  <c r="BH3" i="20"/>
  <c r="BH10" i="20" s="1"/>
  <c r="BH18" i="20" s="1"/>
  <c r="BH19" i="20" s="1"/>
  <c r="BH3" i="26"/>
  <c r="BI10" i="26"/>
  <c r="BI18" i="26" s="1"/>
  <c r="BI19" i="26" s="1"/>
  <c r="BI3" i="10"/>
  <c r="BF10" i="3"/>
  <c r="BF18" i="3" s="1"/>
  <c r="BF19" i="3" s="1"/>
  <c r="BF3" i="3"/>
  <c r="BK10" i="18"/>
  <c r="BK18" i="18" s="1"/>
  <c r="BK19" i="18" s="1"/>
  <c r="BK3" i="18"/>
  <c r="BH3" i="14"/>
  <c r="BI3" i="2"/>
  <c r="BK3" i="28"/>
  <c r="BK10" i="28" s="1"/>
  <c r="BK18" i="28" s="1"/>
  <c r="BK19" i="28" s="1"/>
  <c r="BL10" i="18"/>
  <c r="BL18" i="18" s="1"/>
  <c r="BL19" i="18" s="1"/>
  <c r="BI3" i="22"/>
  <c r="BI10" i="14"/>
  <c r="BI18" i="14" s="1"/>
  <c r="BI19" i="14" s="1"/>
  <c r="BG3" i="12"/>
  <c r="BJ10" i="32"/>
  <c r="BJ18" i="32" s="1"/>
  <c r="BJ19" i="32" s="1"/>
  <c r="BJ3" i="32"/>
  <c r="BJ10" i="30"/>
  <c r="BJ18" i="30" s="1"/>
  <c r="BJ19" i="30" s="1"/>
  <c r="BJ3" i="30"/>
  <c r="BI3" i="32" l="1"/>
  <c r="BE3" i="3"/>
  <c r="BJ10" i="28"/>
  <c r="BJ18" i="28" s="1"/>
  <c r="BJ19" i="28" s="1"/>
  <c r="BJ3" i="28"/>
  <c r="BH11" i="2"/>
  <c r="BH19" i="2" s="1"/>
  <c r="BH20" i="2" s="1"/>
  <c r="BH3" i="2"/>
  <c r="BH3" i="10"/>
  <c r="BH10" i="10"/>
  <c r="BH18" i="10" s="1"/>
  <c r="BH19" i="10" s="1"/>
  <c r="BF3" i="8"/>
  <c r="BI11" i="2"/>
  <c r="BI19" i="2" s="1"/>
  <c r="BI20" i="2" s="1"/>
  <c r="BI10" i="10"/>
  <c r="BI18" i="10" s="1"/>
  <c r="BI19" i="10" s="1"/>
  <c r="BF10" i="12"/>
  <c r="BF18" i="12" s="1"/>
  <c r="BF19" i="12" s="1"/>
  <c r="BF3" i="12"/>
  <c r="BG3" i="14"/>
  <c r="BI3" i="24"/>
  <c r="BG10" i="12"/>
  <c r="BG18" i="12" s="1"/>
  <c r="BG19" i="12" s="1"/>
  <c r="BH3" i="22"/>
  <c r="BH10" i="22" s="1"/>
  <c r="BH18" i="22" s="1"/>
  <c r="BH19" i="22" s="1"/>
  <c r="BH10" i="14"/>
  <c r="BH18" i="14" s="1"/>
  <c r="BH19" i="14" s="1"/>
  <c r="BG3" i="26"/>
  <c r="BG10" i="26"/>
  <c r="BG18" i="26" s="1"/>
  <c r="BG19" i="26" s="1"/>
  <c r="BI3" i="16"/>
  <c r="BI10" i="16"/>
  <c r="BI18" i="16" s="1"/>
  <c r="BI19" i="16" s="1"/>
  <c r="BG10" i="20"/>
  <c r="BG18" i="20" s="1"/>
  <c r="BG19" i="20" s="1"/>
  <c r="BG3" i="20"/>
  <c r="BI3" i="30"/>
  <c r="BI10" i="30"/>
  <c r="BI18" i="30" s="1"/>
  <c r="BI19" i="30" s="1"/>
  <c r="BI10" i="22"/>
  <c r="BI18" i="22" s="1"/>
  <c r="BI19" i="22" s="1"/>
  <c r="BJ10" i="18"/>
  <c r="BJ18" i="18" s="1"/>
  <c r="BJ19" i="18" s="1"/>
  <c r="BJ3" i="18"/>
  <c r="BH10" i="26"/>
  <c r="BH18" i="26" s="1"/>
  <c r="BH19" i="26" s="1"/>
  <c r="BJ10" i="16"/>
  <c r="BJ18" i="16" s="1"/>
  <c r="BJ19" i="16" s="1"/>
  <c r="BE3" i="12" l="1"/>
  <c r="BE10" i="12"/>
  <c r="BE18" i="12" s="1"/>
  <c r="BE19" i="12" s="1"/>
  <c r="BG3" i="2"/>
  <c r="BG11" i="2"/>
  <c r="BG19" i="2" s="1"/>
  <c r="BG20" i="2" s="1"/>
  <c r="BF3" i="20"/>
  <c r="BI10" i="28"/>
  <c r="BI18" i="28" s="1"/>
  <c r="BI19" i="28" s="1"/>
  <c r="BI3" i="28"/>
  <c r="BH3" i="24"/>
  <c r="BE3" i="8"/>
  <c r="BD3" i="3"/>
  <c r="BD10" i="3" s="1"/>
  <c r="BD18" i="3" s="1"/>
  <c r="BD19" i="3" s="1"/>
  <c r="BI10" i="18"/>
  <c r="BI18" i="18" s="1"/>
  <c r="BI19" i="18" s="1"/>
  <c r="BI3" i="18"/>
  <c r="BH3" i="16"/>
  <c r="BI10" i="24"/>
  <c r="BI18" i="24" s="1"/>
  <c r="BI19" i="24" s="1"/>
  <c r="BF10" i="8"/>
  <c r="BF18" i="8" s="1"/>
  <c r="BF19" i="8" s="1"/>
  <c r="BE10" i="3"/>
  <c r="BE18" i="3" s="1"/>
  <c r="BE19" i="3" s="1"/>
  <c r="BG3" i="22"/>
  <c r="BF3" i="14"/>
  <c r="BF10" i="14" s="1"/>
  <c r="BF18" i="14" s="1"/>
  <c r="BF19" i="14" s="1"/>
  <c r="BH3" i="32"/>
  <c r="BH3" i="30"/>
  <c r="BH10" i="30" s="1"/>
  <c r="BH18" i="30" s="1"/>
  <c r="BH19" i="30" s="1"/>
  <c r="BF3" i="26"/>
  <c r="BF10" i="26"/>
  <c r="BF18" i="26" s="1"/>
  <c r="BF19" i="26" s="1"/>
  <c r="BG10" i="14"/>
  <c r="BG18" i="14" s="1"/>
  <c r="BG19" i="14" s="1"/>
  <c r="BG3" i="10"/>
  <c r="BI10" i="32"/>
  <c r="BI18" i="32" s="1"/>
  <c r="BI19" i="32" s="1"/>
  <c r="BF3" i="10" l="1"/>
  <c r="BF10" i="10"/>
  <c r="BF18" i="10" s="1"/>
  <c r="BF19" i="10" s="1"/>
  <c r="BH3" i="18"/>
  <c r="BH10" i="28"/>
  <c r="BH18" i="28" s="1"/>
  <c r="BH19" i="28" s="1"/>
  <c r="BH3" i="28"/>
  <c r="BE3" i="20"/>
  <c r="BF10" i="20"/>
  <c r="BF18" i="20" s="1"/>
  <c r="BF19" i="20" s="1"/>
  <c r="BC3" i="3"/>
  <c r="BD10" i="8"/>
  <c r="BD18" i="8" s="1"/>
  <c r="BD19" i="8" s="1"/>
  <c r="BD3" i="8"/>
  <c r="BF3" i="22"/>
  <c r="BG10" i="22"/>
  <c r="BG18" i="22" s="1"/>
  <c r="BG19" i="22" s="1"/>
  <c r="BG3" i="32"/>
  <c r="BG10" i="32"/>
  <c r="BG18" i="32" s="1"/>
  <c r="BG19" i="32" s="1"/>
  <c r="BE10" i="8"/>
  <c r="BE18" i="8" s="1"/>
  <c r="BE19" i="8" s="1"/>
  <c r="BF3" i="2"/>
  <c r="BF11" i="2"/>
  <c r="BF19" i="2" s="1"/>
  <c r="BF20" i="2" s="1"/>
  <c r="BE3" i="26"/>
  <c r="BE10" i="26"/>
  <c r="BE18" i="26" s="1"/>
  <c r="BE19" i="26" s="1"/>
  <c r="BG10" i="30"/>
  <c r="BG18" i="30" s="1"/>
  <c r="BG19" i="30" s="1"/>
  <c r="BG3" i="30"/>
  <c r="BG10" i="10"/>
  <c r="BG18" i="10" s="1"/>
  <c r="BG19" i="10" s="1"/>
  <c r="BH10" i="32"/>
  <c r="BH18" i="32" s="1"/>
  <c r="BH19" i="32" s="1"/>
  <c r="BG3" i="16"/>
  <c r="BG10" i="16"/>
  <c r="BG18" i="16" s="1"/>
  <c r="BG19" i="16" s="1"/>
  <c r="BG3" i="24"/>
  <c r="BE10" i="14"/>
  <c r="BE18" i="14" s="1"/>
  <c r="BE19" i="14" s="1"/>
  <c r="BE3" i="14"/>
  <c r="BH10" i="16"/>
  <c r="BH18" i="16" s="1"/>
  <c r="BH19" i="16" s="1"/>
  <c r="BH10" i="24"/>
  <c r="BH18" i="24" s="1"/>
  <c r="BH19" i="24" s="1"/>
  <c r="BD10" i="12"/>
  <c r="BD18" i="12" s="1"/>
  <c r="BD19" i="12" s="1"/>
  <c r="BD3" i="12"/>
  <c r="BF3" i="24" l="1"/>
  <c r="BD3" i="20"/>
  <c r="BE10" i="22"/>
  <c r="BE18" i="22" s="1"/>
  <c r="BE19" i="22" s="1"/>
  <c r="BE3" i="22"/>
  <c r="BE10" i="20"/>
  <c r="BE18" i="20" s="1"/>
  <c r="BE19" i="20" s="1"/>
  <c r="BG10" i="24"/>
  <c r="BG18" i="24" s="1"/>
  <c r="BG19" i="24" s="1"/>
  <c r="BD3" i="26"/>
  <c r="BD10" i="26"/>
  <c r="BD18" i="26" s="1"/>
  <c r="BD19" i="26" s="1"/>
  <c r="BF10" i="22"/>
  <c r="BF18" i="22" s="1"/>
  <c r="BF19" i="22" s="1"/>
  <c r="BG3" i="28"/>
  <c r="BG10" i="28"/>
  <c r="BG18" i="28" s="1"/>
  <c r="BG19" i="28" s="1"/>
  <c r="BC3" i="12"/>
  <c r="BC10" i="12"/>
  <c r="BC18" i="12" s="1"/>
  <c r="BC19" i="12" s="1"/>
  <c r="BC3" i="8"/>
  <c r="BG3" i="18"/>
  <c r="BG10" i="18"/>
  <c r="BG18" i="18" s="1"/>
  <c r="BG19" i="18" s="1"/>
  <c r="BF3" i="16"/>
  <c r="BF10" i="16" s="1"/>
  <c r="BF18" i="16" s="1"/>
  <c r="BF19" i="16" s="1"/>
  <c r="BB3" i="3"/>
  <c r="BB10" i="3"/>
  <c r="BB18" i="3" s="1"/>
  <c r="BB19" i="3" s="1"/>
  <c r="BH10" i="18"/>
  <c r="BH18" i="18" s="1"/>
  <c r="BH19" i="18" s="1"/>
  <c r="BC10" i="3"/>
  <c r="BC18" i="3" s="1"/>
  <c r="BC19" i="3" s="1"/>
  <c r="BE3" i="2"/>
  <c r="BD10" i="14"/>
  <c r="BD18" i="14" s="1"/>
  <c r="BD19" i="14" s="1"/>
  <c r="BD3" i="14"/>
  <c r="BF3" i="30"/>
  <c r="BF10" i="30" s="1"/>
  <c r="BF18" i="30" s="1"/>
  <c r="BF19" i="30" s="1"/>
  <c r="BF3" i="32"/>
  <c r="BF10" i="32" s="1"/>
  <c r="BF18" i="32" s="1"/>
  <c r="BF19" i="32" s="1"/>
  <c r="BE3" i="10"/>
  <c r="BB3" i="8" l="1"/>
  <c r="BA3" i="3"/>
  <c r="BA10" i="3"/>
  <c r="BA18" i="3" s="1"/>
  <c r="BA19" i="3" s="1"/>
  <c r="BB3" i="12"/>
  <c r="BD10" i="22"/>
  <c r="BD18" i="22" s="1"/>
  <c r="BD19" i="22" s="1"/>
  <c r="BD3" i="22"/>
  <c r="BD3" i="10"/>
  <c r="BC3" i="14"/>
  <c r="BC10" i="14"/>
  <c r="BC18" i="14" s="1"/>
  <c r="BC19" i="14" s="1"/>
  <c r="BE3" i="30"/>
  <c r="BE10" i="30"/>
  <c r="BE18" i="30" s="1"/>
  <c r="BE19" i="30" s="1"/>
  <c r="BE3" i="16"/>
  <c r="BE10" i="16" s="1"/>
  <c r="BE18" i="16" s="1"/>
  <c r="BE19" i="16" s="1"/>
  <c r="BF3" i="28"/>
  <c r="BC3" i="20"/>
  <c r="BC10" i="20" s="1"/>
  <c r="BC18" i="20" s="1"/>
  <c r="BC19" i="20" s="1"/>
  <c r="BD10" i="20"/>
  <c r="BD18" i="20" s="1"/>
  <c r="BD19" i="20" s="1"/>
  <c r="BD3" i="2"/>
  <c r="BD11" i="2"/>
  <c r="BD19" i="2" s="1"/>
  <c r="BD20" i="2" s="1"/>
  <c r="BE10" i="10"/>
  <c r="BE18" i="10" s="1"/>
  <c r="BE19" i="10" s="1"/>
  <c r="BE11" i="2"/>
  <c r="BE19" i="2" s="1"/>
  <c r="BE20" i="2" s="1"/>
  <c r="BF3" i="18"/>
  <c r="BF10" i="18" s="1"/>
  <c r="BF18" i="18" s="1"/>
  <c r="BF19" i="18" s="1"/>
  <c r="BE3" i="24"/>
  <c r="BE10" i="24"/>
  <c r="BE18" i="24" s="1"/>
  <c r="BE19" i="24" s="1"/>
  <c r="BE3" i="32"/>
  <c r="BE10" i="32"/>
  <c r="BE18" i="32" s="1"/>
  <c r="BE19" i="32" s="1"/>
  <c r="BC10" i="8"/>
  <c r="BC18" i="8" s="1"/>
  <c r="BC19" i="8" s="1"/>
  <c r="BC3" i="26"/>
  <c r="BF10" i="24"/>
  <c r="BF18" i="24" s="1"/>
  <c r="BF19" i="24" s="1"/>
  <c r="BC3" i="22" l="1"/>
  <c r="BD3" i="16"/>
  <c r="BD3" i="32"/>
  <c r="BD10" i="32"/>
  <c r="BD18" i="32" s="1"/>
  <c r="BD19" i="32" s="1"/>
  <c r="BC11" i="2"/>
  <c r="BC19" i="2" s="1"/>
  <c r="BC20" i="2" s="1"/>
  <c r="BC3" i="2"/>
  <c r="BA3" i="12"/>
  <c r="BD3" i="30"/>
  <c r="BB10" i="12"/>
  <c r="BB18" i="12" s="1"/>
  <c r="BB19" i="12" s="1"/>
  <c r="BB3" i="20"/>
  <c r="BB10" i="20"/>
  <c r="BB18" i="20" s="1"/>
  <c r="BB19" i="20" s="1"/>
  <c r="BB3" i="14"/>
  <c r="AZ3" i="3"/>
  <c r="BE3" i="28"/>
  <c r="BE10" i="28"/>
  <c r="BE18" i="28" s="1"/>
  <c r="BE19" i="28" s="1"/>
  <c r="BC3" i="10"/>
  <c r="BA3" i="8"/>
  <c r="BA10" i="8"/>
  <c r="BA18" i="8" s="1"/>
  <c r="BA19" i="8" s="1"/>
  <c r="BD3" i="24"/>
  <c r="BE3" i="18"/>
  <c r="BB3" i="26"/>
  <c r="BC10" i="26"/>
  <c r="BC18" i="26" s="1"/>
  <c r="BC19" i="26" s="1"/>
  <c r="BF10" i="28"/>
  <c r="BF18" i="28" s="1"/>
  <c r="BF19" i="28" s="1"/>
  <c r="BD10" i="10"/>
  <c r="BD18" i="10" s="1"/>
  <c r="BD19" i="10" s="1"/>
  <c r="BB10" i="8"/>
  <c r="BB18" i="8" s="1"/>
  <c r="BB19" i="8" s="1"/>
  <c r="BB3" i="10" l="1"/>
  <c r="BB10" i="10"/>
  <c r="BB18" i="10" s="1"/>
  <c r="BB19" i="10" s="1"/>
  <c r="AZ3" i="8"/>
  <c r="AZ10" i="8"/>
  <c r="AZ18" i="8" s="1"/>
  <c r="AZ19" i="8" s="1"/>
  <c r="BA10" i="14"/>
  <c r="BA18" i="14" s="1"/>
  <c r="BA19" i="14" s="1"/>
  <c r="BA3" i="14"/>
  <c r="BB3" i="2"/>
  <c r="BB11" i="2" s="1"/>
  <c r="BB19" i="2" s="1"/>
  <c r="BB20" i="2" s="1"/>
  <c r="BC3" i="32"/>
  <c r="BC10" i="32"/>
  <c r="BC18" i="32" s="1"/>
  <c r="BC19" i="32" s="1"/>
  <c r="BD3" i="18"/>
  <c r="BD10" i="18"/>
  <c r="BD18" i="18" s="1"/>
  <c r="BD19" i="18" s="1"/>
  <c r="BD10" i="28"/>
  <c r="BD18" i="28" s="1"/>
  <c r="BD19" i="28" s="1"/>
  <c r="BD3" i="28"/>
  <c r="BC3" i="30"/>
  <c r="BC10" i="30" s="1"/>
  <c r="BC18" i="30" s="1"/>
  <c r="BC19" i="30" s="1"/>
  <c r="BC3" i="16"/>
  <c r="BA3" i="26"/>
  <c r="BA10" i="20"/>
  <c r="BA18" i="20" s="1"/>
  <c r="BA19" i="20" s="1"/>
  <c r="BA3" i="20"/>
  <c r="BC10" i="24"/>
  <c r="BC18" i="24" s="1"/>
  <c r="BC19" i="24" s="1"/>
  <c r="BC3" i="24"/>
  <c r="AY3" i="3"/>
  <c r="AY10" i="3"/>
  <c r="AY18" i="3" s="1"/>
  <c r="AY19" i="3" s="1"/>
  <c r="BD10" i="30"/>
  <c r="BD18" i="30" s="1"/>
  <c r="BD19" i="30" s="1"/>
  <c r="BD10" i="16"/>
  <c r="BD18" i="16" s="1"/>
  <c r="BD19" i="16" s="1"/>
  <c r="BB10" i="26"/>
  <c r="BB18" i="26" s="1"/>
  <c r="BB19" i="26" s="1"/>
  <c r="BC10" i="10"/>
  <c r="BC18" i="10" s="1"/>
  <c r="BC19" i="10" s="1"/>
  <c r="BE10" i="18"/>
  <c r="BE18" i="18" s="1"/>
  <c r="BE19" i="18" s="1"/>
  <c r="BD10" i="24"/>
  <c r="BD18" i="24" s="1"/>
  <c r="BD19" i="24" s="1"/>
  <c r="AZ10" i="3"/>
  <c r="AZ18" i="3" s="1"/>
  <c r="AZ19" i="3" s="1"/>
  <c r="AZ3" i="12"/>
  <c r="BB3" i="22"/>
  <c r="BB10" i="22"/>
  <c r="BB18" i="22" s="1"/>
  <c r="BB19" i="22" s="1"/>
  <c r="BB10" i="14"/>
  <c r="BB18" i="14" s="1"/>
  <c r="BB19" i="14" s="1"/>
  <c r="BA10" i="12"/>
  <c r="BA18" i="12" s="1"/>
  <c r="BA19" i="12" s="1"/>
  <c r="BC10" i="22"/>
  <c r="BC18" i="22" s="1"/>
  <c r="BC19" i="22" s="1"/>
  <c r="AZ3" i="20" l="1"/>
  <c r="AZ10" i="20"/>
  <c r="AZ18" i="20" s="1"/>
  <c r="AZ19" i="20" s="1"/>
  <c r="BC3" i="28"/>
  <c r="AZ3" i="14"/>
  <c r="AZ10" i="14"/>
  <c r="AZ18" i="14" s="1"/>
  <c r="AZ19" i="14" s="1"/>
  <c r="AZ3" i="26"/>
  <c r="AZ10" i="26" s="1"/>
  <c r="AZ18" i="26" s="1"/>
  <c r="AZ19" i="26" s="1"/>
  <c r="BB10" i="24"/>
  <c r="BB18" i="24" s="1"/>
  <c r="BB19" i="24" s="1"/>
  <c r="BB3" i="24"/>
  <c r="AY10" i="12"/>
  <c r="AY18" i="12" s="1"/>
  <c r="AY19" i="12" s="1"/>
  <c r="AY3" i="12"/>
  <c r="BA10" i="26"/>
  <c r="BA18" i="26" s="1"/>
  <c r="BA19" i="26" s="1"/>
  <c r="BC3" i="18"/>
  <c r="BC10" i="18"/>
  <c r="BC18" i="18" s="1"/>
  <c r="BC19" i="18" s="1"/>
  <c r="AY3" i="8"/>
  <c r="BA3" i="2"/>
  <c r="BA3" i="22"/>
  <c r="BA10" i="22" s="1"/>
  <c r="BA18" i="22" s="1"/>
  <c r="BA19" i="22" s="1"/>
  <c r="BB3" i="30"/>
  <c r="BB10" i="30"/>
  <c r="BB18" i="30" s="1"/>
  <c r="BB19" i="30" s="1"/>
  <c r="AZ10" i="12"/>
  <c r="AZ18" i="12" s="1"/>
  <c r="AZ19" i="12" s="1"/>
  <c r="BB3" i="16"/>
  <c r="BB10" i="16" s="1"/>
  <c r="BB18" i="16" s="1"/>
  <c r="BB19" i="16" s="1"/>
  <c r="AX10" i="3"/>
  <c r="AX18" i="3" s="1"/>
  <c r="AX19" i="3" s="1"/>
  <c r="AX3" i="3"/>
  <c r="BC10" i="16"/>
  <c r="BC18" i="16" s="1"/>
  <c r="BC19" i="16" s="1"/>
  <c r="BB3" i="32"/>
  <c r="BB10" i="32"/>
  <c r="BB18" i="32" s="1"/>
  <c r="BB19" i="32" s="1"/>
  <c r="BA3" i="10"/>
  <c r="BA3" i="30" l="1"/>
  <c r="BA10" i="30"/>
  <c r="BA18" i="30" s="1"/>
  <c r="BA19" i="30" s="1"/>
  <c r="BB3" i="18"/>
  <c r="BA10" i="32"/>
  <c r="BA18" i="32" s="1"/>
  <c r="BA19" i="32" s="1"/>
  <c r="BA3" i="32"/>
  <c r="AY10" i="14"/>
  <c r="AY18" i="14" s="1"/>
  <c r="AY19" i="14" s="1"/>
  <c r="AY3" i="14"/>
  <c r="AZ3" i="10"/>
  <c r="AZ10" i="10"/>
  <c r="AZ18" i="10" s="1"/>
  <c r="AZ19" i="10" s="1"/>
  <c r="AX3" i="8"/>
  <c r="AW10" i="3"/>
  <c r="AW18" i="3" s="1"/>
  <c r="AW19" i="3" s="1"/>
  <c r="AW3" i="3"/>
  <c r="AZ3" i="22"/>
  <c r="AZ10" i="22" s="1"/>
  <c r="AZ18" i="22" s="1"/>
  <c r="AZ19" i="22" s="1"/>
  <c r="AX3" i="12"/>
  <c r="AX10" i="12"/>
  <c r="AX18" i="12" s="1"/>
  <c r="AX19" i="12" s="1"/>
  <c r="BB3" i="28"/>
  <c r="BB10" i="28"/>
  <c r="BB18" i="28" s="1"/>
  <c r="BB19" i="28" s="1"/>
  <c r="AZ3" i="2"/>
  <c r="AZ11" i="2" s="1"/>
  <c r="AZ19" i="2" s="1"/>
  <c r="AZ20" i="2" s="1"/>
  <c r="BC10" i="28"/>
  <c r="BC18" i="28" s="1"/>
  <c r="BC19" i="28" s="1"/>
  <c r="AY10" i="26"/>
  <c r="AY18" i="26" s="1"/>
  <c r="AY19" i="26" s="1"/>
  <c r="AY3" i="26"/>
  <c r="BA11" i="2"/>
  <c r="BA19" i="2" s="1"/>
  <c r="BA20" i="2" s="1"/>
  <c r="BA3" i="24"/>
  <c r="BA10" i="10"/>
  <c r="BA18" i="10" s="1"/>
  <c r="BA19" i="10" s="1"/>
  <c r="BA3" i="16"/>
  <c r="BA10" i="16"/>
  <c r="BA18" i="16" s="1"/>
  <c r="BA19" i="16" s="1"/>
  <c r="AY10" i="8"/>
  <c r="AY18" i="8" s="1"/>
  <c r="AY19" i="8" s="1"/>
  <c r="AY3" i="20"/>
  <c r="AX3" i="14" l="1"/>
  <c r="AX10" i="14"/>
  <c r="AX18" i="14" s="1"/>
  <c r="AX19" i="14" s="1"/>
  <c r="AY3" i="22"/>
  <c r="AZ10" i="16"/>
  <c r="AZ18" i="16" s="1"/>
  <c r="AZ19" i="16" s="1"/>
  <c r="AZ3" i="16"/>
  <c r="AV3" i="3"/>
  <c r="AV10" i="3"/>
  <c r="AV18" i="3" s="1"/>
  <c r="AV19" i="3" s="1"/>
  <c r="AZ3" i="32"/>
  <c r="AY3" i="2"/>
  <c r="AY11" i="2" s="1"/>
  <c r="AY19" i="2" s="1"/>
  <c r="AY20" i="2" s="1"/>
  <c r="BA3" i="18"/>
  <c r="AZ3" i="24"/>
  <c r="AZ10" i="24"/>
  <c r="AZ18" i="24" s="1"/>
  <c r="AZ19" i="24" s="1"/>
  <c r="AW3" i="8"/>
  <c r="BA10" i="24"/>
  <c r="BA18" i="24" s="1"/>
  <c r="BA19" i="24" s="1"/>
  <c r="BA3" i="28"/>
  <c r="BA10" i="28"/>
  <c r="BA18" i="28" s="1"/>
  <c r="BA19" i="28" s="1"/>
  <c r="AX10" i="8"/>
  <c r="AX18" i="8" s="1"/>
  <c r="AX19" i="8" s="1"/>
  <c r="BB10" i="18"/>
  <c r="BB18" i="18" s="1"/>
  <c r="BB19" i="18" s="1"/>
  <c r="AX10" i="20"/>
  <c r="AX18" i="20" s="1"/>
  <c r="AX19" i="20" s="1"/>
  <c r="AX3" i="20"/>
  <c r="AY10" i="20"/>
  <c r="AY18" i="20" s="1"/>
  <c r="AY19" i="20" s="1"/>
  <c r="AX3" i="26"/>
  <c r="AW10" i="12"/>
  <c r="AW18" i="12" s="1"/>
  <c r="AW19" i="12" s="1"/>
  <c r="AW3" i="12"/>
  <c r="AY3" i="10"/>
  <c r="AY10" i="10" s="1"/>
  <c r="AY18" i="10" s="1"/>
  <c r="AY19" i="10" s="1"/>
  <c r="AZ3" i="30"/>
  <c r="AY3" i="24" l="1"/>
  <c r="AY10" i="24"/>
  <c r="AY18" i="24" s="1"/>
  <c r="AY19" i="24" s="1"/>
  <c r="AU3" i="3"/>
  <c r="AZ3" i="18"/>
  <c r="AZ10" i="18"/>
  <c r="AZ18" i="18" s="1"/>
  <c r="AZ19" i="18" s="1"/>
  <c r="AY10" i="16"/>
  <c r="AY18" i="16" s="1"/>
  <c r="AY19" i="16" s="1"/>
  <c r="AY3" i="16"/>
  <c r="BA10" i="18"/>
  <c r="BA18" i="18" s="1"/>
  <c r="BA19" i="18" s="1"/>
  <c r="AX3" i="10"/>
  <c r="AV3" i="12"/>
  <c r="AV10" i="12" s="1"/>
  <c r="AV18" i="12" s="1"/>
  <c r="AV19" i="12" s="1"/>
  <c r="AW3" i="26"/>
  <c r="AZ3" i="28"/>
  <c r="AX3" i="22"/>
  <c r="AX11" i="2"/>
  <c r="AX19" i="2" s="1"/>
  <c r="AX20" i="2" s="1"/>
  <c r="AX3" i="2"/>
  <c r="AY10" i="22"/>
  <c r="AY18" i="22" s="1"/>
  <c r="AY19" i="22" s="1"/>
  <c r="AV10" i="8"/>
  <c r="AV18" i="8" s="1"/>
  <c r="AV19" i="8" s="1"/>
  <c r="AV3" i="8"/>
  <c r="AY10" i="32"/>
  <c r="AY18" i="32" s="1"/>
  <c r="AY19" i="32" s="1"/>
  <c r="AY3" i="32"/>
  <c r="AX10" i="26"/>
  <c r="AX18" i="26" s="1"/>
  <c r="AX19" i="26" s="1"/>
  <c r="AY3" i="30"/>
  <c r="AZ10" i="30"/>
  <c r="AZ18" i="30" s="1"/>
  <c r="AZ19" i="30" s="1"/>
  <c r="AW3" i="20"/>
  <c r="AW10" i="20" s="1"/>
  <c r="AW18" i="20" s="1"/>
  <c r="AW19" i="20" s="1"/>
  <c r="AW10" i="8"/>
  <c r="AW18" i="8" s="1"/>
  <c r="AW19" i="8" s="1"/>
  <c r="AZ10" i="32"/>
  <c r="AZ18" i="32" s="1"/>
  <c r="AZ19" i="32" s="1"/>
  <c r="AW3" i="14"/>
  <c r="AU3" i="8" l="1"/>
  <c r="AU10" i="8" s="1"/>
  <c r="AU18" i="8" s="1"/>
  <c r="AU19" i="8" s="1"/>
  <c r="AY3" i="28"/>
  <c r="AY10" i="28"/>
  <c r="AY18" i="28" s="1"/>
  <c r="AY19" i="28" s="1"/>
  <c r="AX3" i="16"/>
  <c r="AV10" i="26"/>
  <c r="AV18" i="26" s="1"/>
  <c r="AV19" i="26" s="1"/>
  <c r="AV3" i="26"/>
  <c r="AX3" i="30"/>
  <c r="AX10" i="30" s="1"/>
  <c r="AX18" i="30" s="1"/>
  <c r="AX19" i="30" s="1"/>
  <c r="AW3" i="2"/>
  <c r="AW11" i="2"/>
  <c r="AW19" i="2" s="1"/>
  <c r="AW20" i="2" s="1"/>
  <c r="AY3" i="18"/>
  <c r="AY10" i="18" s="1"/>
  <c r="AY18" i="18" s="1"/>
  <c r="AY19" i="18" s="1"/>
  <c r="AU10" i="12"/>
  <c r="AU18" i="12" s="1"/>
  <c r="AU19" i="12" s="1"/>
  <c r="AU3" i="12"/>
  <c r="AT10" i="3"/>
  <c r="AT18" i="3" s="1"/>
  <c r="AT19" i="3" s="1"/>
  <c r="AT3" i="3"/>
  <c r="AV3" i="14"/>
  <c r="AW10" i="14"/>
  <c r="AW18" i="14" s="1"/>
  <c r="AW19" i="14" s="1"/>
  <c r="AW3" i="22"/>
  <c r="AW3" i="10"/>
  <c r="AU10" i="3"/>
  <c r="AU18" i="3" s="1"/>
  <c r="AU19" i="3" s="1"/>
  <c r="AW10" i="26"/>
  <c r="AW18" i="26" s="1"/>
  <c r="AW19" i="26" s="1"/>
  <c r="AY10" i="30"/>
  <c r="AY18" i="30" s="1"/>
  <c r="AY19" i="30" s="1"/>
  <c r="AX3" i="32"/>
  <c r="AX10" i="22"/>
  <c r="AX18" i="22" s="1"/>
  <c r="AX19" i="22" s="1"/>
  <c r="AX10" i="10"/>
  <c r="AX18" i="10" s="1"/>
  <c r="AX19" i="10" s="1"/>
  <c r="AV10" i="20"/>
  <c r="AV18" i="20" s="1"/>
  <c r="AV19" i="20" s="1"/>
  <c r="AV3" i="20"/>
  <c r="AZ10" i="28"/>
  <c r="AZ18" i="28" s="1"/>
  <c r="AZ19" i="28" s="1"/>
  <c r="AX3" i="24"/>
  <c r="AX10" i="24" s="1"/>
  <c r="AX18" i="24" s="1"/>
  <c r="AX19" i="24" s="1"/>
  <c r="AV3" i="10" l="1"/>
  <c r="AT3" i="12"/>
  <c r="AU10" i="26"/>
  <c r="AU18" i="26" s="1"/>
  <c r="AU19" i="26" s="1"/>
  <c r="AU3" i="26"/>
  <c r="AV3" i="22"/>
  <c r="AV10" i="22" s="1"/>
  <c r="AV18" i="22" s="1"/>
  <c r="AV19" i="22" s="1"/>
  <c r="AW3" i="16"/>
  <c r="AX3" i="18"/>
  <c r="AX10" i="16"/>
  <c r="AX18" i="16" s="1"/>
  <c r="AX19" i="16" s="1"/>
  <c r="AW3" i="32"/>
  <c r="AW10" i="32"/>
  <c r="AW18" i="32" s="1"/>
  <c r="AW19" i="32" s="1"/>
  <c r="AX10" i="32"/>
  <c r="AX18" i="32" s="1"/>
  <c r="AX19" i="32" s="1"/>
  <c r="AU3" i="14"/>
  <c r="AU10" i="14"/>
  <c r="AU18" i="14" s="1"/>
  <c r="AU19" i="14" s="1"/>
  <c r="AV10" i="14"/>
  <c r="AV18" i="14" s="1"/>
  <c r="AV19" i="14" s="1"/>
  <c r="AV3" i="2"/>
  <c r="AX3" i="28"/>
  <c r="AX10" i="28" s="1"/>
  <c r="AX18" i="28" s="1"/>
  <c r="AX19" i="28" s="1"/>
  <c r="AU10" i="20"/>
  <c r="AU18" i="20" s="1"/>
  <c r="AU19" i="20" s="1"/>
  <c r="AU3" i="20"/>
  <c r="AS3" i="3"/>
  <c r="AS10" i="3" s="1"/>
  <c r="AS18" i="3" s="1"/>
  <c r="AS19" i="3" s="1"/>
  <c r="AW10" i="22"/>
  <c r="AW18" i="22" s="1"/>
  <c r="AW19" i="22" s="1"/>
  <c r="AW10" i="24"/>
  <c r="AW18" i="24" s="1"/>
  <c r="AW19" i="24" s="1"/>
  <c r="AW3" i="24"/>
  <c r="AW10" i="10"/>
  <c r="AW18" i="10" s="1"/>
  <c r="AW19" i="10" s="1"/>
  <c r="AW10" i="30"/>
  <c r="AW18" i="30" s="1"/>
  <c r="AW19" i="30" s="1"/>
  <c r="AW3" i="30"/>
  <c r="AT3" i="8"/>
  <c r="AV10" i="24" l="1"/>
  <c r="AV18" i="24" s="1"/>
  <c r="AV19" i="24" s="1"/>
  <c r="AV3" i="24"/>
  <c r="AV3" i="32"/>
  <c r="AT3" i="26"/>
  <c r="AT10" i="26"/>
  <c r="AT18" i="26" s="1"/>
  <c r="AT19" i="26" s="1"/>
  <c r="AW3" i="28"/>
  <c r="AW10" i="28" s="1"/>
  <c r="AW18" i="28" s="1"/>
  <c r="AW19" i="28" s="1"/>
  <c r="AW10" i="18"/>
  <c r="AW18" i="18" s="1"/>
  <c r="AW19" i="18" s="1"/>
  <c r="AW3" i="18"/>
  <c r="AS3" i="12"/>
  <c r="AS10" i="12"/>
  <c r="AS18" i="12" s="1"/>
  <c r="AS19" i="12" s="1"/>
  <c r="AU3" i="22"/>
  <c r="AU10" i="22" s="1"/>
  <c r="AU18" i="22" s="1"/>
  <c r="AU19" i="22" s="1"/>
  <c r="AX10" i="18"/>
  <c r="AX18" i="18" s="1"/>
  <c r="AX19" i="18" s="1"/>
  <c r="AT10" i="12"/>
  <c r="AT18" i="12" s="1"/>
  <c r="AT19" i="12" s="1"/>
  <c r="AU3" i="2"/>
  <c r="AV11" i="2"/>
  <c r="AV19" i="2" s="1"/>
  <c r="AV20" i="2" s="1"/>
  <c r="AS3" i="8"/>
  <c r="AS10" i="8"/>
  <c r="AS18" i="8" s="1"/>
  <c r="AS19" i="8" s="1"/>
  <c r="AT10" i="8"/>
  <c r="AT18" i="8" s="1"/>
  <c r="AT19" i="8" s="1"/>
  <c r="AV10" i="16"/>
  <c r="AV18" i="16" s="1"/>
  <c r="AV19" i="16" s="1"/>
  <c r="AV3" i="16"/>
  <c r="AU10" i="10"/>
  <c r="AU18" i="10" s="1"/>
  <c r="AU19" i="10" s="1"/>
  <c r="AU3" i="10"/>
  <c r="AR3" i="3"/>
  <c r="AR10" i="3"/>
  <c r="AR18" i="3" s="1"/>
  <c r="AR19" i="3" s="1"/>
  <c r="AV3" i="30"/>
  <c r="AT3" i="20"/>
  <c r="AT3" i="14"/>
  <c r="AW10" i="16"/>
  <c r="AW18" i="16" s="1"/>
  <c r="AW19" i="16" s="1"/>
  <c r="AV10" i="10"/>
  <c r="AV18" i="10" s="1"/>
  <c r="AV19" i="10" s="1"/>
  <c r="AS3" i="20" l="1"/>
  <c r="AU3" i="16"/>
  <c r="AS10" i="14"/>
  <c r="AS18" i="14" s="1"/>
  <c r="AS19" i="14" s="1"/>
  <c r="AS3" i="14"/>
  <c r="AT10" i="20"/>
  <c r="AT18" i="20" s="1"/>
  <c r="AT19" i="20" s="1"/>
  <c r="AV10" i="28"/>
  <c r="AV18" i="28" s="1"/>
  <c r="AV19" i="28" s="1"/>
  <c r="AV3" i="28"/>
  <c r="AU10" i="30"/>
  <c r="AU18" i="30" s="1"/>
  <c r="AU19" i="30" s="1"/>
  <c r="AU3" i="30"/>
  <c r="AV10" i="30"/>
  <c r="AV18" i="30" s="1"/>
  <c r="AV19" i="30" s="1"/>
  <c r="AT3" i="22"/>
  <c r="AT10" i="22" s="1"/>
  <c r="AT18" i="22" s="1"/>
  <c r="AT19" i="22" s="1"/>
  <c r="AS3" i="26"/>
  <c r="AS10" i="26" s="1"/>
  <c r="AS18" i="26" s="1"/>
  <c r="AS19" i="26" s="1"/>
  <c r="AR3" i="8"/>
  <c r="AR10" i="8" s="1"/>
  <c r="AR18" i="8" s="1"/>
  <c r="AR19" i="8" s="1"/>
  <c r="AU3" i="32"/>
  <c r="AT11" i="2"/>
  <c r="AT19" i="2" s="1"/>
  <c r="AT20" i="2" s="1"/>
  <c r="AT3" i="2"/>
  <c r="AQ3" i="3"/>
  <c r="AQ10" i="3" s="1"/>
  <c r="AQ18" i="3" s="1"/>
  <c r="AQ19" i="3" s="1"/>
  <c r="AR3" i="12"/>
  <c r="AV10" i="32"/>
  <c r="AV18" i="32" s="1"/>
  <c r="AV19" i="32" s="1"/>
  <c r="AT10" i="14"/>
  <c r="AT18" i="14" s="1"/>
  <c r="AT19" i="14" s="1"/>
  <c r="AT3" i="10"/>
  <c r="AU11" i="2"/>
  <c r="AU19" i="2" s="1"/>
  <c r="AU20" i="2" s="1"/>
  <c r="AV3" i="18"/>
  <c r="AU3" i="24"/>
  <c r="AU10" i="24" s="1"/>
  <c r="AU18" i="24" s="1"/>
  <c r="AU19" i="24" s="1"/>
  <c r="AU3" i="18" l="1"/>
  <c r="AU10" i="18" s="1"/>
  <c r="AU18" i="18" s="1"/>
  <c r="AU19" i="18" s="1"/>
  <c r="AS3" i="10"/>
  <c r="AS11" i="2"/>
  <c r="AS19" i="2" s="1"/>
  <c r="AS20" i="2" s="1"/>
  <c r="AS3" i="2"/>
  <c r="AR3" i="14"/>
  <c r="AR10" i="14"/>
  <c r="AR18" i="14" s="1"/>
  <c r="AR19" i="14" s="1"/>
  <c r="AP10" i="3"/>
  <c r="AP18" i="3" s="1"/>
  <c r="AP19" i="3" s="1"/>
  <c r="AP3" i="3"/>
  <c r="AT10" i="10"/>
  <c r="AT18" i="10" s="1"/>
  <c r="AT19" i="10" s="1"/>
  <c r="AS3" i="22"/>
  <c r="AS10" i="22" s="1"/>
  <c r="AS18" i="22" s="1"/>
  <c r="AS19" i="22" s="1"/>
  <c r="AT3" i="32"/>
  <c r="AT10" i="32" s="1"/>
  <c r="AT18" i="32" s="1"/>
  <c r="AT19" i="32" s="1"/>
  <c r="AT10" i="16"/>
  <c r="AT18" i="16" s="1"/>
  <c r="AT19" i="16" s="1"/>
  <c r="AT3" i="16"/>
  <c r="AU10" i="32"/>
  <c r="AU18" i="32" s="1"/>
  <c r="AU19" i="32" s="1"/>
  <c r="AT3" i="30"/>
  <c r="AU10" i="16"/>
  <c r="AU18" i="16" s="1"/>
  <c r="AU19" i="16" s="1"/>
  <c r="AT3" i="24"/>
  <c r="AQ10" i="12"/>
  <c r="AQ18" i="12" s="1"/>
  <c r="AQ19" i="12" s="1"/>
  <c r="AQ3" i="12"/>
  <c r="AR3" i="20"/>
  <c r="AR3" i="26"/>
  <c r="AR10" i="26" s="1"/>
  <c r="AR18" i="26" s="1"/>
  <c r="AR19" i="26" s="1"/>
  <c r="AV10" i="18"/>
  <c r="AV18" i="18" s="1"/>
  <c r="AV19" i="18" s="1"/>
  <c r="AR10" i="12"/>
  <c r="AR18" i="12" s="1"/>
  <c r="AR19" i="12" s="1"/>
  <c r="AQ3" i="8"/>
  <c r="AU3" i="28"/>
  <c r="AS10" i="20"/>
  <c r="AS18" i="20" s="1"/>
  <c r="AS19" i="20" s="1"/>
  <c r="AS10" i="24" l="1"/>
  <c r="AS18" i="24" s="1"/>
  <c r="AS19" i="24" s="1"/>
  <c r="AS3" i="24"/>
  <c r="AQ3" i="14"/>
  <c r="AQ10" i="14"/>
  <c r="AQ18" i="14" s="1"/>
  <c r="AQ19" i="14" s="1"/>
  <c r="AT10" i="24"/>
  <c r="AT18" i="24" s="1"/>
  <c r="AT19" i="24" s="1"/>
  <c r="AS3" i="32"/>
  <c r="AR3" i="2"/>
  <c r="AR11" i="2"/>
  <c r="AR19" i="2" s="1"/>
  <c r="AR20" i="2" s="1"/>
  <c r="AS3" i="30"/>
  <c r="AS10" i="30"/>
  <c r="AS18" i="30" s="1"/>
  <c r="AS19" i="30" s="1"/>
  <c r="AR3" i="10"/>
  <c r="AR10" i="10"/>
  <c r="AR18" i="10" s="1"/>
  <c r="AR19" i="10" s="1"/>
  <c r="AQ3" i="20"/>
  <c r="AQ10" i="20" s="1"/>
  <c r="AQ18" i="20" s="1"/>
  <c r="AQ19" i="20" s="1"/>
  <c r="AT10" i="30"/>
  <c r="AT18" i="30" s="1"/>
  <c r="AT19" i="30" s="1"/>
  <c r="AS10" i="10"/>
  <c r="AS18" i="10" s="1"/>
  <c r="AS19" i="10" s="1"/>
  <c r="AQ3" i="26"/>
  <c r="AT3" i="28"/>
  <c r="AT10" i="28" s="1"/>
  <c r="AT18" i="28" s="1"/>
  <c r="AT19" i="28" s="1"/>
  <c r="AU10" i="28"/>
  <c r="AU18" i="28" s="1"/>
  <c r="AU19" i="28" s="1"/>
  <c r="AR10" i="20"/>
  <c r="AR18" i="20" s="1"/>
  <c r="AR19" i="20" s="1"/>
  <c r="AO3" i="3"/>
  <c r="AO10" i="3"/>
  <c r="AO18" i="3" s="1"/>
  <c r="AO19" i="3" s="1"/>
  <c r="AP3" i="8"/>
  <c r="AR3" i="22"/>
  <c r="AR10" i="22"/>
  <c r="AR18" i="22" s="1"/>
  <c r="AR19" i="22" s="1"/>
  <c r="AQ10" i="8"/>
  <c r="AQ18" i="8" s="1"/>
  <c r="AQ19" i="8" s="1"/>
  <c r="AP3" i="12"/>
  <c r="AP10" i="12"/>
  <c r="AP18" i="12" s="1"/>
  <c r="AP19" i="12" s="1"/>
  <c r="AS10" i="16"/>
  <c r="AS18" i="16" s="1"/>
  <c r="AS19" i="16" s="1"/>
  <c r="AS3" i="16"/>
  <c r="AT3" i="18"/>
  <c r="AR3" i="32" l="1"/>
  <c r="AS10" i="32"/>
  <c r="AS18" i="32" s="1"/>
  <c r="AS19" i="32" s="1"/>
  <c r="AN3" i="3"/>
  <c r="AN10" i="3" s="1"/>
  <c r="AN18" i="3" s="1"/>
  <c r="AN19" i="3" s="1"/>
  <c r="AQ3" i="2"/>
  <c r="AQ10" i="22"/>
  <c r="AQ18" i="22" s="1"/>
  <c r="AQ19" i="22" s="1"/>
  <c r="AQ3" i="22"/>
  <c r="AQ3" i="10"/>
  <c r="AQ10" i="10"/>
  <c r="AQ18" i="10" s="1"/>
  <c r="AQ19" i="10" s="1"/>
  <c r="AP3" i="20"/>
  <c r="AP10" i="20"/>
  <c r="AP18" i="20" s="1"/>
  <c r="AP19" i="20" s="1"/>
  <c r="AS3" i="28"/>
  <c r="AS10" i="28"/>
  <c r="AS18" i="28" s="1"/>
  <c r="AS19" i="28" s="1"/>
  <c r="AS3" i="18"/>
  <c r="AT10" i="18"/>
  <c r="AT18" i="18" s="1"/>
  <c r="AT19" i="18" s="1"/>
  <c r="AO3" i="8"/>
  <c r="AO10" i="8" s="1"/>
  <c r="AO18" i="8" s="1"/>
  <c r="AO19" i="8" s="1"/>
  <c r="AP3" i="26"/>
  <c r="AP3" i="14"/>
  <c r="AP10" i="14" s="1"/>
  <c r="AP18" i="14" s="1"/>
  <c r="AP19" i="14" s="1"/>
  <c r="AO3" i="12"/>
  <c r="AR3" i="16"/>
  <c r="AR10" i="16"/>
  <c r="AR18" i="16" s="1"/>
  <c r="AR19" i="16" s="1"/>
  <c r="AP10" i="8"/>
  <c r="AP18" i="8" s="1"/>
  <c r="AP19" i="8" s="1"/>
  <c r="AQ10" i="26"/>
  <c r="AQ18" i="26" s="1"/>
  <c r="AQ19" i="26" s="1"/>
  <c r="AR3" i="30"/>
  <c r="AR3" i="24"/>
  <c r="AR10" i="24"/>
  <c r="AR18" i="24" s="1"/>
  <c r="AR19" i="24" s="1"/>
  <c r="AP3" i="2" l="1"/>
  <c r="AP11" i="2"/>
  <c r="AP19" i="2" s="1"/>
  <c r="AP20" i="2" s="1"/>
  <c r="AO3" i="26"/>
  <c r="AO10" i="26"/>
  <c r="AO18" i="26" s="1"/>
  <c r="AO19" i="26" s="1"/>
  <c r="AR3" i="28"/>
  <c r="AR10" i="28" s="1"/>
  <c r="AR18" i="28" s="1"/>
  <c r="AR19" i="28" s="1"/>
  <c r="AQ11" i="2"/>
  <c r="AQ19" i="2" s="1"/>
  <c r="AQ20" i="2" s="1"/>
  <c r="AR3" i="18"/>
  <c r="AP10" i="26"/>
  <c r="AP18" i="26" s="1"/>
  <c r="AP19" i="26" s="1"/>
  <c r="AO3" i="20"/>
  <c r="AM3" i="3"/>
  <c r="AM10" i="3" s="1"/>
  <c r="AM18" i="3" s="1"/>
  <c r="AM19" i="3" s="1"/>
  <c r="AQ3" i="30"/>
  <c r="AQ10" i="30" s="1"/>
  <c r="AQ18" i="30" s="1"/>
  <c r="AQ19" i="30" s="1"/>
  <c r="AN3" i="8"/>
  <c r="AR10" i="30"/>
  <c r="AR18" i="30" s="1"/>
  <c r="AR19" i="30" s="1"/>
  <c r="AN3" i="12"/>
  <c r="AN10" i="12"/>
  <c r="AN18" i="12" s="1"/>
  <c r="AN19" i="12" s="1"/>
  <c r="AP3" i="10"/>
  <c r="AP10" i="10"/>
  <c r="AP18" i="10" s="1"/>
  <c r="AP19" i="10" s="1"/>
  <c r="AQ3" i="32"/>
  <c r="AO3" i="14"/>
  <c r="AO10" i="14" s="1"/>
  <c r="AO18" i="14" s="1"/>
  <c r="AO19" i="14" s="1"/>
  <c r="AQ3" i="16"/>
  <c r="AQ10" i="16"/>
  <c r="AQ18" i="16" s="1"/>
  <c r="AQ19" i="16" s="1"/>
  <c r="AQ10" i="24"/>
  <c r="AQ18" i="24" s="1"/>
  <c r="AQ19" i="24" s="1"/>
  <c r="AQ3" i="24"/>
  <c r="AO10" i="12"/>
  <c r="AO18" i="12" s="1"/>
  <c r="AO19" i="12" s="1"/>
  <c r="AS10" i="18"/>
  <c r="AS18" i="18" s="1"/>
  <c r="AS19" i="18" s="1"/>
  <c r="AP10" i="22"/>
  <c r="AP18" i="22" s="1"/>
  <c r="AP19" i="22" s="1"/>
  <c r="AP3" i="22"/>
  <c r="AR10" i="32"/>
  <c r="AR18" i="32" s="1"/>
  <c r="AR19" i="32" s="1"/>
  <c r="AP3" i="32" l="1"/>
  <c r="AO3" i="10"/>
  <c r="AP3" i="30"/>
  <c r="AL3" i="3"/>
  <c r="AL10" i="3" s="1"/>
  <c r="AL18" i="3" s="1"/>
  <c r="AL19" i="3" s="1"/>
  <c r="AQ3" i="28"/>
  <c r="AP3" i="24"/>
  <c r="AP10" i="24" s="1"/>
  <c r="AP18" i="24" s="1"/>
  <c r="AP19" i="24" s="1"/>
  <c r="AP3" i="16"/>
  <c r="AP10" i="16"/>
  <c r="AP18" i="16" s="1"/>
  <c r="AP19" i="16" s="1"/>
  <c r="AM3" i="12"/>
  <c r="AN3" i="20"/>
  <c r="AO3" i="22"/>
  <c r="AO10" i="20"/>
  <c r="AO18" i="20" s="1"/>
  <c r="AO19" i="20" s="1"/>
  <c r="AN3" i="26"/>
  <c r="AN10" i="26"/>
  <c r="AN18" i="26" s="1"/>
  <c r="AN19" i="26" s="1"/>
  <c r="AQ3" i="18"/>
  <c r="AM10" i="8"/>
  <c r="AM18" i="8" s="1"/>
  <c r="AM19" i="8" s="1"/>
  <c r="AM3" i="8"/>
  <c r="AN3" i="14"/>
  <c r="AN10" i="14" s="1"/>
  <c r="AN18" i="14" s="1"/>
  <c r="AN19" i="14" s="1"/>
  <c r="AQ10" i="32"/>
  <c r="AQ18" i="32" s="1"/>
  <c r="AQ19" i="32" s="1"/>
  <c r="AN10" i="8"/>
  <c r="AN18" i="8" s="1"/>
  <c r="AN19" i="8" s="1"/>
  <c r="AR10" i="18"/>
  <c r="AR18" i="18" s="1"/>
  <c r="AR19" i="18" s="1"/>
  <c r="AO3" i="2"/>
  <c r="AN3" i="2" l="1"/>
  <c r="AN11" i="2"/>
  <c r="AN19" i="2" s="1"/>
  <c r="AN20" i="2" s="1"/>
  <c r="AK3" i="3"/>
  <c r="AK10" i="3" s="1"/>
  <c r="AK18" i="3" s="1"/>
  <c r="AK19" i="3" s="1"/>
  <c r="AM3" i="26"/>
  <c r="AM10" i="26" s="1"/>
  <c r="AM18" i="26" s="1"/>
  <c r="AM19" i="26" s="1"/>
  <c r="AO3" i="30"/>
  <c r="AO10" i="30"/>
  <c r="AO18" i="30" s="1"/>
  <c r="AO19" i="30" s="1"/>
  <c r="AO10" i="16"/>
  <c r="AO18" i="16" s="1"/>
  <c r="AO19" i="16" s="1"/>
  <c r="AO3" i="16"/>
  <c r="AP10" i="30"/>
  <c r="AP18" i="30" s="1"/>
  <c r="AP19" i="30" s="1"/>
  <c r="AP3" i="18"/>
  <c r="AP10" i="18"/>
  <c r="AP18" i="18" s="1"/>
  <c r="AP19" i="18" s="1"/>
  <c r="AL10" i="12"/>
  <c r="AL18" i="12" s="1"/>
  <c r="AL19" i="12" s="1"/>
  <c r="AL3" i="12"/>
  <c r="AM10" i="12"/>
  <c r="AM18" i="12" s="1"/>
  <c r="AM19" i="12" s="1"/>
  <c r="AM10" i="14"/>
  <c r="AM18" i="14" s="1"/>
  <c r="AM19" i="14" s="1"/>
  <c r="AM3" i="14"/>
  <c r="AN3" i="22"/>
  <c r="AN10" i="22"/>
  <c r="AN18" i="22" s="1"/>
  <c r="AN19" i="22" s="1"/>
  <c r="AN10" i="10"/>
  <c r="AN18" i="10" s="1"/>
  <c r="AN19" i="10" s="1"/>
  <c r="AN3" i="10"/>
  <c r="AM3" i="20"/>
  <c r="AM10" i="20" s="1"/>
  <c r="AM18" i="20" s="1"/>
  <c r="AM19" i="20" s="1"/>
  <c r="AL3" i="8"/>
  <c r="AL10" i="8" s="1"/>
  <c r="AL18" i="8" s="1"/>
  <c r="AL19" i="8" s="1"/>
  <c r="AO10" i="22"/>
  <c r="AO18" i="22" s="1"/>
  <c r="AO19" i="22" s="1"/>
  <c r="AO3" i="24"/>
  <c r="AO10" i="24"/>
  <c r="AO18" i="24" s="1"/>
  <c r="AO19" i="24" s="1"/>
  <c r="AO10" i="10"/>
  <c r="AO18" i="10" s="1"/>
  <c r="AO19" i="10" s="1"/>
  <c r="AP3" i="28"/>
  <c r="AP10" i="28" s="1"/>
  <c r="AP18" i="28" s="1"/>
  <c r="AP19" i="28" s="1"/>
  <c r="AO10" i="32"/>
  <c r="AO18" i="32" s="1"/>
  <c r="AO19" i="32" s="1"/>
  <c r="AO3" i="32"/>
  <c r="AO11" i="2"/>
  <c r="AO19" i="2" s="1"/>
  <c r="AO20" i="2" s="1"/>
  <c r="AQ10" i="18"/>
  <c r="AQ18" i="18" s="1"/>
  <c r="AQ19" i="18" s="1"/>
  <c r="AN10" i="20"/>
  <c r="AN18" i="20" s="1"/>
  <c r="AN19" i="20" s="1"/>
  <c r="AQ10" i="28"/>
  <c r="AQ18" i="28" s="1"/>
  <c r="AQ19" i="28" s="1"/>
  <c r="AP10" i="32"/>
  <c r="AP18" i="32" s="1"/>
  <c r="AP19" i="32" s="1"/>
  <c r="AK3" i="12" l="1"/>
  <c r="AK10" i="12"/>
  <c r="AK18" i="12" s="1"/>
  <c r="AK19" i="12" s="1"/>
  <c r="AN3" i="30"/>
  <c r="AM3" i="10"/>
  <c r="AL3" i="26"/>
  <c r="AL10" i="26"/>
  <c r="AL18" i="26" s="1"/>
  <c r="AL19" i="26" s="1"/>
  <c r="AN3" i="24"/>
  <c r="AO3" i="18"/>
  <c r="AO3" i="28"/>
  <c r="AM3" i="22"/>
  <c r="AM10" i="22"/>
  <c r="AM18" i="22" s="1"/>
  <c r="AM19" i="22" s="1"/>
  <c r="AJ3" i="3"/>
  <c r="AN3" i="32"/>
  <c r="AL3" i="14"/>
  <c r="AL10" i="14"/>
  <c r="AL18" i="14" s="1"/>
  <c r="AL19" i="14" s="1"/>
  <c r="AN3" i="16"/>
  <c r="AN10" i="16" s="1"/>
  <c r="AN18" i="16" s="1"/>
  <c r="AN19" i="16" s="1"/>
  <c r="AL3" i="20"/>
  <c r="AK3" i="8"/>
  <c r="AK10" i="8"/>
  <c r="AK18" i="8" s="1"/>
  <c r="AK19" i="8" s="1"/>
  <c r="AM3" i="2"/>
  <c r="AL3" i="22" l="1"/>
  <c r="AK3" i="26"/>
  <c r="AK10" i="26"/>
  <c r="AK18" i="26" s="1"/>
  <c r="AK19" i="26" s="1"/>
  <c r="AL3" i="10"/>
  <c r="AL10" i="10" s="1"/>
  <c r="AL18" i="10" s="1"/>
  <c r="AL19" i="10" s="1"/>
  <c r="AN10" i="28"/>
  <c r="AN18" i="28" s="1"/>
  <c r="AN19" i="28" s="1"/>
  <c r="AN3" i="28"/>
  <c r="AO10" i="28"/>
  <c r="AO18" i="28" s="1"/>
  <c r="AO19" i="28" s="1"/>
  <c r="AM10" i="10"/>
  <c r="AM18" i="10" s="1"/>
  <c r="AM19" i="10" s="1"/>
  <c r="AL3" i="2"/>
  <c r="AM10" i="32"/>
  <c r="AM18" i="32" s="1"/>
  <c r="AM19" i="32" s="1"/>
  <c r="AM3" i="32"/>
  <c r="AN3" i="18"/>
  <c r="AM10" i="30"/>
  <c r="AM18" i="30" s="1"/>
  <c r="AM19" i="30" s="1"/>
  <c r="AM3" i="30"/>
  <c r="AM10" i="16"/>
  <c r="AM18" i="16" s="1"/>
  <c r="AM19" i="16" s="1"/>
  <c r="AM3" i="16"/>
  <c r="AK3" i="14"/>
  <c r="AK10" i="14" s="1"/>
  <c r="AK18" i="14" s="1"/>
  <c r="AK19" i="14" s="1"/>
  <c r="AN10" i="32"/>
  <c r="AN18" i="32" s="1"/>
  <c r="AN19" i="32" s="1"/>
  <c r="AO10" i="18"/>
  <c r="AO18" i="18" s="1"/>
  <c r="AO19" i="18" s="1"/>
  <c r="AN10" i="30"/>
  <c r="AN18" i="30" s="1"/>
  <c r="AN19" i="30" s="1"/>
  <c r="AK3" i="20"/>
  <c r="AI3" i="3"/>
  <c r="AI10" i="3" s="1"/>
  <c r="AI18" i="3" s="1"/>
  <c r="AI19" i="3" s="1"/>
  <c r="AM3" i="24"/>
  <c r="AM10" i="24" s="1"/>
  <c r="AM18" i="24" s="1"/>
  <c r="AM19" i="24" s="1"/>
  <c r="AM11" i="2"/>
  <c r="AM19" i="2" s="1"/>
  <c r="AM20" i="2" s="1"/>
  <c r="AJ10" i="8"/>
  <c r="AJ18" i="8" s="1"/>
  <c r="AJ19" i="8" s="1"/>
  <c r="AJ3" i="8"/>
  <c r="AL10" i="20"/>
  <c r="AL18" i="20" s="1"/>
  <c r="AL19" i="20" s="1"/>
  <c r="AJ10" i="3"/>
  <c r="AJ18" i="3" s="1"/>
  <c r="AJ19" i="3" s="1"/>
  <c r="AN10" i="24"/>
  <c r="AN18" i="24" s="1"/>
  <c r="AN19" i="24" s="1"/>
  <c r="AJ3" i="12"/>
  <c r="AJ10" i="12" s="1"/>
  <c r="AJ18" i="12" s="1"/>
  <c r="AJ19" i="12" s="1"/>
  <c r="AM3" i="18" l="1"/>
  <c r="AM10" i="18" s="1"/>
  <c r="AM18" i="18" s="1"/>
  <c r="AM19" i="18" s="1"/>
  <c r="AN10" i="18"/>
  <c r="AN18" i="18" s="1"/>
  <c r="AN19" i="18" s="1"/>
  <c r="AM3" i="28"/>
  <c r="AL3" i="32"/>
  <c r="AL10" i="32" s="1"/>
  <c r="AL18" i="32" s="1"/>
  <c r="AL19" i="32" s="1"/>
  <c r="AK3" i="10"/>
  <c r="AK10" i="10"/>
  <c r="AK18" i="10" s="1"/>
  <c r="AK19" i="10" s="1"/>
  <c r="AL3" i="24"/>
  <c r="AL10" i="24"/>
  <c r="AL18" i="24" s="1"/>
  <c r="AL19" i="24" s="1"/>
  <c r="AJ3" i="14"/>
  <c r="AL3" i="16"/>
  <c r="AL10" i="16" s="1"/>
  <c r="AL18" i="16" s="1"/>
  <c r="AL19" i="16" s="1"/>
  <c r="AK3" i="2"/>
  <c r="AK11" i="2" s="1"/>
  <c r="AK19" i="2" s="1"/>
  <c r="AK20" i="2" s="1"/>
  <c r="AL11" i="2"/>
  <c r="AL19" i="2" s="1"/>
  <c r="AL20" i="2" s="1"/>
  <c r="AJ10" i="26"/>
  <c r="AJ18" i="26" s="1"/>
  <c r="AJ19" i="26" s="1"/>
  <c r="AJ3" i="26"/>
  <c r="AJ3" i="20"/>
  <c r="AI10" i="8"/>
  <c r="AI18" i="8" s="1"/>
  <c r="AI19" i="8" s="1"/>
  <c r="AI3" i="8"/>
  <c r="AK10" i="20"/>
  <c r="AK18" i="20" s="1"/>
  <c r="AK19" i="20" s="1"/>
  <c r="AL3" i="30"/>
  <c r="AL10" i="30"/>
  <c r="AL18" i="30" s="1"/>
  <c r="AL19" i="30" s="1"/>
  <c r="AK3" i="22"/>
  <c r="AK10" i="22"/>
  <c r="AK18" i="22" s="1"/>
  <c r="AK19" i="22" s="1"/>
  <c r="AI3" i="12"/>
  <c r="AI10" i="12"/>
  <c r="AI18" i="12" s="1"/>
  <c r="AI19" i="12" s="1"/>
  <c r="AH3" i="3"/>
  <c r="AH10" i="3"/>
  <c r="AH18" i="3" s="1"/>
  <c r="AH19" i="3" s="1"/>
  <c r="AL10" i="22"/>
  <c r="AL18" i="22" s="1"/>
  <c r="AL19" i="22" s="1"/>
  <c r="AG3" i="3" l="1"/>
  <c r="AH3" i="8"/>
  <c r="AJ3" i="10"/>
  <c r="AJ10" i="10"/>
  <c r="AJ18" i="10" s="1"/>
  <c r="AJ19" i="10" s="1"/>
  <c r="AI10" i="20"/>
  <c r="AI18" i="20" s="1"/>
  <c r="AI19" i="20" s="1"/>
  <c r="AI3" i="20"/>
  <c r="AJ10" i="20"/>
  <c r="AJ18" i="20" s="1"/>
  <c r="AJ19" i="20" s="1"/>
  <c r="AI3" i="14"/>
  <c r="AL10" i="28"/>
  <c r="AL18" i="28" s="1"/>
  <c r="AL19" i="28" s="1"/>
  <c r="AL3" i="28"/>
  <c r="AK3" i="32"/>
  <c r="AK10" i="32"/>
  <c r="AK18" i="32" s="1"/>
  <c r="AK19" i="32" s="1"/>
  <c r="AJ10" i="22"/>
  <c r="AJ18" i="22" s="1"/>
  <c r="AJ19" i="22" s="1"/>
  <c r="AJ3" i="22"/>
  <c r="AI3" i="26"/>
  <c r="AI10" i="26"/>
  <c r="AI18" i="26" s="1"/>
  <c r="AI19" i="26" s="1"/>
  <c r="AJ10" i="14"/>
  <c r="AJ18" i="14" s="1"/>
  <c r="AJ19" i="14" s="1"/>
  <c r="AM10" i="28"/>
  <c r="AM18" i="28" s="1"/>
  <c r="AM19" i="28" s="1"/>
  <c r="AH3" i="12"/>
  <c r="AK10" i="16"/>
  <c r="AK18" i="16" s="1"/>
  <c r="AK19" i="16" s="1"/>
  <c r="AK3" i="16"/>
  <c r="AK3" i="30"/>
  <c r="AK3" i="24"/>
  <c r="AK10" i="24"/>
  <c r="AK18" i="24" s="1"/>
  <c r="AK19" i="24" s="1"/>
  <c r="AJ3" i="2"/>
  <c r="AJ11" i="2"/>
  <c r="AJ19" i="2" s="1"/>
  <c r="AJ20" i="2" s="1"/>
  <c r="AL10" i="18"/>
  <c r="AL18" i="18" s="1"/>
  <c r="AL19" i="18" s="1"/>
  <c r="AL3" i="18"/>
  <c r="AH3" i="20" l="1"/>
  <c r="AI3" i="2"/>
  <c r="AI11" i="2"/>
  <c r="AI19" i="2" s="1"/>
  <c r="AI20" i="2" s="1"/>
  <c r="AJ3" i="32"/>
  <c r="AJ10" i="32"/>
  <c r="AJ18" i="32" s="1"/>
  <c r="AJ19" i="32" s="1"/>
  <c r="AG3" i="12"/>
  <c r="AK3" i="28"/>
  <c r="AI10" i="10"/>
  <c r="AI18" i="10" s="1"/>
  <c r="AI19" i="10" s="1"/>
  <c r="AI3" i="10"/>
  <c r="AG3" i="8"/>
  <c r="AH10" i="12"/>
  <c r="AH18" i="12" s="1"/>
  <c r="AH19" i="12" s="1"/>
  <c r="AH10" i="14"/>
  <c r="AH18" i="14" s="1"/>
  <c r="AH19" i="14" s="1"/>
  <c r="AH3" i="14"/>
  <c r="AH10" i="8"/>
  <c r="AH18" i="8" s="1"/>
  <c r="AH19" i="8" s="1"/>
  <c r="AJ10" i="30"/>
  <c r="AJ18" i="30" s="1"/>
  <c r="AJ19" i="30" s="1"/>
  <c r="AJ3" i="30"/>
  <c r="AK10" i="30"/>
  <c r="AK18" i="30" s="1"/>
  <c r="AK19" i="30" s="1"/>
  <c r="AH3" i="26"/>
  <c r="AH10" i="26"/>
  <c r="AH18" i="26" s="1"/>
  <c r="AH19" i="26" s="1"/>
  <c r="AI10" i="14"/>
  <c r="AI18" i="14" s="1"/>
  <c r="AI19" i="14" s="1"/>
  <c r="AF3" i="3"/>
  <c r="AJ3" i="24"/>
  <c r="AJ10" i="24" s="1"/>
  <c r="AJ18" i="24" s="1"/>
  <c r="AJ19" i="24" s="1"/>
  <c r="AK3" i="18"/>
  <c r="AK10" i="18" s="1"/>
  <c r="AK18" i="18" s="1"/>
  <c r="AK19" i="18" s="1"/>
  <c r="AJ10" i="16"/>
  <c r="AJ18" i="16" s="1"/>
  <c r="AJ19" i="16" s="1"/>
  <c r="AJ3" i="16"/>
  <c r="AI3" i="22"/>
  <c r="AG10" i="3"/>
  <c r="AG18" i="3" s="1"/>
  <c r="AG19" i="3" s="1"/>
  <c r="AF3" i="12" l="1"/>
  <c r="AF10" i="12"/>
  <c r="AF18" i="12" s="1"/>
  <c r="AF19" i="12" s="1"/>
  <c r="AI3" i="16"/>
  <c r="AG10" i="12"/>
  <c r="AG18" i="12" s="1"/>
  <c r="AG19" i="12" s="1"/>
  <c r="AF3" i="8"/>
  <c r="AF10" i="8"/>
  <c r="AF18" i="8" s="1"/>
  <c r="AF19" i="8" s="1"/>
  <c r="AG3" i="26"/>
  <c r="AG10" i="8"/>
  <c r="AG18" i="8" s="1"/>
  <c r="AG19" i="8" s="1"/>
  <c r="AI3" i="32"/>
  <c r="AI10" i="32"/>
  <c r="AI18" i="32" s="1"/>
  <c r="AI19" i="32" s="1"/>
  <c r="AJ3" i="18"/>
  <c r="AI10" i="30"/>
  <c r="AI18" i="30" s="1"/>
  <c r="AI19" i="30" s="1"/>
  <c r="AI3" i="30"/>
  <c r="AH3" i="10"/>
  <c r="AH10" i="10"/>
  <c r="AH18" i="10" s="1"/>
  <c r="AH19" i="10" s="1"/>
  <c r="AH11" i="2"/>
  <c r="AH19" i="2" s="1"/>
  <c r="AH20" i="2" s="1"/>
  <c r="AH3" i="2"/>
  <c r="AI3" i="24"/>
  <c r="AE10" i="3"/>
  <c r="AE18" i="3" s="1"/>
  <c r="AE19" i="3" s="1"/>
  <c r="AE3" i="3"/>
  <c r="AJ3" i="28"/>
  <c r="AJ10" i="28"/>
  <c r="AJ18" i="28" s="1"/>
  <c r="AJ19" i="28" s="1"/>
  <c r="AG3" i="20"/>
  <c r="AH3" i="22"/>
  <c r="AI10" i="22"/>
  <c r="AI18" i="22" s="1"/>
  <c r="AI19" i="22" s="1"/>
  <c r="AF10" i="3"/>
  <c r="AF18" i="3" s="1"/>
  <c r="AF19" i="3" s="1"/>
  <c r="AG3" i="14"/>
  <c r="AG10" i="14"/>
  <c r="AG18" i="14" s="1"/>
  <c r="AG19" i="14" s="1"/>
  <c r="AK10" i="28"/>
  <c r="AK18" i="28" s="1"/>
  <c r="AK19" i="28" s="1"/>
  <c r="AH10" i="20"/>
  <c r="AH18" i="20" s="1"/>
  <c r="AH19" i="20" s="1"/>
  <c r="AG10" i="22" l="1"/>
  <c r="AG18" i="22" s="1"/>
  <c r="AG19" i="22" s="1"/>
  <c r="AG3" i="22"/>
  <c r="AD3" i="3"/>
  <c r="AH3" i="30"/>
  <c r="AF10" i="26"/>
  <c r="AF18" i="26" s="1"/>
  <c r="AF19" i="26" s="1"/>
  <c r="AF3" i="26"/>
  <c r="AI3" i="18"/>
  <c r="AE3" i="8"/>
  <c r="AH3" i="24"/>
  <c r="AH10" i="24"/>
  <c r="AH18" i="24" s="1"/>
  <c r="AH19" i="24" s="1"/>
  <c r="AH10" i="22"/>
  <c r="AH18" i="22" s="1"/>
  <c r="AH19" i="22" s="1"/>
  <c r="AI10" i="24"/>
  <c r="AI18" i="24" s="1"/>
  <c r="AI19" i="24" s="1"/>
  <c r="AJ10" i="18"/>
  <c r="AJ18" i="18" s="1"/>
  <c r="AJ19" i="18" s="1"/>
  <c r="AG3" i="2"/>
  <c r="AH10" i="16"/>
  <c r="AH18" i="16" s="1"/>
  <c r="AH19" i="16" s="1"/>
  <c r="AH3" i="16"/>
  <c r="AH3" i="32"/>
  <c r="AH10" i="32"/>
  <c r="AH18" i="32" s="1"/>
  <c r="AH19" i="32" s="1"/>
  <c r="AI10" i="16"/>
  <c r="AI18" i="16" s="1"/>
  <c r="AI19" i="16" s="1"/>
  <c r="AF3" i="20"/>
  <c r="AG10" i="20"/>
  <c r="AG18" i="20" s="1"/>
  <c r="AG19" i="20" s="1"/>
  <c r="AF3" i="14"/>
  <c r="AI3" i="28"/>
  <c r="AG10" i="10"/>
  <c r="AG18" i="10" s="1"/>
  <c r="AG19" i="10" s="1"/>
  <c r="AG3" i="10"/>
  <c r="AG10" i="26"/>
  <c r="AG18" i="26" s="1"/>
  <c r="AG19" i="26" s="1"/>
  <c r="AE3" i="12"/>
  <c r="AE10" i="12"/>
  <c r="AE18" i="12" s="1"/>
  <c r="AE19" i="12" s="1"/>
  <c r="AE3" i="14" l="1"/>
  <c r="AE10" i="14" s="1"/>
  <c r="AE18" i="14" s="1"/>
  <c r="AE19" i="14" s="1"/>
  <c r="AE3" i="26"/>
  <c r="AE10" i="26"/>
  <c r="AE18" i="26" s="1"/>
  <c r="AE19" i="26" s="1"/>
  <c r="AH3" i="28"/>
  <c r="AG3" i="32"/>
  <c r="AG10" i="32" s="1"/>
  <c r="AG18" i="32" s="1"/>
  <c r="AG19" i="32" s="1"/>
  <c r="AG3" i="30"/>
  <c r="AG10" i="30" s="1"/>
  <c r="AG18" i="30" s="1"/>
  <c r="AG19" i="30" s="1"/>
  <c r="AI10" i="28"/>
  <c r="AI18" i="28" s="1"/>
  <c r="AI19" i="28" s="1"/>
  <c r="AF10" i="14"/>
  <c r="AF18" i="14" s="1"/>
  <c r="AF19" i="14" s="1"/>
  <c r="AG10" i="16"/>
  <c r="AG18" i="16" s="1"/>
  <c r="AG19" i="16" s="1"/>
  <c r="AG3" i="16"/>
  <c r="AG3" i="24"/>
  <c r="AG10" i="24"/>
  <c r="AG18" i="24" s="1"/>
  <c r="AG19" i="24" s="1"/>
  <c r="AH10" i="30"/>
  <c r="AH18" i="30" s="1"/>
  <c r="AH19" i="30" s="1"/>
  <c r="AD3" i="8"/>
  <c r="AD10" i="8"/>
  <c r="AD18" i="8" s="1"/>
  <c r="AD19" i="8" s="1"/>
  <c r="AC3" i="3"/>
  <c r="AC10" i="3"/>
  <c r="AC18" i="3" s="1"/>
  <c r="AC19" i="3" s="1"/>
  <c r="AD3" i="12"/>
  <c r="AD10" i="12"/>
  <c r="AD18" i="12" s="1"/>
  <c r="AD19" i="12" s="1"/>
  <c r="AF11" i="2"/>
  <c r="AF19" i="2" s="1"/>
  <c r="AF20" i="2" s="1"/>
  <c r="AF3" i="2"/>
  <c r="AE10" i="8"/>
  <c r="AE18" i="8" s="1"/>
  <c r="AE19" i="8" s="1"/>
  <c r="AD10" i="3"/>
  <c r="AD18" i="3" s="1"/>
  <c r="AD19" i="3" s="1"/>
  <c r="AE3" i="20"/>
  <c r="AE10" i="20" s="1"/>
  <c r="AE18" i="20" s="1"/>
  <c r="AE19" i="20" s="1"/>
  <c r="AG11" i="2"/>
  <c r="AG19" i="2" s="1"/>
  <c r="AG20" i="2" s="1"/>
  <c r="AH3" i="18"/>
  <c r="AH10" i="18"/>
  <c r="AH18" i="18" s="1"/>
  <c r="AH19" i="18" s="1"/>
  <c r="AF10" i="22"/>
  <c r="AF18" i="22" s="1"/>
  <c r="AF19" i="22" s="1"/>
  <c r="AF3" i="22"/>
  <c r="AF3" i="10"/>
  <c r="AF10" i="20"/>
  <c r="AF18" i="20" s="1"/>
  <c r="AF19" i="20" s="1"/>
  <c r="AI10" i="18"/>
  <c r="AI18" i="18" s="1"/>
  <c r="AI19" i="18" s="1"/>
  <c r="AC3" i="12" l="1"/>
  <c r="AF3" i="16"/>
  <c r="AG10" i="28"/>
  <c r="AG18" i="28" s="1"/>
  <c r="AG19" i="28" s="1"/>
  <c r="AG3" i="28"/>
  <c r="AF3" i="32"/>
  <c r="AF10" i="32" s="1"/>
  <c r="AF18" i="32" s="1"/>
  <c r="AF19" i="32" s="1"/>
  <c r="AH10" i="28"/>
  <c r="AH18" i="28" s="1"/>
  <c r="AH19" i="28" s="1"/>
  <c r="AF3" i="24"/>
  <c r="AE3" i="10"/>
  <c r="AE10" i="10" s="1"/>
  <c r="AE18" i="10" s="1"/>
  <c r="AE19" i="10" s="1"/>
  <c r="AB3" i="3"/>
  <c r="AB10" i="3" s="1"/>
  <c r="AB18" i="3" s="1"/>
  <c r="AB19" i="3" s="1"/>
  <c r="AD3" i="26"/>
  <c r="AD10" i="26" s="1"/>
  <c r="AD18" i="26" s="1"/>
  <c r="AD19" i="26" s="1"/>
  <c r="AD3" i="20"/>
  <c r="AD10" i="20" s="1"/>
  <c r="AD18" i="20" s="1"/>
  <c r="AD19" i="20" s="1"/>
  <c r="AF10" i="10"/>
  <c r="AF18" i="10" s="1"/>
  <c r="AF19" i="10" s="1"/>
  <c r="AE3" i="22"/>
  <c r="AE10" i="22" s="1"/>
  <c r="AE18" i="22" s="1"/>
  <c r="AE19" i="22" s="1"/>
  <c r="AC3" i="8"/>
  <c r="AC10" i="8" s="1"/>
  <c r="AC18" i="8" s="1"/>
  <c r="AC19" i="8" s="1"/>
  <c r="AG10" i="18"/>
  <c r="AG18" i="18" s="1"/>
  <c r="AG19" i="18" s="1"/>
  <c r="AG3" i="18"/>
  <c r="AE3" i="2"/>
  <c r="AF3" i="30"/>
  <c r="AF10" i="30"/>
  <c r="AF18" i="30" s="1"/>
  <c r="AF19" i="30" s="1"/>
  <c r="AD3" i="14"/>
  <c r="AD10" i="14"/>
  <c r="AD18" i="14" s="1"/>
  <c r="AD19" i="14" s="1"/>
  <c r="AF3" i="28" l="1"/>
  <c r="AA3" i="3"/>
  <c r="AD3" i="22"/>
  <c r="AD10" i="22" s="1"/>
  <c r="AD18" i="22" s="1"/>
  <c r="AD19" i="22" s="1"/>
  <c r="AB3" i="8"/>
  <c r="AB10" i="8" s="1"/>
  <c r="AB18" i="8" s="1"/>
  <c r="AB19" i="8" s="1"/>
  <c r="AE3" i="30"/>
  <c r="AD3" i="2"/>
  <c r="AD11" i="2" s="1"/>
  <c r="AD19" i="2" s="1"/>
  <c r="AD20" i="2" s="1"/>
  <c r="AE3" i="16"/>
  <c r="AE10" i="16" s="1"/>
  <c r="AE18" i="16" s="1"/>
  <c r="AE19" i="16" s="1"/>
  <c r="AC3" i="14"/>
  <c r="AC10" i="14" s="1"/>
  <c r="AC18" i="14" s="1"/>
  <c r="AC19" i="14" s="1"/>
  <c r="AE3" i="32"/>
  <c r="AE10" i="32"/>
  <c r="AE18" i="32" s="1"/>
  <c r="AE19" i="32" s="1"/>
  <c r="AD3" i="10"/>
  <c r="AD10" i="10"/>
  <c r="AD18" i="10" s="1"/>
  <c r="AD19" i="10" s="1"/>
  <c r="AE11" i="2"/>
  <c r="AE19" i="2" s="1"/>
  <c r="AE20" i="2" s="1"/>
  <c r="AE3" i="24"/>
  <c r="AE10" i="24" s="1"/>
  <c r="AE18" i="24" s="1"/>
  <c r="AE19" i="24" s="1"/>
  <c r="AF10" i="16"/>
  <c r="AF18" i="16" s="1"/>
  <c r="AF19" i="16" s="1"/>
  <c r="AF3" i="18"/>
  <c r="AF10" i="18"/>
  <c r="AF18" i="18" s="1"/>
  <c r="AF19" i="18" s="1"/>
  <c r="AC10" i="20"/>
  <c r="AC18" i="20" s="1"/>
  <c r="AC19" i="20" s="1"/>
  <c r="AC3" i="20"/>
  <c r="AF10" i="24"/>
  <c r="AF18" i="24" s="1"/>
  <c r="AF19" i="24" s="1"/>
  <c r="AB3" i="12"/>
  <c r="AB10" i="12" s="1"/>
  <c r="AB18" i="12" s="1"/>
  <c r="AB19" i="12" s="1"/>
  <c r="AC3" i="26"/>
  <c r="AC10" i="12"/>
  <c r="AC18" i="12" s="1"/>
  <c r="AC19" i="12" s="1"/>
  <c r="AB3" i="26" l="1"/>
  <c r="AB10" i="26"/>
  <c r="AB18" i="26" s="1"/>
  <c r="AB19" i="26" s="1"/>
  <c r="AA3" i="8"/>
  <c r="AA10" i="8"/>
  <c r="AA18" i="8" s="1"/>
  <c r="AA19" i="8" s="1"/>
  <c r="AD3" i="16"/>
  <c r="AC3" i="22"/>
  <c r="AC10" i="22"/>
  <c r="AC18" i="22" s="1"/>
  <c r="AC19" i="22" s="1"/>
  <c r="AB3" i="14"/>
  <c r="AB10" i="14"/>
  <c r="AB18" i="14" s="1"/>
  <c r="AB19" i="14" s="1"/>
  <c r="Z3" i="3"/>
  <c r="AA3" i="12"/>
  <c r="AA10" i="12"/>
  <c r="AA18" i="12" s="1"/>
  <c r="AA19" i="12" s="1"/>
  <c r="AC3" i="2"/>
  <c r="AC11" i="2"/>
  <c r="AC19" i="2" s="1"/>
  <c r="AC20" i="2" s="1"/>
  <c r="AA10" i="3"/>
  <c r="AA18" i="3" s="1"/>
  <c r="AA19" i="3" s="1"/>
  <c r="AD3" i="30"/>
  <c r="AE10" i="28"/>
  <c r="AE18" i="28" s="1"/>
  <c r="AE19" i="28" s="1"/>
  <c r="AE3" i="28"/>
  <c r="AD3" i="24"/>
  <c r="AD10" i="24" s="1"/>
  <c r="AD18" i="24" s="1"/>
  <c r="AD19" i="24" s="1"/>
  <c r="AB3" i="20"/>
  <c r="AB10" i="20" s="1"/>
  <c r="AB18" i="20" s="1"/>
  <c r="AB19" i="20" s="1"/>
  <c r="AC3" i="10"/>
  <c r="AC10" i="26"/>
  <c r="AC18" i="26" s="1"/>
  <c r="AC19" i="26" s="1"/>
  <c r="AE3" i="18"/>
  <c r="AD3" i="32"/>
  <c r="AE10" i="30"/>
  <c r="AE18" i="30" s="1"/>
  <c r="AE19" i="30" s="1"/>
  <c r="AF10" i="28"/>
  <c r="AF18" i="28" s="1"/>
  <c r="AF19" i="28" s="1"/>
  <c r="AC3" i="32" l="1"/>
  <c r="AB3" i="2"/>
  <c r="AB11" i="2"/>
  <c r="AB19" i="2" s="1"/>
  <c r="AB20" i="2" s="1"/>
  <c r="AD3" i="18"/>
  <c r="AD10" i="18"/>
  <c r="AD18" i="18" s="1"/>
  <c r="AD19" i="18" s="1"/>
  <c r="AC10" i="16"/>
  <c r="AC18" i="16" s="1"/>
  <c r="AC19" i="16" s="1"/>
  <c r="AC3" i="16"/>
  <c r="AB3" i="22"/>
  <c r="AE10" i="18"/>
  <c r="AE18" i="18" s="1"/>
  <c r="AE19" i="18" s="1"/>
  <c r="AD3" i="28"/>
  <c r="AD10" i="28" s="1"/>
  <c r="AD18" i="28" s="1"/>
  <c r="AD19" i="28" s="1"/>
  <c r="Z3" i="12"/>
  <c r="Z10" i="12"/>
  <c r="Z18" i="12" s="1"/>
  <c r="Z19" i="12" s="1"/>
  <c r="AD10" i="16"/>
  <c r="AD18" i="16" s="1"/>
  <c r="AD19" i="16" s="1"/>
  <c r="AD10" i="32"/>
  <c r="AD18" i="32" s="1"/>
  <c r="AD19" i="32" s="1"/>
  <c r="Y3" i="3"/>
  <c r="Y10" i="3"/>
  <c r="Y18" i="3" s="1"/>
  <c r="Y19" i="3" s="1"/>
  <c r="AC10" i="30"/>
  <c r="AC18" i="30" s="1"/>
  <c r="AC19" i="30" s="1"/>
  <c r="AC3" i="30"/>
  <c r="Z10" i="3"/>
  <c r="Z18" i="3" s="1"/>
  <c r="Z19" i="3" s="1"/>
  <c r="Z3" i="8"/>
  <c r="Z10" i="8" s="1"/>
  <c r="Z18" i="8" s="1"/>
  <c r="Z19" i="8" s="1"/>
  <c r="AC10" i="24"/>
  <c r="AC18" i="24" s="1"/>
  <c r="AC19" i="24" s="1"/>
  <c r="AC3" i="24"/>
  <c r="AB3" i="10"/>
  <c r="AC10" i="10"/>
  <c r="AC18" i="10" s="1"/>
  <c r="AC19" i="10" s="1"/>
  <c r="AD10" i="30"/>
  <c r="AD18" i="30" s="1"/>
  <c r="AD19" i="30" s="1"/>
  <c r="AA10" i="20"/>
  <c r="AA18" i="20" s="1"/>
  <c r="AA19" i="20" s="1"/>
  <c r="AA3" i="20"/>
  <c r="AA10" i="14"/>
  <c r="AA18" i="14" s="1"/>
  <c r="AA19" i="14" s="1"/>
  <c r="AA3" i="14"/>
  <c r="AA3" i="26"/>
  <c r="AA10" i="26"/>
  <c r="AA18" i="26" s="1"/>
  <c r="AA19" i="26" s="1"/>
  <c r="Z3" i="20" l="1"/>
  <c r="AB3" i="16"/>
  <c r="Y10" i="8"/>
  <c r="Y18" i="8" s="1"/>
  <c r="Y19" i="8" s="1"/>
  <c r="Y3" i="8"/>
  <c r="Y3" i="12"/>
  <c r="Y10" i="12" s="1"/>
  <c r="Y18" i="12" s="1"/>
  <c r="Y19" i="12" s="1"/>
  <c r="AB3" i="30"/>
  <c r="AC3" i="18"/>
  <c r="AC10" i="28"/>
  <c r="AC18" i="28" s="1"/>
  <c r="AC19" i="28" s="1"/>
  <c r="AC3" i="28"/>
  <c r="AA3" i="2"/>
  <c r="AA11" i="2"/>
  <c r="AA19" i="2" s="1"/>
  <c r="AA20" i="2" s="1"/>
  <c r="AA3" i="10"/>
  <c r="AA10" i="10"/>
  <c r="AA18" i="10" s="1"/>
  <c r="AA19" i="10" s="1"/>
  <c r="Z3" i="26"/>
  <c r="Z10" i="26"/>
  <c r="Z18" i="26" s="1"/>
  <c r="Z19" i="26" s="1"/>
  <c r="AB10" i="10"/>
  <c r="AB18" i="10" s="1"/>
  <c r="AB19" i="10" s="1"/>
  <c r="Z3" i="14"/>
  <c r="AB3" i="24"/>
  <c r="X10" i="3"/>
  <c r="X18" i="3" s="1"/>
  <c r="X19" i="3" s="1"/>
  <c r="X3" i="3"/>
  <c r="AA3" i="22"/>
  <c r="AA10" i="22" s="1"/>
  <c r="AA18" i="22" s="1"/>
  <c r="AA19" i="22" s="1"/>
  <c r="AB3" i="32"/>
  <c r="AB10" i="22"/>
  <c r="AB18" i="22" s="1"/>
  <c r="AB19" i="22" s="1"/>
  <c r="AC10" i="32"/>
  <c r="AC18" i="32" s="1"/>
  <c r="AC19" i="32" s="1"/>
  <c r="AA3" i="32" l="1"/>
  <c r="Y3" i="14"/>
  <c r="Y10" i="14"/>
  <c r="Y18" i="14" s="1"/>
  <c r="Y19" i="14" s="1"/>
  <c r="Z3" i="2"/>
  <c r="AA3" i="24"/>
  <c r="AA10" i="24" s="1"/>
  <c r="AA18" i="24" s="1"/>
  <c r="AA19" i="24" s="1"/>
  <c r="X3" i="12"/>
  <c r="X10" i="12"/>
  <c r="X18" i="12" s="1"/>
  <c r="X19" i="12" s="1"/>
  <c r="AB10" i="32"/>
  <c r="AB18" i="32" s="1"/>
  <c r="AB19" i="32" s="1"/>
  <c r="Z10" i="14"/>
  <c r="Z18" i="14" s="1"/>
  <c r="Z19" i="14" s="1"/>
  <c r="AB3" i="28"/>
  <c r="AB10" i="28" s="1"/>
  <c r="AB18" i="28" s="1"/>
  <c r="AB19" i="28" s="1"/>
  <c r="X3" i="8"/>
  <c r="X10" i="8" s="1"/>
  <c r="X18" i="8" s="1"/>
  <c r="X19" i="8" s="1"/>
  <c r="AB3" i="18"/>
  <c r="AA3" i="16"/>
  <c r="AA10" i="16"/>
  <c r="AA18" i="16" s="1"/>
  <c r="AA19" i="16" s="1"/>
  <c r="W3" i="3"/>
  <c r="Y3" i="26"/>
  <c r="Y10" i="26" s="1"/>
  <c r="Y18" i="26" s="1"/>
  <c r="Y19" i="26" s="1"/>
  <c r="AC10" i="18"/>
  <c r="AC18" i="18" s="1"/>
  <c r="AC19" i="18" s="1"/>
  <c r="AB10" i="16"/>
  <c r="AB18" i="16" s="1"/>
  <c r="AB19" i="16" s="1"/>
  <c r="AA3" i="30"/>
  <c r="Y3" i="20"/>
  <c r="Z3" i="22"/>
  <c r="AB10" i="24"/>
  <c r="AB18" i="24" s="1"/>
  <c r="AB19" i="24" s="1"/>
  <c r="Z3" i="10"/>
  <c r="AB10" i="30"/>
  <c r="AB18" i="30" s="1"/>
  <c r="AB19" i="30" s="1"/>
  <c r="Z10" i="20"/>
  <c r="Z18" i="20" s="1"/>
  <c r="Z19" i="20" s="1"/>
  <c r="Y3" i="22" l="1"/>
  <c r="Z10" i="22"/>
  <c r="Z18" i="22" s="1"/>
  <c r="Z19" i="22" s="1"/>
  <c r="Y3" i="2"/>
  <c r="X3" i="26"/>
  <c r="X10" i="26"/>
  <c r="X18" i="26" s="1"/>
  <c r="X19" i="26" s="1"/>
  <c r="AA10" i="28"/>
  <c r="AA18" i="28" s="1"/>
  <c r="AA19" i="28" s="1"/>
  <c r="AA3" i="28"/>
  <c r="Z3" i="30"/>
  <c r="W3" i="8"/>
  <c r="X3" i="20"/>
  <c r="Y10" i="20"/>
  <c r="Y18" i="20" s="1"/>
  <c r="Y19" i="20" s="1"/>
  <c r="Y3" i="10"/>
  <c r="AA10" i="30"/>
  <c r="AA18" i="30" s="1"/>
  <c r="AA19" i="30" s="1"/>
  <c r="Z3" i="16"/>
  <c r="Z10" i="16" s="1"/>
  <c r="Z18" i="16" s="1"/>
  <c r="Z19" i="16" s="1"/>
  <c r="X3" i="14"/>
  <c r="X10" i="14" s="1"/>
  <c r="X18" i="14" s="1"/>
  <c r="X19" i="14" s="1"/>
  <c r="Z11" i="2"/>
  <c r="Z19" i="2" s="1"/>
  <c r="Z20" i="2" s="1"/>
  <c r="Z10" i="10"/>
  <c r="Z18" i="10" s="1"/>
  <c r="Z19" i="10" s="1"/>
  <c r="AA3" i="18"/>
  <c r="Z3" i="32"/>
  <c r="Z3" i="24"/>
  <c r="Z10" i="24" s="1"/>
  <c r="Z18" i="24" s="1"/>
  <c r="Z19" i="24" s="1"/>
  <c r="V3" i="3"/>
  <c r="W10" i="3"/>
  <c r="W18" i="3" s="1"/>
  <c r="W19" i="3" s="1"/>
  <c r="AB10" i="18"/>
  <c r="AB18" i="18" s="1"/>
  <c r="AB19" i="18" s="1"/>
  <c r="W3" i="12"/>
  <c r="W10" i="12" s="1"/>
  <c r="W18" i="12" s="1"/>
  <c r="W19" i="12" s="1"/>
  <c r="AA10" i="32"/>
  <c r="AA18" i="32" s="1"/>
  <c r="AA19" i="32" s="1"/>
  <c r="U3" i="3" l="1"/>
  <c r="U10" i="3" s="1"/>
  <c r="U18" i="3" s="1"/>
  <c r="U19" i="3" s="1"/>
  <c r="W3" i="20"/>
  <c r="W10" i="20"/>
  <c r="W18" i="20" s="1"/>
  <c r="W19" i="20" s="1"/>
  <c r="X10" i="20"/>
  <c r="X18" i="20" s="1"/>
  <c r="X19" i="20" s="1"/>
  <c r="W3" i="26"/>
  <c r="W10" i="26"/>
  <c r="W18" i="26" s="1"/>
  <c r="W19" i="26" s="1"/>
  <c r="Y3" i="32"/>
  <c r="V3" i="8"/>
  <c r="V10" i="8"/>
  <c r="V18" i="8" s="1"/>
  <c r="V19" i="8" s="1"/>
  <c r="X11" i="2"/>
  <c r="X19" i="2" s="1"/>
  <c r="X20" i="2" s="1"/>
  <c r="X3" i="2"/>
  <c r="Y3" i="16"/>
  <c r="Y10" i="16"/>
  <c r="Y18" i="16" s="1"/>
  <c r="Y19" i="16" s="1"/>
  <c r="W10" i="8"/>
  <c r="W18" i="8" s="1"/>
  <c r="W19" i="8" s="1"/>
  <c r="Y11" i="2"/>
  <c r="Y19" i="2" s="1"/>
  <c r="Y20" i="2" s="1"/>
  <c r="W3" i="14"/>
  <c r="W10" i="14"/>
  <c r="W18" i="14" s="1"/>
  <c r="W19" i="14" s="1"/>
  <c r="Y10" i="30"/>
  <c r="Y18" i="30" s="1"/>
  <c r="Y19" i="30" s="1"/>
  <c r="Y3" i="30"/>
  <c r="Z3" i="18"/>
  <c r="Z10" i="18"/>
  <c r="Z18" i="18" s="1"/>
  <c r="Z19" i="18" s="1"/>
  <c r="X3" i="10"/>
  <c r="X10" i="10" s="1"/>
  <c r="X18" i="10" s="1"/>
  <c r="X19" i="10" s="1"/>
  <c r="Z10" i="30"/>
  <c r="Z18" i="30" s="1"/>
  <c r="Z19" i="30" s="1"/>
  <c r="X3" i="22"/>
  <c r="X10" i="22"/>
  <c r="X18" i="22" s="1"/>
  <c r="X19" i="22" s="1"/>
  <c r="Y10" i="24"/>
  <c r="Y18" i="24" s="1"/>
  <c r="Y19" i="24" s="1"/>
  <c r="Y3" i="24"/>
  <c r="V10" i="12"/>
  <c r="V18" i="12" s="1"/>
  <c r="V19" i="12" s="1"/>
  <c r="V3" i="12"/>
  <c r="Z10" i="32"/>
  <c r="Z18" i="32" s="1"/>
  <c r="Z19" i="32" s="1"/>
  <c r="AA10" i="18"/>
  <c r="AA18" i="18" s="1"/>
  <c r="AA19" i="18" s="1"/>
  <c r="V10" i="3"/>
  <c r="V18" i="3" s="1"/>
  <c r="V19" i="3" s="1"/>
  <c r="Y10" i="10"/>
  <c r="Y18" i="10" s="1"/>
  <c r="Y19" i="10" s="1"/>
  <c r="Z10" i="28"/>
  <c r="Z18" i="28" s="1"/>
  <c r="Z19" i="28" s="1"/>
  <c r="Z3" i="28"/>
  <c r="Y10" i="22"/>
  <c r="Y18" i="22" s="1"/>
  <c r="Y19" i="22" s="1"/>
  <c r="U3" i="12" l="1"/>
  <c r="U10" i="12" s="1"/>
  <c r="U18" i="12" s="1"/>
  <c r="U19" i="12" s="1"/>
  <c r="X3" i="32"/>
  <c r="X10" i="32"/>
  <c r="X18" i="32" s="1"/>
  <c r="X19" i="32" s="1"/>
  <c r="Y3" i="28"/>
  <c r="Y10" i="28"/>
  <c r="Y18" i="28" s="1"/>
  <c r="Y19" i="28" s="1"/>
  <c r="X3" i="24"/>
  <c r="X10" i="24" s="1"/>
  <c r="X18" i="24" s="1"/>
  <c r="X19" i="24" s="1"/>
  <c r="Y3" i="18"/>
  <c r="Y10" i="18" s="1"/>
  <c r="Y18" i="18" s="1"/>
  <c r="Y19" i="18" s="1"/>
  <c r="X3" i="16"/>
  <c r="V3" i="26"/>
  <c r="V10" i="26" s="1"/>
  <c r="V18" i="26" s="1"/>
  <c r="V19" i="26" s="1"/>
  <c r="X3" i="30"/>
  <c r="X10" i="30" s="1"/>
  <c r="X18" i="30" s="1"/>
  <c r="X19" i="30" s="1"/>
  <c r="W11" i="2"/>
  <c r="W19" i="2" s="1"/>
  <c r="W20" i="2" s="1"/>
  <c r="W3" i="2"/>
  <c r="W3" i="22"/>
  <c r="W10" i="22"/>
  <c r="W18" i="22" s="1"/>
  <c r="W19" i="22" s="1"/>
  <c r="V3" i="20"/>
  <c r="V10" i="20"/>
  <c r="V18" i="20" s="1"/>
  <c r="V19" i="20" s="1"/>
  <c r="V10" i="14"/>
  <c r="V18" i="14" s="1"/>
  <c r="V19" i="14" s="1"/>
  <c r="V3" i="14"/>
  <c r="U3" i="8"/>
  <c r="U10" i="8" s="1"/>
  <c r="U18" i="8" s="1"/>
  <c r="U19" i="8" s="1"/>
  <c r="W3" i="10"/>
  <c r="Y10" i="32"/>
  <c r="Y18" i="32" s="1"/>
  <c r="Y19" i="32" s="1"/>
  <c r="T3" i="3"/>
  <c r="T10" i="3"/>
  <c r="T18" i="3" s="1"/>
  <c r="T19" i="3" s="1"/>
  <c r="U3" i="14" l="1"/>
  <c r="U10" i="14" s="1"/>
  <c r="U18" i="14" s="1"/>
  <c r="U19" i="14" s="1"/>
  <c r="X3" i="28"/>
  <c r="S3" i="3"/>
  <c r="W3" i="16"/>
  <c r="W10" i="16" s="1"/>
  <c r="W18" i="16" s="1"/>
  <c r="W19" i="16" s="1"/>
  <c r="W10" i="24"/>
  <c r="W18" i="24" s="1"/>
  <c r="W19" i="24" s="1"/>
  <c r="W3" i="24"/>
  <c r="U3" i="26"/>
  <c r="U10" i="26"/>
  <c r="U18" i="26" s="1"/>
  <c r="U19" i="26" s="1"/>
  <c r="U3" i="20"/>
  <c r="U10" i="20"/>
  <c r="U18" i="20" s="1"/>
  <c r="U19" i="20" s="1"/>
  <c r="V3" i="10"/>
  <c r="V10" i="10" s="1"/>
  <c r="V18" i="10" s="1"/>
  <c r="V19" i="10" s="1"/>
  <c r="W10" i="10"/>
  <c r="W18" i="10" s="1"/>
  <c r="W19" i="10" s="1"/>
  <c r="V3" i="22"/>
  <c r="X10" i="16"/>
  <c r="X18" i="16" s="1"/>
  <c r="X19" i="16" s="1"/>
  <c r="W3" i="32"/>
  <c r="W10" i="32"/>
  <c r="W18" i="32" s="1"/>
  <c r="W19" i="32" s="1"/>
  <c r="W3" i="30"/>
  <c r="W10" i="30" s="1"/>
  <c r="W18" i="30" s="1"/>
  <c r="W19" i="30" s="1"/>
  <c r="V3" i="2"/>
  <c r="T3" i="8"/>
  <c r="T10" i="8"/>
  <c r="T18" i="8" s="1"/>
  <c r="T19" i="8" s="1"/>
  <c r="X3" i="18"/>
  <c r="T3" i="12"/>
  <c r="S3" i="12" l="1"/>
  <c r="S10" i="12"/>
  <c r="S18" i="12" s="1"/>
  <c r="S19" i="12" s="1"/>
  <c r="V3" i="30"/>
  <c r="R3" i="3"/>
  <c r="W3" i="18"/>
  <c r="W10" i="18" s="1"/>
  <c r="W18" i="18" s="1"/>
  <c r="W19" i="18" s="1"/>
  <c r="V3" i="32"/>
  <c r="T3" i="20"/>
  <c r="T10" i="20" s="1"/>
  <c r="T18" i="20" s="1"/>
  <c r="T19" i="20" s="1"/>
  <c r="S10" i="3"/>
  <c r="S18" i="3" s="1"/>
  <c r="S19" i="3" s="1"/>
  <c r="U3" i="10"/>
  <c r="W10" i="28"/>
  <c r="W18" i="28" s="1"/>
  <c r="W19" i="28" s="1"/>
  <c r="W3" i="28"/>
  <c r="V3" i="16"/>
  <c r="V10" i="16" s="1"/>
  <c r="V18" i="16" s="1"/>
  <c r="V19" i="16" s="1"/>
  <c r="X10" i="18"/>
  <c r="X18" i="18" s="1"/>
  <c r="X19" i="18" s="1"/>
  <c r="S3" i="8"/>
  <c r="S10" i="8"/>
  <c r="S18" i="8" s="1"/>
  <c r="S19" i="8" s="1"/>
  <c r="U10" i="22"/>
  <c r="U18" i="22" s="1"/>
  <c r="U19" i="22" s="1"/>
  <c r="U3" i="22"/>
  <c r="T3" i="26"/>
  <c r="X10" i="28"/>
  <c r="X18" i="28" s="1"/>
  <c r="X19" i="28" s="1"/>
  <c r="U3" i="2"/>
  <c r="U11" i="2" s="1"/>
  <c r="U19" i="2" s="1"/>
  <c r="U20" i="2" s="1"/>
  <c r="V10" i="22"/>
  <c r="V18" i="22" s="1"/>
  <c r="V19" i="22" s="1"/>
  <c r="V10" i="24"/>
  <c r="V18" i="24" s="1"/>
  <c r="V19" i="24" s="1"/>
  <c r="V3" i="24"/>
  <c r="T10" i="12"/>
  <c r="T18" i="12" s="1"/>
  <c r="T19" i="12" s="1"/>
  <c r="V11" i="2"/>
  <c r="V19" i="2" s="1"/>
  <c r="V20" i="2" s="1"/>
  <c r="T3" i="14"/>
  <c r="T10" i="14"/>
  <c r="T18" i="14" s="1"/>
  <c r="T19" i="14" s="1"/>
  <c r="U3" i="24" l="1"/>
  <c r="T10" i="22"/>
  <c r="T18" i="22" s="1"/>
  <c r="T19" i="22" s="1"/>
  <c r="T3" i="22"/>
  <c r="T3" i="10"/>
  <c r="U10" i="10"/>
  <c r="U18" i="10" s="1"/>
  <c r="U19" i="10" s="1"/>
  <c r="Q10" i="3"/>
  <c r="Q18" i="3" s="1"/>
  <c r="Q19" i="3" s="1"/>
  <c r="Q3" i="3"/>
  <c r="R10" i="8"/>
  <c r="R18" i="8" s="1"/>
  <c r="R19" i="8" s="1"/>
  <c r="R3" i="8"/>
  <c r="R10" i="3"/>
  <c r="R18" i="3" s="1"/>
  <c r="R19" i="3" s="1"/>
  <c r="U3" i="30"/>
  <c r="V3" i="18"/>
  <c r="V10" i="18"/>
  <c r="V18" i="18" s="1"/>
  <c r="V19" i="18" s="1"/>
  <c r="T3" i="2"/>
  <c r="S3" i="14"/>
  <c r="S10" i="14" s="1"/>
  <c r="S18" i="14" s="1"/>
  <c r="S19" i="14" s="1"/>
  <c r="S3" i="20"/>
  <c r="S10" i="20" s="1"/>
  <c r="S18" i="20" s="1"/>
  <c r="S19" i="20" s="1"/>
  <c r="V10" i="30"/>
  <c r="V18" i="30" s="1"/>
  <c r="V19" i="30" s="1"/>
  <c r="U3" i="16"/>
  <c r="U3" i="32"/>
  <c r="S3" i="26"/>
  <c r="T10" i="26"/>
  <c r="T18" i="26" s="1"/>
  <c r="T19" i="26" s="1"/>
  <c r="V3" i="28"/>
  <c r="V10" i="28" s="1"/>
  <c r="V18" i="28" s="1"/>
  <c r="V19" i="28" s="1"/>
  <c r="V10" i="32"/>
  <c r="V18" i="32" s="1"/>
  <c r="V19" i="32" s="1"/>
  <c r="R3" i="12"/>
  <c r="R10" i="12"/>
  <c r="R18" i="12" s="1"/>
  <c r="R19" i="12" s="1"/>
  <c r="U3" i="18" l="1"/>
  <c r="U10" i="18"/>
  <c r="U18" i="18" s="1"/>
  <c r="U19" i="18" s="1"/>
  <c r="T3" i="30"/>
  <c r="S10" i="10"/>
  <c r="S18" i="10" s="1"/>
  <c r="S19" i="10" s="1"/>
  <c r="S3" i="10"/>
  <c r="R3" i="26"/>
  <c r="R10" i="26" s="1"/>
  <c r="R18" i="26" s="1"/>
  <c r="R19" i="26" s="1"/>
  <c r="R3" i="20"/>
  <c r="R10" i="20"/>
  <c r="R18" i="20" s="1"/>
  <c r="R19" i="20" s="1"/>
  <c r="U10" i="30"/>
  <c r="U18" i="30" s="1"/>
  <c r="U19" i="30" s="1"/>
  <c r="T10" i="10"/>
  <c r="T18" i="10" s="1"/>
  <c r="T19" i="10" s="1"/>
  <c r="S10" i="26"/>
  <c r="S18" i="26" s="1"/>
  <c r="S19" i="26" s="1"/>
  <c r="S3" i="22"/>
  <c r="S10" i="22"/>
  <c r="S18" i="22" s="1"/>
  <c r="S19" i="22" s="1"/>
  <c r="T10" i="16"/>
  <c r="T18" i="16" s="1"/>
  <c r="T19" i="16" s="1"/>
  <c r="T3" i="16"/>
  <c r="T3" i="32"/>
  <c r="T10" i="32" s="1"/>
  <c r="T18" i="32" s="1"/>
  <c r="T19" i="32" s="1"/>
  <c r="R3" i="14"/>
  <c r="Q3" i="8"/>
  <c r="Q10" i="8" s="1"/>
  <c r="Q18" i="8" s="1"/>
  <c r="Q19" i="8" s="1"/>
  <c r="S3" i="2"/>
  <c r="T10" i="24"/>
  <c r="T18" i="24" s="1"/>
  <c r="T19" i="24" s="1"/>
  <c r="T3" i="24"/>
  <c r="U3" i="28"/>
  <c r="Q3" i="12"/>
  <c r="U10" i="32"/>
  <c r="U18" i="32" s="1"/>
  <c r="U19" i="32" s="1"/>
  <c r="U10" i="16"/>
  <c r="U18" i="16" s="1"/>
  <c r="U19" i="16" s="1"/>
  <c r="T11" i="2"/>
  <c r="T19" i="2" s="1"/>
  <c r="T20" i="2" s="1"/>
  <c r="P3" i="3"/>
  <c r="U10" i="24"/>
  <c r="U18" i="24" s="1"/>
  <c r="U19" i="24" s="1"/>
  <c r="P3" i="12" l="1"/>
  <c r="P10" i="12"/>
  <c r="P18" i="12" s="1"/>
  <c r="P19" i="12" s="1"/>
  <c r="R3" i="22"/>
  <c r="R3" i="10"/>
  <c r="Q3" i="26"/>
  <c r="Q10" i="26"/>
  <c r="Q18" i="26" s="1"/>
  <c r="Q19" i="26" s="1"/>
  <c r="Q3" i="14"/>
  <c r="R3" i="2"/>
  <c r="R11" i="2" s="1"/>
  <c r="R19" i="2" s="1"/>
  <c r="R20" i="2" s="1"/>
  <c r="T3" i="28"/>
  <c r="T10" i="28"/>
  <c r="T18" i="28" s="1"/>
  <c r="T19" i="28" s="1"/>
  <c r="R10" i="14"/>
  <c r="R18" i="14" s="1"/>
  <c r="R19" i="14" s="1"/>
  <c r="S10" i="30"/>
  <c r="S18" i="30" s="1"/>
  <c r="S19" i="30" s="1"/>
  <c r="S3" i="30"/>
  <c r="Q10" i="12"/>
  <c r="Q18" i="12" s="1"/>
  <c r="Q19" i="12" s="1"/>
  <c r="O3" i="3"/>
  <c r="U10" i="28"/>
  <c r="U18" i="28" s="1"/>
  <c r="U19" i="28" s="1"/>
  <c r="P10" i="3"/>
  <c r="P18" i="3" s="1"/>
  <c r="P19" i="3" s="1"/>
  <c r="S10" i="24"/>
  <c r="S18" i="24" s="1"/>
  <c r="S19" i="24" s="1"/>
  <c r="S3" i="24"/>
  <c r="T10" i="30"/>
  <c r="T18" i="30" s="1"/>
  <c r="T19" i="30" s="1"/>
  <c r="P3" i="8"/>
  <c r="S10" i="32"/>
  <c r="S18" i="32" s="1"/>
  <c r="S19" i="32" s="1"/>
  <c r="S3" i="32"/>
  <c r="S11" i="2"/>
  <c r="S19" i="2" s="1"/>
  <c r="S20" i="2" s="1"/>
  <c r="S3" i="16"/>
  <c r="S10" i="16"/>
  <c r="S18" i="16" s="1"/>
  <c r="S19" i="16" s="1"/>
  <c r="Q3" i="20"/>
  <c r="Q10" i="20" s="1"/>
  <c r="Q18" i="20" s="1"/>
  <c r="Q19" i="20" s="1"/>
  <c r="T3" i="18"/>
  <c r="T10" i="18"/>
  <c r="T18" i="18" s="1"/>
  <c r="T19" i="18" s="1"/>
  <c r="R3" i="16" l="1"/>
  <c r="Q3" i="10"/>
  <c r="P10" i="26"/>
  <c r="P18" i="26" s="1"/>
  <c r="P19" i="26" s="1"/>
  <c r="P3" i="26"/>
  <c r="R3" i="32"/>
  <c r="R10" i="32"/>
  <c r="R18" i="32" s="1"/>
  <c r="R19" i="32" s="1"/>
  <c r="S3" i="28"/>
  <c r="S10" i="28"/>
  <c r="S18" i="28" s="1"/>
  <c r="S19" i="28" s="1"/>
  <c r="R10" i="10"/>
  <c r="R18" i="10" s="1"/>
  <c r="R19" i="10" s="1"/>
  <c r="N3" i="3"/>
  <c r="N10" i="3"/>
  <c r="N18" i="3" s="1"/>
  <c r="N19" i="3" s="1"/>
  <c r="Q3" i="22"/>
  <c r="Q10" i="22"/>
  <c r="Q18" i="22" s="1"/>
  <c r="Q19" i="22" s="1"/>
  <c r="S10" i="18"/>
  <c r="S18" i="18" s="1"/>
  <c r="S19" i="18" s="1"/>
  <c r="S3" i="18"/>
  <c r="O3" i="8"/>
  <c r="O10" i="8" s="1"/>
  <c r="O18" i="8" s="1"/>
  <c r="O19" i="8" s="1"/>
  <c r="O10" i="3"/>
  <c r="O18" i="3" s="1"/>
  <c r="O19" i="3" s="1"/>
  <c r="R10" i="22"/>
  <c r="R18" i="22" s="1"/>
  <c r="R19" i="22" s="1"/>
  <c r="Q3" i="2"/>
  <c r="Q11" i="2" s="1"/>
  <c r="Q19" i="2" s="1"/>
  <c r="Q20" i="2" s="1"/>
  <c r="P10" i="8"/>
  <c r="P18" i="8" s="1"/>
  <c r="P19" i="8" s="1"/>
  <c r="P3" i="14"/>
  <c r="P10" i="14"/>
  <c r="P18" i="14" s="1"/>
  <c r="P19" i="14" s="1"/>
  <c r="R3" i="24"/>
  <c r="P3" i="20"/>
  <c r="R3" i="30"/>
  <c r="Q10" i="14"/>
  <c r="Q18" i="14" s="1"/>
  <c r="Q19" i="14" s="1"/>
  <c r="O3" i="12"/>
  <c r="O10" i="12" s="1"/>
  <c r="O18" i="12" s="1"/>
  <c r="O19" i="12" s="1"/>
  <c r="Q3" i="32" l="1"/>
  <c r="Q10" i="32"/>
  <c r="Q18" i="32" s="1"/>
  <c r="Q19" i="32" s="1"/>
  <c r="O10" i="20"/>
  <c r="O18" i="20" s="1"/>
  <c r="O19" i="20" s="1"/>
  <c r="O3" i="20"/>
  <c r="P3" i="22"/>
  <c r="P10" i="22" s="1"/>
  <c r="P18" i="22" s="1"/>
  <c r="P19" i="22" s="1"/>
  <c r="O3" i="26"/>
  <c r="O10" i="26"/>
  <c r="O18" i="26" s="1"/>
  <c r="O19" i="26" s="1"/>
  <c r="Q3" i="30"/>
  <c r="P3" i="10"/>
  <c r="P10" i="10" s="1"/>
  <c r="P18" i="10" s="1"/>
  <c r="P19" i="10" s="1"/>
  <c r="P10" i="20"/>
  <c r="P18" i="20" s="1"/>
  <c r="P19" i="20" s="1"/>
  <c r="Q3" i="24"/>
  <c r="Q10" i="24"/>
  <c r="Q18" i="24" s="1"/>
  <c r="Q19" i="24" s="1"/>
  <c r="M10" i="3"/>
  <c r="M18" i="3" s="1"/>
  <c r="M19" i="3" s="1"/>
  <c r="M3" i="3"/>
  <c r="R10" i="24"/>
  <c r="R18" i="24" s="1"/>
  <c r="R19" i="24" s="1"/>
  <c r="Q10" i="10"/>
  <c r="Q18" i="10" s="1"/>
  <c r="Q19" i="10" s="1"/>
  <c r="R10" i="30"/>
  <c r="R18" i="30" s="1"/>
  <c r="R19" i="30" s="1"/>
  <c r="P3" i="2"/>
  <c r="P11" i="2"/>
  <c r="P19" i="2" s="1"/>
  <c r="P20" i="2" s="1"/>
  <c r="N3" i="12"/>
  <c r="N10" i="12"/>
  <c r="N18" i="12" s="1"/>
  <c r="N19" i="12" s="1"/>
  <c r="N3" i="8"/>
  <c r="N10" i="8"/>
  <c r="N18" i="8" s="1"/>
  <c r="N19" i="8" s="1"/>
  <c r="Q3" i="16"/>
  <c r="Q10" i="16"/>
  <c r="Q18" i="16" s="1"/>
  <c r="Q19" i="16" s="1"/>
  <c r="O3" i="14"/>
  <c r="O10" i="14"/>
  <c r="O18" i="14" s="1"/>
  <c r="O19" i="14" s="1"/>
  <c r="R3" i="18"/>
  <c r="R10" i="18"/>
  <c r="R18" i="18" s="1"/>
  <c r="R19" i="18" s="1"/>
  <c r="R3" i="28"/>
  <c r="R10" i="16"/>
  <c r="R18" i="16" s="1"/>
  <c r="R19" i="16" s="1"/>
  <c r="M3" i="12" l="1"/>
  <c r="M10" i="12"/>
  <c r="M18" i="12" s="1"/>
  <c r="M19" i="12" s="1"/>
  <c r="P3" i="24"/>
  <c r="P10" i="24"/>
  <c r="P18" i="24" s="1"/>
  <c r="P19" i="24" s="1"/>
  <c r="Q3" i="18"/>
  <c r="N10" i="26"/>
  <c r="N18" i="26" s="1"/>
  <c r="N19" i="26" s="1"/>
  <c r="N3" i="26"/>
  <c r="N3" i="14"/>
  <c r="N10" i="14"/>
  <c r="N18" i="14" s="1"/>
  <c r="N19" i="14" s="1"/>
  <c r="O3" i="2"/>
  <c r="O11" i="2" s="1"/>
  <c r="O19" i="2" s="1"/>
  <c r="O20" i="2" s="1"/>
  <c r="O3" i="22"/>
  <c r="O10" i="22" s="1"/>
  <c r="O18" i="22" s="1"/>
  <c r="O19" i="22" s="1"/>
  <c r="N3" i="20"/>
  <c r="N10" i="20"/>
  <c r="N18" i="20" s="1"/>
  <c r="N19" i="20" s="1"/>
  <c r="P3" i="16"/>
  <c r="Q3" i="28"/>
  <c r="Q10" i="28"/>
  <c r="Q18" i="28" s="1"/>
  <c r="Q19" i="28" s="1"/>
  <c r="P3" i="30"/>
  <c r="P10" i="30"/>
  <c r="P18" i="30" s="1"/>
  <c r="P19" i="30" s="1"/>
  <c r="O3" i="10"/>
  <c r="R10" i="28"/>
  <c r="R18" i="28" s="1"/>
  <c r="R19" i="28" s="1"/>
  <c r="M10" i="8"/>
  <c r="M18" i="8" s="1"/>
  <c r="M19" i="8" s="1"/>
  <c r="M3" i="8"/>
  <c r="L3" i="3"/>
  <c r="Q10" i="30"/>
  <c r="Q18" i="30" s="1"/>
  <c r="Q19" i="30" s="1"/>
  <c r="P3" i="32"/>
  <c r="O3" i="32" l="1"/>
  <c r="O10" i="32"/>
  <c r="O18" i="32" s="1"/>
  <c r="O19" i="32" s="1"/>
  <c r="M3" i="26"/>
  <c r="N3" i="10"/>
  <c r="N10" i="10" s="1"/>
  <c r="N18" i="10" s="1"/>
  <c r="N19" i="10" s="1"/>
  <c r="O10" i="10"/>
  <c r="O18" i="10" s="1"/>
  <c r="O19" i="10" s="1"/>
  <c r="P10" i="18"/>
  <c r="P18" i="18" s="1"/>
  <c r="P19" i="18" s="1"/>
  <c r="P3" i="18"/>
  <c r="N10" i="22"/>
  <c r="N18" i="22" s="1"/>
  <c r="N19" i="22" s="1"/>
  <c r="N3" i="22"/>
  <c r="Q10" i="18"/>
  <c r="Q18" i="18" s="1"/>
  <c r="Q19" i="18" s="1"/>
  <c r="K3" i="3"/>
  <c r="O3" i="30"/>
  <c r="O10" i="30" s="1"/>
  <c r="O18" i="30" s="1"/>
  <c r="O19" i="30" s="1"/>
  <c r="P3" i="28"/>
  <c r="O3" i="24"/>
  <c r="O10" i="24"/>
  <c r="O18" i="24" s="1"/>
  <c r="O19" i="24" s="1"/>
  <c r="O3" i="16"/>
  <c r="O10" i="16" s="1"/>
  <c r="O18" i="16" s="1"/>
  <c r="O19" i="16" s="1"/>
  <c r="P10" i="32"/>
  <c r="P18" i="32" s="1"/>
  <c r="P19" i="32" s="1"/>
  <c r="M10" i="20"/>
  <c r="M18" i="20" s="1"/>
  <c r="M19" i="20" s="1"/>
  <c r="M3" i="20"/>
  <c r="L10" i="3"/>
  <c r="L18" i="3" s="1"/>
  <c r="L19" i="3" s="1"/>
  <c r="N3" i="2"/>
  <c r="L10" i="8"/>
  <c r="L18" i="8" s="1"/>
  <c r="L19" i="8" s="1"/>
  <c r="L3" i="8"/>
  <c r="P10" i="16"/>
  <c r="P18" i="16" s="1"/>
  <c r="P19" i="16" s="1"/>
  <c r="M3" i="14"/>
  <c r="M10" i="14"/>
  <c r="M18" i="14" s="1"/>
  <c r="M19" i="14" s="1"/>
  <c r="L10" i="12"/>
  <c r="L18" i="12" s="1"/>
  <c r="L19" i="12" s="1"/>
  <c r="L3" i="12"/>
  <c r="N3" i="30" l="1"/>
  <c r="K3" i="8"/>
  <c r="K10" i="8"/>
  <c r="K18" i="8" s="1"/>
  <c r="K19" i="8" s="1"/>
  <c r="J3" i="3"/>
  <c r="N3" i="16"/>
  <c r="N10" i="16"/>
  <c r="N18" i="16" s="1"/>
  <c r="N19" i="16" s="1"/>
  <c r="K10" i="3"/>
  <c r="K18" i="3" s="1"/>
  <c r="K19" i="3" s="1"/>
  <c r="M3" i="10"/>
  <c r="M3" i="2"/>
  <c r="L3" i="26"/>
  <c r="L10" i="26" s="1"/>
  <c r="L18" i="26" s="1"/>
  <c r="L19" i="26" s="1"/>
  <c r="L3" i="14"/>
  <c r="K3" i="12"/>
  <c r="K10" i="12" s="1"/>
  <c r="K18" i="12" s="1"/>
  <c r="K19" i="12" s="1"/>
  <c r="N11" i="2"/>
  <c r="N19" i="2" s="1"/>
  <c r="N20" i="2" s="1"/>
  <c r="N3" i="24"/>
  <c r="M3" i="22"/>
  <c r="M10" i="22" s="1"/>
  <c r="M18" i="22" s="1"/>
  <c r="M19" i="22" s="1"/>
  <c r="M10" i="26"/>
  <c r="M18" i="26" s="1"/>
  <c r="M19" i="26" s="1"/>
  <c r="O3" i="28"/>
  <c r="L3" i="20"/>
  <c r="P10" i="28"/>
  <c r="P18" i="28" s="1"/>
  <c r="P19" i="28" s="1"/>
  <c r="O3" i="18"/>
  <c r="N3" i="32"/>
  <c r="M3" i="16" l="1"/>
  <c r="M10" i="16"/>
  <c r="M18" i="16" s="1"/>
  <c r="M19" i="16" s="1"/>
  <c r="K3" i="26"/>
  <c r="I3" i="3"/>
  <c r="N10" i="18"/>
  <c r="N18" i="18" s="1"/>
  <c r="N19" i="18" s="1"/>
  <c r="N3" i="18"/>
  <c r="M3" i="24"/>
  <c r="M10" i="24"/>
  <c r="M18" i="24" s="1"/>
  <c r="M19" i="24" s="1"/>
  <c r="L3" i="2"/>
  <c r="L11" i="2"/>
  <c r="L19" i="2" s="1"/>
  <c r="L20" i="2" s="1"/>
  <c r="J10" i="3"/>
  <c r="J18" i="3" s="1"/>
  <c r="J19" i="3" s="1"/>
  <c r="L3" i="22"/>
  <c r="L10" i="22"/>
  <c r="L18" i="22" s="1"/>
  <c r="L19" i="22" s="1"/>
  <c r="O10" i="18"/>
  <c r="O18" i="18" s="1"/>
  <c r="O19" i="18" s="1"/>
  <c r="K10" i="20"/>
  <c r="K18" i="20" s="1"/>
  <c r="K19" i="20" s="1"/>
  <c r="K3" i="20"/>
  <c r="M11" i="2"/>
  <c r="M19" i="2" s="1"/>
  <c r="M20" i="2" s="1"/>
  <c r="K3" i="14"/>
  <c r="N3" i="28"/>
  <c r="L3" i="10"/>
  <c r="L10" i="10"/>
  <c r="L18" i="10" s="1"/>
  <c r="L19" i="10" s="1"/>
  <c r="J10" i="8"/>
  <c r="J18" i="8" s="1"/>
  <c r="J19" i="8" s="1"/>
  <c r="J3" i="8"/>
  <c r="N10" i="24"/>
  <c r="N18" i="24" s="1"/>
  <c r="N19" i="24" s="1"/>
  <c r="M3" i="32"/>
  <c r="M10" i="32" s="1"/>
  <c r="M18" i="32" s="1"/>
  <c r="M19" i="32" s="1"/>
  <c r="J3" i="12"/>
  <c r="J10" i="12"/>
  <c r="J18" i="12" s="1"/>
  <c r="J19" i="12" s="1"/>
  <c r="M10" i="10"/>
  <c r="M18" i="10" s="1"/>
  <c r="M19" i="10" s="1"/>
  <c r="M3" i="30"/>
  <c r="M10" i="30" s="1"/>
  <c r="M18" i="30" s="1"/>
  <c r="M19" i="30" s="1"/>
  <c r="L10" i="20"/>
  <c r="L18" i="20" s="1"/>
  <c r="L19" i="20" s="1"/>
  <c r="O10" i="28"/>
  <c r="O18" i="28" s="1"/>
  <c r="O19" i="28" s="1"/>
  <c r="N10" i="32"/>
  <c r="N18" i="32" s="1"/>
  <c r="N19" i="32" s="1"/>
  <c r="L10" i="14"/>
  <c r="L18" i="14" s="1"/>
  <c r="L19" i="14" s="1"/>
  <c r="N10" i="30"/>
  <c r="N18" i="30" s="1"/>
  <c r="N19" i="30" s="1"/>
  <c r="K3" i="10" l="1"/>
  <c r="K10" i="10" s="1"/>
  <c r="K18" i="10" s="1"/>
  <c r="K19" i="10" s="1"/>
  <c r="M3" i="18"/>
  <c r="M10" i="18" s="1"/>
  <c r="M18" i="18" s="1"/>
  <c r="M19" i="18" s="1"/>
  <c r="M3" i="28"/>
  <c r="M10" i="28" s="1"/>
  <c r="M18" i="28" s="1"/>
  <c r="M19" i="28" s="1"/>
  <c r="K10" i="22"/>
  <c r="K18" i="22" s="1"/>
  <c r="K19" i="22" s="1"/>
  <c r="K3" i="22"/>
  <c r="H3" i="3"/>
  <c r="I10" i="12"/>
  <c r="I18" i="12" s="1"/>
  <c r="I19" i="12" s="1"/>
  <c r="I3" i="12"/>
  <c r="N10" i="28"/>
  <c r="N18" i="28" s="1"/>
  <c r="N19" i="28" s="1"/>
  <c r="J3" i="14"/>
  <c r="J10" i="14"/>
  <c r="J18" i="14" s="1"/>
  <c r="J19" i="14" s="1"/>
  <c r="I10" i="3"/>
  <c r="I18" i="3" s="1"/>
  <c r="I19" i="3" s="1"/>
  <c r="L3" i="32"/>
  <c r="K10" i="14"/>
  <c r="K18" i="14" s="1"/>
  <c r="K19" i="14" s="1"/>
  <c r="J3" i="26"/>
  <c r="I3" i="8"/>
  <c r="I10" i="8" s="1"/>
  <c r="I18" i="8" s="1"/>
  <c r="I19" i="8" s="1"/>
  <c r="K3" i="2"/>
  <c r="K10" i="26"/>
  <c r="K18" i="26" s="1"/>
  <c r="K19" i="26" s="1"/>
  <c r="L3" i="30"/>
  <c r="L10" i="30" s="1"/>
  <c r="L18" i="30" s="1"/>
  <c r="L19" i="30" s="1"/>
  <c r="J3" i="20"/>
  <c r="L3" i="24"/>
  <c r="L3" i="16"/>
  <c r="K3" i="24" l="1"/>
  <c r="J3" i="2"/>
  <c r="J3" i="22"/>
  <c r="I3" i="14"/>
  <c r="I10" i="14"/>
  <c r="I18" i="14" s="1"/>
  <c r="I19" i="14" s="1"/>
  <c r="I3" i="20"/>
  <c r="I3" i="26"/>
  <c r="I10" i="26"/>
  <c r="I18" i="26" s="1"/>
  <c r="I19" i="26" s="1"/>
  <c r="L3" i="28"/>
  <c r="H3" i="8"/>
  <c r="H10" i="8" s="1"/>
  <c r="H18" i="8" s="1"/>
  <c r="H19" i="8" s="1"/>
  <c r="J10" i="20"/>
  <c r="J18" i="20" s="1"/>
  <c r="J19" i="20" s="1"/>
  <c r="J10" i="26"/>
  <c r="J18" i="26" s="1"/>
  <c r="J19" i="26" s="1"/>
  <c r="H3" i="12"/>
  <c r="K3" i="30"/>
  <c r="L3" i="18"/>
  <c r="K3" i="16"/>
  <c r="K10" i="16"/>
  <c r="K18" i="16" s="1"/>
  <c r="K19" i="16" s="1"/>
  <c r="K3" i="32"/>
  <c r="K10" i="32" s="1"/>
  <c r="K18" i="32" s="1"/>
  <c r="K19" i="32" s="1"/>
  <c r="G3" i="3"/>
  <c r="G10" i="3" s="1"/>
  <c r="G18" i="3" s="1"/>
  <c r="G19" i="3" s="1"/>
  <c r="L10" i="24"/>
  <c r="L18" i="24" s="1"/>
  <c r="L19" i="24" s="1"/>
  <c r="L10" i="16"/>
  <c r="L18" i="16" s="1"/>
  <c r="L19" i="16" s="1"/>
  <c r="K11" i="2"/>
  <c r="K19" i="2" s="1"/>
  <c r="K20" i="2" s="1"/>
  <c r="L10" i="32"/>
  <c r="L18" i="32" s="1"/>
  <c r="L19" i="32" s="1"/>
  <c r="H10" i="3"/>
  <c r="H18" i="3" s="1"/>
  <c r="H19" i="3" s="1"/>
  <c r="J3" i="10"/>
  <c r="J10" i="10" s="1"/>
  <c r="J18" i="10" s="1"/>
  <c r="J19" i="10" s="1"/>
  <c r="H3" i="14" l="1"/>
  <c r="K3" i="18"/>
  <c r="K10" i="18"/>
  <c r="K18" i="18" s="1"/>
  <c r="K19" i="18" s="1"/>
  <c r="J10" i="30"/>
  <c r="J18" i="30" s="1"/>
  <c r="J19" i="30" s="1"/>
  <c r="J3" i="30"/>
  <c r="K10" i="28"/>
  <c r="K18" i="28" s="1"/>
  <c r="K19" i="28" s="1"/>
  <c r="K3" i="28"/>
  <c r="I3" i="22"/>
  <c r="I10" i="22"/>
  <c r="I18" i="22" s="1"/>
  <c r="I19" i="22" s="1"/>
  <c r="F3" i="3"/>
  <c r="K10" i="30"/>
  <c r="K18" i="30" s="1"/>
  <c r="K19" i="30" s="1"/>
  <c r="L10" i="28"/>
  <c r="L18" i="28" s="1"/>
  <c r="L19" i="28" s="1"/>
  <c r="J10" i="22"/>
  <c r="J18" i="22" s="1"/>
  <c r="J19" i="22" s="1"/>
  <c r="G10" i="12"/>
  <c r="G18" i="12" s="1"/>
  <c r="G19" i="12" s="1"/>
  <c r="G3" i="12"/>
  <c r="I3" i="2"/>
  <c r="H10" i="12"/>
  <c r="H18" i="12" s="1"/>
  <c r="H19" i="12" s="1"/>
  <c r="H10" i="26"/>
  <c r="H18" i="26" s="1"/>
  <c r="H19" i="26" s="1"/>
  <c r="H3" i="26"/>
  <c r="J11" i="2"/>
  <c r="J19" i="2" s="1"/>
  <c r="J20" i="2" s="1"/>
  <c r="I10" i="10"/>
  <c r="I18" i="10" s="1"/>
  <c r="I19" i="10" s="1"/>
  <c r="I3" i="10"/>
  <c r="H10" i="20"/>
  <c r="H18" i="20" s="1"/>
  <c r="H19" i="20" s="1"/>
  <c r="H3" i="20"/>
  <c r="J3" i="24"/>
  <c r="G3" i="8"/>
  <c r="G10" i="8"/>
  <c r="G18" i="8" s="1"/>
  <c r="G19" i="8" s="1"/>
  <c r="L10" i="18"/>
  <c r="L18" i="18" s="1"/>
  <c r="L19" i="18" s="1"/>
  <c r="J3" i="32"/>
  <c r="J3" i="16"/>
  <c r="J10" i="16" s="1"/>
  <c r="J18" i="16" s="1"/>
  <c r="J19" i="16" s="1"/>
  <c r="I10" i="20"/>
  <c r="I18" i="20" s="1"/>
  <c r="I19" i="20" s="1"/>
  <c r="K10" i="24"/>
  <c r="K18" i="24" s="1"/>
  <c r="K19" i="24" s="1"/>
  <c r="J3" i="28" l="1"/>
  <c r="J10" i="28"/>
  <c r="J18" i="28" s="1"/>
  <c r="J19" i="28" s="1"/>
  <c r="F3" i="8"/>
  <c r="F10" i="8" s="1"/>
  <c r="F18" i="8" s="1"/>
  <c r="F19" i="8" s="1"/>
  <c r="G10" i="26"/>
  <c r="G18" i="26" s="1"/>
  <c r="G19" i="26" s="1"/>
  <c r="G3" i="26"/>
  <c r="I10" i="30"/>
  <c r="I18" i="30" s="1"/>
  <c r="I19" i="30" s="1"/>
  <c r="I3" i="30"/>
  <c r="I3" i="24"/>
  <c r="E3" i="3"/>
  <c r="E10" i="3"/>
  <c r="E18" i="3" s="1"/>
  <c r="E19" i="3" s="1"/>
  <c r="J10" i="24"/>
  <c r="J18" i="24" s="1"/>
  <c r="J19" i="24" s="1"/>
  <c r="H3" i="2"/>
  <c r="F10" i="3"/>
  <c r="F18" i="3" s="1"/>
  <c r="F19" i="3" s="1"/>
  <c r="J3" i="18"/>
  <c r="I11" i="2"/>
  <c r="I19" i="2" s="1"/>
  <c r="I20" i="2" s="1"/>
  <c r="G3" i="14"/>
  <c r="G10" i="14"/>
  <c r="G18" i="14" s="1"/>
  <c r="G19" i="14" s="1"/>
  <c r="I3" i="16"/>
  <c r="I10" i="16"/>
  <c r="I18" i="16" s="1"/>
  <c r="I19" i="16" s="1"/>
  <c r="G3" i="20"/>
  <c r="I3" i="32"/>
  <c r="J10" i="32"/>
  <c r="J18" i="32" s="1"/>
  <c r="J19" i="32" s="1"/>
  <c r="H10" i="10"/>
  <c r="H18" i="10" s="1"/>
  <c r="H19" i="10" s="1"/>
  <c r="H3" i="10"/>
  <c r="F3" i="12"/>
  <c r="F10" i="12"/>
  <c r="F18" i="12" s="1"/>
  <c r="F19" i="12" s="1"/>
  <c r="H3" i="22"/>
  <c r="H10" i="22" s="1"/>
  <c r="H18" i="22" s="1"/>
  <c r="H19" i="22" s="1"/>
  <c r="H10" i="14"/>
  <c r="H18" i="14" s="1"/>
  <c r="H19" i="14" s="1"/>
  <c r="F3" i="20" l="1"/>
  <c r="H3" i="30"/>
  <c r="E3" i="12"/>
  <c r="E10" i="12" s="1"/>
  <c r="E18" i="12" s="1"/>
  <c r="E19" i="12" s="1"/>
  <c r="G11" i="2"/>
  <c r="G19" i="2" s="1"/>
  <c r="G20" i="2" s="1"/>
  <c r="G3" i="2"/>
  <c r="G3" i="10"/>
  <c r="H3" i="16"/>
  <c r="H11" i="2"/>
  <c r="H19" i="2" s="1"/>
  <c r="H20" i="2" s="1"/>
  <c r="F3" i="26"/>
  <c r="F10" i="26"/>
  <c r="F18" i="26" s="1"/>
  <c r="F19" i="26" s="1"/>
  <c r="H3" i="32"/>
  <c r="D3" i="3"/>
  <c r="D10" i="3" s="1"/>
  <c r="D18" i="3" s="1"/>
  <c r="D19" i="3" s="1"/>
  <c r="E3" i="8"/>
  <c r="E10" i="8" s="1"/>
  <c r="E18" i="8" s="1"/>
  <c r="E19" i="8" s="1"/>
  <c r="F3" i="14"/>
  <c r="I10" i="32"/>
  <c r="I18" i="32" s="1"/>
  <c r="I19" i="32" s="1"/>
  <c r="I3" i="18"/>
  <c r="H3" i="24"/>
  <c r="H10" i="24" s="1"/>
  <c r="H18" i="24" s="1"/>
  <c r="H19" i="24" s="1"/>
  <c r="G10" i="22"/>
  <c r="G18" i="22" s="1"/>
  <c r="G19" i="22" s="1"/>
  <c r="G3" i="22"/>
  <c r="G10" i="20"/>
  <c r="G18" i="20" s="1"/>
  <c r="G19" i="20" s="1"/>
  <c r="J10" i="18"/>
  <c r="J18" i="18" s="1"/>
  <c r="J19" i="18" s="1"/>
  <c r="I10" i="24"/>
  <c r="I18" i="24" s="1"/>
  <c r="I19" i="24" s="1"/>
  <c r="I10" i="28"/>
  <c r="I18" i="28" s="1"/>
  <c r="I19" i="28" s="1"/>
  <c r="I3" i="28"/>
  <c r="G3" i="16" l="1"/>
  <c r="G3" i="32"/>
  <c r="F3" i="2"/>
  <c r="F11" i="2" s="1"/>
  <c r="F19" i="2" s="1"/>
  <c r="F20" i="2" s="1"/>
  <c r="E3" i="14"/>
  <c r="E10" i="14" s="1"/>
  <c r="E18" i="14" s="1"/>
  <c r="E19" i="14" s="1"/>
  <c r="F3" i="22"/>
  <c r="F10" i="22"/>
  <c r="F18" i="22" s="1"/>
  <c r="F19" i="22" s="1"/>
  <c r="F10" i="14"/>
  <c r="F18" i="14" s="1"/>
  <c r="F19" i="14" s="1"/>
  <c r="E3" i="26"/>
  <c r="E10" i="26" s="1"/>
  <c r="E18" i="26" s="1"/>
  <c r="E19" i="26" s="1"/>
  <c r="D3" i="12"/>
  <c r="D10" i="12" s="1"/>
  <c r="D18" i="12" s="1"/>
  <c r="D19" i="12" s="1"/>
  <c r="G10" i="30"/>
  <c r="G18" i="30" s="1"/>
  <c r="G19" i="30" s="1"/>
  <c r="G3" i="30"/>
  <c r="D3" i="8"/>
  <c r="H3" i="28"/>
  <c r="H10" i="16"/>
  <c r="H18" i="16" s="1"/>
  <c r="H19" i="16" s="1"/>
  <c r="H10" i="30"/>
  <c r="H18" i="30" s="1"/>
  <c r="H19" i="30" s="1"/>
  <c r="F3" i="10"/>
  <c r="E10" i="20"/>
  <c r="E18" i="20" s="1"/>
  <c r="E19" i="20" s="1"/>
  <c r="E3" i="20"/>
  <c r="G3" i="24"/>
  <c r="H3" i="18"/>
  <c r="C3" i="3"/>
  <c r="B10" i="3" s="1"/>
  <c r="B18" i="3" s="1"/>
  <c r="B19" i="3" s="1"/>
  <c r="I10" i="18"/>
  <c r="I18" i="18" s="1"/>
  <c r="I19" i="18" s="1"/>
  <c r="H10" i="32"/>
  <c r="H18" i="32" s="1"/>
  <c r="H19" i="32" s="1"/>
  <c r="G10" i="10"/>
  <c r="G18" i="10" s="1"/>
  <c r="G19" i="10" s="1"/>
  <c r="F10" i="20"/>
  <c r="F18" i="20" s="1"/>
  <c r="F19" i="20" s="1"/>
  <c r="G3" i="18" l="1"/>
  <c r="E3" i="10"/>
  <c r="G3" i="28"/>
  <c r="G10" i="28" s="1"/>
  <c r="G18" i="28" s="1"/>
  <c r="G19" i="28" s="1"/>
  <c r="F3" i="24"/>
  <c r="F10" i="24" s="1"/>
  <c r="F18" i="24" s="1"/>
  <c r="F19" i="24" s="1"/>
  <c r="H10" i="28"/>
  <c r="H18" i="28" s="1"/>
  <c r="H19" i="28" s="1"/>
  <c r="F3" i="32"/>
  <c r="F10" i="32" s="1"/>
  <c r="F18" i="32" s="1"/>
  <c r="F19" i="32" s="1"/>
  <c r="C3" i="12"/>
  <c r="B10" i="12" s="1"/>
  <c r="B18" i="12" s="1"/>
  <c r="B19" i="12" s="1"/>
  <c r="C10" i="12"/>
  <c r="C18" i="12" s="1"/>
  <c r="C19" i="12" s="1"/>
  <c r="D3" i="26"/>
  <c r="D10" i="20"/>
  <c r="D18" i="20" s="1"/>
  <c r="D19" i="20" s="1"/>
  <c r="D3" i="20"/>
  <c r="C3" i="8"/>
  <c r="B10" i="8" s="1"/>
  <c r="B18" i="8" s="1"/>
  <c r="B19" i="8" s="1"/>
  <c r="G10" i="32"/>
  <c r="G18" i="32" s="1"/>
  <c r="G19" i="32" s="1"/>
  <c r="B23" i="3"/>
  <c r="B25" i="3" s="1"/>
  <c r="G10" i="24"/>
  <c r="G18" i="24" s="1"/>
  <c r="G19" i="24" s="1"/>
  <c r="D10" i="8"/>
  <c r="D18" i="8" s="1"/>
  <c r="D19" i="8" s="1"/>
  <c r="F10" i="16"/>
  <c r="F18" i="16" s="1"/>
  <c r="F19" i="16" s="1"/>
  <c r="F3" i="16"/>
  <c r="D3" i="14"/>
  <c r="D10" i="14" s="1"/>
  <c r="D18" i="14" s="1"/>
  <c r="D19" i="14" s="1"/>
  <c r="H10" i="18"/>
  <c r="H18" i="18" s="1"/>
  <c r="H19" i="18" s="1"/>
  <c r="E11" i="2"/>
  <c r="E19" i="2" s="1"/>
  <c r="E20" i="2" s="1"/>
  <c r="E3" i="2"/>
  <c r="C10" i="3"/>
  <c r="C18" i="3" s="1"/>
  <c r="C19" i="3" s="1"/>
  <c r="F10" i="10"/>
  <c r="F18" i="10" s="1"/>
  <c r="F19" i="10" s="1"/>
  <c r="F3" i="30"/>
  <c r="E3" i="22"/>
  <c r="G10" i="16"/>
  <c r="G18" i="16" s="1"/>
  <c r="G19" i="16" s="1"/>
  <c r="C3" i="26" l="1"/>
  <c r="B10" i="26" s="1"/>
  <c r="B18" i="26" s="1"/>
  <c r="B19" i="26" s="1"/>
  <c r="E3" i="24"/>
  <c r="D3" i="2"/>
  <c r="D11" i="2" s="1"/>
  <c r="D19" i="2" s="1"/>
  <c r="D20" i="2" s="1"/>
  <c r="D10" i="26"/>
  <c r="D18" i="26" s="1"/>
  <c r="D19" i="26" s="1"/>
  <c r="B23" i="12"/>
  <c r="D3" i="10"/>
  <c r="D10" i="10"/>
  <c r="D18" i="10" s="1"/>
  <c r="D19" i="10" s="1"/>
  <c r="F3" i="28"/>
  <c r="F10" i="28"/>
  <c r="F18" i="28" s="1"/>
  <c r="F19" i="28" s="1"/>
  <c r="D10" i="22"/>
  <c r="D18" i="22" s="1"/>
  <c r="D19" i="22" s="1"/>
  <c r="D3" i="22"/>
  <c r="E10" i="22"/>
  <c r="E18" i="22" s="1"/>
  <c r="E19" i="22" s="1"/>
  <c r="B23" i="8"/>
  <c r="B25" i="8" s="1"/>
  <c r="E10" i="10"/>
  <c r="E18" i="10" s="1"/>
  <c r="E19" i="10" s="1"/>
  <c r="C3" i="14"/>
  <c r="B10" i="14" s="1"/>
  <c r="B18" i="14" s="1"/>
  <c r="B19" i="14" s="1"/>
  <c r="C10" i="8"/>
  <c r="C18" i="8" s="1"/>
  <c r="C19" i="8" s="1"/>
  <c r="E10" i="32"/>
  <c r="E18" i="32" s="1"/>
  <c r="E19" i="32" s="1"/>
  <c r="E3" i="32"/>
  <c r="F3" i="18"/>
  <c r="E3" i="30"/>
  <c r="F10" i="30"/>
  <c r="F18" i="30" s="1"/>
  <c r="F19" i="30" s="1"/>
  <c r="E3" i="16"/>
  <c r="E10" i="16" s="1"/>
  <c r="E18" i="16" s="1"/>
  <c r="E19" i="16" s="1"/>
  <c r="C3" i="20"/>
  <c r="B10" i="20" s="1"/>
  <c r="B18" i="20" s="1"/>
  <c r="B19" i="20" s="1"/>
  <c r="G10" i="18"/>
  <c r="G18" i="18" s="1"/>
  <c r="G19" i="18" s="1"/>
  <c r="L11" i="35" l="1"/>
  <c r="B25" i="12"/>
  <c r="L13" i="35" s="1"/>
  <c r="D3" i="32"/>
  <c r="C3" i="22"/>
  <c r="B10" i="22" s="1"/>
  <c r="B18" i="22" s="1"/>
  <c r="B19" i="22" s="1"/>
  <c r="C3" i="2"/>
  <c r="B11" i="2" s="1"/>
  <c r="B19" i="2" s="1"/>
  <c r="B20" i="2" s="1"/>
  <c r="D3" i="24"/>
  <c r="D10" i="24"/>
  <c r="D18" i="24" s="1"/>
  <c r="D19" i="24" s="1"/>
  <c r="B23" i="20"/>
  <c r="C10" i="20"/>
  <c r="C18" i="20" s="1"/>
  <c r="C19" i="20" s="1"/>
  <c r="E3" i="28"/>
  <c r="E10" i="28"/>
  <c r="E18" i="28" s="1"/>
  <c r="E19" i="28" s="1"/>
  <c r="E10" i="24"/>
  <c r="E18" i="24" s="1"/>
  <c r="E19" i="24" s="1"/>
  <c r="B23" i="14"/>
  <c r="C10" i="14"/>
  <c r="C18" i="14" s="1"/>
  <c r="C19" i="14" s="1"/>
  <c r="E10" i="18"/>
  <c r="E18" i="18" s="1"/>
  <c r="E19" i="18" s="1"/>
  <c r="E3" i="18"/>
  <c r="F10" i="18"/>
  <c r="F18" i="18" s="1"/>
  <c r="F19" i="18" s="1"/>
  <c r="D3" i="16"/>
  <c r="D10" i="16" s="1"/>
  <c r="D18" i="16" s="1"/>
  <c r="D19" i="16" s="1"/>
  <c r="D10" i="30"/>
  <c r="D18" i="30" s="1"/>
  <c r="D19" i="30" s="1"/>
  <c r="D3" i="30"/>
  <c r="E10" i="30"/>
  <c r="E18" i="30" s="1"/>
  <c r="E19" i="30" s="1"/>
  <c r="C3" i="10"/>
  <c r="B10" i="10" s="1"/>
  <c r="B18" i="10" s="1"/>
  <c r="B19" i="10" s="1"/>
  <c r="C10" i="26"/>
  <c r="C18" i="26" s="1"/>
  <c r="C19" i="26" s="1"/>
  <c r="B23" i="26" s="1"/>
  <c r="D11" i="35" l="1"/>
  <c r="B25" i="26"/>
  <c r="D13" i="35" s="1"/>
  <c r="C10" i="10"/>
  <c r="C18" i="10" s="1"/>
  <c r="C19" i="10" s="1"/>
  <c r="J11" i="35"/>
  <c r="B25" i="14"/>
  <c r="J13" i="35" s="1"/>
  <c r="C11" i="2"/>
  <c r="C19" i="2" s="1"/>
  <c r="C20" i="2" s="1"/>
  <c r="B24" i="2"/>
  <c r="B23" i="22"/>
  <c r="D3" i="28"/>
  <c r="C10" i="22"/>
  <c r="C18" i="22" s="1"/>
  <c r="C19" i="22" s="1"/>
  <c r="B23" i="10"/>
  <c r="D3" i="18"/>
  <c r="D10" i="18" s="1"/>
  <c r="D18" i="18" s="1"/>
  <c r="D19" i="18" s="1"/>
  <c r="C3" i="32"/>
  <c r="B10" i="32" s="1"/>
  <c r="B18" i="32" s="1"/>
  <c r="B19" i="32" s="1"/>
  <c r="I11" i="35"/>
  <c r="B25" i="20"/>
  <c r="I13" i="35" s="1"/>
  <c r="D10" i="32"/>
  <c r="D18" i="32" s="1"/>
  <c r="D19" i="32" s="1"/>
  <c r="C3" i="16"/>
  <c r="B10" i="16" s="1"/>
  <c r="B18" i="16" s="1"/>
  <c r="B19" i="16" s="1"/>
  <c r="C3" i="30"/>
  <c r="B10" i="30" s="1"/>
  <c r="B18" i="30" s="1"/>
  <c r="B19" i="30" s="1"/>
  <c r="C3" i="24"/>
  <c r="B10" i="24" s="1"/>
  <c r="B18" i="24" s="1"/>
  <c r="B19" i="24" s="1"/>
  <c r="B4" i="35" l="1"/>
  <c r="L14" i="35" s="1"/>
  <c r="B25" i="35" s="1"/>
  <c r="B26" i="2"/>
  <c r="B23" i="30"/>
  <c r="C10" i="30"/>
  <c r="C18" i="30" s="1"/>
  <c r="C19" i="30" s="1"/>
  <c r="C10" i="32"/>
  <c r="C18" i="32" s="1"/>
  <c r="C19" i="32" s="1"/>
  <c r="F11" i="35"/>
  <c r="F14" i="35" s="1"/>
  <c r="B22" i="35" s="1"/>
  <c r="B25" i="22"/>
  <c r="F13" i="35" s="1"/>
  <c r="C3" i="18"/>
  <c r="B10" i="18" s="1"/>
  <c r="B18" i="18" s="1"/>
  <c r="B19" i="18" s="1"/>
  <c r="C10" i="18"/>
  <c r="C18" i="18" s="1"/>
  <c r="C19" i="18" s="1"/>
  <c r="B23" i="16"/>
  <c r="M11" i="35"/>
  <c r="M14" i="35" s="1"/>
  <c r="C25" i="35" s="1"/>
  <c r="B25" i="10"/>
  <c r="M13" i="35" s="1"/>
  <c r="J14" i="35"/>
  <c r="B24" i="35" s="1"/>
  <c r="B23" i="32"/>
  <c r="C10" i="16"/>
  <c r="C18" i="16" s="1"/>
  <c r="C19" i="16" s="1"/>
  <c r="C3" i="28"/>
  <c r="B10" i="28" s="1"/>
  <c r="B18" i="28" s="1"/>
  <c r="B19" i="28" s="1"/>
  <c r="C10" i="24"/>
  <c r="C18" i="24" s="1"/>
  <c r="C19" i="24" s="1"/>
  <c r="B23" i="24" s="1"/>
  <c r="I14" i="35"/>
  <c r="C23" i="35" s="1"/>
  <c r="D10" i="28"/>
  <c r="D18" i="28" s="1"/>
  <c r="D19" i="28" s="1"/>
  <c r="D14" i="35"/>
  <c r="B21" i="35" s="1"/>
  <c r="G11" i="35" l="1"/>
  <c r="G14" i="35" s="1"/>
  <c r="C22" i="35" s="1"/>
  <c r="B25" i="24"/>
  <c r="G13" i="35" s="1"/>
  <c r="C10" i="28"/>
  <c r="C18" i="28" s="1"/>
  <c r="C19" i="28" s="1"/>
  <c r="B23" i="28" s="1"/>
  <c r="K11" i="35"/>
  <c r="K14" i="35" s="1"/>
  <c r="C24" i="35" s="1"/>
  <c r="B25" i="16"/>
  <c r="K13" i="35" s="1"/>
  <c r="K15" i="35" s="1"/>
  <c r="E24" i="35" s="1"/>
  <c r="C11" i="35"/>
  <c r="C14" i="35" s="1"/>
  <c r="C20" i="35" s="1"/>
  <c r="B25" i="30"/>
  <c r="C13" i="35" s="1"/>
  <c r="C15" i="35" s="1"/>
  <c r="E20" i="35" s="1"/>
  <c r="B6" i="35"/>
  <c r="M15" i="35" s="1"/>
  <c r="E25" i="35" s="1"/>
  <c r="C26" i="2"/>
  <c r="B23" i="18"/>
  <c r="B11" i="35"/>
  <c r="B14" i="35" s="1"/>
  <c r="B20" i="35" s="1"/>
  <c r="B25" i="32"/>
  <c r="B13" i="35" s="1"/>
  <c r="B15" i="35" s="1"/>
  <c r="D20" i="35" s="1"/>
  <c r="F15" i="35"/>
  <c r="D22" i="35" s="1"/>
  <c r="E11" i="35" l="1"/>
  <c r="E14" i="35" s="1"/>
  <c r="C21" i="35" s="1"/>
  <c r="B25" i="28"/>
  <c r="E13" i="35" s="1"/>
  <c r="E15" i="35" s="1"/>
  <c r="E21" i="35" s="1"/>
  <c r="H11" i="35"/>
  <c r="H14" i="35" s="1"/>
  <c r="B23" i="35" s="1"/>
  <c r="B25" i="18"/>
  <c r="H13" i="35" s="1"/>
  <c r="H15" i="35" s="1"/>
  <c r="D23" i="35" s="1"/>
  <c r="L15" i="35"/>
  <c r="D25" i="35" s="1"/>
  <c r="J15" i="35"/>
  <c r="D24" i="35" s="1"/>
  <c r="D15" i="35"/>
  <c r="D21" i="35" s="1"/>
  <c r="I15" i="35"/>
  <c r="E23" i="35" s="1"/>
  <c r="G15" i="35"/>
  <c r="E22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0" authorId="0" shapeId="0" xr:uid="{00000000-0006-0000-0100-000001000000}">
      <text>
        <r>
          <rPr>
            <sz val="11"/>
            <color theme="1"/>
            <rFont val="aptos narrow"/>
            <scheme val="minor"/>
          </rPr>
          <t>why is this negative?
	-Tanvi Vakkalagadda</t>
        </r>
      </text>
    </comment>
  </commentList>
</comments>
</file>

<file path=xl/sharedStrings.xml><?xml version="1.0" encoding="utf-8"?>
<sst xmlns="http://schemas.openxmlformats.org/spreadsheetml/2006/main" count="612" uniqueCount="68">
  <si>
    <t>year</t>
  </si>
  <si>
    <t>premiums</t>
  </si>
  <si>
    <t>expenses</t>
  </si>
  <si>
    <t>exp_death_costs</t>
  </si>
  <si>
    <t>premiums_adjusted</t>
  </si>
  <si>
    <t>exp_death_costs_no_reduction</t>
  </si>
  <si>
    <t>Year</t>
  </si>
  <si>
    <t>Reserves for Year</t>
  </si>
  <si>
    <t>Premiums</t>
  </si>
  <si>
    <t>Premiums * factor</t>
  </si>
  <si>
    <t>Policy and Other Expenses</t>
  </si>
  <si>
    <t>Program Expenses</t>
  </si>
  <si>
    <t>Expected Death Costs</t>
  </si>
  <si>
    <t>With Profit Share</t>
  </si>
  <si>
    <t>EOY Cash Flow</t>
  </si>
  <si>
    <t>Cash Flow after Reserving</t>
  </si>
  <si>
    <t>Expected Death Costs without Programs</t>
  </si>
  <si>
    <t>Profit Margin</t>
  </si>
  <si>
    <t>discount factor</t>
  </si>
  <si>
    <t>profit vector/sig</t>
  </si>
  <si>
    <t>PV profit vector/sig</t>
  </si>
  <si>
    <t>EPV of premiums</t>
  </si>
  <si>
    <t>NPV</t>
  </si>
  <si>
    <t>Total EPV premiums</t>
  </si>
  <si>
    <t>without prog prof margin</t>
  </si>
  <si>
    <t>new reserve interest</t>
  </si>
  <si>
    <t>new investment interest</t>
  </si>
  <si>
    <t>risk discount</t>
  </si>
  <si>
    <t>Premium per Unit</t>
  </si>
  <si>
    <t>Goal Meeting Rate</t>
  </si>
  <si>
    <t>With Profit Share Proportion</t>
  </si>
  <si>
    <t>Premium Increase Factor</t>
  </si>
  <si>
    <t>5 year with prog</t>
  </si>
  <si>
    <t>Total Costs</t>
  </si>
  <si>
    <t>Revenue</t>
  </si>
  <si>
    <t>30 year with prog</t>
  </si>
  <si>
    <t>5 year without prog</t>
  </si>
  <si>
    <t>30 year without prog</t>
  </si>
  <si>
    <t>total econ costs (5 years)</t>
  </si>
  <si>
    <t>With Program</t>
  </si>
  <si>
    <t>Without Program</t>
  </si>
  <si>
    <t>total econ costs (30 years)</t>
  </si>
  <si>
    <t>expected death costs (5 years)</t>
  </si>
  <si>
    <t>expected death costs (30 years)</t>
  </si>
  <si>
    <t>Revenue (5 years)</t>
  </si>
  <si>
    <t>Revenue (30 years)</t>
  </si>
  <si>
    <t>Reduction From Death Compared to Exp</t>
  </si>
  <si>
    <t>Sensitivity Analysis</t>
  </si>
  <si>
    <t>Original</t>
  </si>
  <si>
    <t>Interest Rate</t>
  </si>
  <si>
    <t>Intervention Program Mortality Improvement</t>
  </si>
  <si>
    <t>Intervention Program Costs</t>
  </si>
  <si>
    <t>Sign-up Rate</t>
  </si>
  <si>
    <t>Time Horizon for Intervention Program</t>
  </si>
  <si>
    <t>Best</t>
  </si>
  <si>
    <t>Worst</t>
  </si>
  <si>
    <t>upper bound</t>
  </si>
  <si>
    <t>lower bound</t>
  </si>
  <si>
    <t>Lower Bound</t>
  </si>
  <si>
    <t>Upper Bound</t>
  </si>
  <si>
    <t>20% higher</t>
  </si>
  <si>
    <t>20% lower</t>
  </si>
  <si>
    <t>30% Decrease</t>
  </si>
  <si>
    <t>30% Increase</t>
  </si>
  <si>
    <t>Absolute Diff in NPV</t>
  </si>
  <si>
    <t>Relative Diff in PM</t>
  </si>
  <si>
    <t>Variable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</si>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</sst>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.00000000000"/>
    <numFmt numFmtId="165" formatCode="#,##0.00000000"/>
    <numFmt numFmtId="166" formatCode="0.0%"/>
    <numFmt numFmtId="167" formatCode="#,##0.0000"/>
  </numFmts>
  <fonts count="1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&quot;Aptos Narrow&quot;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0" fontId="7" fillId="0" borderId="0" xfId="0" applyFont="1"/>
    <xf numFmtId="4" fontId="8" fillId="0" borderId="0" xfId="0" applyNumberFormat="1" applyFont="1" applyAlignment="1">
      <alignment horizontal="right"/>
    </xf>
    <xf numFmtId="0" fontId="9" fillId="0" borderId="0" xfId="0" applyFont="1"/>
    <xf numFmtId="164" fontId="5" fillId="0" borderId="0" xfId="0" applyNumberFormat="1" applyFont="1"/>
    <xf numFmtId="0" fontId="10" fillId="0" borderId="0" xfId="0" applyFont="1"/>
    <xf numFmtId="2" fontId="5" fillId="0" borderId="0" xfId="0" applyNumberFormat="1" applyFont="1"/>
    <xf numFmtId="165" fontId="5" fillId="0" borderId="0" xfId="0" applyNumberFormat="1" applyFont="1"/>
    <xf numFmtId="0" fontId="1" fillId="2" borderId="0" xfId="0" applyFont="1" applyFill="1"/>
    <xf numFmtId="165" fontId="1" fillId="0" borderId="0" xfId="0" applyNumberFormat="1" applyFont="1"/>
    <xf numFmtId="10" fontId="5" fillId="0" borderId="0" xfId="0" applyNumberFormat="1" applyFont="1"/>
    <xf numFmtId="9" fontId="5" fillId="0" borderId="0" xfId="0" applyNumberFormat="1" applyFont="1"/>
    <xf numFmtId="9" fontId="11" fillId="0" borderId="0" xfId="0" applyNumberFormat="1" applyFont="1"/>
    <xf numFmtId="2" fontId="2" fillId="0" borderId="0" xfId="0" applyNumberFormat="1" applyFont="1"/>
    <xf numFmtId="4" fontId="12" fillId="0" borderId="0" xfId="0" applyNumberFormat="1" applyFont="1" applyAlignment="1">
      <alignment horizontal="right"/>
    </xf>
    <xf numFmtId="4" fontId="1" fillId="0" borderId="0" xfId="0" applyNumberFormat="1" applyFont="1"/>
    <xf numFmtId="10" fontId="2" fillId="0" borderId="0" xfId="0" applyNumberFormat="1" applyFont="1"/>
    <xf numFmtId="10" fontId="11" fillId="0" borderId="0" xfId="0" applyNumberFormat="1" applyFont="1"/>
    <xf numFmtId="0" fontId="13" fillId="0" borderId="0" xfId="0" applyFont="1"/>
    <xf numFmtId="0" fontId="11" fillId="0" borderId="0" xfId="0" applyFont="1"/>
    <xf numFmtId="4" fontId="11" fillId="0" borderId="0" xfId="0" applyNumberFormat="1" applyFont="1"/>
    <xf numFmtId="165" fontId="11" fillId="0" borderId="0" xfId="0" applyNumberFormat="1" applyFont="1"/>
    <xf numFmtId="0" fontId="14" fillId="0" borderId="0" xfId="0" applyFont="1"/>
    <xf numFmtId="0" fontId="7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1" xfId="0" applyFont="1" applyFill="1" applyBorder="1"/>
    <xf numFmtId="166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9" fontId="11" fillId="3" borderId="1" xfId="0" applyNumberFormat="1" applyFont="1" applyFill="1" applyBorder="1" applyAlignment="1">
      <alignment horizontal="center"/>
    </xf>
    <xf numFmtId="4" fontId="11" fillId="3" borderId="1" xfId="0" applyNumberFormat="1" applyFont="1" applyFill="1" applyBorder="1" applyAlignment="1">
      <alignment horizontal="center"/>
    </xf>
    <xf numFmtId="4" fontId="5" fillId="3" borderId="0" xfId="0" applyNumberFormat="1" applyFont="1" applyFill="1" applyAlignment="1">
      <alignment horizontal="center"/>
    </xf>
    <xf numFmtId="4" fontId="11" fillId="3" borderId="0" xfId="0" applyNumberFormat="1" applyFont="1" applyFill="1"/>
    <xf numFmtId="4" fontId="11" fillId="3" borderId="0" xfId="0" applyNumberFormat="1" applyFont="1" applyFill="1" applyAlignment="1">
      <alignment horizontal="center"/>
    </xf>
    <xf numFmtId="167" fontId="11" fillId="3" borderId="1" xfId="0" applyNumberFormat="1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10" fontId="11" fillId="3" borderId="1" xfId="0" applyNumberFormat="1" applyFont="1" applyFill="1" applyBorder="1" applyAlignment="1">
      <alignment horizontal="center"/>
    </xf>
    <xf numFmtId="3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5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42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4">
    <tableStyle name="Data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Scenario Test Data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Long Horizon Data-style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Short Horizon Data-style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High Signup Data-style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Low Signup Data-style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High Goal Meeting Data-style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Low Goal Meeting Data-style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Low Intervention Cost Data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High Intervention Cost Data-style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High Mort Improvement Data-style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Low Mort Improvement Data-style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Interest Low Data-style" pivot="0" count="3" xr9:uid="{00000000-0011-0000-FFFF-FFFF0C000000}">
      <tableStyleElement type="headerRow" dxfId="5"/>
      <tableStyleElement type="firstRowStripe" dxfId="4"/>
      <tableStyleElement type="secondRowStripe" dxfId="3"/>
    </tableStyle>
    <tableStyle name="Interest High Data-style" pivot="0" count="3" xr9:uid="{00000000-0011-0000-FFFF-FFFF0D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AU" b="0">
                <a:solidFill>
                  <a:srgbClr val="757575"/>
                </a:solidFill>
                <a:latin typeface="+mn-lt"/>
              </a:rPr>
              <a:t>With Program Costs (over 5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Results!$A$3</c:f>
              <c:strCache>
                <c:ptCount val="1"/>
                <c:pt idx="0">
                  <c:v>Policy and Other Expenses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Results!$B$3:$G$3</c:f>
              <c:numCache>
                <c:formatCode>General</c:formatCode>
                <c:ptCount val="6"/>
                <c:pt idx="0">
                  <c:v>903637696.78894901</c:v>
                </c:pt>
                <c:pt idx="1">
                  <c:v>26459733.753851734</c:v>
                </c:pt>
                <c:pt idx="2">
                  <c:v>26205484.910056595</c:v>
                </c:pt>
                <c:pt idx="3">
                  <c:v>25950614.117339868</c:v>
                </c:pt>
                <c:pt idx="4">
                  <c:v>25695018.268102888</c:v>
                </c:pt>
                <c:pt idx="5">
                  <c:v>25396766.414346267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5-4C85-8081-3798357F1182}"/>
            </c:ext>
          </c:extLst>
        </c:ser>
        <c:ser>
          <c:idx val="1"/>
          <c:order val="1"/>
          <c:tx>
            <c:strRef>
              <c:f>Results!$A$4</c:f>
              <c:strCache>
                <c:ptCount val="1"/>
                <c:pt idx="0">
                  <c:v>Program Expenses</c:v>
                </c:pt>
              </c:strCache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Results!$B$4:$G$4</c:f>
              <c:numCache>
                <c:formatCode>#,##0.00</c:formatCode>
                <c:ptCount val="6"/>
                <c:pt idx="0">
                  <c:v>64756400.5603301</c:v>
                </c:pt>
                <c:pt idx="1">
                  <c:v>64127787.485314399</c:v>
                </c:pt>
                <c:pt idx="2">
                  <c:v>63497943.289606698</c:v>
                </c:pt>
                <c:pt idx="3">
                  <c:v>62866687.035455801</c:v>
                </c:pt>
                <c:pt idx="4">
                  <c:v>62233936.018721104</c:v>
                </c:pt>
                <c:pt idx="5">
                  <c:v>61497358.366404504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5-4C85-8081-3798357F1182}"/>
            </c:ext>
          </c:extLst>
        </c:ser>
        <c:ser>
          <c:idx val="2"/>
          <c:order val="2"/>
          <c:tx>
            <c:strRef>
              <c:f>Results!$A$5</c:f>
              <c:strCache>
                <c:ptCount val="1"/>
                <c:pt idx="0">
                  <c:v>Expected Death Costs</c:v>
                </c:pt>
              </c:strCache>
            </c:strRef>
          </c:tx>
          <c:spPr>
            <a:ln cmpd="sng">
              <a:solidFill>
                <a:srgbClr val="196B24"/>
              </a:solidFill>
            </a:ln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Results!$B$5:$G$5</c:f>
              <c:numCache>
                <c:formatCode>#,##0.00</c:formatCode>
                <c:ptCount val="6"/>
                <c:pt idx="0">
                  <c:v>143606070.832863</c:v>
                </c:pt>
                <c:pt idx="1">
                  <c:v>148172968.16422001</c:v>
                </c:pt>
                <c:pt idx="2">
                  <c:v>152936499.08582601</c:v>
                </c:pt>
                <c:pt idx="3">
                  <c:v>157833965.196325</c:v>
                </c:pt>
                <c:pt idx="4">
                  <c:v>162847600.30360001</c:v>
                </c:pt>
                <c:pt idx="5">
                  <c:v>172908766.31753901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5-4C85-8081-3798357F1182}"/>
            </c:ext>
          </c:extLst>
        </c:ser>
        <c:ser>
          <c:idx val="3"/>
          <c:order val="3"/>
          <c:tx>
            <c:strRef>
              <c:f>Results!$A$6</c:f>
              <c:strCache>
                <c:ptCount val="1"/>
                <c:pt idx="0">
                  <c:v>Total Costs</c:v>
                </c:pt>
              </c:strCache>
            </c:strRef>
          </c:tx>
          <c:spPr>
            <a:ln cmpd="sng">
              <a:solidFill>
                <a:srgbClr val="0F9ED5"/>
              </a:solidFill>
            </a:ln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Results!$B$6:$G$6</c:f>
              <c:numCache>
                <c:formatCode>General</c:formatCode>
                <c:ptCount val="6"/>
                <c:pt idx="0">
                  <c:v>1112000168.1821423</c:v>
                </c:pt>
                <c:pt idx="1">
                  <c:v>238760489.40338615</c:v>
                </c:pt>
                <c:pt idx="2">
                  <c:v>242639927.28548932</c:v>
                </c:pt>
                <c:pt idx="3">
                  <c:v>246651266.34912068</c:v>
                </c:pt>
                <c:pt idx="4">
                  <c:v>250776554.590424</c:v>
                </c:pt>
                <c:pt idx="5">
                  <c:v>259802891.09828979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F5-4C85-8081-3798357F1182}"/>
            </c:ext>
          </c:extLst>
        </c:ser>
        <c:ser>
          <c:idx val="4"/>
          <c:order val="4"/>
          <c:tx>
            <c:strRef>
              <c:f>Results!$A$7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rgbClr val="A02B93"/>
              </a:solidFill>
            </a:ln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Results!$B$7:$G$7</c:f>
              <c:numCache>
                <c:formatCode>#,##0.00</c:formatCode>
                <c:ptCount val="6"/>
                <c:pt idx="0">
                  <c:v>9036376967.8894901</c:v>
                </c:pt>
                <c:pt idx="1">
                  <c:v>264597337.53851733</c:v>
                </c:pt>
                <c:pt idx="2">
                  <c:v>262054849.10056594</c:v>
                </c:pt>
                <c:pt idx="3">
                  <c:v>259506141.17339867</c:v>
                </c:pt>
                <c:pt idx="4">
                  <c:v>256950182.68102887</c:v>
                </c:pt>
                <c:pt idx="5">
                  <c:v>253967664.14346266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F5-4C85-8081-3798357F1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153403"/>
        <c:axId val="1977488941"/>
      </c:lineChart>
      <c:catAx>
        <c:axId val="2100153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7488941"/>
        <c:crosses val="autoZero"/>
        <c:auto val="1"/>
        <c:lblAlgn val="ctr"/>
        <c:lblOffset val="100"/>
        <c:noMultiLvlLbl val="1"/>
      </c:catAx>
      <c:valAx>
        <c:axId val="1977488941"/>
        <c:scaling>
          <c:orientation val="minMax"/>
          <c:max val="11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01534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AU" b="0">
                <a:solidFill>
                  <a:srgbClr val="757575"/>
                </a:solidFill>
                <a:latin typeface="+mn-lt"/>
              </a:rPr>
              <a:t>With Program Costs (over 30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Results!$A$11</c:f>
              <c:strCache>
                <c:ptCount val="1"/>
                <c:pt idx="0">
                  <c:v>Policy and Other Expenses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Results!$B$10:$AF$10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Results!$B$11:$AF$11</c:f>
              <c:numCache>
                <c:formatCode>General</c:formatCode>
                <c:ptCount val="31"/>
                <c:pt idx="0">
                  <c:v>903637696.78894901</c:v>
                </c:pt>
                <c:pt idx="1">
                  <c:v>26459733.753851734</c:v>
                </c:pt>
                <c:pt idx="2">
                  <c:v>26205484.910056595</c:v>
                </c:pt>
                <c:pt idx="3">
                  <c:v>25950614.117339868</c:v>
                </c:pt>
                <c:pt idx="4">
                  <c:v>25695018.268102888</c:v>
                </c:pt>
                <c:pt idx="5">
                  <c:v>25396766.414346267</c:v>
                </c:pt>
                <c:pt idx="6">
                  <c:v>25095424.445573982</c:v>
                </c:pt>
                <c:pt idx="7">
                  <c:v>24790547.458985493</c:v>
                </c:pt>
                <c:pt idx="8">
                  <c:v>24481786.650246501</c:v>
                </c:pt>
                <c:pt idx="9">
                  <c:v>24168231.67622494</c:v>
                </c:pt>
                <c:pt idx="10">
                  <c:v>23676855.807532672</c:v>
                </c:pt>
                <c:pt idx="11">
                  <c:v>23185621.096097045</c:v>
                </c:pt>
                <c:pt idx="12">
                  <c:v>22694015.406861112</c:v>
                </c:pt>
                <c:pt idx="13">
                  <c:v>22201590.133056495</c:v>
                </c:pt>
                <c:pt idx="14">
                  <c:v>21707886.650185317</c:v>
                </c:pt>
                <c:pt idx="15">
                  <c:v>21212381.112204108</c:v>
                </c:pt>
                <c:pt idx="16">
                  <c:v>20714500.876969263</c:v>
                </c:pt>
                <c:pt idx="17">
                  <c:v>20213578.933373574</c:v>
                </c:pt>
                <c:pt idx="18">
                  <c:v>19708859.898160636</c:v>
                </c:pt>
                <c:pt idx="19">
                  <c:v>19199453.36220954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A-40C3-B595-ED8309BFB092}"/>
            </c:ext>
          </c:extLst>
        </c:ser>
        <c:ser>
          <c:idx val="1"/>
          <c:order val="1"/>
          <c:tx>
            <c:strRef>
              <c:f>Results!$A$12</c:f>
              <c:strCache>
                <c:ptCount val="1"/>
                <c:pt idx="0">
                  <c:v>Program Expenses</c:v>
                </c:pt>
              </c:strCache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numRef>
              <c:f>Results!$B$10:$AF$10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Results!$B$12:$AF$12</c:f>
              <c:numCache>
                <c:formatCode>#,##0.00</c:formatCode>
                <c:ptCount val="31"/>
                <c:pt idx="0">
                  <c:v>64756400.5603301</c:v>
                </c:pt>
                <c:pt idx="1">
                  <c:v>64127787.485314399</c:v>
                </c:pt>
                <c:pt idx="2">
                  <c:v>63497943.289606698</c:v>
                </c:pt>
                <c:pt idx="3">
                  <c:v>62866687.035455801</c:v>
                </c:pt>
                <c:pt idx="4">
                  <c:v>62233936.018721104</c:v>
                </c:pt>
                <c:pt idx="5">
                  <c:v>61497358.366404504</c:v>
                </c:pt>
                <c:pt idx="6">
                  <c:v>60753062.245692499</c:v>
                </c:pt>
                <c:pt idx="7">
                  <c:v>60000020.815674298</c:v>
                </c:pt>
                <c:pt idx="8">
                  <c:v>59237157.232485898</c:v>
                </c:pt>
                <c:pt idx="9">
                  <c:v>58461696.8436528</c:v>
                </c:pt>
                <c:pt idx="10">
                  <c:v>57254589.159426898</c:v>
                </c:pt>
                <c:pt idx="11">
                  <c:v>56046111.259034596</c:v>
                </c:pt>
                <c:pt idx="12">
                  <c:v>54834630.921210401</c:v>
                </c:pt>
                <c:pt idx="13">
                  <c:v>53618459.161926202</c:v>
                </c:pt>
                <c:pt idx="14">
                  <c:v>52395937.367210597</c:v>
                </c:pt>
                <c:pt idx="15">
                  <c:v>51165452.738897398</c:v>
                </c:pt>
                <c:pt idx="16">
                  <c:v>49925510.8355942</c:v>
                </c:pt>
                <c:pt idx="17">
                  <c:v>48674707.323408604</c:v>
                </c:pt>
                <c:pt idx="18">
                  <c:v>47411689.271397203</c:v>
                </c:pt>
                <c:pt idx="19">
                  <c:v>46135199.929741703</c:v>
                </c:pt>
                <c:pt idx="20">
                  <c:v>21299274.389508501</c:v>
                </c:pt>
                <c:pt idx="21">
                  <c:v>20544921.936599199</c:v>
                </c:pt>
                <c:pt idx="22">
                  <c:v>19779197.1975035</c:v>
                </c:pt>
                <c:pt idx="23">
                  <c:v>19003068.959599201</c:v>
                </c:pt>
                <c:pt idx="24">
                  <c:v>18217868.431015901</c:v>
                </c:pt>
                <c:pt idx="25">
                  <c:v>17425250.126342501</c:v>
                </c:pt>
                <c:pt idx="26">
                  <c:v>16627185.5332496</c:v>
                </c:pt>
                <c:pt idx="27">
                  <c:v>15826237.657501699</c:v>
                </c:pt>
                <c:pt idx="28">
                  <c:v>15025220.9991778</c:v>
                </c:pt>
                <c:pt idx="29">
                  <c:v>14227111.824975399</c:v>
                </c:pt>
                <c:pt idx="30">
                  <c:v>13435000.3783409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A-40C3-B595-ED8309BFB092}"/>
            </c:ext>
          </c:extLst>
        </c:ser>
        <c:ser>
          <c:idx val="2"/>
          <c:order val="2"/>
          <c:tx>
            <c:strRef>
              <c:f>Results!$A$13</c:f>
              <c:strCache>
                <c:ptCount val="1"/>
                <c:pt idx="0">
                  <c:v>Expected Death Costs</c:v>
                </c:pt>
              </c:strCache>
            </c:strRef>
          </c:tx>
          <c:spPr>
            <a:ln cmpd="sng">
              <a:solidFill>
                <a:srgbClr val="196B24"/>
              </a:solidFill>
            </a:ln>
          </c:spPr>
          <c:marker>
            <c:symbol val="none"/>
          </c:marker>
          <c:cat>
            <c:numRef>
              <c:f>Results!$B$10:$AF$10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Results!$B$13:$AF$13</c:f>
              <c:numCache>
                <c:formatCode>#,##0.00</c:formatCode>
                <c:ptCount val="31"/>
                <c:pt idx="0">
                  <c:v>143606070.832863</c:v>
                </c:pt>
                <c:pt idx="1">
                  <c:v>148172968.16422001</c:v>
                </c:pt>
                <c:pt idx="2">
                  <c:v>152936499.08582601</c:v>
                </c:pt>
                <c:pt idx="3">
                  <c:v>157833965.196325</c:v>
                </c:pt>
                <c:pt idx="4">
                  <c:v>162847600.30360001</c:v>
                </c:pt>
                <c:pt idx="5">
                  <c:v>172908766.31753901</c:v>
                </c:pt>
                <c:pt idx="6">
                  <c:v>183760366.232149</c:v>
                </c:pt>
                <c:pt idx="7">
                  <c:v>195461611.959977</c:v>
                </c:pt>
                <c:pt idx="8">
                  <c:v>208105429.41073799</c:v>
                </c:pt>
                <c:pt idx="9">
                  <c:v>222780459.66280901</c:v>
                </c:pt>
                <c:pt idx="10">
                  <c:v>237008550.95631501</c:v>
                </c:pt>
                <c:pt idx="11">
                  <c:v>252409504.201134</c:v>
                </c:pt>
                <c:pt idx="12">
                  <c:v>269046587.60162401</c:v>
                </c:pt>
                <c:pt idx="13">
                  <c:v>286915507.21893102</c:v>
                </c:pt>
                <c:pt idx="14">
                  <c:v>305984308.13369799</c:v>
                </c:pt>
                <c:pt idx="15">
                  <c:v>326166528.71555603</c:v>
                </c:pt>
                <c:pt idx="16">
                  <c:v>347395919.02638799</c:v>
                </c:pt>
                <c:pt idx="17">
                  <c:v>369623661.879475</c:v>
                </c:pt>
                <c:pt idx="18">
                  <c:v>392765909.67374998</c:v>
                </c:pt>
                <c:pt idx="19">
                  <c:v>416747832.63929701</c:v>
                </c:pt>
                <c:pt idx="20">
                  <c:v>323087152.370359</c:v>
                </c:pt>
                <c:pt idx="21">
                  <c:v>339936898.58652598</c:v>
                </c:pt>
                <c:pt idx="22">
                  <c:v>356082397.27089101</c:v>
                </c:pt>
                <c:pt idx="23">
                  <c:v>371230340.14705199</c:v>
                </c:pt>
                <c:pt idx="24">
                  <c:v>385128023.92367703</c:v>
                </c:pt>
                <c:pt idx="25">
                  <c:v>397532269.79305798</c:v>
                </c:pt>
                <c:pt idx="26">
                  <c:v>407993758.94801497</c:v>
                </c:pt>
                <c:pt idx="27">
                  <c:v>416288202.13904399</c:v>
                </c:pt>
                <c:pt idx="28">
                  <c:v>422276176.87120497</c:v>
                </c:pt>
                <c:pt idx="29">
                  <c:v>425864792.97183102</c:v>
                </c:pt>
                <c:pt idx="30">
                  <c:v>427089956.67023301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A-40C3-B595-ED8309BFB092}"/>
            </c:ext>
          </c:extLst>
        </c:ser>
        <c:ser>
          <c:idx val="3"/>
          <c:order val="3"/>
          <c:tx>
            <c:strRef>
              <c:f>Results!$A$14</c:f>
              <c:strCache>
                <c:ptCount val="1"/>
                <c:pt idx="0">
                  <c:v>Total Costs</c:v>
                </c:pt>
              </c:strCache>
            </c:strRef>
          </c:tx>
          <c:spPr>
            <a:ln cmpd="sng">
              <a:solidFill>
                <a:srgbClr val="0F9ED5"/>
              </a:solidFill>
            </a:ln>
          </c:spPr>
          <c:marker>
            <c:symbol val="none"/>
          </c:marker>
          <c:cat>
            <c:numRef>
              <c:f>Results!$B$10:$AF$10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Results!$B$14:$AF$14</c:f>
              <c:numCache>
                <c:formatCode>General</c:formatCode>
                <c:ptCount val="31"/>
                <c:pt idx="0">
                  <c:v>1112002191.1821423</c:v>
                </c:pt>
                <c:pt idx="1">
                  <c:v>238762513.40338615</c:v>
                </c:pt>
                <c:pt idx="2">
                  <c:v>242641952.28548932</c:v>
                </c:pt>
                <c:pt idx="3">
                  <c:v>246653292.34912068</c:v>
                </c:pt>
                <c:pt idx="4">
                  <c:v>250778581.590424</c:v>
                </c:pt>
                <c:pt idx="5">
                  <c:v>259804919.09828979</c:v>
                </c:pt>
                <c:pt idx="6">
                  <c:v>269610881.92341548</c:v>
                </c:pt>
                <c:pt idx="7">
                  <c:v>280254210.23463678</c:v>
                </c:pt>
                <c:pt idx="8">
                  <c:v>291826404.29347038</c:v>
                </c:pt>
                <c:pt idx="9">
                  <c:v>305412420.18268675</c:v>
                </c:pt>
                <c:pt idx="10">
                  <c:v>317942028.92327458</c:v>
                </c:pt>
                <c:pt idx="11">
                  <c:v>331643270.55626565</c:v>
                </c:pt>
                <c:pt idx="12">
                  <c:v>346577268.92969549</c:v>
                </c:pt>
                <c:pt idx="13">
                  <c:v>362737592.51391375</c:v>
                </c:pt>
                <c:pt idx="14">
                  <c:v>380090169.1510939</c:v>
                </c:pt>
                <c:pt idx="15">
                  <c:v>398546400.56665754</c:v>
                </c:pt>
                <c:pt idx="16">
                  <c:v>418037969.73895144</c:v>
                </c:pt>
                <c:pt idx="17">
                  <c:v>438513988.13625717</c:v>
                </c:pt>
                <c:pt idx="18">
                  <c:v>459888499.84330785</c:v>
                </c:pt>
                <c:pt idx="19">
                  <c:v>482084527.93124825</c:v>
                </c:pt>
                <c:pt idx="20">
                  <c:v>344388469.75986749</c:v>
                </c:pt>
                <c:pt idx="21">
                  <c:v>360483864.52312517</c:v>
                </c:pt>
                <c:pt idx="22">
                  <c:v>375863639.46839452</c:v>
                </c:pt>
                <c:pt idx="23">
                  <c:v>390235455.10665119</c:v>
                </c:pt>
                <c:pt idx="24">
                  <c:v>403347939.35469294</c:v>
                </c:pt>
                <c:pt idx="25">
                  <c:v>414959567.91940045</c:v>
                </c:pt>
                <c:pt idx="26">
                  <c:v>424622993.48126459</c:v>
                </c:pt>
                <c:pt idx="27">
                  <c:v>432116489.79654568</c:v>
                </c:pt>
                <c:pt idx="28">
                  <c:v>437303448.87038279</c:v>
                </c:pt>
                <c:pt idx="29">
                  <c:v>440093956.7968064</c:v>
                </c:pt>
                <c:pt idx="30">
                  <c:v>440527010.04857391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A-40C3-B595-ED8309BFB092}"/>
            </c:ext>
          </c:extLst>
        </c:ser>
        <c:ser>
          <c:idx val="4"/>
          <c:order val="4"/>
          <c:tx>
            <c:strRef>
              <c:f>Results!$A$15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rgbClr val="A02B93"/>
              </a:solidFill>
            </a:ln>
          </c:spPr>
          <c:marker>
            <c:symbol val="none"/>
          </c:marker>
          <c:cat>
            <c:numRef>
              <c:f>Results!$B$10:$AF$10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Results!$B$15:$AF$15</c:f>
              <c:numCache>
                <c:formatCode>#,##0.00</c:formatCode>
                <c:ptCount val="31"/>
                <c:pt idx="0">
                  <c:v>9036376967.8894901</c:v>
                </c:pt>
                <c:pt idx="1">
                  <c:v>264597337.53851733</c:v>
                </c:pt>
                <c:pt idx="2">
                  <c:v>262054849.10056594</c:v>
                </c:pt>
                <c:pt idx="3">
                  <c:v>259506141.17339867</c:v>
                </c:pt>
                <c:pt idx="4">
                  <c:v>256950182.68102887</c:v>
                </c:pt>
                <c:pt idx="5">
                  <c:v>253967664.14346266</c:v>
                </c:pt>
                <c:pt idx="6">
                  <c:v>250954244.4557398</c:v>
                </c:pt>
                <c:pt idx="7">
                  <c:v>247905474.5898549</c:v>
                </c:pt>
                <c:pt idx="8">
                  <c:v>244817866.50246498</c:v>
                </c:pt>
                <c:pt idx="9">
                  <c:v>241682316.76224938</c:v>
                </c:pt>
                <c:pt idx="10">
                  <c:v>236768558.07532671</c:v>
                </c:pt>
                <c:pt idx="11">
                  <c:v>231856210.96097043</c:v>
                </c:pt>
                <c:pt idx="12">
                  <c:v>226940154.06861109</c:v>
                </c:pt>
                <c:pt idx="13">
                  <c:v>222015901.33056495</c:v>
                </c:pt>
                <c:pt idx="14">
                  <c:v>217078866.50185314</c:v>
                </c:pt>
                <c:pt idx="15">
                  <c:v>212123811.12204108</c:v>
                </c:pt>
                <c:pt idx="16">
                  <c:v>207145008.76969263</c:v>
                </c:pt>
                <c:pt idx="17">
                  <c:v>202135789.33373573</c:v>
                </c:pt>
                <c:pt idx="18">
                  <c:v>197088598.98160636</c:v>
                </c:pt>
                <c:pt idx="19">
                  <c:v>191994533.62209538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9A-40C3-B595-ED8309BF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401627"/>
        <c:axId val="2036451128"/>
      </c:lineChart>
      <c:catAx>
        <c:axId val="1664401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6451128"/>
        <c:crosses val="autoZero"/>
        <c:auto val="1"/>
        <c:lblAlgn val="ctr"/>
        <c:lblOffset val="100"/>
        <c:noMultiLvlLbl val="1"/>
      </c:catAx>
      <c:valAx>
        <c:axId val="2036451128"/>
        <c:scaling>
          <c:orientation val="minMax"/>
          <c:max val="11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44016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Without Program Costs (over 5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'Results (without Prog)'!$A$3</c:f>
              <c:strCache>
                <c:ptCount val="1"/>
                <c:pt idx="0">
                  <c:v>Policy and Other Expenses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'Results (without Prog)'!$B$2:$G$2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'Results (without Prog)'!$B$3:$G$3</c:f>
              <c:numCache>
                <c:formatCode>General</c:formatCode>
                <c:ptCount val="6"/>
                <c:pt idx="0">
                  <c:v>903637696.78894901</c:v>
                </c:pt>
                <c:pt idx="1">
                  <c:v>26459733.753851734</c:v>
                </c:pt>
                <c:pt idx="2">
                  <c:v>26205484.910056595</c:v>
                </c:pt>
                <c:pt idx="3">
                  <c:v>25950614.117339868</c:v>
                </c:pt>
                <c:pt idx="4">
                  <c:v>25695018.268102888</c:v>
                </c:pt>
                <c:pt idx="5">
                  <c:v>25396766.414346267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B-460F-8951-BB252DE28E02}"/>
            </c:ext>
          </c:extLst>
        </c:ser>
        <c:ser>
          <c:idx val="1"/>
          <c:order val="1"/>
          <c:tx>
            <c:strRef>
              <c:f>'Results (without Prog)'!$A$4</c:f>
              <c:strCache>
                <c:ptCount val="1"/>
                <c:pt idx="0">
                  <c:v>Expected Death Costs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'Results (without Prog)'!$B$2:$G$2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'Results (without Prog)'!$B$4:$G$4</c:f>
              <c:numCache>
                <c:formatCode>#,##0.00</c:formatCode>
                <c:ptCount val="6"/>
                <c:pt idx="0">
                  <c:v>157375114</c:v>
                </c:pt>
                <c:pt idx="1">
                  <c:v>167315340.5</c:v>
                </c:pt>
                <c:pt idx="2">
                  <c:v>178074658.30000001</c:v>
                </c:pt>
                <c:pt idx="3">
                  <c:v>189648817.59999999</c:v>
                </c:pt>
                <c:pt idx="4">
                  <c:v>202087687.40000001</c:v>
                </c:pt>
                <c:pt idx="5">
                  <c:v>215168377.80000001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B-460F-8951-BB252DE28E02}"/>
            </c:ext>
          </c:extLst>
        </c:ser>
        <c:ser>
          <c:idx val="2"/>
          <c:order val="2"/>
          <c:tx>
            <c:strRef>
              <c:f>'Results (without Prog)'!$A$5</c:f>
              <c:strCache>
                <c:ptCount val="1"/>
                <c:pt idx="0">
                  <c:v>Total Costs</c:v>
                </c:pt>
              </c:strCache>
            </c:strRef>
          </c:tx>
          <c:spPr>
            <a:ln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'Results (without Prog)'!$B$2:$G$2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'Results (without Prog)'!$B$5:$G$5</c:f>
              <c:numCache>
                <c:formatCode>General</c:formatCode>
                <c:ptCount val="6"/>
                <c:pt idx="0">
                  <c:v>1061012810.788949</c:v>
                </c:pt>
                <c:pt idx="1">
                  <c:v>193775074.25385174</c:v>
                </c:pt>
                <c:pt idx="2">
                  <c:v>204280143.2100566</c:v>
                </c:pt>
                <c:pt idx="3">
                  <c:v>215599431.71733987</c:v>
                </c:pt>
                <c:pt idx="4">
                  <c:v>227782705.66810289</c:v>
                </c:pt>
                <c:pt idx="5">
                  <c:v>240565144.21434629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B-460F-8951-BB252DE28E02}"/>
            </c:ext>
          </c:extLst>
        </c:ser>
        <c:ser>
          <c:idx val="3"/>
          <c:order val="3"/>
          <c:tx>
            <c:strRef>
              <c:f>'Results (without Prog)'!$A$6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'Results (without Prog)'!$B$2:$G$2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'Results (without Prog)'!$B$6:$G$6</c:f>
              <c:numCache>
                <c:formatCode>#,##0.00</c:formatCode>
                <c:ptCount val="6"/>
                <c:pt idx="0">
                  <c:v>8214888152.6268091</c:v>
                </c:pt>
                <c:pt idx="1">
                  <c:v>240543034.12592483</c:v>
                </c:pt>
                <c:pt idx="2">
                  <c:v>238231681.00051448</c:v>
                </c:pt>
                <c:pt idx="3">
                  <c:v>235914673.79399878</c:v>
                </c:pt>
                <c:pt idx="4">
                  <c:v>233591075.16457167</c:v>
                </c:pt>
                <c:pt idx="5">
                  <c:v>230879694.67587513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6B-460F-8951-BB252DE28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956553"/>
        <c:axId val="135918040"/>
      </c:lineChart>
      <c:catAx>
        <c:axId val="377956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918040"/>
        <c:crosses val="autoZero"/>
        <c:auto val="1"/>
        <c:lblAlgn val="ctr"/>
        <c:lblOffset val="100"/>
        <c:noMultiLvlLbl val="1"/>
      </c:catAx>
      <c:valAx>
        <c:axId val="135918040"/>
        <c:scaling>
          <c:orientation val="minMax"/>
          <c:max val="11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9565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Without Program Costs (over 30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'Results (without Prog)'!$A$10</c:f>
              <c:strCache>
                <c:ptCount val="1"/>
                <c:pt idx="0">
                  <c:v>Policy and Other Expenses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'Results (without Prog)'!$B$9:$AF$9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'Results (without Prog)'!$B$10:$AF$10</c:f>
              <c:numCache>
                <c:formatCode>General</c:formatCode>
                <c:ptCount val="31"/>
                <c:pt idx="0">
                  <c:v>903637696.78894901</c:v>
                </c:pt>
                <c:pt idx="1">
                  <c:v>26459733.753851734</c:v>
                </c:pt>
                <c:pt idx="2">
                  <c:v>26205484.910056595</c:v>
                </c:pt>
                <c:pt idx="3">
                  <c:v>25950614.117339868</c:v>
                </c:pt>
                <c:pt idx="4">
                  <c:v>25695018.268102888</c:v>
                </c:pt>
                <c:pt idx="5">
                  <c:v>25396766.414346267</c:v>
                </c:pt>
                <c:pt idx="6">
                  <c:v>25095424.445573982</c:v>
                </c:pt>
                <c:pt idx="7">
                  <c:v>24790547.458985493</c:v>
                </c:pt>
                <c:pt idx="8">
                  <c:v>24481786.650246501</c:v>
                </c:pt>
                <c:pt idx="9">
                  <c:v>24168231.67622494</c:v>
                </c:pt>
                <c:pt idx="10">
                  <c:v>23676855.807532672</c:v>
                </c:pt>
                <c:pt idx="11">
                  <c:v>23185621.096097045</c:v>
                </c:pt>
                <c:pt idx="12">
                  <c:v>22694015.406861112</c:v>
                </c:pt>
                <c:pt idx="13">
                  <c:v>22201590.133056495</c:v>
                </c:pt>
                <c:pt idx="14">
                  <c:v>21707886.650185317</c:v>
                </c:pt>
                <c:pt idx="15">
                  <c:v>21212381.112204108</c:v>
                </c:pt>
                <c:pt idx="16">
                  <c:v>20714500.876969263</c:v>
                </c:pt>
                <c:pt idx="17">
                  <c:v>20213578.933373574</c:v>
                </c:pt>
                <c:pt idx="18">
                  <c:v>19708859.898160636</c:v>
                </c:pt>
                <c:pt idx="19">
                  <c:v>19199453.36220954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1-4C3D-A89F-D502527E13BF}"/>
            </c:ext>
          </c:extLst>
        </c:ser>
        <c:ser>
          <c:idx val="1"/>
          <c:order val="1"/>
          <c:tx>
            <c:strRef>
              <c:f>'Results (without Prog)'!$A$11</c:f>
              <c:strCache>
                <c:ptCount val="1"/>
                <c:pt idx="0">
                  <c:v>Expected Death Costs</c:v>
                </c:pt>
              </c:strCache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'Results (without Prog)'!$B$9:$AF$9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'Results (without Prog)'!$B$11:$AF$11</c:f>
              <c:numCache>
                <c:formatCode>#,##0.00</c:formatCode>
                <c:ptCount val="31"/>
                <c:pt idx="0">
                  <c:v>157375114</c:v>
                </c:pt>
                <c:pt idx="1">
                  <c:v>167315340.5</c:v>
                </c:pt>
                <c:pt idx="2">
                  <c:v>178074658.30000001</c:v>
                </c:pt>
                <c:pt idx="3">
                  <c:v>189648817.59999999</c:v>
                </c:pt>
                <c:pt idx="4">
                  <c:v>202087687.40000001</c:v>
                </c:pt>
                <c:pt idx="5">
                  <c:v>215168377.80000001</c:v>
                </c:pt>
                <c:pt idx="6">
                  <c:v>229271335.80000001</c:v>
                </c:pt>
                <c:pt idx="7">
                  <c:v>244467607</c:v>
                </c:pt>
                <c:pt idx="8">
                  <c:v>260868193.69999999</c:v>
                </c:pt>
                <c:pt idx="9">
                  <c:v>278594805.60000002</c:v>
                </c:pt>
                <c:pt idx="10">
                  <c:v>295598288.10000002</c:v>
                </c:pt>
                <c:pt idx="11">
                  <c:v>313878550.5</c:v>
                </c:pt>
                <c:pt idx="12">
                  <c:v>333471623.5</c:v>
                </c:pt>
                <c:pt idx="13">
                  <c:v>354324825.39999998</c:v>
                </c:pt>
                <c:pt idx="14">
                  <c:v>376347387.69999999</c:v>
                </c:pt>
                <c:pt idx="15">
                  <c:v>399378370.30000001</c:v>
                </c:pt>
                <c:pt idx="16">
                  <c:v>423277694.10000002</c:v>
                </c:pt>
                <c:pt idx="17">
                  <c:v>447920444.5</c:v>
                </c:pt>
                <c:pt idx="18">
                  <c:v>473134989.69999999</c:v>
                </c:pt>
                <c:pt idx="19">
                  <c:v>498757360.89999998</c:v>
                </c:pt>
                <c:pt idx="20">
                  <c:v>378998233.60000002</c:v>
                </c:pt>
                <c:pt idx="21">
                  <c:v>395021709.5</c:v>
                </c:pt>
                <c:pt idx="22">
                  <c:v>409598160.39999998</c:v>
                </c:pt>
                <c:pt idx="23">
                  <c:v>422400053.89999998</c:v>
                </c:pt>
                <c:pt idx="24">
                  <c:v>433168124.10000002</c:v>
                </c:pt>
                <c:pt idx="25">
                  <c:v>441681021.5</c:v>
                </c:pt>
                <c:pt idx="26">
                  <c:v>447556366.89999998</c:v>
                </c:pt>
                <c:pt idx="27">
                  <c:v>450680009.60000002</c:v>
                </c:pt>
                <c:pt idx="28">
                  <c:v>451066644.89999998</c:v>
                </c:pt>
                <c:pt idx="29">
                  <c:v>448797273.5</c:v>
                </c:pt>
                <c:pt idx="30">
                  <c:v>444088029.69999999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1-4C3D-A89F-D502527E13BF}"/>
            </c:ext>
          </c:extLst>
        </c:ser>
        <c:ser>
          <c:idx val="2"/>
          <c:order val="2"/>
          <c:tx>
            <c:strRef>
              <c:f>'Results (without Prog)'!$A$12</c:f>
              <c:strCache>
                <c:ptCount val="1"/>
                <c:pt idx="0">
                  <c:v>Total Costs</c:v>
                </c:pt>
              </c:strCache>
            </c:strRef>
          </c:tx>
          <c:spPr>
            <a:ln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'Results (without Prog)'!$B$9:$AF$9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'Results (without Prog)'!$B$12:$AF$12</c:f>
              <c:numCache>
                <c:formatCode>General</c:formatCode>
                <c:ptCount val="31"/>
                <c:pt idx="0">
                  <c:v>1061012810.788949</c:v>
                </c:pt>
                <c:pt idx="1">
                  <c:v>193775074.25385174</c:v>
                </c:pt>
                <c:pt idx="2">
                  <c:v>204280143.2100566</c:v>
                </c:pt>
                <c:pt idx="3">
                  <c:v>215599431.71733987</c:v>
                </c:pt>
                <c:pt idx="4">
                  <c:v>227782705.66810289</c:v>
                </c:pt>
                <c:pt idx="5">
                  <c:v>240565144.21434629</c:v>
                </c:pt>
                <c:pt idx="6">
                  <c:v>254366760.245574</c:v>
                </c:pt>
                <c:pt idx="7">
                  <c:v>269258154.45898551</c:v>
                </c:pt>
                <c:pt idx="8">
                  <c:v>285349980.35024649</c:v>
                </c:pt>
                <c:pt idx="9">
                  <c:v>302763037.27622497</c:v>
                </c:pt>
                <c:pt idx="10">
                  <c:v>319275143.90753269</c:v>
                </c:pt>
                <c:pt idx="11">
                  <c:v>337064171.59609705</c:v>
                </c:pt>
                <c:pt idx="12">
                  <c:v>356165638.90686113</c:v>
                </c:pt>
                <c:pt idx="13">
                  <c:v>376526415.5330565</c:v>
                </c:pt>
                <c:pt idx="14">
                  <c:v>398055274.35018528</c:v>
                </c:pt>
                <c:pt idx="15">
                  <c:v>420590751.41220415</c:v>
                </c:pt>
                <c:pt idx="16">
                  <c:v>443992194.9769693</c:v>
                </c:pt>
                <c:pt idx="17">
                  <c:v>468134023.43337357</c:v>
                </c:pt>
                <c:pt idx="18">
                  <c:v>492843849.59816062</c:v>
                </c:pt>
                <c:pt idx="19">
                  <c:v>517956814.26220953</c:v>
                </c:pt>
                <c:pt idx="20">
                  <c:v>378998233.60000002</c:v>
                </c:pt>
                <c:pt idx="21">
                  <c:v>395021709.5</c:v>
                </c:pt>
                <c:pt idx="22">
                  <c:v>409598160.39999998</c:v>
                </c:pt>
                <c:pt idx="23">
                  <c:v>422400053.89999998</c:v>
                </c:pt>
                <c:pt idx="24">
                  <c:v>433168124.10000002</c:v>
                </c:pt>
                <c:pt idx="25">
                  <c:v>441681021.5</c:v>
                </c:pt>
                <c:pt idx="26">
                  <c:v>447556366.89999998</c:v>
                </c:pt>
                <c:pt idx="27">
                  <c:v>450680009.60000002</c:v>
                </c:pt>
                <c:pt idx="28">
                  <c:v>451066644.89999998</c:v>
                </c:pt>
                <c:pt idx="29">
                  <c:v>448797273.5</c:v>
                </c:pt>
                <c:pt idx="30">
                  <c:v>444088029.69999999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01-4C3D-A89F-D502527E13BF}"/>
            </c:ext>
          </c:extLst>
        </c:ser>
        <c:ser>
          <c:idx val="3"/>
          <c:order val="3"/>
          <c:tx>
            <c:strRef>
              <c:f>'Results (without Prog)'!$A$13</c:f>
              <c:strCache>
                <c:ptCount val="1"/>
                <c:pt idx="0">
                  <c:v>Revenue</c:v>
                </c:pt>
              </c:strCache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3-8701-4C3D-A89F-D502527E13BF}"/>
              </c:ext>
            </c:extLst>
          </c:dPt>
          <c:cat>
            <c:numRef>
              <c:f>'Results (without Prog)'!$B$9:$AF$9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  <c:pt idx="30">
                  <c:v>2053</c:v>
                </c:pt>
              </c:numCache>
            </c:numRef>
          </c:cat>
          <c:val>
            <c:numRef>
              <c:f>'Results (without Prog)'!$B$13:$AF$13</c:f>
              <c:numCache>
                <c:formatCode>#,##0.00</c:formatCode>
                <c:ptCount val="31"/>
                <c:pt idx="0">
                  <c:v>8214888152.6268091</c:v>
                </c:pt>
                <c:pt idx="1">
                  <c:v>240543034.12592483</c:v>
                </c:pt>
                <c:pt idx="2">
                  <c:v>238231681.00051448</c:v>
                </c:pt>
                <c:pt idx="3">
                  <c:v>235914673.79399878</c:v>
                </c:pt>
                <c:pt idx="4">
                  <c:v>233591075.16457167</c:v>
                </c:pt>
                <c:pt idx="5">
                  <c:v>230879694.67587513</c:v>
                </c:pt>
                <c:pt idx="6">
                  <c:v>228140222.23249072</c:v>
                </c:pt>
                <c:pt idx="7">
                  <c:v>225368613.26350445</c:v>
                </c:pt>
                <c:pt idx="8">
                  <c:v>222561696.82042268</c:v>
                </c:pt>
                <c:pt idx="9">
                  <c:v>219711197.05659032</c:v>
                </c:pt>
                <c:pt idx="10">
                  <c:v>215244143.70484245</c:v>
                </c:pt>
                <c:pt idx="11">
                  <c:v>210778373.6008822</c:v>
                </c:pt>
                <c:pt idx="12">
                  <c:v>206309230.9714646</c:v>
                </c:pt>
                <c:pt idx="13">
                  <c:v>201832637.57324085</c:v>
                </c:pt>
                <c:pt idx="14">
                  <c:v>197344424.09259376</c:v>
                </c:pt>
                <c:pt idx="15">
                  <c:v>192839828.2927646</c:v>
                </c:pt>
                <c:pt idx="16">
                  <c:v>188313644.33608419</c:v>
                </c:pt>
                <c:pt idx="17">
                  <c:v>183759808.48521429</c:v>
                </c:pt>
                <c:pt idx="18">
                  <c:v>179171453.61964214</c:v>
                </c:pt>
                <c:pt idx="19">
                  <c:v>174540485.11099577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01-4C3D-A89F-D502527E1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057459"/>
        <c:axId val="2052942915"/>
      </c:lineChart>
      <c:catAx>
        <c:axId val="2087057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2942915"/>
        <c:crosses val="autoZero"/>
        <c:auto val="1"/>
        <c:lblAlgn val="ctr"/>
        <c:lblOffset val="100"/>
        <c:noMultiLvlLbl val="1"/>
      </c:catAx>
      <c:valAx>
        <c:axId val="2052942915"/>
        <c:scaling>
          <c:orientation val="minMax"/>
          <c:max val="11000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70574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Total Economic Cost (5 years)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Comparison!$A$3</c:f>
              <c:strCache>
                <c:ptCount val="1"/>
                <c:pt idx="0">
                  <c:v>With Program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Comparison!$B$3:$G$3</c:f>
              <c:numCache>
                <c:formatCode>General</c:formatCode>
                <c:ptCount val="6"/>
                <c:pt idx="0">
                  <c:v>1112.0001681821423</c:v>
                </c:pt>
                <c:pt idx="1">
                  <c:v>238.76048940338615</c:v>
                </c:pt>
                <c:pt idx="2">
                  <c:v>242.63992728548931</c:v>
                </c:pt>
                <c:pt idx="3">
                  <c:v>246.65126634912068</c:v>
                </c:pt>
                <c:pt idx="4">
                  <c:v>250.77655459042401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463-4E4A-B4A8-BCB990220538}"/>
            </c:ext>
          </c:extLst>
        </c:ser>
        <c:ser>
          <c:idx val="1"/>
          <c:order val="1"/>
          <c:tx>
            <c:strRef>
              <c:f>Comparison!$A$4</c:f>
              <c:strCache>
                <c:ptCount val="1"/>
                <c:pt idx="0">
                  <c:v>Without Program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Comparison!$B$2:$G$2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Comparison!$B$4:$G$4</c:f>
              <c:numCache>
                <c:formatCode>General</c:formatCode>
                <c:ptCount val="6"/>
                <c:pt idx="0">
                  <c:v>1061.0128107889491</c:v>
                </c:pt>
                <c:pt idx="1">
                  <c:v>193.77507425385176</c:v>
                </c:pt>
                <c:pt idx="2">
                  <c:v>204.28014321005659</c:v>
                </c:pt>
                <c:pt idx="3">
                  <c:v>215.59943171733988</c:v>
                </c:pt>
                <c:pt idx="4">
                  <c:v>227.78270566810289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463-4E4A-B4A8-BCB99022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187531"/>
        <c:axId val="835549838"/>
      </c:barChart>
      <c:catAx>
        <c:axId val="2125187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35549838"/>
        <c:crosses val="autoZero"/>
        <c:auto val="1"/>
        <c:lblAlgn val="ctr"/>
        <c:lblOffset val="100"/>
        <c:noMultiLvlLbl val="1"/>
      </c:catAx>
      <c:valAx>
        <c:axId val="835549838"/>
        <c:scaling>
          <c:orientation val="minMax"/>
          <c:max val="1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Total Economic Cost in Millions Č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1251875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Total Economic Cost (30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Comparison!$A$8</c:f>
              <c:strCache>
                <c:ptCount val="1"/>
                <c:pt idx="0">
                  <c:v>With Program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Comparison!$B$7:$AE$7</c:f>
              <c:numCache>
                <c:formatCode>General</c:formatCode>
                <c:ptCount val="3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Comparison!$B$8:$AF$8</c:f>
              <c:numCache>
                <c:formatCode>General</c:formatCode>
                <c:ptCount val="31"/>
                <c:pt idx="0">
                  <c:v>1112.0021911821423</c:v>
                </c:pt>
                <c:pt idx="1">
                  <c:v>238.76251340338615</c:v>
                </c:pt>
                <c:pt idx="2">
                  <c:v>242.64195228548931</c:v>
                </c:pt>
                <c:pt idx="3">
                  <c:v>246.65329234912068</c:v>
                </c:pt>
                <c:pt idx="4">
                  <c:v>250.77858159042401</c:v>
                </c:pt>
                <c:pt idx="5">
                  <c:v>259.80491909828982</c:v>
                </c:pt>
                <c:pt idx="6">
                  <c:v>269.61088192341549</c:v>
                </c:pt>
                <c:pt idx="7">
                  <c:v>280.25421023463679</c:v>
                </c:pt>
                <c:pt idx="8">
                  <c:v>291.82640429347038</c:v>
                </c:pt>
                <c:pt idx="9">
                  <c:v>305.41242018268673</c:v>
                </c:pt>
                <c:pt idx="10">
                  <c:v>317.94202892327456</c:v>
                </c:pt>
                <c:pt idx="11">
                  <c:v>331.64327055626563</c:v>
                </c:pt>
                <c:pt idx="12">
                  <c:v>346.57726892969549</c:v>
                </c:pt>
                <c:pt idx="13">
                  <c:v>362.73759251391374</c:v>
                </c:pt>
                <c:pt idx="14">
                  <c:v>380.0901691510939</c:v>
                </c:pt>
                <c:pt idx="15">
                  <c:v>398.54640056665755</c:v>
                </c:pt>
                <c:pt idx="16">
                  <c:v>418.03796973895146</c:v>
                </c:pt>
                <c:pt idx="17">
                  <c:v>438.51398813625718</c:v>
                </c:pt>
                <c:pt idx="18">
                  <c:v>459.88849984330784</c:v>
                </c:pt>
                <c:pt idx="19">
                  <c:v>482.08452793124826</c:v>
                </c:pt>
                <c:pt idx="20">
                  <c:v>344.38846975986746</c:v>
                </c:pt>
                <c:pt idx="21">
                  <c:v>360.48386452312519</c:v>
                </c:pt>
                <c:pt idx="22">
                  <c:v>375.86363946839452</c:v>
                </c:pt>
                <c:pt idx="23">
                  <c:v>390.23545510665116</c:v>
                </c:pt>
                <c:pt idx="24">
                  <c:v>403.34793935469293</c:v>
                </c:pt>
                <c:pt idx="25">
                  <c:v>414.95956791940046</c:v>
                </c:pt>
                <c:pt idx="26">
                  <c:v>424.62299348126459</c:v>
                </c:pt>
                <c:pt idx="27">
                  <c:v>432.11648979654569</c:v>
                </c:pt>
                <c:pt idx="28">
                  <c:v>437.30344887038279</c:v>
                </c:pt>
                <c:pt idx="29">
                  <c:v>440.09395679680637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6-47BC-AD65-1A8DA81A53E0}"/>
            </c:ext>
          </c:extLst>
        </c:ser>
        <c:ser>
          <c:idx val="1"/>
          <c:order val="1"/>
          <c:tx>
            <c:strRef>
              <c:f>Comparison!$A$9</c:f>
              <c:strCache>
                <c:ptCount val="1"/>
                <c:pt idx="0">
                  <c:v>Without Program</c:v>
                </c:pt>
              </c:strCache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numRef>
              <c:f>Comparison!$B$7:$AE$7</c:f>
              <c:numCache>
                <c:formatCode>General</c:formatCode>
                <c:ptCount val="30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Comparison!$B$9:$AF$9</c:f>
              <c:numCache>
                <c:formatCode>General</c:formatCode>
                <c:ptCount val="31"/>
                <c:pt idx="0">
                  <c:v>1061.0128107889491</c:v>
                </c:pt>
                <c:pt idx="1">
                  <c:v>193.77507425385176</c:v>
                </c:pt>
                <c:pt idx="2">
                  <c:v>204.28014321005659</c:v>
                </c:pt>
                <c:pt idx="3">
                  <c:v>215.59943171733988</c:v>
                </c:pt>
                <c:pt idx="4">
                  <c:v>227.78270566810289</c:v>
                </c:pt>
                <c:pt idx="5">
                  <c:v>240.56514421434628</c:v>
                </c:pt>
                <c:pt idx="6">
                  <c:v>254.366760245574</c:v>
                </c:pt>
                <c:pt idx="7">
                  <c:v>269.25815445898553</c:v>
                </c:pt>
                <c:pt idx="8">
                  <c:v>285.34998035024648</c:v>
                </c:pt>
                <c:pt idx="9">
                  <c:v>302.76303727622496</c:v>
                </c:pt>
                <c:pt idx="10">
                  <c:v>319.27514390753271</c:v>
                </c:pt>
                <c:pt idx="11">
                  <c:v>337.06417159609703</c:v>
                </c:pt>
                <c:pt idx="12">
                  <c:v>356.16563890686115</c:v>
                </c:pt>
                <c:pt idx="13">
                  <c:v>376.52641553305648</c:v>
                </c:pt>
                <c:pt idx="14">
                  <c:v>398.0552743501853</c:v>
                </c:pt>
                <c:pt idx="15">
                  <c:v>420.59075141220416</c:v>
                </c:pt>
                <c:pt idx="16">
                  <c:v>443.9921949769693</c:v>
                </c:pt>
                <c:pt idx="17">
                  <c:v>468.13402343337356</c:v>
                </c:pt>
                <c:pt idx="18">
                  <c:v>492.8438495981606</c:v>
                </c:pt>
                <c:pt idx="19">
                  <c:v>517.95681426220949</c:v>
                </c:pt>
                <c:pt idx="20">
                  <c:v>378.99823360000005</c:v>
                </c:pt>
                <c:pt idx="21">
                  <c:v>395.02170949999999</c:v>
                </c:pt>
                <c:pt idx="22">
                  <c:v>409.59816039999998</c:v>
                </c:pt>
                <c:pt idx="23">
                  <c:v>422.40005389999999</c:v>
                </c:pt>
                <c:pt idx="24">
                  <c:v>433.1681241</c:v>
                </c:pt>
                <c:pt idx="25">
                  <c:v>441.68102149999999</c:v>
                </c:pt>
                <c:pt idx="26">
                  <c:v>447.5563669</c:v>
                </c:pt>
                <c:pt idx="27">
                  <c:v>450.68000960000001</c:v>
                </c:pt>
                <c:pt idx="28">
                  <c:v>451.06664489999997</c:v>
                </c:pt>
                <c:pt idx="29">
                  <c:v>448.79727350000002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D6-47BC-AD65-1A8DA81A5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991080"/>
        <c:axId val="1408572296"/>
      </c:lineChart>
      <c:catAx>
        <c:axId val="40499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08572296"/>
        <c:crosses val="autoZero"/>
        <c:auto val="1"/>
        <c:lblAlgn val="ctr"/>
        <c:lblOffset val="100"/>
        <c:noMultiLvlLbl val="1"/>
      </c:catAx>
      <c:valAx>
        <c:axId val="1408572296"/>
        <c:scaling>
          <c:orientation val="minMax"/>
          <c:max val="11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Total Economic Cost in Millions Č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049910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Expected Death Costs (5 years)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Comparison!$A$34</c:f>
              <c:strCache>
                <c:ptCount val="1"/>
                <c:pt idx="0">
                  <c:v>With Program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Comparison!$B$33:$G$33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Comparison!$B$34:$G$34</c:f>
              <c:numCache>
                <c:formatCode>General</c:formatCode>
                <c:ptCount val="6"/>
                <c:pt idx="0">
                  <c:v>143.606070832863</c:v>
                </c:pt>
                <c:pt idx="1">
                  <c:v>148.17296816422001</c:v>
                </c:pt>
                <c:pt idx="2">
                  <c:v>152.936499085826</c:v>
                </c:pt>
                <c:pt idx="3">
                  <c:v>157.83396519632501</c:v>
                </c:pt>
                <c:pt idx="4">
                  <c:v>162.84760030360002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C6A-4654-BC25-A1C076BC0824}"/>
            </c:ext>
          </c:extLst>
        </c:ser>
        <c:ser>
          <c:idx val="1"/>
          <c:order val="1"/>
          <c:tx>
            <c:strRef>
              <c:f>Comparison!$A$35</c:f>
              <c:strCache>
                <c:ptCount val="1"/>
                <c:pt idx="0">
                  <c:v>Without Program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Comparison!$B$33:$G$33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Comparison!$B$35:$G$35</c:f>
              <c:numCache>
                <c:formatCode>General</c:formatCode>
                <c:ptCount val="6"/>
                <c:pt idx="0">
                  <c:v>157.375114</c:v>
                </c:pt>
                <c:pt idx="1">
                  <c:v>167.31534049999999</c:v>
                </c:pt>
                <c:pt idx="2">
                  <c:v>178.07465830000001</c:v>
                </c:pt>
                <c:pt idx="3">
                  <c:v>189.6488176</c:v>
                </c:pt>
                <c:pt idx="4">
                  <c:v>202.08768739999999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C6A-4654-BC25-A1C076BC0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18552"/>
        <c:axId val="826126604"/>
      </c:barChart>
      <c:catAx>
        <c:axId val="4151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26126604"/>
        <c:crosses val="autoZero"/>
        <c:auto val="1"/>
        <c:lblAlgn val="ctr"/>
        <c:lblOffset val="100"/>
        <c:noMultiLvlLbl val="1"/>
      </c:catAx>
      <c:valAx>
        <c:axId val="8261266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Expected Death Costs in Millions Č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15185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Expected Death Costs (30 years)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Comparison!$A$39</c:f>
              <c:strCache>
                <c:ptCount val="1"/>
                <c:pt idx="0">
                  <c:v>With Program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Comparison!$B$38:$AF$38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Comparison!$B$39:$AF$39</c:f>
              <c:numCache>
                <c:formatCode>General</c:formatCode>
                <c:ptCount val="31"/>
                <c:pt idx="0">
                  <c:v>143.606070832863</c:v>
                </c:pt>
                <c:pt idx="1">
                  <c:v>148.17296816422001</c:v>
                </c:pt>
                <c:pt idx="2">
                  <c:v>152.936499085826</c:v>
                </c:pt>
                <c:pt idx="3">
                  <c:v>157.83396519632501</c:v>
                </c:pt>
                <c:pt idx="4">
                  <c:v>162.84760030360002</c:v>
                </c:pt>
                <c:pt idx="5">
                  <c:v>172.908766317539</c:v>
                </c:pt>
                <c:pt idx="6">
                  <c:v>183.76036623214901</c:v>
                </c:pt>
                <c:pt idx="7">
                  <c:v>195.46161195997701</c:v>
                </c:pt>
                <c:pt idx="8">
                  <c:v>208.105429410738</c:v>
                </c:pt>
                <c:pt idx="9">
                  <c:v>222.78045966280902</c:v>
                </c:pt>
                <c:pt idx="10">
                  <c:v>237.00855095631502</c:v>
                </c:pt>
                <c:pt idx="11">
                  <c:v>252.40950420113398</c:v>
                </c:pt>
                <c:pt idx="12">
                  <c:v>269.04658760162403</c:v>
                </c:pt>
                <c:pt idx="13">
                  <c:v>286.915507218931</c:v>
                </c:pt>
                <c:pt idx="14">
                  <c:v>305.98430813369799</c:v>
                </c:pt>
                <c:pt idx="15">
                  <c:v>326.16652871555601</c:v>
                </c:pt>
                <c:pt idx="16">
                  <c:v>347.39591902638801</c:v>
                </c:pt>
                <c:pt idx="17">
                  <c:v>369.62366187947498</c:v>
                </c:pt>
                <c:pt idx="18">
                  <c:v>392.76590967375</c:v>
                </c:pt>
                <c:pt idx="19">
                  <c:v>416.74783263929703</c:v>
                </c:pt>
                <c:pt idx="20">
                  <c:v>323.08715237035898</c:v>
                </c:pt>
                <c:pt idx="21">
                  <c:v>339.93689858652596</c:v>
                </c:pt>
                <c:pt idx="22">
                  <c:v>356.08239727089102</c:v>
                </c:pt>
                <c:pt idx="23">
                  <c:v>371.230340147052</c:v>
                </c:pt>
                <c:pt idx="24">
                  <c:v>385.12802392367701</c:v>
                </c:pt>
                <c:pt idx="25">
                  <c:v>397.53226979305799</c:v>
                </c:pt>
                <c:pt idx="26">
                  <c:v>407.993758948015</c:v>
                </c:pt>
                <c:pt idx="27">
                  <c:v>416.28820213904396</c:v>
                </c:pt>
                <c:pt idx="28">
                  <c:v>422.276176871205</c:v>
                </c:pt>
                <c:pt idx="29">
                  <c:v>425.86479297183104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1-4B75-AD82-4196AE120681}"/>
            </c:ext>
          </c:extLst>
        </c:ser>
        <c:ser>
          <c:idx val="1"/>
          <c:order val="1"/>
          <c:tx>
            <c:strRef>
              <c:f>Comparison!$A$40</c:f>
              <c:strCache>
                <c:ptCount val="1"/>
                <c:pt idx="0">
                  <c:v>Without Program</c:v>
                </c:pt>
              </c:strCache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numRef>
              <c:f>Comparison!$B$38:$AF$38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Comparison!$B$40:$AF$40</c:f>
              <c:numCache>
                <c:formatCode>General</c:formatCode>
                <c:ptCount val="31"/>
                <c:pt idx="0">
                  <c:v>157.375114</c:v>
                </c:pt>
                <c:pt idx="1">
                  <c:v>167.31534049999999</c:v>
                </c:pt>
                <c:pt idx="2">
                  <c:v>178.07465830000001</c:v>
                </c:pt>
                <c:pt idx="3">
                  <c:v>189.6488176</c:v>
                </c:pt>
                <c:pt idx="4">
                  <c:v>202.08768739999999</c:v>
                </c:pt>
                <c:pt idx="5">
                  <c:v>215.1683778</c:v>
                </c:pt>
                <c:pt idx="6">
                  <c:v>229.2713358</c:v>
                </c:pt>
                <c:pt idx="7">
                  <c:v>244.46760699999999</c:v>
                </c:pt>
                <c:pt idx="8">
                  <c:v>260.86819370000001</c:v>
                </c:pt>
                <c:pt idx="9">
                  <c:v>278.59480560000003</c:v>
                </c:pt>
                <c:pt idx="10">
                  <c:v>295.59828810000005</c:v>
                </c:pt>
                <c:pt idx="11">
                  <c:v>313.87855050000002</c:v>
                </c:pt>
                <c:pt idx="12">
                  <c:v>333.47162350000002</c:v>
                </c:pt>
                <c:pt idx="13">
                  <c:v>354.32482539999995</c:v>
                </c:pt>
                <c:pt idx="14">
                  <c:v>376.34738770000001</c:v>
                </c:pt>
                <c:pt idx="15">
                  <c:v>399.37837030000003</c:v>
                </c:pt>
                <c:pt idx="16">
                  <c:v>423.27769410000002</c:v>
                </c:pt>
                <c:pt idx="17">
                  <c:v>447.92044449999997</c:v>
                </c:pt>
                <c:pt idx="18">
                  <c:v>473.13498970000001</c:v>
                </c:pt>
                <c:pt idx="19">
                  <c:v>498.75736089999998</c:v>
                </c:pt>
                <c:pt idx="20">
                  <c:v>378.99823360000005</c:v>
                </c:pt>
                <c:pt idx="21">
                  <c:v>395.02170949999999</c:v>
                </c:pt>
                <c:pt idx="22">
                  <c:v>409.59816039999998</c:v>
                </c:pt>
                <c:pt idx="23">
                  <c:v>422.40005389999999</c:v>
                </c:pt>
                <c:pt idx="24">
                  <c:v>433.1681241</c:v>
                </c:pt>
                <c:pt idx="25">
                  <c:v>441.68102149999999</c:v>
                </c:pt>
                <c:pt idx="26">
                  <c:v>447.5563669</c:v>
                </c:pt>
                <c:pt idx="27">
                  <c:v>450.68000960000001</c:v>
                </c:pt>
                <c:pt idx="28">
                  <c:v>451.06664489999997</c:v>
                </c:pt>
                <c:pt idx="29">
                  <c:v>448.79727350000002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1-4B75-AD82-4196AE12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97124"/>
        <c:axId val="1412447092"/>
      </c:lineChart>
      <c:catAx>
        <c:axId val="68597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12447092"/>
        <c:crosses val="autoZero"/>
        <c:auto val="1"/>
        <c:lblAlgn val="ctr"/>
        <c:lblOffset val="100"/>
        <c:noMultiLvlLbl val="1"/>
      </c:catAx>
      <c:valAx>
        <c:axId val="1412447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Expected Death Costs in Millions Č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85971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Revenue (5 years)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Comparison!$A$65</c:f>
              <c:strCache>
                <c:ptCount val="1"/>
                <c:pt idx="0">
                  <c:v>With Program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B213-472E-B3A4-B0BA6456F1E1}"/>
              </c:ext>
            </c:extLst>
          </c:dPt>
          <c:cat>
            <c:numRef>
              <c:f>Comparison!$B$64:$G$64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Comparison!$B$65:$G$65</c:f>
              <c:numCache>
                <c:formatCode>General</c:formatCode>
                <c:ptCount val="6"/>
                <c:pt idx="0">
                  <c:v>9036.3769678894896</c:v>
                </c:pt>
                <c:pt idx="1">
                  <c:v>264.59733753851731</c:v>
                </c:pt>
                <c:pt idx="2">
                  <c:v>262.05484910056595</c:v>
                </c:pt>
                <c:pt idx="3">
                  <c:v>259.50614117339865</c:v>
                </c:pt>
                <c:pt idx="4">
                  <c:v>256.95018268102888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213-472E-B3A4-B0BA6456F1E1}"/>
            </c:ext>
          </c:extLst>
        </c:ser>
        <c:ser>
          <c:idx val="1"/>
          <c:order val="1"/>
          <c:tx>
            <c:strRef>
              <c:f>Comparison!$A$66</c:f>
              <c:strCache>
                <c:ptCount val="1"/>
                <c:pt idx="0">
                  <c:v>Without Program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Comparison!$B$64:$G$64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Comparison!$B$66:$G$66</c:f>
              <c:numCache>
                <c:formatCode>General</c:formatCode>
                <c:ptCount val="6"/>
                <c:pt idx="0">
                  <c:v>8214.8881526268087</c:v>
                </c:pt>
                <c:pt idx="1">
                  <c:v>240.54303412592483</c:v>
                </c:pt>
                <c:pt idx="2">
                  <c:v>238.23168100051447</c:v>
                </c:pt>
                <c:pt idx="3">
                  <c:v>235.91467379399879</c:v>
                </c:pt>
                <c:pt idx="4">
                  <c:v>233.59107516457166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213-472E-B3A4-B0BA6456F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421353"/>
        <c:axId val="564281439"/>
      </c:barChart>
      <c:catAx>
        <c:axId val="746421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4281439"/>
        <c:crosses val="autoZero"/>
        <c:auto val="1"/>
        <c:lblAlgn val="ctr"/>
        <c:lblOffset val="100"/>
        <c:noMultiLvlLbl val="1"/>
      </c:catAx>
      <c:valAx>
        <c:axId val="564281439"/>
        <c:scaling>
          <c:orientation val="minMax"/>
          <c:max val="3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Revenue in Millions Č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464213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Revenue (30 years)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Comparison!$A$70</c:f>
              <c:strCache>
                <c:ptCount val="1"/>
                <c:pt idx="0">
                  <c:v>With Program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F627-40DE-9E76-3F71155D7FF5}"/>
              </c:ext>
            </c:extLst>
          </c:dPt>
          <c:cat>
            <c:numRef>
              <c:f>Comparison!$B$69:$AF$69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Comparison!$B$70:$AF$70</c:f>
              <c:numCache>
                <c:formatCode>General</c:formatCode>
                <c:ptCount val="31"/>
                <c:pt idx="0">
                  <c:v>9036.3769678894896</c:v>
                </c:pt>
                <c:pt idx="1">
                  <c:v>264.59733753851731</c:v>
                </c:pt>
                <c:pt idx="2">
                  <c:v>262.05484910056595</c:v>
                </c:pt>
                <c:pt idx="3">
                  <c:v>259.50614117339865</c:v>
                </c:pt>
                <c:pt idx="4">
                  <c:v>256.95018268102888</c:v>
                </c:pt>
                <c:pt idx="5">
                  <c:v>253.96766414346266</c:v>
                </c:pt>
                <c:pt idx="6">
                  <c:v>250.9542444557398</c:v>
                </c:pt>
                <c:pt idx="7">
                  <c:v>247.90547458985489</c:v>
                </c:pt>
                <c:pt idx="8">
                  <c:v>244.81786650246497</c:v>
                </c:pt>
                <c:pt idx="9">
                  <c:v>241.68231676224937</c:v>
                </c:pt>
                <c:pt idx="10">
                  <c:v>236.76855807532672</c:v>
                </c:pt>
                <c:pt idx="11">
                  <c:v>231.85621096097043</c:v>
                </c:pt>
                <c:pt idx="12">
                  <c:v>226.94015406861109</c:v>
                </c:pt>
                <c:pt idx="13">
                  <c:v>222.01590133056496</c:v>
                </c:pt>
                <c:pt idx="14">
                  <c:v>217.07886650185313</c:v>
                </c:pt>
                <c:pt idx="15">
                  <c:v>212.12381112204108</c:v>
                </c:pt>
                <c:pt idx="16">
                  <c:v>207.14500876969262</c:v>
                </c:pt>
                <c:pt idx="17">
                  <c:v>202.13578933373574</c:v>
                </c:pt>
                <c:pt idx="18">
                  <c:v>197.08859898160637</c:v>
                </c:pt>
                <c:pt idx="19">
                  <c:v>191.99453362209539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627-40DE-9E76-3F71155D7FF5}"/>
            </c:ext>
          </c:extLst>
        </c:ser>
        <c:ser>
          <c:idx val="1"/>
          <c:order val="1"/>
          <c:tx>
            <c:strRef>
              <c:f>Comparison!$A$71</c:f>
              <c:strCache>
                <c:ptCount val="1"/>
                <c:pt idx="0">
                  <c:v>Without Program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Comparison!$B$69:$AF$69</c:f>
              <c:numCache>
                <c:formatCode>General</c:formatCode>
                <c:ptCount val="31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  <c:pt idx="16">
                  <c:v>2039</c:v>
                </c:pt>
                <c:pt idx="17">
                  <c:v>2040</c:v>
                </c:pt>
                <c:pt idx="18">
                  <c:v>2041</c:v>
                </c:pt>
                <c:pt idx="19">
                  <c:v>2042</c:v>
                </c:pt>
                <c:pt idx="20">
                  <c:v>2043</c:v>
                </c:pt>
                <c:pt idx="21">
                  <c:v>2044</c:v>
                </c:pt>
                <c:pt idx="22">
                  <c:v>2045</c:v>
                </c:pt>
                <c:pt idx="23">
                  <c:v>2046</c:v>
                </c:pt>
                <c:pt idx="24">
                  <c:v>2047</c:v>
                </c:pt>
                <c:pt idx="25">
                  <c:v>2048</c:v>
                </c:pt>
                <c:pt idx="26">
                  <c:v>2049</c:v>
                </c:pt>
                <c:pt idx="27">
                  <c:v>2050</c:v>
                </c:pt>
                <c:pt idx="28">
                  <c:v>2051</c:v>
                </c:pt>
                <c:pt idx="29">
                  <c:v>2052</c:v>
                </c:pt>
              </c:numCache>
            </c:numRef>
          </c:cat>
          <c:val>
            <c:numRef>
              <c:f>Comparison!$B$71:$AF$71</c:f>
              <c:numCache>
                <c:formatCode>General</c:formatCode>
                <c:ptCount val="31"/>
                <c:pt idx="0">
                  <c:v>8214.8881526268087</c:v>
                </c:pt>
                <c:pt idx="1">
                  <c:v>240.54303412592483</c:v>
                </c:pt>
                <c:pt idx="2">
                  <c:v>238.23168100051447</c:v>
                </c:pt>
                <c:pt idx="3">
                  <c:v>235.91467379399879</c:v>
                </c:pt>
                <c:pt idx="4">
                  <c:v>233.59107516457166</c:v>
                </c:pt>
                <c:pt idx="5">
                  <c:v>230.87969467587513</c:v>
                </c:pt>
                <c:pt idx="6">
                  <c:v>228.14022223249071</c:v>
                </c:pt>
                <c:pt idx="7">
                  <c:v>225.36861326350444</c:v>
                </c:pt>
                <c:pt idx="8">
                  <c:v>222.56169682042267</c:v>
                </c:pt>
                <c:pt idx="9">
                  <c:v>219.71119705659032</c:v>
                </c:pt>
                <c:pt idx="10">
                  <c:v>215.24414370484246</c:v>
                </c:pt>
                <c:pt idx="11">
                  <c:v>210.77837360088219</c:v>
                </c:pt>
                <c:pt idx="12">
                  <c:v>206.30923097146461</c:v>
                </c:pt>
                <c:pt idx="13">
                  <c:v>201.83263757324085</c:v>
                </c:pt>
                <c:pt idx="14">
                  <c:v>197.34442409259375</c:v>
                </c:pt>
                <c:pt idx="15">
                  <c:v>192.83982829276459</c:v>
                </c:pt>
                <c:pt idx="16">
                  <c:v>188.3136443360842</c:v>
                </c:pt>
                <c:pt idx="17">
                  <c:v>183.75980848521428</c:v>
                </c:pt>
                <c:pt idx="18">
                  <c:v>179.17145361964214</c:v>
                </c:pt>
                <c:pt idx="19">
                  <c:v>174.54048511099577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627-40DE-9E76-3F71155D7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4525859"/>
        <c:axId val="1439654007"/>
      </c:barChart>
      <c:catAx>
        <c:axId val="834525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39654007"/>
        <c:crosses val="autoZero"/>
        <c:auto val="1"/>
        <c:lblAlgn val="ctr"/>
        <c:lblOffset val="100"/>
        <c:noMultiLvlLbl val="1"/>
      </c:catAx>
      <c:valAx>
        <c:axId val="1439654007"/>
        <c:scaling>
          <c:orientation val="minMax"/>
          <c:max val="3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Arial"/>
                  </a:rPr>
                  <a:t>Revenue in Millions Č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3452585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en-AU" b="0" i="0">
                <a:solidFill>
                  <a:srgbClr val="757575"/>
                </a:solidFill>
                <a:latin typeface="Arial"/>
              </a:rPr>
              <a:t>Sensitivity Analysis Comparison - NPV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v>Best</c:v>
          </c:tx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Tests'!$A$20:$A$25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Tests'!$B$20:$B$25</c:f>
              <c:numCache>
                <c:formatCode>#,##0</c:formatCode>
                <c:ptCount val="6"/>
                <c:pt idx="0">
                  <c:v>-13904892.826739907</c:v>
                </c:pt>
                <c:pt idx="1">
                  <c:v>155186223.77847373</c:v>
                </c:pt>
                <c:pt idx="2">
                  <c:v>75754992.040428877</c:v>
                </c:pt>
                <c:pt idx="3">
                  <c:v>-34386508.515128851</c:v>
                </c:pt>
                <c:pt idx="4">
                  <c:v>62569020.328246832</c:v>
                </c:pt>
                <c:pt idx="5">
                  <c:v>13891918.043325305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9F-4F6C-9FF4-012B2F5B8552}"/>
            </c:ext>
          </c:extLst>
        </c:ser>
        <c:ser>
          <c:idx val="1"/>
          <c:order val="1"/>
          <c:tx>
            <c:v>Worst</c:v>
          </c:tx>
          <c:spPr>
            <a:solidFill>
              <a:srgbClr val="E971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Tests'!$A$20:$A$25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Tests'!$C$20:$C$25</c:f>
              <c:numCache>
                <c:formatCode>#,##0</c:formatCode>
                <c:ptCount val="6"/>
                <c:pt idx="0">
                  <c:v>19169852.246573687</c:v>
                </c:pt>
                <c:pt idx="1">
                  <c:v>-139561388.12597084</c:v>
                </c:pt>
                <c:pt idx="2">
                  <c:v>-71150586.726446509</c:v>
                </c:pt>
                <c:pt idx="3">
                  <c:v>63718044.460751057</c:v>
                </c:pt>
                <c:pt idx="4">
                  <c:v>-50400221.663953424</c:v>
                </c:pt>
                <c:pt idx="5">
                  <c:v>-19549575.303586841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9F-4F6C-9FF4-012B2F5B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0098235"/>
        <c:axId val="261046158"/>
      </c:barChart>
      <c:catAx>
        <c:axId val="18000982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61046158"/>
        <c:crosses val="autoZero"/>
        <c:auto val="1"/>
        <c:lblAlgn val="ctr"/>
        <c:lblOffset val="100"/>
        <c:noMultiLvlLbl val="1"/>
      </c:catAx>
      <c:valAx>
        <c:axId val="2610461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Absolute Difference in NPV (000's)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0098235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908333333333345"/>
          <c:y val="0.13454627133872418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Sensitivity Analysis Comparison - Profit Margin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'Sensitivity Tests'!$D$18:$D$19</c:f>
              <c:strCache>
                <c:ptCount val="2"/>
                <c:pt idx="0">
                  <c:v>Relative Diff in PM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Tests'!$A$20:$A$25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Tests'!$D$20:$D$25</c:f>
              <c:numCache>
                <c:formatCode>0%</c:formatCode>
                <c:ptCount val="6"/>
                <c:pt idx="0">
                  <c:v>1.1839689468428727E-2</c:v>
                </c:pt>
                <c:pt idx="1">
                  <c:v>0.15643514825057281</c:v>
                </c:pt>
                <c:pt idx="2">
                  <c:v>7.6736848971358018E-2</c:v>
                </c:pt>
                <c:pt idx="3">
                  <c:v>-3.4952871767896299E-2</c:v>
                </c:pt>
                <c:pt idx="4">
                  <c:v>6.2909000703090134E-2</c:v>
                </c:pt>
                <c:pt idx="5">
                  <c:v>1.3946655230280269E-2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0C-49C3-8421-8D19ED1FFEE8}"/>
            </c:ext>
          </c:extLst>
        </c:ser>
        <c:ser>
          <c:idx val="1"/>
          <c:order val="1"/>
          <c:tx>
            <c:strRef>
              <c:f>'Sensitivity Tests'!$E$18:$E$19</c:f>
              <c:strCache>
                <c:ptCount val="2"/>
                <c:pt idx="0">
                  <c:v>Relative Diff in PM</c:v>
                </c:pt>
                <c:pt idx="1">
                  <c:v>Worst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Tests'!$A$20:$A$25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Tests'!$E$20:$E$25</c:f>
              <c:numCache>
                <c:formatCode>0%</c:formatCode>
                <c:ptCount val="6"/>
                <c:pt idx="0">
                  <c:v>-2.1806925986101011E-2</c:v>
                </c:pt>
                <c:pt idx="1">
                  <c:v>-0.14083799800832664</c:v>
                </c:pt>
                <c:pt idx="2">
                  <c:v>-7.2066815579413079E-2</c:v>
                </c:pt>
                <c:pt idx="3">
                  <c:v>6.5052428959816E-2</c:v>
                </c:pt>
                <c:pt idx="4">
                  <c:v>-5.0666794939842386E-2</c:v>
                </c:pt>
                <c:pt idx="5">
                  <c:v>-1.9658745657589849E-2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C0C-49C3-8421-8D19ED1FF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6770937"/>
        <c:axId val="1156368041"/>
      </c:barChart>
      <c:catAx>
        <c:axId val="8967709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6368041"/>
        <c:crosses val="autoZero"/>
        <c:auto val="1"/>
        <c:lblAlgn val="ctr"/>
        <c:lblOffset val="100"/>
        <c:noMultiLvlLbl val="1"/>
      </c:catAx>
      <c:valAx>
        <c:axId val="11563680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Relative Difference in Profit Margin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677093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en-AU" b="0" i="0">
                <a:solidFill>
                  <a:srgbClr val="757575"/>
                </a:solidFill>
                <a:latin typeface="Arial"/>
              </a:rPr>
              <a:t>Sensitivity Analysis Comparison - NPV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v>Best</c:v>
          </c:tx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'Copy of Copied Actual Values DO'!$A$20:$A$26</c:f>
              <c:strCache>
                <c:ptCount val="7"/>
                <c:pt idx="0">
                  <c:v>Interest Rate</c:v>
                </c:pt>
                <c:pt idx="1">
                  <c:v>Inflation Rate</c:v>
                </c:pt>
                <c:pt idx="2">
                  <c:v>Intervention Program Mortality Improvement</c:v>
                </c:pt>
                <c:pt idx="3">
                  <c:v>Intervention Program Costs</c:v>
                </c:pt>
                <c:pt idx="4">
                  <c:v>Goal Meeting Rate</c:v>
                </c:pt>
                <c:pt idx="5">
                  <c:v>Sign-up Rate</c:v>
                </c:pt>
                <c:pt idx="6">
                  <c:v>Time Horizon for Intervention Program</c:v>
                </c:pt>
              </c:strCache>
            </c:strRef>
          </c:cat>
          <c:val>
            <c:numRef>
              <c:f>'Copy of Copied Actual Values DO'!$B$20:$B$26</c:f>
              <c:numCache>
                <c:formatCode>#,##0</c:formatCode>
                <c:ptCount val="7"/>
                <c:pt idx="0">
                  <c:v>-13904892.826739907</c:v>
                </c:pt>
                <c:pt idx="1">
                  <c:v>17000000</c:v>
                </c:pt>
                <c:pt idx="2">
                  <c:v>155186223.77847373</c:v>
                </c:pt>
                <c:pt idx="3">
                  <c:v>75754992.040428877</c:v>
                </c:pt>
                <c:pt idx="4">
                  <c:v>-34386508.515128851</c:v>
                </c:pt>
                <c:pt idx="5">
                  <c:v>62569020.328246832</c:v>
                </c:pt>
                <c:pt idx="6">
                  <c:v>13891918.043325305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AFA-4874-9774-9F0145B9ED44}"/>
            </c:ext>
          </c:extLst>
        </c:ser>
        <c:ser>
          <c:idx val="1"/>
          <c:order val="1"/>
          <c:tx>
            <c:v>Worst</c:v>
          </c:tx>
          <c:spPr>
            <a:solidFill>
              <a:srgbClr val="E971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'Copy of Copied Actual Values DO'!$A$20:$A$26</c:f>
              <c:strCache>
                <c:ptCount val="7"/>
                <c:pt idx="0">
                  <c:v>Interest Rate</c:v>
                </c:pt>
                <c:pt idx="1">
                  <c:v>Inflation Rate</c:v>
                </c:pt>
                <c:pt idx="2">
                  <c:v>Intervention Program Mortality Improvement</c:v>
                </c:pt>
                <c:pt idx="3">
                  <c:v>Intervention Program Costs</c:v>
                </c:pt>
                <c:pt idx="4">
                  <c:v>Goal Meeting Rate</c:v>
                </c:pt>
                <c:pt idx="5">
                  <c:v>Sign-up Rate</c:v>
                </c:pt>
                <c:pt idx="6">
                  <c:v>Time Horizon for Intervention Program</c:v>
                </c:pt>
              </c:strCache>
            </c:strRef>
          </c:cat>
          <c:val>
            <c:numRef>
              <c:f>'Copy of Copied Actual Values DO'!$C$20:$C$26</c:f>
              <c:numCache>
                <c:formatCode>#,##0</c:formatCode>
                <c:ptCount val="7"/>
                <c:pt idx="0">
                  <c:v>19169852.246573687</c:v>
                </c:pt>
                <c:pt idx="1">
                  <c:v>-15000000</c:v>
                </c:pt>
                <c:pt idx="2">
                  <c:v>-139561388.12597084</c:v>
                </c:pt>
                <c:pt idx="3">
                  <c:v>-71150586.726446509</c:v>
                </c:pt>
                <c:pt idx="4">
                  <c:v>63718044.460751057</c:v>
                </c:pt>
                <c:pt idx="5">
                  <c:v>-50400221.663953424</c:v>
                </c:pt>
                <c:pt idx="6">
                  <c:v>-19549575.303586841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AFA-4874-9774-9F0145B9E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3444559"/>
        <c:axId val="1487917798"/>
      </c:barChart>
      <c:catAx>
        <c:axId val="18234445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87917798"/>
        <c:crosses val="autoZero"/>
        <c:auto val="1"/>
        <c:lblAlgn val="ctr"/>
        <c:lblOffset val="100"/>
        <c:noMultiLvlLbl val="1"/>
      </c:catAx>
      <c:valAx>
        <c:axId val="14879177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Absolute Difference in NPV (000's)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3444559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908333333333345"/>
          <c:y val="0.13454627133872418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Sensitivity Analysis Comparison - Profit Margin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'Copy of Copied Actual Values DO'!$D$18:$D$19</c:f>
              <c:strCache>
                <c:ptCount val="2"/>
                <c:pt idx="0">
                  <c:v>Relative Diff in PM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'Copy of Copied Actual Values DO'!$A$20:$A$26</c:f>
              <c:strCache>
                <c:ptCount val="7"/>
                <c:pt idx="0">
                  <c:v>Interest Rate</c:v>
                </c:pt>
                <c:pt idx="1">
                  <c:v>Inflation Rate</c:v>
                </c:pt>
                <c:pt idx="2">
                  <c:v>Intervention Program Mortality Improvement</c:v>
                </c:pt>
                <c:pt idx="3">
                  <c:v>Intervention Program Costs</c:v>
                </c:pt>
                <c:pt idx="4">
                  <c:v>Goal Meeting Rate</c:v>
                </c:pt>
                <c:pt idx="5">
                  <c:v>Sign-up Rate</c:v>
                </c:pt>
                <c:pt idx="6">
                  <c:v>Time Horizon for Intervention Program</c:v>
                </c:pt>
              </c:strCache>
            </c:strRef>
          </c:cat>
          <c:val>
            <c:numRef>
              <c:f>'Copy of Copied Actual Values DO'!$D$20:$D$26</c:f>
              <c:numCache>
                <c:formatCode>0%</c:formatCode>
                <c:ptCount val="7"/>
                <c:pt idx="0">
                  <c:v>1.1839689468428727E-2</c:v>
                </c:pt>
                <c:pt idx="1">
                  <c:v>8.0000000000000002E-3</c:v>
                </c:pt>
                <c:pt idx="2">
                  <c:v>0.15643514825057281</c:v>
                </c:pt>
                <c:pt idx="3">
                  <c:v>7.6736848971358018E-2</c:v>
                </c:pt>
                <c:pt idx="4">
                  <c:v>-3.4952871767896299E-2</c:v>
                </c:pt>
                <c:pt idx="5">
                  <c:v>6.2909000703090134E-2</c:v>
                </c:pt>
                <c:pt idx="6">
                  <c:v>1.3946655230280269E-2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7F8-49FF-9BE0-E85668D6ED4B}"/>
            </c:ext>
          </c:extLst>
        </c:ser>
        <c:ser>
          <c:idx val="1"/>
          <c:order val="1"/>
          <c:tx>
            <c:strRef>
              <c:f>'Copy of Copied Actual Values DO'!$E$18:$E$19</c:f>
              <c:strCache>
                <c:ptCount val="2"/>
                <c:pt idx="0">
                  <c:v>Relative Diff in PM</c:v>
                </c:pt>
                <c:pt idx="1">
                  <c:v>Worst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'Copy of Copied Actual Values DO'!$A$20:$A$26</c:f>
              <c:strCache>
                <c:ptCount val="7"/>
                <c:pt idx="0">
                  <c:v>Interest Rate</c:v>
                </c:pt>
                <c:pt idx="1">
                  <c:v>Inflation Rate</c:v>
                </c:pt>
                <c:pt idx="2">
                  <c:v>Intervention Program Mortality Improvement</c:v>
                </c:pt>
                <c:pt idx="3">
                  <c:v>Intervention Program Costs</c:v>
                </c:pt>
                <c:pt idx="4">
                  <c:v>Goal Meeting Rate</c:v>
                </c:pt>
                <c:pt idx="5">
                  <c:v>Sign-up Rate</c:v>
                </c:pt>
                <c:pt idx="6">
                  <c:v>Time Horizon for Intervention Program</c:v>
                </c:pt>
              </c:strCache>
            </c:strRef>
          </c:cat>
          <c:val>
            <c:numRef>
              <c:f>'Copy of Copied Actual Values DO'!$E$20:$E$26</c:f>
              <c:numCache>
                <c:formatCode>0%</c:formatCode>
                <c:ptCount val="7"/>
                <c:pt idx="0">
                  <c:v>-2.1806925986101011E-2</c:v>
                </c:pt>
                <c:pt idx="1">
                  <c:v>-1.4999999999999999E-2</c:v>
                </c:pt>
                <c:pt idx="2">
                  <c:v>-0.14083799800832664</c:v>
                </c:pt>
                <c:pt idx="3">
                  <c:v>-7.2066815579413079E-2</c:v>
                </c:pt>
                <c:pt idx="4">
                  <c:v>6.5052428959816E-2</c:v>
                </c:pt>
                <c:pt idx="5">
                  <c:v>-5.0666794939842386E-2</c:v>
                </c:pt>
                <c:pt idx="6">
                  <c:v>-1.9658745657589849E-2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7F8-49FF-9BE0-E85668D6E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027296"/>
        <c:axId val="1908436691"/>
      </c:barChart>
      <c:catAx>
        <c:axId val="18320272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08436691"/>
        <c:crosses val="autoZero"/>
        <c:auto val="1"/>
        <c:lblAlgn val="ctr"/>
        <c:lblOffset val="100"/>
        <c:noMultiLvlLbl val="1"/>
      </c:catAx>
      <c:valAx>
        <c:axId val="19084366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Relative Difference in Profit Margin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202729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en-AU" b="0" i="0">
                <a:solidFill>
                  <a:srgbClr val="757575"/>
                </a:solidFill>
                <a:latin typeface="Arial"/>
              </a:rPr>
              <a:t>Sensitivity Analysis Comparison - NPV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v>Best</c:v>
          </c:tx>
          <c:spPr>
            <a:solidFill>
              <a:srgbClr val="15608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Analyses'!$A$20:$A$25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Analyses'!$B$20:$B$25</c:f>
              <c:numCache>
                <c:formatCode>#,##0</c:formatCode>
                <c:ptCount val="6"/>
                <c:pt idx="0">
                  <c:v>-904567497.09362936</c:v>
                </c:pt>
                <c:pt idx="1">
                  <c:v>-756644519.890095</c:v>
                </c:pt>
                <c:pt idx="2">
                  <c:v>-264368546.16100764</c:v>
                </c:pt>
                <c:pt idx="3">
                  <c:v>-993790619.38289547</c:v>
                </c:pt>
                <c:pt idx="4">
                  <c:v>-998521054.72011209</c:v>
                </c:pt>
                <c:pt idx="5">
                  <c:v>-889293345.71010232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11-41A2-BAFF-6AD66BF45ED2}"/>
            </c:ext>
          </c:extLst>
        </c:ser>
        <c:ser>
          <c:idx val="1"/>
          <c:order val="1"/>
          <c:tx>
            <c:v>Worst</c:v>
          </c:tx>
          <c:spPr>
            <a:solidFill>
              <a:srgbClr val="E971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Analyses'!$A$20:$A$25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Analyses'!$C$20:$C$25</c:f>
              <c:numCache>
                <c:formatCode>#,##0</c:formatCode>
                <c:ptCount val="6"/>
                <c:pt idx="0">
                  <c:v>-1034686828.8623253</c:v>
                </c:pt>
                <c:pt idx="1">
                  <c:v>-1032027726.9279417</c:v>
                </c:pt>
                <c:pt idx="2">
                  <c:v>-1537967379.7487168</c:v>
                </c:pt>
                <c:pt idx="3">
                  <c:v>-606334094.11339355</c:v>
                </c:pt>
                <c:pt idx="4">
                  <c:v>-802380868.62793708</c:v>
                </c:pt>
                <c:pt idx="5">
                  <c:v>-1319350411.8560083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E11-41A2-BAFF-6AD66BF45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6111680"/>
        <c:axId val="868815595"/>
      </c:barChart>
      <c:catAx>
        <c:axId val="16861116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68815595"/>
        <c:crosses val="autoZero"/>
        <c:auto val="1"/>
        <c:lblAlgn val="ctr"/>
        <c:lblOffset val="100"/>
        <c:noMultiLvlLbl val="1"/>
      </c:catAx>
      <c:valAx>
        <c:axId val="8688155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 i="0">
                    <a:solidFill>
                      <a:srgbClr val="000000"/>
                    </a:solidFill>
                    <a:latin typeface="+mn-lt"/>
                  </a:rPr>
                  <a:t>Absolute Difference in NPV (000's)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6111680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908333333333345"/>
          <c:y val="0.13454627133872418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lang="en-AU" b="0">
                <a:solidFill>
                  <a:srgbClr val="757575"/>
                </a:solidFill>
                <a:latin typeface="Arial"/>
              </a:rPr>
              <a:t>Sensitivity Analysis Comparison - Profit Margin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'Sensitivity Analyses'!$D$18:$D$19</c:f>
              <c:strCache>
                <c:ptCount val="2"/>
                <c:pt idx="0">
                  <c:v>Relative Diff in PM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Analyses'!$A$20:$A$25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Analyses'!$D$20:$D$25</c:f>
              <c:numCache>
                <c:formatCode>0%</c:formatCode>
                <c:ptCount val="6"/>
                <c:pt idx="0">
                  <c:v>-0.36126570809301106</c:v>
                </c:pt>
                <c:pt idx="1">
                  <c:v>-0.30014258476965738</c:v>
                </c:pt>
                <c:pt idx="2">
                  <c:v>-3.9645474186717378E-2</c:v>
                </c:pt>
                <c:pt idx="3">
                  <c:v>-0.42502666322121396</c:v>
                </c:pt>
                <c:pt idx="4">
                  <c:v>-0.42770475821520115</c:v>
                </c:pt>
                <c:pt idx="5">
                  <c:v>-0.3698254901297533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D75-4041-8994-5B882A0726E6}"/>
            </c:ext>
          </c:extLst>
        </c:ser>
        <c:ser>
          <c:idx val="1"/>
          <c:order val="1"/>
          <c:tx>
            <c:strRef>
              <c:f>'Sensitivity Analyses'!$E$18:$E$19</c:f>
              <c:strCache>
                <c:ptCount val="2"/>
                <c:pt idx="0">
                  <c:v>Relative Diff in PM</c:v>
                </c:pt>
                <c:pt idx="1">
                  <c:v>Worst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'Sensitivity Analyses'!$A$20:$A$25</c:f>
              <c:strCache>
                <c:ptCount val="6"/>
                <c:pt idx="0">
                  <c:v>Interest Rate</c:v>
                </c:pt>
                <c:pt idx="1">
                  <c:v>Intervention Program Mortality Improvement</c:v>
                </c:pt>
                <c:pt idx="2">
                  <c:v>Intervention Program Costs</c:v>
                </c:pt>
                <c:pt idx="3">
                  <c:v>Goal Meeting Rate</c:v>
                </c:pt>
                <c:pt idx="4">
                  <c:v>Sign-up Rate</c:v>
                </c:pt>
                <c:pt idx="5">
                  <c:v>Time Horizon for Intervention Program</c:v>
                </c:pt>
              </c:strCache>
            </c:strRef>
          </c:cat>
          <c:val>
            <c:numRef>
              <c:f>'Sensitivity Analyses'!$E$20:$E$25</c:f>
              <c:numCache>
                <c:formatCode>0%</c:formatCode>
                <c:ptCount val="6"/>
                <c:pt idx="0">
                  <c:v>-0.46870173073643417</c:v>
                </c:pt>
                <c:pt idx="1">
                  <c:v>-0.44481200555483658</c:v>
                </c:pt>
                <c:pt idx="2">
                  <c:v>-0.71240558326901859</c:v>
                </c:pt>
                <c:pt idx="3">
                  <c:v>-0.21991169736427751</c:v>
                </c:pt>
                <c:pt idx="4">
                  <c:v>-0.32354951420889078</c:v>
                </c:pt>
                <c:pt idx="5">
                  <c:v>-0.59673037488071867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D75-4041-8994-5B882A072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1790083"/>
        <c:axId val="1687106424"/>
      </c:barChart>
      <c:catAx>
        <c:axId val="206179008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Variable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7106424"/>
        <c:crosses val="autoZero"/>
        <c:auto val="1"/>
        <c:lblAlgn val="ctr"/>
        <c:lblOffset val="100"/>
        <c:noMultiLvlLbl val="1"/>
      </c:catAx>
      <c:valAx>
        <c:axId val="16871064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b="0">
                    <a:solidFill>
                      <a:srgbClr val="000000"/>
                    </a:solidFill>
                    <a:latin typeface="+mn-lt"/>
                  </a:rPr>
                  <a:t>Relative Difference in Profit Margin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1790083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15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381000</xdr:colOff>
      <xdr:row>15</xdr:row>
      <xdr:rowOff>133350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13</xdr:row>
      <xdr:rowOff>152400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400050</xdr:colOff>
      <xdr:row>13</xdr:row>
      <xdr:rowOff>152400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11</xdr:row>
      <xdr:rowOff>9525</xdr:rowOff>
    </xdr:from>
    <xdr:ext cx="504825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447675</xdr:colOff>
      <xdr:row>11</xdr:row>
      <xdr:rowOff>9525</xdr:rowOff>
    </xdr:from>
    <xdr:ext cx="504825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381000</xdr:colOff>
      <xdr:row>41</xdr:row>
      <xdr:rowOff>19050</xdr:rowOff>
    </xdr:from>
    <xdr:ext cx="504825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609600</xdr:colOff>
      <xdr:row>41</xdr:row>
      <xdr:rowOff>19050</xdr:rowOff>
    </xdr:from>
    <xdr:ext cx="504825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381000</xdr:colOff>
      <xdr:row>72</xdr:row>
      <xdr:rowOff>28575</xdr:rowOff>
    </xdr:from>
    <xdr:ext cx="504825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</xdr:col>
      <xdr:colOff>609600</xdr:colOff>
      <xdr:row>72</xdr:row>
      <xdr:rowOff>28575</xdr:rowOff>
    </xdr:from>
    <xdr:ext cx="5048250" cy="35337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26</xdr:row>
      <xdr:rowOff>180975</xdr:rowOff>
    </xdr:from>
    <xdr:ext cx="5715000" cy="35337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295275</xdr:colOff>
      <xdr:row>26</xdr:row>
      <xdr:rowOff>180975</xdr:rowOff>
    </xdr:from>
    <xdr:ext cx="5715000" cy="35337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27</xdr:row>
      <xdr:rowOff>180975</xdr:rowOff>
    </xdr:from>
    <xdr:ext cx="5715000" cy="35337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2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295275</xdr:colOff>
      <xdr:row>27</xdr:row>
      <xdr:rowOff>180975</xdr:rowOff>
    </xdr:from>
    <xdr:ext cx="5715000" cy="35337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2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26</xdr:row>
      <xdr:rowOff>180975</xdr:rowOff>
    </xdr:from>
    <xdr:ext cx="5715000" cy="3533775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2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295275</xdr:colOff>
      <xdr:row>26</xdr:row>
      <xdr:rowOff>180975</xdr:rowOff>
    </xdr:from>
    <xdr:ext cx="5715000" cy="3533775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2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6">
  <tableColumns count="6">
    <tableColumn id="1" xr3:uid="{00000000-0010-0000-0000-000001000000}" name="year"/>
    <tableColumn id="2" xr3:uid="{00000000-0010-0000-0000-000002000000}" name="premiums"/>
    <tableColumn id="3" xr3:uid="{00000000-0010-0000-0000-000003000000}" name="expenses"/>
    <tableColumn id="4" xr3:uid="{00000000-0010-0000-0000-000004000000}" name="exp_death_costs"/>
    <tableColumn id="5" xr3:uid="{00000000-0010-0000-0000-000005000000}" name="premiums_adjusted"/>
    <tableColumn id="6" xr3:uid="{00000000-0010-0000-0000-000006000000}" name="exp_death_costs_no_reduction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86">
  <tableColumns count="6">
    <tableColumn id="1" xr3:uid="{00000000-0010-0000-0100-000001000000}" name="year"/>
    <tableColumn id="2" xr3:uid="{00000000-0010-0000-0100-000002000000}" name="premiums"/>
    <tableColumn id="3" xr3:uid="{00000000-0010-0000-0100-000003000000}" name="expenses"/>
    <tableColumn id="4" xr3:uid="{00000000-0010-0000-0100-000004000000}" name="exp_death_costs"/>
    <tableColumn id="5" xr3:uid="{00000000-0010-0000-0100-000005000000}" name="premiums_adjusted"/>
    <tableColumn id="6" xr3:uid="{00000000-0010-0000-0100-000006000000}" name="exp_death_costs_no_reduction"/>
  </tableColumns>
  <tableStyleInfo name="Scenario Test 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86">
  <tableColumns count="6">
    <tableColumn id="1" xr3:uid="{00000000-0010-0000-0200-000001000000}" name="year"/>
    <tableColumn id="2" xr3:uid="{00000000-0010-0000-0200-000002000000}" name="premiums"/>
    <tableColumn id="3" xr3:uid="{00000000-0010-0000-0200-000003000000}" name="expenses"/>
    <tableColumn id="4" xr3:uid="{00000000-0010-0000-0200-000004000000}" name="exp_death_costs"/>
    <tableColumn id="5" xr3:uid="{00000000-0010-0000-0200-000005000000}" name="premiums_adjusted"/>
    <tableColumn id="6" xr3:uid="{00000000-0010-0000-0200-000006000000}" name="exp_death_costs_no_reduction"/>
  </tableColumns>
  <tableStyleInfo name="Long Horizon Data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86">
  <tableColumns count="6">
    <tableColumn id="1" xr3:uid="{00000000-0010-0000-0300-000001000000}" name="year"/>
    <tableColumn id="2" xr3:uid="{00000000-0010-0000-0300-000002000000}" name="premiums"/>
    <tableColumn id="3" xr3:uid="{00000000-0010-0000-0300-000003000000}" name="expenses"/>
    <tableColumn id="4" xr3:uid="{00000000-0010-0000-0300-000004000000}" name="exp_death_costs"/>
    <tableColumn id="5" xr3:uid="{00000000-0010-0000-0300-000005000000}" name="premiums_adjusted"/>
    <tableColumn id="6" xr3:uid="{00000000-0010-0000-0300-000006000000}" name="exp_death_costs_no_reduction"/>
  </tableColumns>
  <tableStyleInfo name="Short Horizon Data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F86">
  <tableColumns count="6">
    <tableColumn id="1" xr3:uid="{00000000-0010-0000-0400-000001000000}" name="year"/>
    <tableColumn id="2" xr3:uid="{00000000-0010-0000-0400-000002000000}" name="premiums"/>
    <tableColumn id="3" xr3:uid="{00000000-0010-0000-0400-000003000000}" name="expenses"/>
    <tableColumn id="4" xr3:uid="{00000000-0010-0000-0400-000004000000}" name="exp_death_costs"/>
    <tableColumn id="5" xr3:uid="{00000000-0010-0000-0400-000005000000}" name="premiums_adjusted"/>
    <tableColumn id="6" xr3:uid="{00000000-0010-0000-0400-000006000000}" name="exp_death_costs_no_reduction"/>
  </tableColumns>
  <tableStyleInfo name="High Signup Data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F86">
  <tableColumns count="6">
    <tableColumn id="1" xr3:uid="{00000000-0010-0000-0500-000001000000}" name="year"/>
    <tableColumn id="2" xr3:uid="{00000000-0010-0000-0500-000002000000}" name="premiums"/>
    <tableColumn id="3" xr3:uid="{00000000-0010-0000-0500-000003000000}" name="expenses"/>
    <tableColumn id="4" xr3:uid="{00000000-0010-0000-0500-000004000000}" name="exp_death_costs"/>
    <tableColumn id="5" xr3:uid="{00000000-0010-0000-0500-000005000000}" name="premiums_adjusted"/>
    <tableColumn id="6" xr3:uid="{00000000-0010-0000-0500-000006000000}" name="exp_death_costs_no_reduction"/>
  </tableColumns>
  <tableStyleInfo name="Low Signup Data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86">
  <tableColumns count="6">
    <tableColumn id="1" xr3:uid="{00000000-0010-0000-0600-000001000000}" name="year"/>
    <tableColumn id="2" xr3:uid="{00000000-0010-0000-0600-000002000000}" name="premiums"/>
    <tableColumn id="3" xr3:uid="{00000000-0010-0000-0600-000003000000}" name="expenses"/>
    <tableColumn id="4" xr3:uid="{00000000-0010-0000-0600-000004000000}" name="exp_death_costs"/>
    <tableColumn id="5" xr3:uid="{00000000-0010-0000-0600-000005000000}" name="premiums_adjusted"/>
    <tableColumn id="6" xr3:uid="{00000000-0010-0000-0600-000006000000}" name="exp_death_costs_no_reduction"/>
  </tableColumns>
  <tableStyleInfo name="High Goal Meeting Data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86">
  <tableColumns count="6">
    <tableColumn id="1" xr3:uid="{00000000-0010-0000-0700-000001000000}" name="year"/>
    <tableColumn id="2" xr3:uid="{00000000-0010-0000-0700-000002000000}" name="premiums"/>
    <tableColumn id="3" xr3:uid="{00000000-0010-0000-0700-000003000000}" name="expenses"/>
    <tableColumn id="4" xr3:uid="{00000000-0010-0000-0700-000004000000}" name="exp_death_costs"/>
    <tableColumn id="5" xr3:uid="{00000000-0010-0000-0700-000005000000}" name="premiums_adjusted"/>
    <tableColumn id="6" xr3:uid="{00000000-0010-0000-0700-000006000000}" name="exp_death_costs_no_reduction"/>
  </tableColumns>
  <tableStyleInfo name="Low Goal Meeting Data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F86">
  <tableColumns count="6">
    <tableColumn id="1" xr3:uid="{00000000-0010-0000-0800-000001000000}" name="year"/>
    <tableColumn id="2" xr3:uid="{00000000-0010-0000-0800-000002000000}" name="premiums"/>
    <tableColumn id="3" xr3:uid="{00000000-0010-0000-0800-000003000000}" name="expenses"/>
    <tableColumn id="4" xr3:uid="{00000000-0010-0000-0800-000004000000}" name="exp_death_costs"/>
    <tableColumn id="5" xr3:uid="{00000000-0010-0000-0800-000005000000}" name="premiums_adjusted"/>
    <tableColumn id="6" xr3:uid="{00000000-0010-0000-0800-000006000000}" name="exp_death_costs_no_reduction"/>
  </tableColumns>
  <tableStyleInfo name="Low Intervention Cost Data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F86">
  <tableColumns count="6">
    <tableColumn id="1" xr3:uid="{00000000-0010-0000-0900-000001000000}" name="year"/>
    <tableColumn id="2" xr3:uid="{00000000-0010-0000-0900-000002000000}" name="premiums"/>
    <tableColumn id="3" xr3:uid="{00000000-0010-0000-0900-000003000000}" name="expenses"/>
    <tableColumn id="4" xr3:uid="{00000000-0010-0000-0900-000004000000}" name="exp_death_costs"/>
    <tableColumn id="5" xr3:uid="{00000000-0010-0000-0900-000005000000}" name="premiums_adjusted"/>
    <tableColumn id="6" xr3:uid="{00000000-0010-0000-0900-000006000000}" name="exp_death_costs_no_reduction"/>
  </tableColumns>
  <tableStyleInfo name="High Intervention Cost Data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F86">
  <tableColumns count="6">
    <tableColumn id="1" xr3:uid="{00000000-0010-0000-0A00-000001000000}" name="year"/>
    <tableColumn id="2" xr3:uid="{00000000-0010-0000-0A00-000002000000}" name="premiums"/>
    <tableColumn id="3" xr3:uid="{00000000-0010-0000-0A00-000003000000}" name="expenses"/>
    <tableColumn id="4" xr3:uid="{00000000-0010-0000-0A00-000004000000}" name="exp_death_costs"/>
    <tableColumn id="5" xr3:uid="{00000000-0010-0000-0A00-000005000000}" name="premiums_adjusted"/>
    <tableColumn id="6" xr3:uid="{00000000-0010-0000-0A00-000006000000}" name="exp_death_costs_no_reduction"/>
  </tableColumns>
  <tableStyleInfo name="High Mort Improvement Data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F86">
  <tableColumns count="6">
    <tableColumn id="1" xr3:uid="{00000000-0010-0000-0B00-000001000000}" name="year"/>
    <tableColumn id="2" xr3:uid="{00000000-0010-0000-0B00-000002000000}" name="premiums"/>
    <tableColumn id="3" xr3:uid="{00000000-0010-0000-0B00-000003000000}" name="expenses"/>
    <tableColumn id="4" xr3:uid="{00000000-0010-0000-0B00-000004000000}" name="exp_death_costs"/>
    <tableColumn id="5" xr3:uid="{00000000-0010-0000-0B00-000005000000}" name="premiums_adjusted"/>
    <tableColumn id="6" xr3:uid="{00000000-0010-0000-0B00-000006000000}" name="exp_death_costs_no_reduction"/>
  </tableColumns>
  <tableStyleInfo name="Low Mort Improvement Data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F86">
  <tableColumns count="6">
    <tableColumn id="1" xr3:uid="{00000000-0010-0000-0C00-000001000000}" name="year"/>
    <tableColumn id="2" xr3:uid="{00000000-0010-0000-0C00-000002000000}" name="premiums"/>
    <tableColumn id="3" xr3:uid="{00000000-0010-0000-0C00-000003000000}" name="expenses"/>
    <tableColumn id="4" xr3:uid="{00000000-0010-0000-0C00-000004000000}" name="exp_death_costs"/>
    <tableColumn id="5" xr3:uid="{00000000-0010-0000-0C00-000005000000}" name="premiums_adjusted"/>
    <tableColumn id="6" xr3:uid="{00000000-0010-0000-0C00-000006000000}" name="exp_death_costs_no_reduction"/>
  </tableColumns>
  <tableStyleInfo name="Interest Low Data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F86">
  <tableColumns count="6">
    <tableColumn id="1" xr3:uid="{00000000-0010-0000-0D00-000001000000}" name="year"/>
    <tableColumn id="2" xr3:uid="{00000000-0010-0000-0D00-000002000000}" name="premiums"/>
    <tableColumn id="3" xr3:uid="{00000000-0010-0000-0D00-000003000000}" name="expenses"/>
    <tableColumn id="4" xr3:uid="{00000000-0010-0000-0D00-000004000000}" name="exp_death_costs"/>
    <tableColumn id="5" xr3:uid="{00000000-0010-0000-0D00-000005000000}" name="premiums_adjusted"/>
    <tableColumn id="6" xr3:uid="{00000000-0010-0000-0D00-000006000000}" name="exp_death_costs_no_reduction"/>
  </tableColumns>
  <tableStyleInfo name="Interest High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64756400.5603301</v>
      </c>
      <c r="D2" s="1">
        <v>143606070.832863</v>
      </c>
      <c r="E2" s="1">
        <f>Standard!$B$32*B2</f>
        <v>8214888152.6268091</v>
      </c>
      <c r="F2" s="1">
        <v>157375114</v>
      </c>
      <c r="G2" s="4"/>
    </row>
    <row r="3" spans="1:7" ht="15.75">
      <c r="A3" s="1">
        <v>2024</v>
      </c>
      <c r="B3" s="4">
        <v>50576752.339345001</v>
      </c>
      <c r="C3" s="1">
        <v>64127787.485314399</v>
      </c>
      <c r="D3" s="1">
        <v>148172968.16422001</v>
      </c>
      <c r="E3" s="1">
        <f>Standard!$B$32*B3</f>
        <v>240543034.12592483</v>
      </c>
      <c r="F3" s="1">
        <v>167315340.5</v>
      </c>
      <c r="G3" s="4"/>
    </row>
    <row r="4" spans="1:7" ht="15.75">
      <c r="A4" s="1">
        <v>2025</v>
      </c>
      <c r="B4" s="4">
        <v>50090765.559401698</v>
      </c>
      <c r="C4" s="1">
        <v>63497943.289606698</v>
      </c>
      <c r="D4" s="1">
        <v>152936499.08582601</v>
      </c>
      <c r="E4" s="1">
        <f>Standard!$B$32*B4</f>
        <v>238231681.00051448</v>
      </c>
      <c r="F4" s="1">
        <v>178074658.30000001</v>
      </c>
      <c r="G4" s="4"/>
    </row>
    <row r="5" spans="1:7" ht="15.75">
      <c r="A5" s="1">
        <v>2026</v>
      </c>
      <c r="B5" s="4">
        <v>49603589.948275603</v>
      </c>
      <c r="C5" s="1">
        <v>62866687.035455801</v>
      </c>
      <c r="D5" s="1">
        <v>157833965.196325</v>
      </c>
      <c r="E5" s="1">
        <f>Standard!$B$32*B5</f>
        <v>235914673.79399878</v>
      </c>
      <c r="F5" s="1">
        <v>189648817.59999999</v>
      </c>
      <c r="G5" s="4"/>
    </row>
    <row r="6" spans="1:7" ht="15.75">
      <c r="A6" s="1">
        <v>2027</v>
      </c>
      <c r="B6" s="4">
        <v>49115028.419800602</v>
      </c>
      <c r="C6" s="1">
        <v>62233936.018721104</v>
      </c>
      <c r="D6" s="1">
        <v>162847600.30360001</v>
      </c>
      <c r="E6" s="1">
        <f>Standard!$B$32*B6</f>
        <v>233591075.16457167</v>
      </c>
      <c r="F6" s="1">
        <v>202087687.40000001</v>
      </c>
      <c r="G6" s="4"/>
    </row>
    <row r="7" spans="1:7" ht="15.75">
      <c r="A7" s="1">
        <v>2028</v>
      </c>
      <c r="B7" s="4">
        <v>48544931.597114198</v>
      </c>
      <c r="C7" s="1">
        <v>61497358.366404504</v>
      </c>
      <c r="D7" s="1">
        <v>172908766.31753901</v>
      </c>
      <c r="E7" s="1">
        <f>Standard!$B$32*B7</f>
        <v>230879694.67587513</v>
      </c>
      <c r="F7" s="1">
        <v>215168377.80000001</v>
      </c>
      <c r="G7" s="4"/>
    </row>
    <row r="8" spans="1:7" ht="15.75">
      <c r="A8" s="1">
        <v>2029</v>
      </c>
      <c r="B8" s="4">
        <v>47968928.139716297</v>
      </c>
      <c r="C8" s="1">
        <v>60753062.245692499</v>
      </c>
      <c r="D8" s="1">
        <v>183760366.232149</v>
      </c>
      <c r="E8" s="1">
        <f>Standard!$B$32*B8</f>
        <v>228140222.23249072</v>
      </c>
      <c r="F8" s="1">
        <v>229271335.80000001</v>
      </c>
      <c r="G8" s="4"/>
    </row>
    <row r="9" spans="1:7" ht="15.75">
      <c r="A9" s="1">
        <v>2030</v>
      </c>
      <c r="B9" s="4">
        <v>47386167.6332011</v>
      </c>
      <c r="C9" s="1">
        <v>60000020.815674298</v>
      </c>
      <c r="D9" s="1">
        <v>195461611.959977</v>
      </c>
      <c r="E9" s="1">
        <f>Standard!$B$32*B9</f>
        <v>225368613.26350445</v>
      </c>
      <c r="F9" s="1">
        <v>244467607</v>
      </c>
      <c r="G9" s="4"/>
    </row>
    <row r="10" spans="1:7" ht="15.75">
      <c r="A10" s="1">
        <v>2031</v>
      </c>
      <c r="B10" s="4">
        <v>46795983.351644799</v>
      </c>
      <c r="C10" s="1">
        <v>59237157.232485898</v>
      </c>
      <c r="D10" s="1">
        <v>208105429.41073799</v>
      </c>
      <c r="E10" s="1">
        <f>Standard!$B$32*B10</f>
        <v>222561696.82042268</v>
      </c>
      <c r="F10" s="1">
        <v>260868193.69999999</v>
      </c>
      <c r="G10" s="4"/>
    </row>
    <row r="11" spans="1:7" ht="15.75">
      <c r="A11" s="1">
        <v>2032</v>
      </c>
      <c r="B11" s="4">
        <v>46196635.209543802</v>
      </c>
      <c r="C11" s="1">
        <v>58461696.8436528</v>
      </c>
      <c r="D11" s="1">
        <v>222780459.66280901</v>
      </c>
      <c r="E11" s="1">
        <f>Standard!$B$32*B11</f>
        <v>219711197.05659032</v>
      </c>
      <c r="F11" s="1">
        <v>278594805.60000002</v>
      </c>
      <c r="G11" s="4"/>
    </row>
    <row r="12" spans="1:7" ht="15.75">
      <c r="A12" s="1">
        <v>2033</v>
      </c>
      <c r="B12" s="4">
        <v>45257389.340799503</v>
      </c>
      <c r="C12" s="1">
        <v>57254589.159426898</v>
      </c>
      <c r="D12" s="1">
        <v>237008550.95631501</v>
      </c>
      <c r="E12" s="1">
        <f>Standard!$B$32*B12</f>
        <v>215244143.70484245</v>
      </c>
      <c r="F12" s="1">
        <v>295598288.10000002</v>
      </c>
      <c r="G12" s="4"/>
    </row>
    <row r="13" spans="1:7" ht="15.75">
      <c r="A13" s="1">
        <v>2034</v>
      </c>
      <c r="B13" s="4">
        <v>44318413.288663201</v>
      </c>
      <c r="C13" s="1">
        <v>56046111.259034596</v>
      </c>
      <c r="D13" s="1">
        <v>252409504.201134</v>
      </c>
      <c r="E13" s="1">
        <f>Standard!$B$32*B13</f>
        <v>210778373.6008822</v>
      </c>
      <c r="F13" s="1">
        <v>313878550.5</v>
      </c>
      <c r="G13" s="4"/>
    </row>
    <row r="14" spans="1:7" ht="15.75">
      <c r="A14" s="1">
        <v>2035</v>
      </c>
      <c r="B14" s="4">
        <v>43378728.1268849</v>
      </c>
      <c r="C14" s="1">
        <v>54834630.921210401</v>
      </c>
      <c r="D14" s="1">
        <v>269046587.60162401</v>
      </c>
      <c r="E14" s="1">
        <f>Standard!$B$32*B14</f>
        <v>206309230.9714646</v>
      </c>
      <c r="F14" s="1">
        <v>333471623.5</v>
      </c>
      <c r="G14" s="4"/>
    </row>
    <row r="15" spans="1:7" ht="15.75">
      <c r="A15" s="1">
        <v>2036</v>
      </c>
      <c r="B15" s="4">
        <v>42437476.361068301</v>
      </c>
      <c r="C15" s="1">
        <v>53618459.161926202</v>
      </c>
      <c r="D15" s="1">
        <v>286915507.21893102</v>
      </c>
      <c r="E15" s="1">
        <f>Standard!$B$32*B15</f>
        <v>201832637.57324085</v>
      </c>
      <c r="F15" s="1">
        <v>354324825.39999998</v>
      </c>
      <c r="G15" s="4"/>
    </row>
    <row r="16" spans="1:7" ht="15.75">
      <c r="A16" s="1">
        <v>2037</v>
      </c>
      <c r="B16" s="4">
        <v>41493781.348316602</v>
      </c>
      <c r="C16" s="1">
        <v>52395937.367210597</v>
      </c>
      <c r="D16" s="1">
        <v>305984308.13369799</v>
      </c>
      <c r="E16" s="1">
        <f>Standard!$B$32*B16</f>
        <v>197344424.09259376</v>
      </c>
      <c r="F16" s="1">
        <v>376347387.69999999</v>
      </c>
      <c r="G16" s="4"/>
    </row>
    <row r="17" spans="1:7" ht="15.75">
      <c r="A17" s="1">
        <v>2038</v>
      </c>
      <c r="B17" s="4">
        <v>40546641.777284399</v>
      </c>
      <c r="C17" s="1">
        <v>51165452.738897398</v>
      </c>
      <c r="D17" s="1">
        <v>326166528.71555603</v>
      </c>
      <c r="E17" s="1">
        <f>Standard!$B$32*B17</f>
        <v>192839828.2927646</v>
      </c>
      <c r="F17" s="1">
        <v>399378370.30000001</v>
      </c>
      <c r="G17" s="4"/>
    </row>
    <row r="18" spans="1:7" ht="15.75">
      <c r="A18" s="1">
        <v>2039</v>
      </c>
      <c r="B18" s="4">
        <v>39594963.064778</v>
      </c>
      <c r="C18" s="1">
        <v>49925510.8355942</v>
      </c>
      <c r="D18" s="1">
        <v>347395919.02638799</v>
      </c>
      <c r="E18" s="1">
        <f>Standard!$B$32*B18</f>
        <v>188313644.33608419</v>
      </c>
      <c r="F18" s="1">
        <v>423277694.10000002</v>
      </c>
      <c r="G18" s="4"/>
    </row>
    <row r="19" spans="1:7" ht="15.75">
      <c r="A19" s="1">
        <v>2040</v>
      </c>
      <c r="B19" s="4">
        <v>38637470.244998798</v>
      </c>
      <c r="C19" s="1">
        <v>48674707.323408604</v>
      </c>
      <c r="D19" s="1">
        <v>369623661.879475</v>
      </c>
      <c r="E19" s="1">
        <f>Standard!$B$32*B19</f>
        <v>183759808.48521429</v>
      </c>
      <c r="F19" s="1">
        <v>447920444.5</v>
      </c>
      <c r="G19" s="4"/>
    </row>
    <row r="20" spans="1:7" ht="15.75">
      <c r="A20" s="1">
        <v>2041</v>
      </c>
      <c r="B20" s="4">
        <v>37672719.432220802</v>
      </c>
      <c r="C20" s="1">
        <v>47411689.271397203</v>
      </c>
      <c r="D20" s="1">
        <v>392765909.67374998</v>
      </c>
      <c r="E20" s="1">
        <f>Standard!$B$32*B20</f>
        <v>179171453.61964214</v>
      </c>
      <c r="F20" s="1">
        <v>473134989.69999999</v>
      </c>
      <c r="G20" s="4"/>
    </row>
    <row r="21" spans="1:7" ht="15.75" customHeight="1">
      <c r="A21" s="1">
        <v>2042</v>
      </c>
      <c r="B21" s="4">
        <v>36699008.644027703</v>
      </c>
      <c r="C21" s="1">
        <v>46135199.929741703</v>
      </c>
      <c r="D21" s="1">
        <v>416747832.63929701</v>
      </c>
      <c r="E21" s="1">
        <f>Standard!$B$32*B21</f>
        <v>174540485.11099577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21299274.389508501</v>
      </c>
      <c r="D22" s="1">
        <v>323087152.370359</v>
      </c>
      <c r="E22" s="1">
        <f>Standard!$B$32*B22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20544921.936599199</v>
      </c>
      <c r="D23" s="1">
        <v>339936898.58652598</v>
      </c>
      <c r="E23" s="1">
        <f>Standard!$B$32*B23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19779197.1975035</v>
      </c>
      <c r="D24" s="1">
        <v>356082397.27089101</v>
      </c>
      <c r="E24" s="1">
        <f>Standard!$B$32*B24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19003068.959599201</v>
      </c>
      <c r="D25" s="1">
        <v>371230340.14705199</v>
      </c>
      <c r="E25" s="1">
        <f>Standard!$B$32*B25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18217868.431015901</v>
      </c>
      <c r="D26" s="1">
        <v>385128023.92367703</v>
      </c>
      <c r="E26" s="1">
        <f>Standard!$B$32*B26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17425250.126342501</v>
      </c>
      <c r="D27" s="1">
        <v>397532269.79305798</v>
      </c>
      <c r="E27" s="1">
        <f>Standard!$B$32*B27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16627185.5332496</v>
      </c>
      <c r="D28" s="1">
        <v>407993758.94801497</v>
      </c>
      <c r="E28" s="1">
        <f>Standard!$B$32*B28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15826237.657501699</v>
      </c>
      <c r="D29" s="1">
        <v>416288202.13904399</v>
      </c>
      <c r="E29" s="1">
        <f>Standard!$B$32*B29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15025220.9991778</v>
      </c>
      <c r="D30" s="1">
        <v>422276176.87120497</v>
      </c>
      <c r="E30" s="1">
        <f>Standard!$B$32*B30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14227111.824975399</v>
      </c>
      <c r="D31" s="1">
        <v>425864792.97183102</v>
      </c>
      <c r="E31" s="1">
        <f>Standard!$B$32*B31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13435000.3783409</v>
      </c>
      <c r="D32" s="1">
        <v>427089956.67023301</v>
      </c>
      <c r="E32" s="1">
        <f>Standard!$B$32*B32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12651942.9753522</v>
      </c>
      <c r="D33" s="1">
        <v>426023762.70134002</v>
      </c>
      <c r="E33" s="1">
        <f>Standard!$B$32*B33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11880894.290803</v>
      </c>
      <c r="D34" s="1">
        <v>422769592.85611099</v>
      </c>
      <c r="E34" s="1">
        <f>Standard!$B$32*B34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11124653.203151399</v>
      </c>
      <c r="D35" s="1">
        <v>417504015.332412</v>
      </c>
      <c r="E35" s="1">
        <f>Standard!$B$32*B35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10385765.049427699</v>
      </c>
      <c r="D36" s="1">
        <v>410451746.47773802</v>
      </c>
      <c r="E36" s="1">
        <f>Standard!$B$32*B36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9666462.6502781995</v>
      </c>
      <c r="D37" s="1">
        <v>401828626.41569299</v>
      </c>
      <c r="E37" s="1">
        <f>Standard!$B$32*B37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8968689.4166903291</v>
      </c>
      <c r="D38" s="1">
        <v>391875817.78755498</v>
      </c>
      <c r="E38" s="1">
        <f>Standard!$B$32*B38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8294048.9869703902</v>
      </c>
      <c r="D39" s="1">
        <v>380798966.48937702</v>
      </c>
      <c r="E39" s="1">
        <f>Standard!$B$32*B39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7643853.7486427696</v>
      </c>
      <c r="D40" s="1">
        <v>368779861.87534797</v>
      </c>
      <c r="E40" s="1">
        <f>Standard!$B$32*B40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7019146.9724703701</v>
      </c>
      <c r="D41" s="1">
        <v>355975536.77215397</v>
      </c>
      <c r="E41" s="1">
        <f>Standard!$B$32*B41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6420742.8211377803</v>
      </c>
      <c r="D42" s="1">
        <v>342468998.32193798</v>
      </c>
      <c r="E42" s="1">
        <f>Standard!$B$32*B42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5849309.7130248798</v>
      </c>
      <c r="D43" s="1">
        <v>328332022.269642</v>
      </c>
      <c r="E43" s="1">
        <f>Standard!$B$32*B43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5305382.1330092503</v>
      </c>
      <c r="D44" s="1">
        <v>313600313.01252598</v>
      </c>
      <c r="E44" s="1">
        <f>Standard!$B$32*B44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4789408.93246275</v>
      </c>
      <c r="D45" s="1">
        <v>298313935.05848902</v>
      </c>
      <c r="E45" s="1">
        <f>Standard!$B$32*B45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4301765.2665794399</v>
      </c>
      <c r="D46" s="1">
        <v>282522057.61234999</v>
      </c>
      <c r="E46" s="1">
        <f>Standard!$B$32*B46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3842756.2598134899</v>
      </c>
      <c r="D47" s="1">
        <v>266278718.67256999</v>
      </c>
      <c r="E47" s="1">
        <f>Standard!$B$32*B47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3412596.71882691</v>
      </c>
      <c r="D48" s="1">
        <v>249654555.74869201</v>
      </c>
      <c r="E48" s="1">
        <f>Standard!$B$32*B48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3011388.3800875298</v>
      </c>
      <c r="D49" s="1">
        <v>232703482.63048801</v>
      </c>
      <c r="E49" s="1">
        <f>Standard!$B$32*B49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2639147.5473877601</v>
      </c>
      <c r="D50" s="1">
        <v>215485340.775383</v>
      </c>
      <c r="E50" s="1">
        <f>Standard!$B$32*B50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2295816.3677350399</v>
      </c>
      <c r="D51" s="1">
        <v>198089469.58190799</v>
      </c>
      <c r="E51" s="1">
        <f>Standard!$B$32*B51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1981242.9868451201</v>
      </c>
      <c r="D52" s="1">
        <v>180604889.03363901</v>
      </c>
      <c r="E52" s="1">
        <f>Standard!$B$32*B52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1695172.43221975</v>
      </c>
      <c r="D53" s="1">
        <v>163198206.029971</v>
      </c>
      <c r="E53" s="1">
        <f>Standard!$B$32*B53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1437143.2148994701</v>
      </c>
      <c r="D54" s="1">
        <v>146089160.17335799</v>
      </c>
      <c r="E54" s="1">
        <f>Standard!$B$32*B54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1206406.83807111</v>
      </c>
      <c r="D55" s="1">
        <v>129428910.54561099</v>
      </c>
      <c r="E55" s="1">
        <f>Standard!$B$32*B55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1002030.9330014</v>
      </c>
      <c r="D56" s="1">
        <v>113401185.25995401</v>
      </c>
      <c r="E56" s="1">
        <f>Standard!$B$32*B56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822866.92540680605</v>
      </c>
      <c r="D57" s="1">
        <v>98139680.557272494</v>
      </c>
      <c r="E57" s="1">
        <f>Standard!$B$32*B57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667600.73748376605</v>
      </c>
      <c r="D58" s="1">
        <v>83769174.888875201</v>
      </c>
      <c r="E58" s="1">
        <f>Standard!$B$32*B58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534765.61120409705</v>
      </c>
      <c r="D59" s="1">
        <v>70527033.254595205</v>
      </c>
      <c r="E59" s="1">
        <f>Standard!$B$32*B59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422579.49121045298</v>
      </c>
      <c r="D60" s="1">
        <v>58494648.6358288</v>
      </c>
      <c r="E60" s="1">
        <f>Standard!$B$32*B60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329160.50608024001</v>
      </c>
      <c r="D61" s="1">
        <v>47753997.901716702</v>
      </c>
      <c r="E61" s="1">
        <f>Standard!$B$32*B61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252524.31220704099</v>
      </c>
      <c r="D62" s="1">
        <v>38349240.509706698</v>
      </c>
      <c r="E62" s="1">
        <f>Standard!$B$32*B62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190629.767440333</v>
      </c>
      <c r="D63" s="1">
        <v>30251051.5989886</v>
      </c>
      <c r="E63" s="1">
        <f>Standard!$B$32*B63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141482.72256472401</v>
      </c>
      <c r="D64" s="1">
        <v>23425051.083943199</v>
      </c>
      <c r="E64" s="1">
        <f>Standard!$B$32*B64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103140.84254783401</v>
      </c>
      <c r="D65" s="1">
        <v>17782841.439096801</v>
      </c>
      <c r="E65" s="1">
        <f>Standard!$B$32*B65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73789.537148968797</v>
      </c>
      <c r="D66" s="1">
        <v>13215923.4370337</v>
      </c>
      <c r="E66" s="1">
        <f>Standard!$B$32*B66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51772.401746880103</v>
      </c>
      <c r="D67" s="1">
        <v>9610269.2084188201</v>
      </c>
      <c r="E67" s="1">
        <f>Standard!$B$32*B67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35598.6080590364</v>
      </c>
      <c r="D68" s="1">
        <v>6828960.9008837603</v>
      </c>
      <c r="E68" s="1">
        <f>Standard!$B$32*B68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23977.6289633216</v>
      </c>
      <c r="D69" s="1">
        <v>4740283.4118473399</v>
      </c>
      <c r="E69" s="1">
        <f>Standard!$B$32*B69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15813.9368103122</v>
      </c>
      <c r="D70" s="1">
        <v>3215308.07054144</v>
      </c>
      <c r="E70" s="1">
        <f>Standard!$B$32*B70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10205.873430190601</v>
      </c>
      <c r="D71" s="1">
        <v>2129618.4837403898</v>
      </c>
      <c r="E71" s="1">
        <f>Standard!$B$32*B71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6441.4252077561096</v>
      </c>
      <c r="D72" s="1">
        <v>1376554.0959340399</v>
      </c>
      <c r="E72" s="1">
        <f>Standard!$B$32*B72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3973.9192792594599</v>
      </c>
      <c r="D73" s="1">
        <v>868065.28077525995</v>
      </c>
      <c r="E73" s="1">
        <f>Standard!$B$32*B73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2395.2183971608902</v>
      </c>
      <c r="D74" s="1">
        <v>533955.02602525195</v>
      </c>
      <c r="E74" s="1">
        <f>Standard!$B$32*B74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1409.62856239391</v>
      </c>
      <c r="D75" s="1">
        <v>320298.620150993</v>
      </c>
      <c r="E75" s="1">
        <f>Standard!$B$32*B75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809.50390667418299</v>
      </c>
      <c r="D76" s="1">
        <v>187301.33804624301</v>
      </c>
      <c r="E76" s="1">
        <f>Standard!$B$32*B76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453.21354191907102</v>
      </c>
      <c r="D77" s="1">
        <v>106773.95794047001</v>
      </c>
      <c r="E77" s="1">
        <f>Standard!$B$32*B77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247.00521542418701</v>
      </c>
      <c r="D78" s="1">
        <v>59344.101208941</v>
      </c>
      <c r="E78" s="1">
        <f>Standard!$B$32*B78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130.66655321347801</v>
      </c>
      <c r="D79" s="1">
        <v>31979.024603169099</v>
      </c>
      <c r="E79" s="1">
        <f>Standard!$B$32*B79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67.082800756588597</v>
      </c>
      <c r="D80" s="1">
        <v>16706.4474227596</v>
      </c>
      <c r="E80" s="1">
        <f>Standard!$B$32*B80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33.3399983934057</v>
      </c>
      <c r="D81" s="1">
        <v>8447.7744247548508</v>
      </c>
      <c r="E81" s="1">
        <f>Standard!$B$32*B81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15.9825852426008</v>
      </c>
      <c r="D82" s="1">
        <v>4117.2981549000197</v>
      </c>
      <c r="E82" s="1">
        <f>Standard!$B$32*B82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7.3712582868502503</v>
      </c>
      <c r="D83" s="1">
        <v>1925.7289326116199</v>
      </c>
      <c r="E83" s="1">
        <f>Standard!$B$32*B83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3.2000971712367998</v>
      </c>
      <c r="D84" s="1">
        <v>852.138923220832</v>
      </c>
      <c r="E84" s="1">
        <f>Standard!$B$32*B84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1.2598930324166699</v>
      </c>
      <c r="D85" s="1">
        <v>344.549312397243</v>
      </c>
      <c r="E85" s="1">
        <f>Standard!$B$32*B85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0.38614376739595802</v>
      </c>
      <c r="D86" s="1">
        <v>108.89611636710499</v>
      </c>
      <c r="E86" s="1">
        <f>Standard!$B$32*B86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000"/>
  <sheetViews>
    <sheetView workbookViewId="0"/>
  </sheetViews>
  <sheetFormatPr defaultColWidth="12.5703125" defaultRowHeight="15" customHeight="1"/>
  <cols>
    <col min="1" max="1" width="37.7109375" customWidth="1"/>
    <col min="2" max="9" width="17.140625" customWidth="1"/>
    <col min="10" max="10" width="18.42578125" customWidth="1"/>
    <col min="11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-MIN(C10-D3,0)/(1+$B$29)</f>
        <v>5732062307.2243652</v>
      </c>
      <c r="D3" s="7">
        <f t="shared" si="0"/>
        <v>5948280961.9490519</v>
      </c>
      <c r="E3" s="7">
        <f t="shared" si="0"/>
        <v>6161791770.6627035</v>
      </c>
      <c r="F3" s="7">
        <f t="shared" si="0"/>
        <v>6372088774.7146597</v>
      </c>
      <c r="G3" s="7">
        <f t="shared" si="0"/>
        <v>6578639247.7343197</v>
      </c>
      <c r="H3" s="7">
        <f t="shared" si="0"/>
        <v>6777810927.8032351</v>
      </c>
      <c r="I3" s="7">
        <f t="shared" si="0"/>
        <v>6968471464.3967333</v>
      </c>
      <c r="J3" s="7">
        <f t="shared" si="0"/>
        <v>7149386932.2260294</v>
      </c>
      <c r="K3" s="7">
        <f t="shared" si="0"/>
        <v>7319183459.050561</v>
      </c>
      <c r="L3" s="7">
        <f t="shared" si="0"/>
        <v>7475757097.7842455</v>
      </c>
      <c r="M3" s="7">
        <f t="shared" si="0"/>
        <v>7617927539.0770102</v>
      </c>
      <c r="N3" s="7">
        <f t="shared" si="0"/>
        <v>7744048961.3045988</v>
      </c>
      <c r="O3" s="7">
        <f t="shared" si="0"/>
        <v>7852370850.612196</v>
      </c>
      <c r="P3" s="7">
        <f t="shared" si="0"/>
        <v>7941111997.4442205</v>
      </c>
      <c r="Q3" s="7">
        <f t="shared" si="0"/>
        <v>8008491484.9506445</v>
      </c>
      <c r="R3" s="7">
        <f t="shared" si="0"/>
        <v>8052789085.7012844</v>
      </c>
      <c r="S3" s="7">
        <f t="shared" si="0"/>
        <v>8072325991.6491175</v>
      </c>
      <c r="T3" s="7">
        <f t="shared" si="0"/>
        <v>8065448542.8288231</v>
      </c>
      <c r="U3" s="7">
        <f t="shared" si="0"/>
        <v>8030567985.5391216</v>
      </c>
      <c r="V3" s="7">
        <f t="shared" si="0"/>
        <v>7966152524.2888565</v>
      </c>
      <c r="W3" s="7">
        <f t="shared" si="0"/>
        <v>7837268019.1412058</v>
      </c>
      <c r="X3" s="7">
        <f t="shared" si="0"/>
        <v>7688768618.6086578</v>
      </c>
      <c r="Y3" s="7">
        <f t="shared" si="0"/>
        <v>7521093462.1842976</v>
      </c>
      <c r="Z3" s="7">
        <f t="shared" si="0"/>
        <v>7335001577.1669369</v>
      </c>
      <c r="AA3" s="7">
        <f t="shared" si="0"/>
        <v>7131528890.053196</v>
      </c>
      <c r="AB3" s="7">
        <f t="shared" si="0"/>
        <v>6911974761.1184759</v>
      </c>
      <c r="AC3" s="7">
        <f t="shared" si="0"/>
        <v>6678096764.1309319</v>
      </c>
      <c r="AD3" s="7">
        <f t="shared" si="0"/>
        <v>6431880668.1247129</v>
      </c>
      <c r="AE3" s="7">
        <f t="shared" si="0"/>
        <v>6175443693.7259779</v>
      </c>
      <c r="AF3" s="7">
        <f t="shared" si="0"/>
        <v>5910983457.9191208</v>
      </c>
      <c r="AG3" s="7">
        <f t="shared" si="0"/>
        <v>5640648813.9356184</v>
      </c>
      <c r="AH3" s="7">
        <f t="shared" si="0"/>
        <v>5366502549.689558</v>
      </c>
      <c r="AI3" s="7">
        <f t="shared" si="0"/>
        <v>5090500276.7908983</v>
      </c>
      <c r="AJ3" s="7">
        <f t="shared" si="0"/>
        <v>4814422682.1726751</v>
      </c>
      <c r="AK3" s="7">
        <f t="shared" si="0"/>
        <v>4538017851.1106901</v>
      </c>
      <c r="AL3" s="7">
        <f t="shared" si="0"/>
        <v>4262663297.5780392</v>
      </c>
      <c r="AM3" s="7">
        <f t="shared" si="0"/>
        <v>3989698689.3011351</v>
      </c>
      <c r="AN3" s="7">
        <f t="shared" si="0"/>
        <v>3720296634.5038218</v>
      </c>
      <c r="AO3" s="7">
        <f t="shared" si="0"/>
        <v>3455481817.9149461</v>
      </c>
      <c r="AP3" s="7">
        <f t="shared" si="0"/>
        <v>3196151588.7077703</v>
      </c>
      <c r="AQ3" s="7">
        <f t="shared" si="0"/>
        <v>2943146395.2259278</v>
      </c>
      <c r="AR3" s="7">
        <f t="shared" si="0"/>
        <v>2697259455.100039</v>
      </c>
      <c r="AS3" s="7">
        <f t="shared" si="0"/>
        <v>2459271543.6075053</v>
      </c>
      <c r="AT3" s="7">
        <f t="shared" si="0"/>
        <v>2229946345.9247785</v>
      </c>
      <c r="AU3" s="7">
        <f t="shared" si="0"/>
        <v>2010020913.4235923</v>
      </c>
      <c r="AV3" s="7">
        <f t="shared" si="0"/>
        <v>1800200065.8939166</v>
      </c>
      <c r="AW3" s="7">
        <f t="shared" si="0"/>
        <v>1601138915.4032154</v>
      </c>
      <c r="AX3" s="7">
        <f t="shared" si="0"/>
        <v>1413458211.8547363</v>
      </c>
      <c r="AY3" s="7">
        <f t="shared" si="0"/>
        <v>1237737469.8876076</v>
      </c>
      <c r="AZ3" s="7">
        <f t="shared" si="0"/>
        <v>1074484308.0345926</v>
      </c>
      <c r="BA3" s="7">
        <f t="shared" si="0"/>
        <v>924132705.25514638</v>
      </c>
      <c r="BB3" s="7">
        <f t="shared" si="0"/>
        <v>786963307.95061004</v>
      </c>
      <c r="BC3" s="7">
        <f t="shared" si="0"/>
        <v>663045903.8008709</v>
      </c>
      <c r="BD3" s="7">
        <f t="shared" si="0"/>
        <v>552301963.53121495</v>
      </c>
      <c r="BE3" s="7">
        <f t="shared" si="0"/>
        <v>454467806.244196</v>
      </c>
      <c r="BF3" s="7">
        <f t="shared" si="0"/>
        <v>369139292.94884259</v>
      </c>
      <c r="BG3" s="7">
        <f t="shared" si="0"/>
        <v>295776696.11094886</v>
      </c>
      <c r="BH3" s="7">
        <f t="shared" si="0"/>
        <v>233588198.12847802</v>
      </c>
      <c r="BI3" s="7">
        <f t="shared" si="0"/>
        <v>181678615.94529313</v>
      </c>
      <c r="BJ3" s="7">
        <f t="shared" si="0"/>
        <v>139045816.01585498</v>
      </c>
      <c r="BK3" s="7">
        <f t="shared" si="0"/>
        <v>104615425.67441691</v>
      </c>
      <c r="BL3" s="7">
        <f t="shared" si="0"/>
        <v>77312207.078220502</v>
      </c>
      <c r="BM3" s="7">
        <f t="shared" si="0"/>
        <v>56065039.484059192</v>
      </c>
      <c r="BN3" s="7">
        <f t="shared" si="0"/>
        <v>39861008.386936337</v>
      </c>
      <c r="BO3" s="7">
        <f t="shared" si="0"/>
        <v>27767125.66436176</v>
      </c>
      <c r="BP3" s="7">
        <f t="shared" si="0"/>
        <v>18938097.824126914</v>
      </c>
      <c r="BQ3" s="7">
        <f t="shared" si="0"/>
        <v>12641681.249907928</v>
      </c>
      <c r="BR3" s="7">
        <f t="shared" si="0"/>
        <v>8256670.646594503</v>
      </c>
      <c r="BS3" s="7">
        <f t="shared" si="0"/>
        <v>5273248.7586405855</v>
      </c>
      <c r="BT3" s="7">
        <f t="shared" si="0"/>
        <v>3291621.8642292223</v>
      </c>
      <c r="BU3" s="7">
        <f t="shared" si="0"/>
        <v>2007374.9990143031</v>
      </c>
      <c r="BV3" s="7">
        <f t="shared" si="0"/>
        <v>1195557.0489302126</v>
      </c>
      <c r="BW3" s="7">
        <f t="shared" si="0"/>
        <v>695073.51597570616</v>
      </c>
      <c r="BX3" s="7">
        <f t="shared" si="0"/>
        <v>394217.47274159052</v>
      </c>
      <c r="BY3" s="7">
        <f t="shared" si="0"/>
        <v>217933.15497092111</v>
      </c>
      <c r="BZ3" s="7">
        <f t="shared" si="0"/>
        <v>117243.97813765969</v>
      </c>
      <c r="CA3" s="7">
        <f t="shared" si="0"/>
        <v>61170.191057424301</v>
      </c>
      <c r="CB3" s="7">
        <f t="shared" si="0"/>
        <v>30895.605632764458</v>
      </c>
      <c r="CC3" s="7">
        <f t="shared" si="0"/>
        <v>15048.943578231208</v>
      </c>
      <c r="CD3" s="7">
        <f t="shared" si="0"/>
        <v>7019.2974624298895</v>
      </c>
      <c r="CE3" s="7">
        <f t="shared" si="0"/>
        <v>3096.5956461601654</v>
      </c>
      <c r="CF3" s="7">
        <f t="shared" si="0"/>
        <v>1256.3933246465001</v>
      </c>
      <c r="CG3" s="7">
        <f t="shared" si="0"/>
        <v>438.74610399382635</v>
      </c>
      <c r="CH3" s="7">
        <f t="shared" si="0"/>
        <v>106.09928168398152</v>
      </c>
    </row>
    <row r="4" spans="1:86">
      <c r="A4" s="8" t="s">
        <v>8</v>
      </c>
      <c r="B4" s="9">
        <f t="array" ref="B4:CH4">TRANSPOSE(Data!E2:E86)</f>
        <v>8214888152.6268091</v>
      </c>
      <c r="C4" s="9">
        <v>240543034.12592483</v>
      </c>
      <c r="D4" s="9">
        <v>238231681.00051448</v>
      </c>
      <c r="E4" s="9">
        <v>235914673.79399878</v>
      </c>
      <c r="F4" s="9">
        <v>233591075.16457167</v>
      </c>
      <c r="G4" s="9">
        <v>230879694.67587513</v>
      </c>
      <c r="H4" s="9">
        <v>228140222.23249072</v>
      </c>
      <c r="I4" s="9">
        <v>225368613.26350445</v>
      </c>
      <c r="J4" s="9">
        <v>222561696.82042268</v>
      </c>
      <c r="K4" s="9">
        <v>219711197.05659032</v>
      </c>
      <c r="L4" s="9">
        <v>215244143.70484245</v>
      </c>
      <c r="M4" s="9">
        <v>210778373.6008822</v>
      </c>
      <c r="N4" s="9">
        <v>206309230.9714646</v>
      </c>
      <c r="O4" s="9">
        <v>201832637.57324085</v>
      </c>
      <c r="P4" s="9">
        <v>197344424.09259376</v>
      </c>
      <c r="Q4" s="9">
        <v>192839828.2927646</v>
      </c>
      <c r="R4" s="9">
        <v>188313644.33608419</v>
      </c>
      <c r="S4" s="9">
        <v>183759808.48521429</v>
      </c>
      <c r="T4" s="9">
        <v>179171453.61964214</v>
      </c>
      <c r="U4" s="9">
        <v>174540485.11099577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8" t="s">
        <v>9</v>
      </c>
      <c r="B5" s="9">
        <f t="shared" ref="B5:CH5" si="1">B4*$B$36</f>
        <v>9036376967.8894901</v>
      </c>
      <c r="C5" s="9">
        <f t="shared" si="1"/>
        <v>264597337.53851733</v>
      </c>
      <c r="D5" s="9">
        <f t="shared" si="1"/>
        <v>262054849.10056594</v>
      </c>
      <c r="E5" s="9">
        <f t="shared" si="1"/>
        <v>259506141.17339867</v>
      </c>
      <c r="F5" s="9">
        <f t="shared" si="1"/>
        <v>256950182.68102887</v>
      </c>
      <c r="G5" s="9">
        <f t="shared" si="1"/>
        <v>253967664.14346266</v>
      </c>
      <c r="H5" s="9">
        <f t="shared" si="1"/>
        <v>250954244.4557398</v>
      </c>
      <c r="I5" s="9">
        <f t="shared" si="1"/>
        <v>247905474.5898549</v>
      </c>
      <c r="J5" s="9">
        <f t="shared" si="1"/>
        <v>244817866.50246498</v>
      </c>
      <c r="K5" s="9">
        <f t="shared" si="1"/>
        <v>241682316.76224938</v>
      </c>
      <c r="L5" s="9">
        <f t="shared" si="1"/>
        <v>236768558.07532671</v>
      </c>
      <c r="M5" s="9">
        <f t="shared" si="1"/>
        <v>231856210.96097043</v>
      </c>
      <c r="N5" s="9">
        <f t="shared" si="1"/>
        <v>226940154.06861109</v>
      </c>
      <c r="O5" s="9">
        <f t="shared" si="1"/>
        <v>222015901.33056495</v>
      </c>
      <c r="P5" s="9">
        <f t="shared" si="1"/>
        <v>217078866.50185314</v>
      </c>
      <c r="Q5" s="9">
        <f t="shared" si="1"/>
        <v>212123811.12204108</v>
      </c>
      <c r="R5" s="9">
        <f t="shared" si="1"/>
        <v>207145008.76969263</v>
      </c>
      <c r="S5" s="9">
        <f t="shared" si="1"/>
        <v>202135789.33373573</v>
      </c>
      <c r="T5" s="9">
        <f t="shared" si="1"/>
        <v>197088598.98160636</v>
      </c>
      <c r="U5" s="9">
        <f t="shared" si="1"/>
        <v>191994533.62209538</v>
      </c>
      <c r="V5" s="9">
        <f t="shared" si="1"/>
        <v>0</v>
      </c>
      <c r="W5" s="9">
        <f t="shared" si="1"/>
        <v>0</v>
      </c>
      <c r="X5" s="9">
        <f t="shared" si="1"/>
        <v>0</v>
      </c>
      <c r="Y5" s="9">
        <f t="shared" si="1"/>
        <v>0</v>
      </c>
      <c r="Z5" s="9">
        <f t="shared" si="1"/>
        <v>0</v>
      </c>
      <c r="AA5" s="9">
        <f t="shared" si="1"/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  <c r="AJ5" s="9">
        <f t="shared" si="1"/>
        <v>0</v>
      </c>
      <c r="AK5" s="9">
        <f t="shared" si="1"/>
        <v>0</v>
      </c>
      <c r="AL5" s="9">
        <f t="shared" si="1"/>
        <v>0</v>
      </c>
      <c r="AM5" s="9">
        <f t="shared" si="1"/>
        <v>0</v>
      </c>
      <c r="AN5" s="9">
        <f t="shared" si="1"/>
        <v>0</v>
      </c>
      <c r="AO5" s="9">
        <f t="shared" si="1"/>
        <v>0</v>
      </c>
      <c r="AP5" s="9">
        <f t="shared" si="1"/>
        <v>0</v>
      </c>
      <c r="AQ5" s="9">
        <f t="shared" si="1"/>
        <v>0</v>
      </c>
      <c r="AR5" s="9">
        <f t="shared" si="1"/>
        <v>0</v>
      </c>
      <c r="AS5" s="9">
        <f t="shared" si="1"/>
        <v>0</v>
      </c>
      <c r="AT5" s="9">
        <f t="shared" si="1"/>
        <v>0</v>
      </c>
      <c r="AU5" s="9">
        <f t="shared" si="1"/>
        <v>0</v>
      </c>
      <c r="AV5" s="9">
        <f t="shared" si="1"/>
        <v>0</v>
      </c>
      <c r="AW5" s="9">
        <f t="shared" si="1"/>
        <v>0</v>
      </c>
      <c r="AX5" s="9">
        <f t="shared" si="1"/>
        <v>0</v>
      </c>
      <c r="AY5" s="9">
        <f t="shared" si="1"/>
        <v>0</v>
      </c>
      <c r="AZ5" s="9">
        <f t="shared" si="1"/>
        <v>0</v>
      </c>
      <c r="BA5" s="9">
        <f t="shared" si="1"/>
        <v>0</v>
      </c>
      <c r="BB5" s="9">
        <f t="shared" si="1"/>
        <v>0</v>
      </c>
      <c r="BC5" s="9">
        <f t="shared" si="1"/>
        <v>0</v>
      </c>
      <c r="BD5" s="9">
        <f t="shared" si="1"/>
        <v>0</v>
      </c>
      <c r="BE5" s="9">
        <f t="shared" si="1"/>
        <v>0</v>
      </c>
      <c r="BF5" s="9">
        <f t="shared" si="1"/>
        <v>0</v>
      </c>
      <c r="BG5" s="9">
        <f t="shared" si="1"/>
        <v>0</v>
      </c>
      <c r="BH5" s="9">
        <f t="shared" si="1"/>
        <v>0</v>
      </c>
      <c r="BI5" s="9">
        <f t="shared" si="1"/>
        <v>0</v>
      </c>
      <c r="BJ5" s="9">
        <f t="shared" si="1"/>
        <v>0</v>
      </c>
      <c r="BK5" s="9">
        <f t="shared" si="1"/>
        <v>0</v>
      </c>
      <c r="BL5" s="9">
        <f t="shared" si="1"/>
        <v>0</v>
      </c>
      <c r="BM5" s="9">
        <f t="shared" si="1"/>
        <v>0</v>
      </c>
      <c r="BN5" s="9">
        <f t="shared" si="1"/>
        <v>0</v>
      </c>
      <c r="BO5" s="9">
        <f t="shared" si="1"/>
        <v>0</v>
      </c>
      <c r="BP5" s="9">
        <f t="shared" si="1"/>
        <v>0</v>
      </c>
      <c r="BQ5" s="9">
        <f t="shared" si="1"/>
        <v>0</v>
      </c>
      <c r="BR5" s="9">
        <f t="shared" si="1"/>
        <v>0</v>
      </c>
      <c r="BS5" s="9">
        <f t="shared" si="1"/>
        <v>0</v>
      </c>
      <c r="BT5" s="9">
        <f t="shared" si="1"/>
        <v>0</v>
      </c>
      <c r="BU5" s="9">
        <f t="shared" si="1"/>
        <v>0</v>
      </c>
      <c r="BV5" s="9">
        <f t="shared" si="1"/>
        <v>0</v>
      </c>
      <c r="BW5" s="9">
        <f t="shared" si="1"/>
        <v>0</v>
      </c>
      <c r="BX5" s="9">
        <f t="shared" si="1"/>
        <v>0</v>
      </c>
      <c r="BY5" s="9">
        <f t="shared" si="1"/>
        <v>0</v>
      </c>
      <c r="BZ5" s="9">
        <f t="shared" si="1"/>
        <v>0</v>
      </c>
      <c r="CA5" s="9">
        <f t="shared" si="1"/>
        <v>0</v>
      </c>
      <c r="CB5" s="9">
        <f t="shared" si="1"/>
        <v>0</v>
      </c>
      <c r="CC5" s="9">
        <f t="shared" si="1"/>
        <v>0</v>
      </c>
      <c r="CD5" s="9">
        <f t="shared" si="1"/>
        <v>0</v>
      </c>
      <c r="CE5" s="9">
        <f t="shared" si="1"/>
        <v>0</v>
      </c>
      <c r="CF5" s="9">
        <f t="shared" si="1"/>
        <v>0</v>
      </c>
      <c r="CG5" s="9">
        <f t="shared" si="1"/>
        <v>0</v>
      </c>
      <c r="CH5" s="9">
        <f t="shared" si="1"/>
        <v>0</v>
      </c>
    </row>
    <row r="6" spans="1:86">
      <c r="A6" s="10" t="s">
        <v>10</v>
      </c>
      <c r="B6" s="1">
        <f t="shared" ref="B6:CH6" si="2">0.1*B5</f>
        <v>903637696.78894901</v>
      </c>
      <c r="C6" s="1">
        <f t="shared" si="2"/>
        <v>26459733.753851734</v>
      </c>
      <c r="D6" s="1">
        <f t="shared" si="2"/>
        <v>26205484.910056595</v>
      </c>
      <c r="E6" s="1">
        <f t="shared" si="2"/>
        <v>25950614.117339868</v>
      </c>
      <c r="F6" s="1">
        <f t="shared" si="2"/>
        <v>25695018.268102888</v>
      </c>
      <c r="G6" s="1">
        <f t="shared" si="2"/>
        <v>25396766.414346267</v>
      </c>
      <c r="H6" s="1">
        <f t="shared" si="2"/>
        <v>25095424.445573982</v>
      </c>
      <c r="I6" s="1">
        <f t="shared" si="2"/>
        <v>24790547.458985493</v>
      </c>
      <c r="J6" s="1">
        <f t="shared" si="2"/>
        <v>24481786.650246501</v>
      </c>
      <c r="K6" s="1">
        <f t="shared" si="2"/>
        <v>24168231.67622494</v>
      </c>
      <c r="L6" s="1">
        <f t="shared" si="2"/>
        <v>23676855.807532672</v>
      </c>
      <c r="M6" s="1">
        <f t="shared" si="2"/>
        <v>23185621.096097045</v>
      </c>
      <c r="N6" s="1">
        <f t="shared" si="2"/>
        <v>22694015.406861112</v>
      </c>
      <c r="O6" s="1">
        <f t="shared" si="2"/>
        <v>22201590.133056495</v>
      </c>
      <c r="P6" s="1">
        <f t="shared" si="2"/>
        <v>21707886.650185317</v>
      </c>
      <c r="Q6" s="1">
        <f t="shared" si="2"/>
        <v>21212381.112204108</v>
      </c>
      <c r="R6" s="1">
        <f t="shared" si="2"/>
        <v>20714500.876969263</v>
      </c>
      <c r="S6" s="1">
        <f t="shared" si="2"/>
        <v>20213578.933373574</v>
      </c>
      <c r="T6" s="1">
        <f t="shared" si="2"/>
        <v>19708859.898160636</v>
      </c>
      <c r="U6" s="1">
        <f t="shared" si="2"/>
        <v>19199453.36220954</v>
      </c>
      <c r="V6" s="1">
        <f t="shared" si="2"/>
        <v>0</v>
      </c>
      <c r="W6" s="1">
        <f t="shared" si="2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  <c r="AE6" s="1">
        <f t="shared" si="2"/>
        <v>0</v>
      </c>
      <c r="AF6" s="1">
        <f t="shared" si="2"/>
        <v>0</v>
      </c>
      <c r="AG6" s="1">
        <f t="shared" si="2"/>
        <v>0</v>
      </c>
      <c r="AH6" s="1">
        <f t="shared" si="2"/>
        <v>0</v>
      </c>
      <c r="AI6" s="1">
        <f t="shared" si="2"/>
        <v>0</v>
      </c>
      <c r="AJ6" s="1">
        <f t="shared" si="2"/>
        <v>0</v>
      </c>
      <c r="AK6" s="1">
        <f t="shared" si="2"/>
        <v>0</v>
      </c>
      <c r="AL6" s="1">
        <f t="shared" si="2"/>
        <v>0</v>
      </c>
      <c r="AM6" s="1">
        <f t="shared" si="2"/>
        <v>0</v>
      </c>
      <c r="AN6" s="1">
        <f t="shared" si="2"/>
        <v>0</v>
      </c>
      <c r="AO6" s="1">
        <f t="shared" si="2"/>
        <v>0</v>
      </c>
      <c r="AP6" s="1">
        <f t="shared" si="2"/>
        <v>0</v>
      </c>
      <c r="AQ6" s="1">
        <f t="shared" si="2"/>
        <v>0</v>
      </c>
      <c r="AR6" s="1">
        <f t="shared" si="2"/>
        <v>0</v>
      </c>
      <c r="AS6" s="1">
        <f t="shared" si="2"/>
        <v>0</v>
      </c>
      <c r="AT6" s="1">
        <f t="shared" si="2"/>
        <v>0</v>
      </c>
      <c r="AU6" s="1">
        <f t="shared" si="2"/>
        <v>0</v>
      </c>
      <c r="AV6" s="1">
        <f t="shared" si="2"/>
        <v>0</v>
      </c>
      <c r="AW6" s="1">
        <f t="shared" si="2"/>
        <v>0</v>
      </c>
      <c r="AX6" s="1">
        <f t="shared" si="2"/>
        <v>0</v>
      </c>
      <c r="AY6" s="1">
        <f t="shared" si="2"/>
        <v>0</v>
      </c>
      <c r="AZ6" s="1">
        <f t="shared" si="2"/>
        <v>0</v>
      </c>
      <c r="BA6" s="1">
        <f t="shared" si="2"/>
        <v>0</v>
      </c>
      <c r="BB6" s="1">
        <f t="shared" si="2"/>
        <v>0</v>
      </c>
      <c r="BC6" s="1">
        <f t="shared" si="2"/>
        <v>0</v>
      </c>
      <c r="BD6" s="1">
        <f t="shared" si="2"/>
        <v>0</v>
      </c>
      <c r="BE6" s="1">
        <f t="shared" si="2"/>
        <v>0</v>
      </c>
      <c r="BF6" s="1">
        <f t="shared" si="2"/>
        <v>0</v>
      </c>
      <c r="BG6" s="1">
        <f t="shared" si="2"/>
        <v>0</v>
      </c>
      <c r="BH6" s="1">
        <f t="shared" si="2"/>
        <v>0</v>
      </c>
      <c r="BI6" s="1">
        <f t="shared" si="2"/>
        <v>0</v>
      </c>
      <c r="BJ6" s="1">
        <f t="shared" si="2"/>
        <v>0</v>
      </c>
      <c r="BK6" s="1">
        <f t="shared" si="2"/>
        <v>0</v>
      </c>
      <c r="BL6" s="1">
        <f t="shared" si="2"/>
        <v>0</v>
      </c>
      <c r="BM6" s="1">
        <f t="shared" si="2"/>
        <v>0</v>
      </c>
      <c r="BN6" s="1">
        <f t="shared" si="2"/>
        <v>0</v>
      </c>
      <c r="BO6" s="1">
        <f t="shared" si="2"/>
        <v>0</v>
      </c>
      <c r="BP6" s="1">
        <f t="shared" si="2"/>
        <v>0</v>
      </c>
      <c r="BQ6" s="1">
        <f t="shared" si="2"/>
        <v>0</v>
      </c>
      <c r="BR6" s="1">
        <f t="shared" si="2"/>
        <v>0</v>
      </c>
      <c r="BS6" s="1">
        <f t="shared" si="2"/>
        <v>0</v>
      </c>
      <c r="BT6" s="1">
        <f t="shared" si="2"/>
        <v>0</v>
      </c>
      <c r="BU6" s="1">
        <f t="shared" si="2"/>
        <v>0</v>
      </c>
      <c r="BV6" s="1">
        <f t="shared" si="2"/>
        <v>0</v>
      </c>
      <c r="BW6" s="1">
        <f t="shared" si="2"/>
        <v>0</v>
      </c>
      <c r="BX6" s="1">
        <f t="shared" si="2"/>
        <v>0</v>
      </c>
      <c r="BY6" s="1">
        <f t="shared" si="2"/>
        <v>0</v>
      </c>
      <c r="BZ6" s="1">
        <f t="shared" si="2"/>
        <v>0</v>
      </c>
      <c r="CA6" s="1">
        <f t="shared" si="2"/>
        <v>0</v>
      </c>
      <c r="CB6" s="1">
        <f t="shared" si="2"/>
        <v>0</v>
      </c>
      <c r="CC6" s="1">
        <f t="shared" si="2"/>
        <v>0</v>
      </c>
      <c r="CD6" s="1">
        <f t="shared" si="2"/>
        <v>0</v>
      </c>
      <c r="CE6" s="1">
        <f t="shared" si="2"/>
        <v>0</v>
      </c>
      <c r="CF6" s="1">
        <f t="shared" si="2"/>
        <v>0</v>
      </c>
      <c r="CG6" s="1">
        <f t="shared" si="2"/>
        <v>0</v>
      </c>
      <c r="CH6" s="1">
        <f t="shared" si="2"/>
        <v>0</v>
      </c>
    </row>
    <row r="7" spans="1:86">
      <c r="A7" s="8" t="s">
        <v>11</v>
      </c>
      <c r="B7" s="9">
        <f t="array" ref="B7:CH8">TRANSPOSE(Data!C2:D86)</f>
        <v>64756400.5603301</v>
      </c>
      <c r="C7" s="9">
        <v>64127787.485314399</v>
      </c>
      <c r="D7" s="9">
        <v>63497943.289606698</v>
      </c>
      <c r="E7" s="9">
        <v>62866687.035455801</v>
      </c>
      <c r="F7" s="9">
        <v>62233936.018721104</v>
      </c>
      <c r="G7" s="9">
        <v>61497358.366404504</v>
      </c>
      <c r="H7" s="9">
        <v>60753062.245692499</v>
      </c>
      <c r="I7" s="9">
        <v>60000020.815674298</v>
      </c>
      <c r="J7" s="9">
        <v>59237157.232485898</v>
      </c>
      <c r="K7" s="9">
        <v>58461696.8436528</v>
      </c>
      <c r="L7" s="9">
        <v>57254589.159426898</v>
      </c>
      <c r="M7" s="9">
        <v>56046111.259034596</v>
      </c>
      <c r="N7" s="9">
        <v>54834630.921210401</v>
      </c>
      <c r="O7" s="9">
        <v>53618459.161926202</v>
      </c>
      <c r="P7" s="9">
        <v>52395937.367210597</v>
      </c>
      <c r="Q7" s="9">
        <v>51165452.738897398</v>
      </c>
      <c r="R7" s="9">
        <v>49925510.8355942</v>
      </c>
      <c r="S7" s="9">
        <v>48674707.323408604</v>
      </c>
      <c r="T7" s="9">
        <v>47411689.271397203</v>
      </c>
      <c r="U7" s="9">
        <v>46135199.929741703</v>
      </c>
      <c r="V7" s="9">
        <v>21299274.389508501</v>
      </c>
      <c r="W7" s="9">
        <v>20544921.936599199</v>
      </c>
      <c r="X7" s="9">
        <v>19779197.1975035</v>
      </c>
      <c r="Y7" s="9">
        <v>19003068.959599201</v>
      </c>
      <c r="Z7" s="9">
        <v>18217868.431015901</v>
      </c>
      <c r="AA7" s="9">
        <v>17425250.126342501</v>
      </c>
      <c r="AB7" s="9">
        <v>16627185.5332496</v>
      </c>
      <c r="AC7" s="9">
        <v>15826237.657501699</v>
      </c>
      <c r="AD7" s="9">
        <v>15025220.9991778</v>
      </c>
      <c r="AE7" s="9">
        <v>14227111.824975399</v>
      </c>
      <c r="AF7" s="9">
        <v>13435000.3783409</v>
      </c>
      <c r="AG7" s="9">
        <v>12651942.9753522</v>
      </c>
      <c r="AH7" s="9">
        <v>11880894.290803</v>
      </c>
      <c r="AI7" s="9">
        <v>11124653.203151399</v>
      </c>
      <c r="AJ7" s="9">
        <v>10385765.049427699</v>
      </c>
      <c r="AK7" s="9">
        <v>9666462.6502781995</v>
      </c>
      <c r="AL7" s="9">
        <v>8968689.4166903291</v>
      </c>
      <c r="AM7" s="9">
        <v>8294048.9869703902</v>
      </c>
      <c r="AN7" s="9">
        <v>7643853.7486427696</v>
      </c>
      <c r="AO7" s="9">
        <v>7019146.9724703701</v>
      </c>
      <c r="AP7" s="9">
        <v>6420742.8211377803</v>
      </c>
      <c r="AQ7" s="9">
        <v>5849309.7130248798</v>
      </c>
      <c r="AR7" s="9">
        <v>5305382.1330092503</v>
      </c>
      <c r="AS7" s="9">
        <v>4789408.93246275</v>
      </c>
      <c r="AT7" s="9">
        <v>4301765.2665794399</v>
      </c>
      <c r="AU7" s="9">
        <v>3842756.2598134899</v>
      </c>
      <c r="AV7" s="9">
        <v>3412596.71882691</v>
      </c>
      <c r="AW7" s="9">
        <v>3011388.3800875298</v>
      </c>
      <c r="AX7" s="9">
        <v>2639147.5473877601</v>
      </c>
      <c r="AY7" s="9">
        <v>2295816.3677350399</v>
      </c>
      <c r="AZ7" s="9">
        <v>1981242.9868451201</v>
      </c>
      <c r="BA7" s="9">
        <v>1695172.43221975</v>
      </c>
      <c r="BB7" s="9">
        <v>1437143.2148994701</v>
      </c>
      <c r="BC7" s="9">
        <v>1206406.83807111</v>
      </c>
      <c r="BD7" s="9">
        <v>1002030.9330014</v>
      </c>
      <c r="BE7" s="9">
        <v>822866.92540680605</v>
      </c>
      <c r="BF7" s="9">
        <v>667600.73748376605</v>
      </c>
      <c r="BG7" s="9">
        <v>534765.61120409705</v>
      </c>
      <c r="BH7" s="9">
        <v>422579.49121045298</v>
      </c>
      <c r="BI7" s="9">
        <v>329160.50608024001</v>
      </c>
      <c r="BJ7" s="9">
        <v>252524.31220704099</v>
      </c>
      <c r="BK7" s="9">
        <v>190629.767440333</v>
      </c>
      <c r="BL7" s="9">
        <v>141482.72256472401</v>
      </c>
      <c r="BM7" s="9">
        <v>103140.84254783401</v>
      </c>
      <c r="BN7" s="9">
        <v>73789.537148968797</v>
      </c>
      <c r="BO7" s="9">
        <v>51772.401746880103</v>
      </c>
      <c r="BP7" s="9">
        <v>35598.6080590364</v>
      </c>
      <c r="BQ7" s="9">
        <v>23977.6289633216</v>
      </c>
      <c r="BR7" s="9">
        <v>15813.9368103122</v>
      </c>
      <c r="BS7" s="9">
        <v>10205.873430190601</v>
      </c>
      <c r="BT7" s="9">
        <v>6441.4252077561096</v>
      </c>
      <c r="BU7" s="9">
        <v>3973.9192792594599</v>
      </c>
      <c r="BV7" s="9">
        <v>2395.2183971608902</v>
      </c>
      <c r="BW7" s="9">
        <v>1409.62856239391</v>
      </c>
      <c r="BX7" s="9">
        <v>809.50390667418299</v>
      </c>
      <c r="BY7" s="9">
        <v>453.21354191907102</v>
      </c>
      <c r="BZ7" s="9">
        <v>247.00521542418701</v>
      </c>
      <c r="CA7" s="9">
        <v>130.66655321347801</v>
      </c>
      <c r="CB7" s="9">
        <v>67.082800756588597</v>
      </c>
      <c r="CC7" s="9">
        <v>33.3399983934057</v>
      </c>
      <c r="CD7" s="9">
        <v>15.9825852426008</v>
      </c>
      <c r="CE7" s="9">
        <v>7.3712582868502503</v>
      </c>
      <c r="CF7" s="9">
        <v>3.2000971712367998</v>
      </c>
      <c r="CG7" s="9">
        <v>1.2598930324166699</v>
      </c>
      <c r="CH7" s="9">
        <v>0.38614376739595802</v>
      </c>
    </row>
    <row r="8" spans="1:86">
      <c r="A8" s="6" t="s">
        <v>12</v>
      </c>
      <c r="B8" s="9">
        <v>143606070.832863</v>
      </c>
      <c r="C8" s="9">
        <v>148172968.16422001</v>
      </c>
      <c r="D8" s="9">
        <v>152936499.08582601</v>
      </c>
      <c r="E8" s="9">
        <v>157833965.196325</v>
      </c>
      <c r="F8" s="9">
        <v>162847600.30360001</v>
      </c>
      <c r="G8" s="9">
        <v>172908766.31753901</v>
      </c>
      <c r="H8" s="9">
        <v>183760366.232149</v>
      </c>
      <c r="I8" s="9">
        <v>195461611.959977</v>
      </c>
      <c r="J8" s="9">
        <v>208105429.41073799</v>
      </c>
      <c r="K8" s="9">
        <v>222780459.66280901</v>
      </c>
      <c r="L8" s="9">
        <v>237008550.95631501</v>
      </c>
      <c r="M8" s="9">
        <v>252409504.201134</v>
      </c>
      <c r="N8" s="9">
        <v>269046587.60162401</v>
      </c>
      <c r="O8" s="9">
        <v>286915507.21893102</v>
      </c>
      <c r="P8" s="9">
        <v>305984308.13369799</v>
      </c>
      <c r="Q8" s="9">
        <v>326166528.71555603</v>
      </c>
      <c r="R8" s="9">
        <v>347395919.02638799</v>
      </c>
      <c r="S8" s="9">
        <v>369623661.879475</v>
      </c>
      <c r="T8" s="9">
        <v>392765909.67374998</v>
      </c>
      <c r="U8" s="9">
        <v>416747832.63929701</v>
      </c>
      <c r="V8" s="9">
        <v>323087152.370359</v>
      </c>
      <c r="W8" s="9">
        <v>339936898.58652598</v>
      </c>
      <c r="X8" s="9">
        <v>356082397.27089101</v>
      </c>
      <c r="Y8" s="9">
        <v>371230340.14705199</v>
      </c>
      <c r="Z8" s="9">
        <v>385128023.92367703</v>
      </c>
      <c r="AA8" s="9">
        <v>397532269.79305798</v>
      </c>
      <c r="AB8" s="9">
        <v>407993758.94801497</v>
      </c>
      <c r="AC8" s="9">
        <v>416288202.13904399</v>
      </c>
      <c r="AD8" s="9">
        <v>422276176.87120497</v>
      </c>
      <c r="AE8" s="9">
        <v>425864792.97183102</v>
      </c>
      <c r="AF8" s="9">
        <v>427089956.67023301</v>
      </c>
      <c r="AG8" s="9">
        <v>426023762.70134002</v>
      </c>
      <c r="AH8" s="9">
        <v>422769592.85611099</v>
      </c>
      <c r="AI8" s="9">
        <v>417504015.332412</v>
      </c>
      <c r="AJ8" s="9">
        <v>410451746.47773802</v>
      </c>
      <c r="AK8" s="9">
        <v>401828626.41569299</v>
      </c>
      <c r="AL8" s="9">
        <v>391875817.78755498</v>
      </c>
      <c r="AM8" s="9">
        <v>380798966.48937702</v>
      </c>
      <c r="AN8" s="9">
        <v>368779861.87534797</v>
      </c>
      <c r="AO8" s="9">
        <v>355975536.77215397</v>
      </c>
      <c r="AP8" s="9">
        <v>342468998.32193798</v>
      </c>
      <c r="AQ8" s="9">
        <v>328332022.269642</v>
      </c>
      <c r="AR8" s="9">
        <v>313600313.01252598</v>
      </c>
      <c r="AS8" s="9">
        <v>298313935.05848902</v>
      </c>
      <c r="AT8" s="9">
        <v>282522057.61234999</v>
      </c>
      <c r="AU8" s="9">
        <v>266278718.67256999</v>
      </c>
      <c r="AV8" s="9">
        <v>249654555.74869201</v>
      </c>
      <c r="AW8" s="9">
        <v>232703482.63048801</v>
      </c>
      <c r="AX8" s="9">
        <v>215485340.775383</v>
      </c>
      <c r="AY8" s="9">
        <v>198089469.58190799</v>
      </c>
      <c r="AZ8" s="9">
        <v>180604889.03363901</v>
      </c>
      <c r="BA8" s="9">
        <v>163198206.029971</v>
      </c>
      <c r="BB8" s="9">
        <v>146089160.17335799</v>
      </c>
      <c r="BC8" s="9">
        <v>129428910.54561099</v>
      </c>
      <c r="BD8" s="9">
        <v>113401185.25995401</v>
      </c>
      <c r="BE8" s="9">
        <v>98139680.557272494</v>
      </c>
      <c r="BF8" s="9">
        <v>83769174.888875201</v>
      </c>
      <c r="BG8" s="9">
        <v>70527033.254595205</v>
      </c>
      <c r="BH8" s="9">
        <v>58494648.6358288</v>
      </c>
      <c r="BI8" s="9">
        <v>47753997.901716702</v>
      </c>
      <c r="BJ8" s="9">
        <v>38349240.509706698</v>
      </c>
      <c r="BK8" s="9">
        <v>30251051.5989886</v>
      </c>
      <c r="BL8" s="9">
        <v>23425051.083943199</v>
      </c>
      <c r="BM8" s="9">
        <v>17782841.439096801</v>
      </c>
      <c r="BN8" s="9">
        <v>13215923.4370337</v>
      </c>
      <c r="BO8" s="9">
        <v>9610269.2084188201</v>
      </c>
      <c r="BP8" s="9">
        <v>6828960.9008837603</v>
      </c>
      <c r="BQ8" s="9">
        <v>4740283.4118473399</v>
      </c>
      <c r="BR8" s="9">
        <v>3215308.07054144</v>
      </c>
      <c r="BS8" s="9">
        <v>2129618.4837403898</v>
      </c>
      <c r="BT8" s="9">
        <v>1376554.0959340399</v>
      </c>
      <c r="BU8" s="9">
        <v>868065.28077525995</v>
      </c>
      <c r="BV8" s="9">
        <v>533955.02602525195</v>
      </c>
      <c r="BW8" s="9">
        <v>320298.620150993</v>
      </c>
      <c r="BX8" s="9">
        <v>187301.33804624301</v>
      </c>
      <c r="BY8" s="9">
        <v>106773.95794047001</v>
      </c>
      <c r="BZ8" s="9">
        <v>59344.101208941</v>
      </c>
      <c r="CA8" s="9">
        <v>31979.024603169099</v>
      </c>
      <c r="CB8" s="9">
        <v>16706.4474227596</v>
      </c>
      <c r="CC8" s="9">
        <v>8447.7744247548508</v>
      </c>
      <c r="CD8" s="9">
        <v>4117.2981549000197</v>
      </c>
      <c r="CE8" s="9">
        <v>1925.7289326116199</v>
      </c>
      <c r="CF8" s="9">
        <v>852.138923220832</v>
      </c>
      <c r="CG8" s="9">
        <v>344.549312397243</v>
      </c>
      <c r="CH8" s="9">
        <v>108.89611636710499</v>
      </c>
    </row>
    <row r="9" spans="1:86" ht="15" customHeight="1">
      <c r="A9" s="6" t="s">
        <v>13</v>
      </c>
      <c r="B9" s="7">
        <f t="shared" ref="B9:CH9" si="3">MAX((B13-B8)*$B$33*$B$34, 0)</f>
        <v>5782998.1301975381</v>
      </c>
      <c r="C9" s="7">
        <f t="shared" si="3"/>
        <v>8039796.381027597</v>
      </c>
      <c r="D9" s="7">
        <f t="shared" si="3"/>
        <v>10558026.869953081</v>
      </c>
      <c r="E9" s="7">
        <f t="shared" si="3"/>
        <v>13362238.009543495</v>
      </c>
      <c r="F9" s="7">
        <f t="shared" si="3"/>
        <v>16480836.580487994</v>
      </c>
      <c r="G9" s="7">
        <f t="shared" si="3"/>
        <v>17749036.82263362</v>
      </c>
      <c r="H9" s="7">
        <f t="shared" si="3"/>
        <v>19114607.218497422</v>
      </c>
      <c r="I9" s="7">
        <f t="shared" si="3"/>
        <v>20582517.916809659</v>
      </c>
      <c r="J9" s="7">
        <f t="shared" si="3"/>
        <v>22160361.001490038</v>
      </c>
      <c r="K9" s="7">
        <f t="shared" si="3"/>
        <v>23442025.293620221</v>
      </c>
      <c r="L9" s="7">
        <f t="shared" si="3"/>
        <v>24607689.600347701</v>
      </c>
      <c r="M9" s="7">
        <f t="shared" si="3"/>
        <v>25816999.445523717</v>
      </c>
      <c r="N9" s="7">
        <f t="shared" si="3"/>
        <v>27058515.077317912</v>
      </c>
      <c r="O9" s="7">
        <f t="shared" si="3"/>
        <v>28311913.636048958</v>
      </c>
      <c r="P9" s="7">
        <f t="shared" si="3"/>
        <v>29552493.41784684</v>
      </c>
      <c r="Q9" s="7">
        <f t="shared" si="3"/>
        <v>30748973.46546647</v>
      </c>
      <c r="R9" s="7">
        <f t="shared" si="3"/>
        <v>31870345.530917052</v>
      </c>
      <c r="S9" s="7">
        <f t="shared" si="3"/>
        <v>32884648.700620499</v>
      </c>
      <c r="T9" s="7">
        <f t="shared" si="3"/>
        <v>33755013.611024998</v>
      </c>
      <c r="U9" s="7">
        <f t="shared" si="3"/>
        <v>34444001.869495243</v>
      </c>
      <c r="V9" s="7">
        <f t="shared" si="3"/>
        <v>23482654.116449226</v>
      </c>
      <c r="W9" s="7">
        <f t="shared" si="3"/>
        <v>23135620.583659086</v>
      </c>
      <c r="X9" s="7">
        <f t="shared" si="3"/>
        <v>22476620.514225762</v>
      </c>
      <c r="Y9" s="7">
        <f t="shared" si="3"/>
        <v>21491279.776238151</v>
      </c>
      <c r="Z9" s="7">
        <f t="shared" si="3"/>
        <v>20176842.074055657</v>
      </c>
      <c r="AA9" s="7">
        <f t="shared" si="3"/>
        <v>18542475.716915645</v>
      </c>
      <c r="AB9" s="7">
        <f t="shared" si="3"/>
        <v>16616295.339833699</v>
      </c>
      <c r="AC9" s="7">
        <f t="shared" si="3"/>
        <v>14444559.133601535</v>
      </c>
      <c r="AD9" s="7">
        <f t="shared" si="3"/>
        <v>12091996.5720939</v>
      </c>
      <c r="AE9" s="7">
        <f t="shared" si="3"/>
        <v>9631641.8218309693</v>
      </c>
      <c r="AF9" s="7">
        <f t="shared" si="3"/>
        <v>7139190.6725021303</v>
      </c>
      <c r="AG9" s="7">
        <f t="shared" si="3"/>
        <v>4690022.9874372007</v>
      </c>
      <c r="AH9" s="7">
        <f t="shared" si="3"/>
        <v>2346862.2424333938</v>
      </c>
      <c r="AI9" s="7">
        <f t="shared" si="3"/>
        <v>163934.3863869631</v>
      </c>
      <c r="AJ9" s="7">
        <f t="shared" si="3"/>
        <v>0</v>
      </c>
      <c r="AK9" s="7">
        <f t="shared" si="3"/>
        <v>0</v>
      </c>
      <c r="AL9" s="7">
        <f t="shared" si="3"/>
        <v>0</v>
      </c>
      <c r="AM9" s="7">
        <f t="shared" si="3"/>
        <v>0</v>
      </c>
      <c r="AN9" s="7">
        <f t="shared" si="3"/>
        <v>0</v>
      </c>
      <c r="AO9" s="7">
        <f t="shared" si="3"/>
        <v>0</v>
      </c>
      <c r="AP9" s="7">
        <f t="shared" si="3"/>
        <v>0</v>
      </c>
      <c r="AQ9" s="7">
        <f t="shared" si="3"/>
        <v>0</v>
      </c>
      <c r="AR9" s="7">
        <f t="shared" si="3"/>
        <v>0</v>
      </c>
      <c r="AS9" s="7">
        <f t="shared" si="3"/>
        <v>0</v>
      </c>
      <c r="AT9" s="7">
        <f t="shared" si="3"/>
        <v>0</v>
      </c>
      <c r="AU9" s="7">
        <f t="shared" si="3"/>
        <v>0</v>
      </c>
      <c r="AV9" s="7">
        <f t="shared" si="3"/>
        <v>0</v>
      </c>
      <c r="AW9" s="7">
        <f t="shared" si="3"/>
        <v>0</v>
      </c>
      <c r="AX9" s="7">
        <f t="shared" si="3"/>
        <v>0</v>
      </c>
      <c r="AY9" s="7">
        <f t="shared" si="3"/>
        <v>0</v>
      </c>
      <c r="AZ9" s="7">
        <f t="shared" si="3"/>
        <v>0</v>
      </c>
      <c r="BA9" s="7">
        <f t="shared" si="3"/>
        <v>0</v>
      </c>
      <c r="BB9" s="7">
        <f t="shared" si="3"/>
        <v>0</v>
      </c>
      <c r="BC9" s="7">
        <f t="shared" si="3"/>
        <v>0</v>
      </c>
      <c r="BD9" s="7">
        <f t="shared" si="3"/>
        <v>0</v>
      </c>
      <c r="BE9" s="7">
        <f t="shared" si="3"/>
        <v>0</v>
      </c>
      <c r="BF9" s="7">
        <f t="shared" si="3"/>
        <v>0</v>
      </c>
      <c r="BG9" s="7">
        <f t="shared" si="3"/>
        <v>0</v>
      </c>
      <c r="BH9" s="7">
        <f t="shared" si="3"/>
        <v>0</v>
      </c>
      <c r="BI9" s="7">
        <f t="shared" si="3"/>
        <v>0</v>
      </c>
      <c r="BJ9" s="7">
        <f t="shared" si="3"/>
        <v>0</v>
      </c>
      <c r="BK9" s="7">
        <f t="shared" si="3"/>
        <v>0</v>
      </c>
      <c r="BL9" s="7">
        <f t="shared" si="3"/>
        <v>0</v>
      </c>
      <c r="BM9" s="7">
        <f t="shared" si="3"/>
        <v>0</v>
      </c>
      <c r="BN9" s="7">
        <f t="shared" si="3"/>
        <v>0</v>
      </c>
      <c r="BO9" s="7">
        <f t="shared" si="3"/>
        <v>0</v>
      </c>
      <c r="BP9" s="7">
        <f t="shared" si="3"/>
        <v>0</v>
      </c>
      <c r="BQ9" s="7">
        <f t="shared" si="3"/>
        <v>0</v>
      </c>
      <c r="BR9" s="7">
        <f t="shared" si="3"/>
        <v>0</v>
      </c>
      <c r="BS9" s="7">
        <f t="shared" si="3"/>
        <v>0</v>
      </c>
      <c r="BT9" s="7">
        <f t="shared" si="3"/>
        <v>0</v>
      </c>
      <c r="BU9" s="7">
        <f t="shared" si="3"/>
        <v>0</v>
      </c>
      <c r="BV9" s="7">
        <f t="shared" si="3"/>
        <v>0</v>
      </c>
      <c r="BW9" s="7">
        <f t="shared" si="3"/>
        <v>0</v>
      </c>
      <c r="BX9" s="7">
        <f t="shared" si="3"/>
        <v>0</v>
      </c>
      <c r="BY9" s="7">
        <f t="shared" si="3"/>
        <v>0</v>
      </c>
      <c r="BZ9" s="7">
        <f t="shared" si="3"/>
        <v>0</v>
      </c>
      <c r="CA9" s="7">
        <f t="shared" si="3"/>
        <v>0</v>
      </c>
      <c r="CB9" s="7">
        <f t="shared" si="3"/>
        <v>0</v>
      </c>
      <c r="CC9" s="7">
        <f t="shared" si="3"/>
        <v>0</v>
      </c>
      <c r="CD9" s="7">
        <f t="shared" si="3"/>
        <v>0</v>
      </c>
      <c r="CE9" s="7">
        <f t="shared" si="3"/>
        <v>0</v>
      </c>
      <c r="CF9" s="7">
        <f t="shared" si="3"/>
        <v>0</v>
      </c>
      <c r="CG9" s="7">
        <f t="shared" si="3"/>
        <v>0</v>
      </c>
      <c r="CH9" s="7">
        <f t="shared" si="3"/>
        <v>0</v>
      </c>
    </row>
    <row r="10" spans="1:86" ht="15" customHeight="1">
      <c r="A10" s="6" t="s">
        <v>14</v>
      </c>
      <c r="B10" s="7">
        <f>B5-B7-B8-B9-B6</f>
        <v>7918593801.5771513</v>
      </c>
      <c r="C10" s="7">
        <f t="shared" ref="C10:CH10" si="4">C5-C7-C8-C9</f>
        <v>44256785.507955328</v>
      </c>
      <c r="D10" s="7">
        <f t="shared" si="4"/>
        <v>35062379.855180159</v>
      </c>
      <c r="E10" s="7">
        <f t="shared" si="4"/>
        <v>25443250.932074383</v>
      </c>
      <c r="F10" s="7">
        <f t="shared" si="4"/>
        <v>15387809.778219761</v>
      </c>
      <c r="G10" s="7">
        <f t="shared" si="4"/>
        <v>1812502.6368855275</v>
      </c>
      <c r="H10" s="7">
        <f t="shared" si="4"/>
        <v>-12673791.240599122</v>
      </c>
      <c r="I10" s="7">
        <f t="shared" si="4"/>
        <v>-28138676.102606069</v>
      </c>
      <c r="J10" s="7">
        <f t="shared" si="4"/>
        <v>-44685081.142248943</v>
      </c>
      <c r="K10" s="7">
        <f t="shared" si="4"/>
        <v>-63001865.03783267</v>
      </c>
      <c r="L10" s="7">
        <f t="shared" si="4"/>
        <v>-82102271.640762895</v>
      </c>
      <c r="M10" s="7">
        <f t="shared" si="4"/>
        <v>-102416403.94472188</v>
      </c>
      <c r="N10" s="7">
        <f t="shared" si="4"/>
        <v>-123999579.53154124</v>
      </c>
      <c r="O10" s="7">
        <f t="shared" si="4"/>
        <v>-146829978.68634123</v>
      </c>
      <c r="P10" s="7">
        <f t="shared" si="4"/>
        <v>-170853872.41690227</v>
      </c>
      <c r="Q10" s="7">
        <f t="shared" si="4"/>
        <v>-195957143.79787883</v>
      </c>
      <c r="R10" s="7">
        <f t="shared" si="4"/>
        <v>-222046766.62320662</v>
      </c>
      <c r="S10" s="7">
        <f t="shared" si="4"/>
        <v>-249047228.56976837</v>
      </c>
      <c r="T10" s="7">
        <f t="shared" si="4"/>
        <v>-276844013.57456583</v>
      </c>
      <c r="U10" s="7">
        <f t="shared" si="4"/>
        <v>-305332500.81643856</v>
      </c>
      <c r="V10" s="7">
        <f t="shared" si="4"/>
        <v>-367869080.87631673</v>
      </c>
      <c r="W10" s="7">
        <f t="shared" si="4"/>
        <v>-383617441.10678428</v>
      </c>
      <c r="X10" s="7">
        <f t="shared" si="4"/>
        <v>-398338214.9826203</v>
      </c>
      <c r="Y10" s="7">
        <f t="shared" si="4"/>
        <v>-411724688.88288933</v>
      </c>
      <c r="Z10" s="7">
        <f t="shared" si="4"/>
        <v>-423522734.42874861</v>
      </c>
      <c r="AA10" s="7">
        <f t="shared" si="4"/>
        <v>-433499995.63631612</v>
      </c>
      <c r="AB10" s="7">
        <f t="shared" si="4"/>
        <v>-441237239.82109827</v>
      </c>
      <c r="AC10" s="7">
        <f t="shared" si="4"/>
        <v>-446558998.93014723</v>
      </c>
      <c r="AD10" s="7">
        <f t="shared" si="4"/>
        <v>-449393394.44247669</v>
      </c>
      <c r="AE10" s="7">
        <f t="shared" si="4"/>
        <v>-449723546.61863738</v>
      </c>
      <c r="AF10" s="7">
        <f t="shared" si="4"/>
        <v>-447664147.72107601</v>
      </c>
      <c r="AG10" s="7">
        <f t="shared" si="4"/>
        <v>-443365728.66412944</v>
      </c>
      <c r="AH10" s="7">
        <f t="shared" si="4"/>
        <v>-436997349.38934737</v>
      </c>
      <c r="AI10" s="7">
        <f t="shared" si="4"/>
        <v>-428792602.9219504</v>
      </c>
      <c r="AJ10" s="7">
        <f t="shared" si="4"/>
        <v>-420837511.52716571</v>
      </c>
      <c r="AK10" s="7">
        <f t="shared" si="4"/>
        <v>-411495089.0659712</v>
      </c>
      <c r="AL10" s="7">
        <f t="shared" si="4"/>
        <v>-400844507.20424533</v>
      </c>
      <c r="AM10" s="7">
        <f t="shared" si="4"/>
        <v>-389093015.47634739</v>
      </c>
      <c r="AN10" s="7">
        <f t="shared" si="4"/>
        <v>-376423715.62399071</v>
      </c>
      <c r="AO10" s="7">
        <f t="shared" si="4"/>
        <v>-362994683.74462432</v>
      </c>
      <c r="AP10" s="7">
        <f t="shared" si="4"/>
        <v>-348889741.14307576</v>
      </c>
      <c r="AQ10" s="7">
        <f t="shared" si="4"/>
        <v>-334181331.98266685</v>
      </c>
      <c r="AR10" s="7">
        <f t="shared" si="4"/>
        <v>-318905695.14553523</v>
      </c>
      <c r="AS10" s="7">
        <f t="shared" si="4"/>
        <v>-303103343.99095178</v>
      </c>
      <c r="AT10" s="7">
        <f t="shared" si="4"/>
        <v>-286823822.87892944</v>
      </c>
      <c r="AU10" s="7">
        <f t="shared" si="4"/>
        <v>-270121474.93238348</v>
      </c>
      <c r="AV10" s="7">
        <f t="shared" si="4"/>
        <v>-253067152.46751893</v>
      </c>
      <c r="AW10" s="7">
        <f t="shared" si="4"/>
        <v>-235714871.01057553</v>
      </c>
      <c r="AX10" s="7">
        <f t="shared" si="4"/>
        <v>-218124488.32277074</v>
      </c>
      <c r="AY10" s="7">
        <f t="shared" si="4"/>
        <v>-200385285.94964302</v>
      </c>
      <c r="AZ10" s="7">
        <f t="shared" si="4"/>
        <v>-182586132.02048412</v>
      </c>
      <c r="BA10" s="7">
        <f t="shared" si="4"/>
        <v>-164893378.46219075</v>
      </c>
      <c r="BB10" s="7">
        <f t="shared" si="4"/>
        <v>-147526303.38825747</v>
      </c>
      <c r="BC10" s="7">
        <f t="shared" si="4"/>
        <v>-130635317.3836821</v>
      </c>
      <c r="BD10" s="7">
        <f t="shared" si="4"/>
        <v>-114403216.1929554</v>
      </c>
      <c r="BE10" s="7">
        <f t="shared" si="4"/>
        <v>-98962547.482679293</v>
      </c>
      <c r="BF10" s="7">
        <f t="shared" si="4"/>
        <v>-84436775.626358971</v>
      </c>
      <c r="BG10" s="7">
        <f t="shared" si="4"/>
        <v>-71061798.865799308</v>
      </c>
      <c r="BH10" s="7">
        <f t="shared" si="4"/>
        <v>-58917228.127039254</v>
      </c>
      <c r="BI10" s="7">
        <f t="shared" si="4"/>
        <v>-48083158.407796942</v>
      </c>
      <c r="BJ10" s="7">
        <f t="shared" si="4"/>
        <v>-38601764.821913742</v>
      </c>
      <c r="BK10" s="7">
        <f t="shared" si="4"/>
        <v>-30441681.366428934</v>
      </c>
      <c r="BL10" s="7">
        <f t="shared" si="4"/>
        <v>-23566533.806507923</v>
      </c>
      <c r="BM10" s="7">
        <f t="shared" si="4"/>
        <v>-17885982.281644635</v>
      </c>
      <c r="BN10" s="7">
        <f t="shared" si="4"/>
        <v>-13289712.974182669</v>
      </c>
      <c r="BO10" s="7">
        <f t="shared" si="4"/>
        <v>-9662041.6101657003</v>
      </c>
      <c r="BP10" s="7">
        <f t="shared" si="4"/>
        <v>-6864559.5089427968</v>
      </c>
      <c r="BQ10" s="7">
        <f t="shared" si="4"/>
        <v>-4764261.0408106614</v>
      </c>
      <c r="BR10" s="7">
        <f t="shared" si="4"/>
        <v>-3231122.0073517524</v>
      </c>
      <c r="BS10" s="7">
        <f t="shared" si="4"/>
        <v>-2139824.3571705804</v>
      </c>
      <c r="BT10" s="7">
        <f t="shared" si="4"/>
        <v>-1382995.5211417959</v>
      </c>
      <c r="BU10" s="7">
        <f t="shared" si="4"/>
        <v>-872039.20005451946</v>
      </c>
      <c r="BV10" s="7">
        <f t="shared" si="4"/>
        <v>-536350.24442241283</v>
      </c>
      <c r="BW10" s="7">
        <f t="shared" si="4"/>
        <v>-321708.24871338689</v>
      </c>
      <c r="BX10" s="7">
        <f t="shared" si="4"/>
        <v>-188110.8419529172</v>
      </c>
      <c r="BY10" s="7">
        <f t="shared" si="4"/>
        <v>-107227.17148238908</v>
      </c>
      <c r="BZ10" s="7">
        <f t="shared" si="4"/>
        <v>-59591.106424365185</v>
      </c>
      <c r="CA10" s="7">
        <f t="shared" si="4"/>
        <v>-32109.691156382578</v>
      </c>
      <c r="CB10" s="7">
        <f t="shared" si="4"/>
        <v>-16773.530223516187</v>
      </c>
      <c r="CC10" s="7">
        <f t="shared" si="4"/>
        <v>-8481.1144231482558</v>
      </c>
      <c r="CD10" s="7">
        <f t="shared" si="4"/>
        <v>-4133.2807401426207</v>
      </c>
      <c r="CE10" s="7">
        <f t="shared" si="4"/>
        <v>-1933.1001908984701</v>
      </c>
      <c r="CF10" s="7">
        <f t="shared" si="4"/>
        <v>-855.33902039206885</v>
      </c>
      <c r="CG10" s="7">
        <f t="shared" si="4"/>
        <v>-345.80920542965964</v>
      </c>
      <c r="CH10" s="7">
        <f t="shared" si="4"/>
        <v>-109.28226013450096</v>
      </c>
    </row>
    <row r="11" spans="1:86">
      <c r="A11" s="6" t="s">
        <v>15</v>
      </c>
      <c r="B11" s="11">
        <f t="shared" ref="B11:CH11" si="5">B10-C3+(1+$B$29)*B3</f>
        <v>2186531494.3527861</v>
      </c>
      <c r="C11" s="11">
        <f t="shared" si="5"/>
        <v>0</v>
      </c>
      <c r="D11" s="11">
        <f t="shared" si="5"/>
        <v>0</v>
      </c>
      <c r="E11" s="11">
        <f t="shared" si="5"/>
        <v>0</v>
      </c>
      <c r="F11" s="11">
        <f t="shared" si="5"/>
        <v>0</v>
      </c>
      <c r="G11" s="11">
        <f t="shared" si="5"/>
        <v>0</v>
      </c>
      <c r="H11" s="11">
        <f t="shared" si="5"/>
        <v>0</v>
      </c>
      <c r="I11" s="11">
        <f t="shared" si="5"/>
        <v>0</v>
      </c>
      <c r="J11" s="11">
        <f t="shared" si="5"/>
        <v>0</v>
      </c>
      <c r="K11" s="11">
        <f t="shared" si="5"/>
        <v>0</v>
      </c>
      <c r="L11" s="11">
        <f t="shared" si="5"/>
        <v>0</v>
      </c>
      <c r="M11" s="11">
        <f t="shared" si="5"/>
        <v>0</v>
      </c>
      <c r="N11" s="11">
        <f t="shared" si="5"/>
        <v>0</v>
      </c>
      <c r="O11" s="11">
        <f t="shared" si="5"/>
        <v>0</v>
      </c>
      <c r="P11" s="11">
        <f t="shared" si="5"/>
        <v>0</v>
      </c>
      <c r="Q11" s="11">
        <f t="shared" si="5"/>
        <v>0</v>
      </c>
      <c r="R11" s="11">
        <f t="shared" si="5"/>
        <v>0</v>
      </c>
      <c r="S11" s="11">
        <f t="shared" si="5"/>
        <v>0</v>
      </c>
      <c r="T11" s="11">
        <f t="shared" si="5"/>
        <v>0</v>
      </c>
      <c r="U11" s="11">
        <f t="shared" si="5"/>
        <v>0</v>
      </c>
      <c r="V11" s="11">
        <f t="shared" si="5"/>
        <v>0</v>
      </c>
      <c r="W11" s="11">
        <f t="shared" si="5"/>
        <v>0</v>
      </c>
      <c r="X11" s="11">
        <f t="shared" si="5"/>
        <v>0</v>
      </c>
      <c r="Y11" s="11">
        <f t="shared" si="5"/>
        <v>0</v>
      </c>
      <c r="Z11" s="11">
        <f t="shared" si="5"/>
        <v>0</v>
      </c>
      <c r="AA11" s="11">
        <f t="shared" si="5"/>
        <v>0</v>
      </c>
      <c r="AB11" s="11">
        <f t="shared" si="5"/>
        <v>0</v>
      </c>
      <c r="AC11" s="11">
        <f t="shared" si="5"/>
        <v>0</v>
      </c>
      <c r="AD11" s="11">
        <f t="shared" si="5"/>
        <v>0</v>
      </c>
      <c r="AE11" s="11">
        <f t="shared" si="5"/>
        <v>0</v>
      </c>
      <c r="AF11" s="11">
        <f t="shared" si="5"/>
        <v>0</v>
      </c>
      <c r="AG11" s="11">
        <f t="shared" si="5"/>
        <v>0</v>
      </c>
      <c r="AH11" s="11">
        <f t="shared" si="5"/>
        <v>0</v>
      </c>
      <c r="AI11" s="11">
        <f t="shared" si="5"/>
        <v>0</v>
      </c>
      <c r="AJ11" s="11">
        <f t="shared" si="5"/>
        <v>0</v>
      </c>
      <c r="AK11" s="11">
        <f t="shared" si="5"/>
        <v>0</v>
      </c>
      <c r="AL11" s="11">
        <f t="shared" si="5"/>
        <v>0</v>
      </c>
      <c r="AM11" s="11">
        <f t="shared" si="5"/>
        <v>0</v>
      </c>
      <c r="AN11" s="11">
        <f t="shared" si="5"/>
        <v>0</v>
      </c>
      <c r="AO11" s="11">
        <f t="shared" si="5"/>
        <v>0</v>
      </c>
      <c r="AP11" s="11">
        <f t="shared" si="5"/>
        <v>0</v>
      </c>
      <c r="AQ11" s="11">
        <f t="shared" si="5"/>
        <v>0</v>
      </c>
      <c r="AR11" s="11">
        <f t="shared" si="5"/>
        <v>0</v>
      </c>
      <c r="AS11" s="11">
        <f t="shared" si="5"/>
        <v>0</v>
      </c>
      <c r="AT11" s="11">
        <f t="shared" si="5"/>
        <v>0</v>
      </c>
      <c r="AU11" s="11">
        <f t="shared" si="5"/>
        <v>0</v>
      </c>
      <c r="AV11" s="11">
        <f t="shared" si="5"/>
        <v>0</v>
      </c>
      <c r="AW11" s="11">
        <f t="shared" si="5"/>
        <v>0</v>
      </c>
      <c r="AX11" s="11">
        <f t="shared" si="5"/>
        <v>0</v>
      </c>
      <c r="AY11" s="11">
        <f t="shared" si="5"/>
        <v>0</v>
      </c>
      <c r="AZ11" s="11">
        <f t="shared" si="5"/>
        <v>0</v>
      </c>
      <c r="BA11" s="11">
        <f t="shared" si="5"/>
        <v>0</v>
      </c>
      <c r="BB11" s="11">
        <f t="shared" si="5"/>
        <v>0</v>
      </c>
      <c r="BC11" s="11">
        <f t="shared" si="5"/>
        <v>0</v>
      </c>
      <c r="BD11" s="11">
        <f t="shared" si="5"/>
        <v>0</v>
      </c>
      <c r="BE11" s="11">
        <f t="shared" si="5"/>
        <v>0</v>
      </c>
      <c r="BF11" s="11">
        <f t="shared" si="5"/>
        <v>0</v>
      </c>
      <c r="BG11" s="11">
        <f t="shared" si="5"/>
        <v>0</v>
      </c>
      <c r="BH11" s="11">
        <f t="shared" si="5"/>
        <v>0</v>
      </c>
      <c r="BI11" s="11">
        <f t="shared" si="5"/>
        <v>0</v>
      </c>
      <c r="BJ11" s="11">
        <f t="shared" si="5"/>
        <v>0</v>
      </c>
      <c r="BK11" s="11">
        <f t="shared" si="5"/>
        <v>0</v>
      </c>
      <c r="BL11" s="11">
        <f t="shared" si="5"/>
        <v>0</v>
      </c>
      <c r="BM11" s="11">
        <f t="shared" si="5"/>
        <v>0</v>
      </c>
      <c r="BN11" s="11">
        <f t="shared" si="5"/>
        <v>0</v>
      </c>
      <c r="BO11" s="11">
        <f t="shared" si="5"/>
        <v>0</v>
      </c>
      <c r="BP11" s="11">
        <f t="shared" si="5"/>
        <v>0</v>
      </c>
      <c r="BQ11" s="11">
        <f t="shared" si="5"/>
        <v>0</v>
      </c>
      <c r="BR11" s="11">
        <f t="shared" si="5"/>
        <v>0</v>
      </c>
      <c r="BS11" s="11">
        <f t="shared" si="5"/>
        <v>0</v>
      </c>
      <c r="BT11" s="11">
        <f t="shared" si="5"/>
        <v>0</v>
      </c>
      <c r="BU11" s="11">
        <f t="shared" si="5"/>
        <v>0</v>
      </c>
      <c r="BV11" s="11">
        <f t="shared" si="5"/>
        <v>0</v>
      </c>
      <c r="BW11" s="11">
        <f t="shared" si="5"/>
        <v>0</v>
      </c>
      <c r="BX11" s="11">
        <f t="shared" si="5"/>
        <v>0</v>
      </c>
      <c r="BY11" s="11">
        <f t="shared" si="5"/>
        <v>0</v>
      </c>
      <c r="BZ11" s="11">
        <f t="shared" si="5"/>
        <v>0</v>
      </c>
      <c r="CA11" s="11">
        <f t="shared" si="5"/>
        <v>0</v>
      </c>
      <c r="CB11" s="11">
        <f t="shared" si="5"/>
        <v>0</v>
      </c>
      <c r="CC11" s="11">
        <f t="shared" si="5"/>
        <v>0</v>
      </c>
      <c r="CD11" s="11">
        <f t="shared" si="5"/>
        <v>0</v>
      </c>
      <c r="CE11" s="11">
        <f t="shared" si="5"/>
        <v>0</v>
      </c>
      <c r="CF11" s="11">
        <f t="shared" si="5"/>
        <v>0</v>
      </c>
      <c r="CG11" s="11">
        <f t="shared" si="5"/>
        <v>0</v>
      </c>
      <c r="CH11" s="11">
        <f t="shared" si="5"/>
        <v>0</v>
      </c>
    </row>
    <row r="13" spans="1:86" ht="15" customHeight="1">
      <c r="A13" s="6" t="s">
        <v>16</v>
      </c>
      <c r="B13" s="1">
        <f t="array" ref="B13:CH13">TRANSPOSE(Data!$F$2:$F$86)</f>
        <v>157375114</v>
      </c>
      <c r="C13" s="1">
        <v>167315340.5</v>
      </c>
      <c r="D13" s="1">
        <v>178074658.30000001</v>
      </c>
      <c r="E13" s="1">
        <v>189648817.59999999</v>
      </c>
      <c r="F13" s="1">
        <v>202087687.40000001</v>
      </c>
      <c r="G13" s="1">
        <v>215168377.80000001</v>
      </c>
      <c r="H13" s="1">
        <v>229271335.80000001</v>
      </c>
      <c r="I13" s="1">
        <v>244467607</v>
      </c>
      <c r="J13" s="1">
        <v>260868193.69999999</v>
      </c>
      <c r="K13" s="1">
        <v>278594805.60000002</v>
      </c>
      <c r="L13" s="1">
        <v>295598288.10000002</v>
      </c>
      <c r="M13" s="1">
        <v>313878550.5</v>
      </c>
      <c r="N13" s="1">
        <v>333471623.5</v>
      </c>
      <c r="O13" s="1">
        <v>354324825.39999998</v>
      </c>
      <c r="P13" s="1">
        <v>376347387.69999999</v>
      </c>
      <c r="Q13" s="1">
        <v>399378370.30000001</v>
      </c>
      <c r="R13" s="1">
        <v>423277694.10000002</v>
      </c>
      <c r="S13" s="1">
        <v>447920444.5</v>
      </c>
      <c r="T13" s="1">
        <v>473134989.69999999</v>
      </c>
      <c r="U13" s="1">
        <v>498757360.89999998</v>
      </c>
      <c r="V13" s="1">
        <v>378998233.60000002</v>
      </c>
      <c r="W13" s="1">
        <v>395021709.5</v>
      </c>
      <c r="X13" s="1">
        <v>409598160.39999998</v>
      </c>
      <c r="Y13" s="1">
        <v>422400053.89999998</v>
      </c>
      <c r="Z13" s="1">
        <v>433168124.10000002</v>
      </c>
      <c r="AA13" s="1">
        <v>441681021.5</v>
      </c>
      <c r="AB13" s="1">
        <v>447556366.89999998</v>
      </c>
      <c r="AC13" s="1">
        <v>450680009.60000002</v>
      </c>
      <c r="AD13" s="1">
        <v>451066644.89999998</v>
      </c>
      <c r="AE13" s="1">
        <v>448797273.5</v>
      </c>
      <c r="AF13" s="1">
        <v>444088029.69999999</v>
      </c>
      <c r="AG13" s="1">
        <v>437190484.10000002</v>
      </c>
      <c r="AH13" s="1">
        <v>428357360.10000002</v>
      </c>
      <c r="AI13" s="1">
        <v>417894335.30000001</v>
      </c>
      <c r="AJ13" s="1">
        <v>406125506.89999998</v>
      </c>
      <c r="AK13" s="1">
        <v>393317274.19999999</v>
      </c>
      <c r="AL13" s="1">
        <v>379719939.19999999</v>
      </c>
      <c r="AM13" s="1">
        <v>365510899.80000001</v>
      </c>
      <c r="AN13" s="1">
        <v>350813194.5</v>
      </c>
      <c r="AO13" s="1">
        <v>335705580.89999998</v>
      </c>
      <c r="AP13" s="1">
        <v>320188041.39999998</v>
      </c>
      <c r="AQ13" s="1">
        <v>304258642.69999999</v>
      </c>
      <c r="AR13" s="1">
        <v>287895775.19999999</v>
      </c>
      <c r="AS13" s="1">
        <v>271099379.5</v>
      </c>
      <c r="AT13" s="1">
        <v>253902124.59999999</v>
      </c>
      <c r="AU13" s="1">
        <v>236358959.19999999</v>
      </c>
      <c r="AV13" s="1">
        <v>218559360.40000001</v>
      </c>
      <c r="AW13" s="1">
        <v>200589559.59999999</v>
      </c>
      <c r="AX13" s="1">
        <v>182545416.5</v>
      </c>
      <c r="AY13" s="1">
        <v>164557872.59999999</v>
      </c>
      <c r="AZ13" s="1">
        <v>146757899.09999999</v>
      </c>
      <c r="BA13" s="1">
        <v>129356936.8</v>
      </c>
      <c r="BB13" s="1">
        <v>112613275.3</v>
      </c>
      <c r="BC13" s="1">
        <v>96699909.930000007</v>
      </c>
      <c r="BD13" s="1">
        <v>81808004.469999999</v>
      </c>
      <c r="BE13" s="1">
        <v>68065263.109999999</v>
      </c>
      <c r="BF13" s="1">
        <v>55576533.039999999</v>
      </c>
      <c r="BG13" s="1">
        <v>44526661.93</v>
      </c>
      <c r="BH13" s="1">
        <v>34934694</v>
      </c>
      <c r="BI13" s="1">
        <v>26802091.010000002</v>
      </c>
      <c r="BJ13" s="1">
        <v>20081676.989999998</v>
      </c>
      <c r="BK13" s="1">
        <v>14658713.01</v>
      </c>
      <c r="BL13" s="1">
        <v>10409467.74</v>
      </c>
      <c r="BM13" s="1">
        <v>7173074.3339999998</v>
      </c>
      <c r="BN13" s="1">
        <v>4783157.3530000001</v>
      </c>
      <c r="BO13" s="1">
        <v>3081179.33</v>
      </c>
      <c r="BP13" s="1">
        <v>1911747.9790000001</v>
      </c>
      <c r="BQ13" s="1">
        <v>1140492.1129999999</v>
      </c>
      <c r="BR13" s="1">
        <v>653611.73840000003</v>
      </c>
      <c r="BS13" s="1">
        <v>358879.47840000002</v>
      </c>
      <c r="BT13" s="1">
        <v>188281.49549999999</v>
      </c>
      <c r="BU13" s="1">
        <v>94133.474040000001</v>
      </c>
      <c r="BV13" s="1">
        <v>44732.912040000003</v>
      </c>
      <c r="BW13" s="1">
        <v>20145.9172</v>
      </c>
      <c r="BX13" s="1">
        <v>8568.6253560000005</v>
      </c>
      <c r="BY13" s="1">
        <v>3430.3889020000001</v>
      </c>
      <c r="BZ13" s="1">
        <v>1288.342116</v>
      </c>
      <c r="CA13" s="1">
        <v>446.7485719</v>
      </c>
      <c r="CB13" s="1">
        <v>142.15401800000001</v>
      </c>
      <c r="CC13" s="1">
        <v>41.213029329999998</v>
      </c>
      <c r="CD13" s="1">
        <v>10.795916050000001</v>
      </c>
      <c r="CE13" s="1">
        <v>2.5295180140000002</v>
      </c>
      <c r="CF13" s="1">
        <v>0.52236628600000001</v>
      </c>
      <c r="CG13" s="1">
        <v>9.2611571000000004E-2</v>
      </c>
      <c r="CH13" s="1">
        <v>1.2595283000000001E-2</v>
      </c>
    </row>
    <row r="14" spans="1:86">
      <c r="A14" s="12"/>
    </row>
    <row r="17" spans="1:86">
      <c r="A17" s="6" t="s">
        <v>17</v>
      </c>
    </row>
    <row r="18" spans="1:86">
      <c r="A18" s="5" t="s">
        <v>18</v>
      </c>
      <c r="B18" s="5">
        <f t="shared" ref="B18:CH18" si="6">1/(1+$B$30)^B1</f>
        <v>0.95238095238095233</v>
      </c>
      <c r="C18" s="5">
        <f t="shared" si="6"/>
        <v>0.90702947845804982</v>
      </c>
      <c r="D18" s="5">
        <f t="shared" si="6"/>
        <v>0.86383759853147601</v>
      </c>
      <c r="E18" s="5">
        <f t="shared" si="6"/>
        <v>0.82270247479188197</v>
      </c>
      <c r="F18" s="5">
        <f t="shared" si="6"/>
        <v>0.78352616646845896</v>
      </c>
      <c r="G18" s="5">
        <f t="shared" si="6"/>
        <v>0.74621539663662761</v>
      </c>
      <c r="H18" s="5">
        <f t="shared" si="6"/>
        <v>0.71068133013012147</v>
      </c>
      <c r="I18" s="5">
        <f t="shared" si="6"/>
        <v>0.67683936202868722</v>
      </c>
      <c r="J18" s="5">
        <f t="shared" si="6"/>
        <v>0.64460891621779726</v>
      </c>
      <c r="K18" s="5">
        <f t="shared" si="6"/>
        <v>0.61391325354075932</v>
      </c>
      <c r="L18" s="5">
        <f t="shared" si="6"/>
        <v>0.5846792890864374</v>
      </c>
      <c r="M18" s="5">
        <f t="shared" si="6"/>
        <v>0.5568374181775595</v>
      </c>
      <c r="N18" s="5">
        <f t="shared" si="6"/>
        <v>0.53032135064529462</v>
      </c>
      <c r="O18" s="5">
        <f t="shared" si="6"/>
        <v>0.50506795299551888</v>
      </c>
      <c r="P18" s="5">
        <f t="shared" si="6"/>
        <v>0.48101709809097021</v>
      </c>
      <c r="Q18" s="5">
        <f t="shared" si="6"/>
        <v>0.45811152199140021</v>
      </c>
      <c r="R18" s="5">
        <f t="shared" si="6"/>
        <v>0.43629668761085727</v>
      </c>
      <c r="S18" s="5">
        <f t="shared" si="6"/>
        <v>0.41552065486748313</v>
      </c>
      <c r="T18" s="5">
        <f t="shared" si="6"/>
        <v>0.39573395701665059</v>
      </c>
      <c r="U18" s="5">
        <f t="shared" si="6"/>
        <v>0.37688948287300061</v>
      </c>
      <c r="V18" s="5">
        <f t="shared" si="6"/>
        <v>0.35894236464095297</v>
      </c>
      <c r="W18" s="5">
        <f t="shared" si="6"/>
        <v>0.3418498710866219</v>
      </c>
      <c r="X18" s="5">
        <f t="shared" si="6"/>
        <v>0.32557130579678267</v>
      </c>
      <c r="Y18" s="5">
        <f t="shared" si="6"/>
        <v>0.31006791028265024</v>
      </c>
      <c r="Z18" s="5">
        <f t="shared" si="6"/>
        <v>0.29530277169776209</v>
      </c>
      <c r="AA18" s="5">
        <f t="shared" si="6"/>
        <v>0.28124073495024959</v>
      </c>
      <c r="AB18" s="5">
        <f t="shared" si="6"/>
        <v>0.2678483190002377</v>
      </c>
      <c r="AC18" s="5">
        <f t="shared" si="6"/>
        <v>0.25509363714308358</v>
      </c>
      <c r="AD18" s="5">
        <f t="shared" si="6"/>
        <v>0.24294632108865097</v>
      </c>
      <c r="AE18" s="5">
        <f t="shared" si="6"/>
        <v>0.23137744865585813</v>
      </c>
      <c r="AF18" s="5">
        <f t="shared" si="6"/>
        <v>0.220359474910341</v>
      </c>
      <c r="AG18" s="5">
        <f t="shared" si="6"/>
        <v>0.20986616658127716</v>
      </c>
      <c r="AH18" s="5">
        <f t="shared" si="6"/>
        <v>0.19987253960121634</v>
      </c>
      <c r="AI18" s="5">
        <f t="shared" si="6"/>
        <v>0.19035479962020604</v>
      </c>
      <c r="AJ18" s="5">
        <f t="shared" si="6"/>
        <v>0.18129028535257716</v>
      </c>
      <c r="AK18" s="5">
        <f t="shared" si="6"/>
        <v>0.17265741462150208</v>
      </c>
      <c r="AL18" s="5">
        <f t="shared" si="6"/>
        <v>0.1644356329728591</v>
      </c>
      <c r="AM18" s="5">
        <f t="shared" si="6"/>
        <v>0.15660536473605632</v>
      </c>
      <c r="AN18" s="5">
        <f t="shared" si="6"/>
        <v>0.14914796641529171</v>
      </c>
      <c r="AO18" s="5">
        <f t="shared" si="6"/>
        <v>0.14204568230027784</v>
      </c>
      <c r="AP18" s="5">
        <f t="shared" si="6"/>
        <v>0.13528160219074079</v>
      </c>
      <c r="AQ18" s="5">
        <f t="shared" si="6"/>
        <v>0.12883962113403885</v>
      </c>
      <c r="AR18" s="5">
        <f t="shared" si="6"/>
        <v>0.12270440108003698</v>
      </c>
      <c r="AS18" s="5">
        <f t="shared" si="6"/>
        <v>0.11686133436193999</v>
      </c>
      <c r="AT18" s="5">
        <f t="shared" si="6"/>
        <v>0.1112965089161333</v>
      </c>
      <c r="AU18" s="5">
        <f t="shared" si="6"/>
        <v>0.10599667515822221</v>
      </c>
      <c r="AV18" s="5">
        <f t="shared" si="6"/>
        <v>0.10094921443640208</v>
      </c>
      <c r="AW18" s="5">
        <f t="shared" si="6"/>
        <v>9.6142108987049613E-2</v>
      </c>
      <c r="AX18" s="5">
        <f t="shared" si="6"/>
        <v>9.1563913320999626E-2</v>
      </c>
      <c r="AY18" s="5">
        <f t="shared" si="6"/>
        <v>8.7203726972380588E-2</v>
      </c>
      <c r="AZ18" s="5">
        <f t="shared" si="6"/>
        <v>8.3051168545124371E-2</v>
      </c>
      <c r="BA18" s="5">
        <f t="shared" si="6"/>
        <v>7.9096350995356543E-2</v>
      </c>
      <c r="BB18" s="5">
        <f t="shared" si="6"/>
        <v>7.5329858090815757E-2</v>
      </c>
      <c r="BC18" s="5">
        <f t="shared" si="6"/>
        <v>7.1742721991253117E-2</v>
      </c>
      <c r="BD18" s="5">
        <f t="shared" si="6"/>
        <v>6.8326401896431521E-2</v>
      </c>
      <c r="BE18" s="5">
        <f t="shared" si="6"/>
        <v>6.5072763710887174E-2</v>
      </c>
      <c r="BF18" s="5">
        <f t="shared" si="6"/>
        <v>6.1974060677035397E-2</v>
      </c>
      <c r="BG18" s="5">
        <f t="shared" si="6"/>
        <v>5.9022914930509894E-2</v>
      </c>
      <c r="BH18" s="5">
        <f t="shared" si="6"/>
        <v>5.6212299933818946E-2</v>
      </c>
      <c r="BI18" s="5">
        <f t="shared" si="6"/>
        <v>5.3535523746494243E-2</v>
      </c>
      <c r="BJ18" s="5">
        <f t="shared" si="6"/>
        <v>5.0986213091899268E-2</v>
      </c>
      <c r="BK18" s="5">
        <f t="shared" si="6"/>
        <v>4.855829818276123E-2</v>
      </c>
      <c r="BL18" s="5">
        <f t="shared" si="6"/>
        <v>4.6245998269296387E-2</v>
      </c>
      <c r="BM18" s="5">
        <f t="shared" si="6"/>
        <v>4.4043807875520369E-2</v>
      </c>
      <c r="BN18" s="5">
        <f t="shared" si="6"/>
        <v>4.1946483690971779E-2</v>
      </c>
      <c r="BO18" s="5">
        <f t="shared" si="6"/>
        <v>3.9949032086639788E-2</v>
      </c>
      <c r="BP18" s="5">
        <f t="shared" si="6"/>
        <v>3.8046697225371226E-2</v>
      </c>
      <c r="BQ18" s="5">
        <f t="shared" si="6"/>
        <v>3.6234949738448791E-2</v>
      </c>
      <c r="BR18" s="5">
        <f t="shared" si="6"/>
        <v>3.4509475941379798E-2</v>
      </c>
      <c r="BS18" s="5">
        <f t="shared" si="6"/>
        <v>3.2866167563218862E-2</v>
      </c>
      <c r="BT18" s="5">
        <f t="shared" si="6"/>
        <v>3.1301111964970339E-2</v>
      </c>
      <c r="BU18" s="5">
        <f t="shared" si="6"/>
        <v>2.9810582823781274E-2</v>
      </c>
      <c r="BV18" s="5">
        <f t="shared" si="6"/>
        <v>2.8391031260744073E-2</v>
      </c>
      <c r="BW18" s="5">
        <f t="shared" si="6"/>
        <v>2.7039077391184833E-2</v>
      </c>
      <c r="BX18" s="5">
        <f t="shared" si="6"/>
        <v>2.5751502277318886E-2</v>
      </c>
      <c r="BY18" s="5">
        <f t="shared" si="6"/>
        <v>2.4525240264113228E-2</v>
      </c>
      <c r="BZ18" s="5">
        <f t="shared" si="6"/>
        <v>2.3357371680107829E-2</v>
      </c>
      <c r="CA18" s="5">
        <f t="shared" si="6"/>
        <v>2.2245115885816989E-2</v>
      </c>
      <c r="CB18" s="5">
        <f t="shared" si="6"/>
        <v>2.1185824653159029E-2</v>
      </c>
      <c r="CC18" s="5">
        <f t="shared" si="6"/>
        <v>2.0176975860151457E-2</v>
      </c>
      <c r="CD18" s="5">
        <f t="shared" si="6"/>
        <v>1.9216167485858526E-2</v>
      </c>
      <c r="CE18" s="5">
        <f t="shared" si="6"/>
        <v>1.8301111891293836E-2</v>
      </c>
      <c r="CF18" s="5">
        <f t="shared" si="6"/>
        <v>1.7429630372660796E-2</v>
      </c>
      <c r="CG18" s="5">
        <f t="shared" si="6"/>
        <v>1.6599647973962663E-2</v>
      </c>
      <c r="CH18" s="5">
        <f t="shared" si="6"/>
        <v>1.580918854663111E-2</v>
      </c>
    </row>
    <row r="19" spans="1:86">
      <c r="A19" s="5" t="s">
        <v>19</v>
      </c>
      <c r="B19" s="13">
        <f t="shared" ref="B19:CH19" si="7">B11</f>
        <v>2186531494.3527861</v>
      </c>
      <c r="C19" s="13">
        <f t="shared" si="7"/>
        <v>0</v>
      </c>
      <c r="D19" s="13">
        <f t="shared" si="7"/>
        <v>0</v>
      </c>
      <c r="E19" s="13">
        <f t="shared" si="7"/>
        <v>0</v>
      </c>
      <c r="F19" s="13">
        <f t="shared" si="7"/>
        <v>0</v>
      </c>
      <c r="G19" s="13">
        <f t="shared" si="7"/>
        <v>0</v>
      </c>
      <c r="H19" s="13">
        <f t="shared" si="7"/>
        <v>0</v>
      </c>
      <c r="I19" s="13">
        <f t="shared" si="7"/>
        <v>0</v>
      </c>
      <c r="J19" s="13">
        <f t="shared" si="7"/>
        <v>0</v>
      </c>
      <c r="K19" s="13">
        <f t="shared" si="7"/>
        <v>0</v>
      </c>
      <c r="L19" s="13">
        <f t="shared" si="7"/>
        <v>0</v>
      </c>
      <c r="M19" s="13">
        <f t="shared" si="7"/>
        <v>0</v>
      </c>
      <c r="N19" s="13">
        <f t="shared" si="7"/>
        <v>0</v>
      </c>
      <c r="O19" s="13">
        <f t="shared" si="7"/>
        <v>0</v>
      </c>
      <c r="P19" s="13">
        <f t="shared" si="7"/>
        <v>0</v>
      </c>
      <c r="Q19" s="13">
        <f t="shared" si="7"/>
        <v>0</v>
      </c>
      <c r="R19" s="13">
        <f t="shared" si="7"/>
        <v>0</v>
      </c>
      <c r="S19" s="13">
        <f t="shared" si="7"/>
        <v>0</v>
      </c>
      <c r="T19" s="13">
        <f t="shared" si="7"/>
        <v>0</v>
      </c>
      <c r="U19" s="13">
        <f t="shared" si="7"/>
        <v>0</v>
      </c>
      <c r="V19" s="13">
        <f t="shared" si="7"/>
        <v>0</v>
      </c>
      <c r="W19" s="13">
        <f t="shared" si="7"/>
        <v>0</v>
      </c>
      <c r="X19" s="13">
        <f t="shared" si="7"/>
        <v>0</v>
      </c>
      <c r="Y19" s="13">
        <f t="shared" si="7"/>
        <v>0</v>
      </c>
      <c r="Z19" s="13">
        <f t="shared" si="7"/>
        <v>0</v>
      </c>
      <c r="AA19" s="13">
        <f t="shared" si="7"/>
        <v>0</v>
      </c>
      <c r="AB19" s="13">
        <f t="shared" si="7"/>
        <v>0</v>
      </c>
      <c r="AC19" s="13">
        <f t="shared" si="7"/>
        <v>0</v>
      </c>
      <c r="AD19" s="13">
        <f t="shared" si="7"/>
        <v>0</v>
      </c>
      <c r="AE19" s="13">
        <f t="shared" si="7"/>
        <v>0</v>
      </c>
      <c r="AF19" s="13">
        <f t="shared" si="7"/>
        <v>0</v>
      </c>
      <c r="AG19" s="13">
        <f t="shared" si="7"/>
        <v>0</v>
      </c>
      <c r="AH19" s="13">
        <f t="shared" si="7"/>
        <v>0</v>
      </c>
      <c r="AI19" s="13">
        <f t="shared" si="7"/>
        <v>0</v>
      </c>
      <c r="AJ19" s="13">
        <f t="shared" si="7"/>
        <v>0</v>
      </c>
      <c r="AK19" s="13">
        <f t="shared" si="7"/>
        <v>0</v>
      </c>
      <c r="AL19" s="13">
        <f t="shared" si="7"/>
        <v>0</v>
      </c>
      <c r="AM19" s="13">
        <f t="shared" si="7"/>
        <v>0</v>
      </c>
      <c r="AN19" s="13">
        <f t="shared" si="7"/>
        <v>0</v>
      </c>
      <c r="AO19" s="13">
        <f t="shared" si="7"/>
        <v>0</v>
      </c>
      <c r="AP19" s="13">
        <f t="shared" si="7"/>
        <v>0</v>
      </c>
      <c r="AQ19" s="13">
        <f t="shared" si="7"/>
        <v>0</v>
      </c>
      <c r="AR19" s="13">
        <f t="shared" si="7"/>
        <v>0</v>
      </c>
      <c r="AS19" s="13">
        <f t="shared" si="7"/>
        <v>0</v>
      </c>
      <c r="AT19" s="13">
        <f t="shared" si="7"/>
        <v>0</v>
      </c>
      <c r="AU19" s="13">
        <f t="shared" si="7"/>
        <v>0</v>
      </c>
      <c r="AV19" s="13">
        <f t="shared" si="7"/>
        <v>0</v>
      </c>
      <c r="AW19" s="13">
        <f t="shared" si="7"/>
        <v>0</v>
      </c>
      <c r="AX19" s="13">
        <f t="shared" si="7"/>
        <v>0</v>
      </c>
      <c r="AY19" s="13">
        <f t="shared" si="7"/>
        <v>0</v>
      </c>
      <c r="AZ19" s="13">
        <f t="shared" si="7"/>
        <v>0</v>
      </c>
      <c r="BA19" s="13">
        <f t="shared" si="7"/>
        <v>0</v>
      </c>
      <c r="BB19" s="13">
        <f t="shared" si="7"/>
        <v>0</v>
      </c>
      <c r="BC19" s="13">
        <f t="shared" si="7"/>
        <v>0</v>
      </c>
      <c r="BD19" s="13">
        <f t="shared" si="7"/>
        <v>0</v>
      </c>
      <c r="BE19" s="13">
        <f t="shared" si="7"/>
        <v>0</v>
      </c>
      <c r="BF19" s="13">
        <f t="shared" si="7"/>
        <v>0</v>
      </c>
      <c r="BG19" s="13">
        <f t="shared" si="7"/>
        <v>0</v>
      </c>
      <c r="BH19" s="13">
        <f t="shared" si="7"/>
        <v>0</v>
      </c>
      <c r="BI19" s="13">
        <f t="shared" si="7"/>
        <v>0</v>
      </c>
      <c r="BJ19" s="13">
        <f t="shared" si="7"/>
        <v>0</v>
      </c>
      <c r="BK19" s="13">
        <f t="shared" si="7"/>
        <v>0</v>
      </c>
      <c r="BL19" s="13">
        <f t="shared" si="7"/>
        <v>0</v>
      </c>
      <c r="BM19" s="13">
        <f t="shared" si="7"/>
        <v>0</v>
      </c>
      <c r="BN19" s="13">
        <f t="shared" si="7"/>
        <v>0</v>
      </c>
      <c r="BO19" s="13">
        <f t="shared" si="7"/>
        <v>0</v>
      </c>
      <c r="BP19" s="13">
        <f t="shared" si="7"/>
        <v>0</v>
      </c>
      <c r="BQ19" s="13">
        <f t="shared" si="7"/>
        <v>0</v>
      </c>
      <c r="BR19" s="13">
        <f t="shared" si="7"/>
        <v>0</v>
      </c>
      <c r="BS19" s="13">
        <f t="shared" si="7"/>
        <v>0</v>
      </c>
      <c r="BT19" s="13">
        <f t="shared" si="7"/>
        <v>0</v>
      </c>
      <c r="BU19" s="13">
        <f t="shared" si="7"/>
        <v>0</v>
      </c>
      <c r="BV19" s="13">
        <f t="shared" si="7"/>
        <v>0</v>
      </c>
      <c r="BW19" s="13">
        <f t="shared" si="7"/>
        <v>0</v>
      </c>
      <c r="BX19" s="13">
        <f t="shared" si="7"/>
        <v>0</v>
      </c>
      <c r="BY19" s="13">
        <f t="shared" si="7"/>
        <v>0</v>
      </c>
      <c r="BZ19" s="13">
        <f t="shared" si="7"/>
        <v>0</v>
      </c>
      <c r="CA19" s="13">
        <f t="shared" si="7"/>
        <v>0</v>
      </c>
      <c r="CB19" s="13">
        <f t="shared" si="7"/>
        <v>0</v>
      </c>
      <c r="CC19" s="13">
        <f t="shared" si="7"/>
        <v>0</v>
      </c>
      <c r="CD19" s="13">
        <f t="shared" si="7"/>
        <v>0</v>
      </c>
      <c r="CE19" s="13">
        <f t="shared" si="7"/>
        <v>0</v>
      </c>
      <c r="CF19" s="13">
        <f t="shared" si="7"/>
        <v>0</v>
      </c>
      <c r="CG19" s="13">
        <f t="shared" si="7"/>
        <v>0</v>
      </c>
      <c r="CH19" s="13">
        <f t="shared" si="7"/>
        <v>0</v>
      </c>
    </row>
    <row r="20" spans="1:86">
      <c r="A20" s="5" t="s">
        <v>20</v>
      </c>
      <c r="B20" s="13">
        <f t="shared" ref="B20:CH20" si="8">B19*B18</f>
        <v>2082410947.0026534</v>
      </c>
      <c r="C20" s="13">
        <f t="shared" si="8"/>
        <v>0</v>
      </c>
      <c r="D20" s="13">
        <f t="shared" si="8"/>
        <v>0</v>
      </c>
      <c r="E20" s="13">
        <f t="shared" si="8"/>
        <v>0</v>
      </c>
      <c r="F20" s="13">
        <f t="shared" si="8"/>
        <v>0</v>
      </c>
      <c r="G20" s="13">
        <f t="shared" si="8"/>
        <v>0</v>
      </c>
      <c r="H20" s="13">
        <f t="shared" si="8"/>
        <v>0</v>
      </c>
      <c r="I20" s="13">
        <f t="shared" si="8"/>
        <v>0</v>
      </c>
      <c r="J20" s="13">
        <f t="shared" si="8"/>
        <v>0</v>
      </c>
      <c r="K20" s="13">
        <f t="shared" si="8"/>
        <v>0</v>
      </c>
      <c r="L20" s="13">
        <f t="shared" si="8"/>
        <v>0</v>
      </c>
      <c r="M20" s="13">
        <f t="shared" si="8"/>
        <v>0</v>
      </c>
      <c r="N20" s="13">
        <f t="shared" si="8"/>
        <v>0</v>
      </c>
      <c r="O20" s="13">
        <f t="shared" si="8"/>
        <v>0</v>
      </c>
      <c r="P20" s="13">
        <f t="shared" si="8"/>
        <v>0</v>
      </c>
      <c r="Q20" s="13">
        <f t="shared" si="8"/>
        <v>0</v>
      </c>
      <c r="R20" s="13">
        <f t="shared" si="8"/>
        <v>0</v>
      </c>
      <c r="S20" s="13">
        <f t="shared" si="8"/>
        <v>0</v>
      </c>
      <c r="T20" s="13">
        <f t="shared" si="8"/>
        <v>0</v>
      </c>
      <c r="U20" s="13">
        <f t="shared" si="8"/>
        <v>0</v>
      </c>
      <c r="V20" s="13">
        <f t="shared" si="8"/>
        <v>0</v>
      </c>
      <c r="W20" s="13">
        <f t="shared" si="8"/>
        <v>0</v>
      </c>
      <c r="X20" s="13">
        <f t="shared" si="8"/>
        <v>0</v>
      </c>
      <c r="Y20" s="13">
        <f t="shared" si="8"/>
        <v>0</v>
      </c>
      <c r="Z20" s="13">
        <f t="shared" si="8"/>
        <v>0</v>
      </c>
      <c r="AA20" s="13">
        <f t="shared" si="8"/>
        <v>0</v>
      </c>
      <c r="AB20" s="13">
        <f t="shared" si="8"/>
        <v>0</v>
      </c>
      <c r="AC20" s="13">
        <f t="shared" si="8"/>
        <v>0</v>
      </c>
      <c r="AD20" s="13">
        <f t="shared" si="8"/>
        <v>0</v>
      </c>
      <c r="AE20" s="13">
        <f t="shared" si="8"/>
        <v>0</v>
      </c>
      <c r="AF20" s="13">
        <f t="shared" si="8"/>
        <v>0</v>
      </c>
      <c r="AG20" s="13">
        <f t="shared" si="8"/>
        <v>0</v>
      </c>
      <c r="AH20" s="13">
        <f t="shared" si="8"/>
        <v>0</v>
      </c>
      <c r="AI20" s="13">
        <f t="shared" si="8"/>
        <v>0</v>
      </c>
      <c r="AJ20" s="13">
        <f t="shared" si="8"/>
        <v>0</v>
      </c>
      <c r="AK20" s="13">
        <f t="shared" si="8"/>
        <v>0</v>
      </c>
      <c r="AL20" s="13">
        <f t="shared" si="8"/>
        <v>0</v>
      </c>
      <c r="AM20" s="13">
        <f t="shared" si="8"/>
        <v>0</v>
      </c>
      <c r="AN20" s="13">
        <f t="shared" si="8"/>
        <v>0</v>
      </c>
      <c r="AO20" s="13">
        <f t="shared" si="8"/>
        <v>0</v>
      </c>
      <c r="AP20" s="13">
        <f t="shared" si="8"/>
        <v>0</v>
      </c>
      <c r="AQ20" s="13">
        <f t="shared" si="8"/>
        <v>0</v>
      </c>
      <c r="AR20" s="13">
        <f t="shared" si="8"/>
        <v>0</v>
      </c>
      <c r="AS20" s="13">
        <f t="shared" si="8"/>
        <v>0</v>
      </c>
      <c r="AT20" s="13">
        <f t="shared" si="8"/>
        <v>0</v>
      </c>
      <c r="AU20" s="13">
        <f t="shared" si="8"/>
        <v>0</v>
      </c>
      <c r="AV20" s="13">
        <f t="shared" si="8"/>
        <v>0</v>
      </c>
      <c r="AW20" s="13">
        <f t="shared" si="8"/>
        <v>0</v>
      </c>
      <c r="AX20" s="13">
        <f t="shared" si="8"/>
        <v>0</v>
      </c>
      <c r="AY20" s="13">
        <f t="shared" si="8"/>
        <v>0</v>
      </c>
      <c r="AZ20" s="13">
        <f t="shared" si="8"/>
        <v>0</v>
      </c>
      <c r="BA20" s="13">
        <f t="shared" si="8"/>
        <v>0</v>
      </c>
      <c r="BB20" s="13">
        <f t="shared" si="8"/>
        <v>0</v>
      </c>
      <c r="BC20" s="13">
        <f t="shared" si="8"/>
        <v>0</v>
      </c>
      <c r="BD20" s="13">
        <f t="shared" si="8"/>
        <v>0</v>
      </c>
      <c r="BE20" s="13">
        <f t="shared" si="8"/>
        <v>0</v>
      </c>
      <c r="BF20" s="13">
        <f t="shared" si="8"/>
        <v>0</v>
      </c>
      <c r="BG20" s="13">
        <f t="shared" si="8"/>
        <v>0</v>
      </c>
      <c r="BH20" s="13">
        <f t="shared" si="8"/>
        <v>0</v>
      </c>
      <c r="BI20" s="13">
        <f t="shared" si="8"/>
        <v>0</v>
      </c>
      <c r="BJ20" s="13">
        <f t="shared" si="8"/>
        <v>0</v>
      </c>
      <c r="BK20" s="13">
        <f t="shared" si="8"/>
        <v>0</v>
      </c>
      <c r="BL20" s="13">
        <f t="shared" si="8"/>
        <v>0</v>
      </c>
      <c r="BM20" s="13">
        <f t="shared" si="8"/>
        <v>0</v>
      </c>
      <c r="BN20" s="13">
        <f t="shared" si="8"/>
        <v>0</v>
      </c>
      <c r="BO20" s="13">
        <f t="shared" si="8"/>
        <v>0</v>
      </c>
      <c r="BP20" s="13">
        <f t="shared" si="8"/>
        <v>0</v>
      </c>
      <c r="BQ20" s="13">
        <f t="shared" si="8"/>
        <v>0</v>
      </c>
      <c r="BR20" s="13">
        <f t="shared" si="8"/>
        <v>0</v>
      </c>
      <c r="BS20" s="13">
        <f t="shared" si="8"/>
        <v>0</v>
      </c>
      <c r="BT20" s="13">
        <f t="shared" si="8"/>
        <v>0</v>
      </c>
      <c r="BU20" s="13">
        <f t="shared" si="8"/>
        <v>0</v>
      </c>
      <c r="BV20" s="13">
        <f t="shared" si="8"/>
        <v>0</v>
      </c>
      <c r="BW20" s="13">
        <f t="shared" si="8"/>
        <v>0</v>
      </c>
      <c r="BX20" s="13">
        <f t="shared" si="8"/>
        <v>0</v>
      </c>
      <c r="BY20" s="13">
        <f t="shared" si="8"/>
        <v>0</v>
      </c>
      <c r="BZ20" s="13">
        <f t="shared" si="8"/>
        <v>0</v>
      </c>
      <c r="CA20" s="13">
        <f t="shared" si="8"/>
        <v>0</v>
      </c>
      <c r="CB20" s="13">
        <f t="shared" si="8"/>
        <v>0</v>
      </c>
      <c r="CC20" s="13">
        <f t="shared" si="8"/>
        <v>0</v>
      </c>
      <c r="CD20" s="13">
        <f t="shared" si="8"/>
        <v>0</v>
      </c>
      <c r="CE20" s="13">
        <f t="shared" si="8"/>
        <v>0</v>
      </c>
      <c r="CF20" s="13">
        <f t="shared" si="8"/>
        <v>0</v>
      </c>
      <c r="CG20" s="13">
        <f t="shared" si="8"/>
        <v>0</v>
      </c>
      <c r="CH20" s="13">
        <f t="shared" si="8"/>
        <v>0</v>
      </c>
    </row>
    <row r="21" spans="1:86" ht="15.75" customHeight="1"/>
    <row r="22" spans="1:86" ht="15.75" customHeight="1">
      <c r="A22" s="5" t="s">
        <v>21</v>
      </c>
      <c r="B22" s="5">
        <f t="shared" ref="B22:CH22" si="9">B5*B18*(1+$B$30)</f>
        <v>9036376967.8894882</v>
      </c>
      <c r="C22" s="5">
        <f t="shared" si="9"/>
        <v>251997464.32239744</v>
      </c>
      <c r="D22" s="5">
        <f t="shared" si="9"/>
        <v>237691473.10708928</v>
      </c>
      <c r="E22" s="5">
        <f t="shared" si="9"/>
        <v>224171161.79539892</v>
      </c>
      <c r="F22" s="5">
        <f t="shared" si="9"/>
        <v>211393551.18990862</v>
      </c>
      <c r="G22" s="5">
        <f t="shared" si="9"/>
        <v>198990310.2932764</v>
      </c>
      <c r="H22" s="5">
        <f t="shared" si="9"/>
        <v>187265921.06418508</v>
      </c>
      <c r="I22" s="5">
        <f t="shared" si="9"/>
        <v>176181792.42805713</v>
      </c>
      <c r="J22" s="5">
        <f t="shared" si="9"/>
        <v>165702368.57675269</v>
      </c>
      <c r="K22" s="5">
        <f t="shared" si="9"/>
        <v>155790576.27711996</v>
      </c>
      <c r="L22" s="5">
        <f t="shared" si="9"/>
        <v>145355355.82417804</v>
      </c>
      <c r="M22" s="5">
        <f t="shared" si="9"/>
        <v>135561524.59493527</v>
      </c>
      <c r="N22" s="5">
        <f t="shared" si="9"/>
        <v>126368769.47238293</v>
      </c>
      <c r="O22" s="5">
        <f t="shared" si="9"/>
        <v>117739772.65835771</v>
      </c>
      <c r="P22" s="5">
        <f t="shared" si="9"/>
        <v>109639578.74267845</v>
      </c>
      <c r="Q22" s="5">
        <f t="shared" si="9"/>
        <v>102035180.06192127</v>
      </c>
      <c r="R22" s="5">
        <f t="shared" si="9"/>
        <v>94895515.240405828</v>
      </c>
      <c r="S22" s="5">
        <f t="shared" si="9"/>
        <v>88191175.333914965</v>
      </c>
      <c r="T22" s="5">
        <f t="shared" si="9"/>
        <v>81894383.715751842</v>
      </c>
      <c r="U22" s="5">
        <f t="shared" si="9"/>
        <v>75978756.515838191</v>
      </c>
      <c r="V22" s="5">
        <f t="shared" si="9"/>
        <v>0</v>
      </c>
      <c r="W22" s="5">
        <f t="shared" si="9"/>
        <v>0</v>
      </c>
      <c r="X22" s="5">
        <f t="shared" si="9"/>
        <v>0</v>
      </c>
      <c r="Y22" s="5">
        <f t="shared" si="9"/>
        <v>0</v>
      </c>
      <c r="Z22" s="5">
        <f t="shared" si="9"/>
        <v>0</v>
      </c>
      <c r="AA22" s="5">
        <f t="shared" si="9"/>
        <v>0</v>
      </c>
      <c r="AB22" s="5">
        <f t="shared" si="9"/>
        <v>0</v>
      </c>
      <c r="AC22" s="5">
        <f t="shared" si="9"/>
        <v>0</v>
      </c>
      <c r="AD22" s="5">
        <f t="shared" si="9"/>
        <v>0</v>
      </c>
      <c r="AE22" s="5">
        <f t="shared" si="9"/>
        <v>0</v>
      </c>
      <c r="AF22" s="5">
        <f t="shared" si="9"/>
        <v>0</v>
      </c>
      <c r="AG22" s="5">
        <f t="shared" si="9"/>
        <v>0</v>
      </c>
      <c r="AH22" s="5">
        <f t="shared" si="9"/>
        <v>0</v>
      </c>
      <c r="AI22" s="5">
        <f t="shared" si="9"/>
        <v>0</v>
      </c>
      <c r="AJ22" s="5">
        <f t="shared" si="9"/>
        <v>0</v>
      </c>
      <c r="AK22" s="5">
        <f t="shared" si="9"/>
        <v>0</v>
      </c>
      <c r="AL22" s="5">
        <f t="shared" si="9"/>
        <v>0</v>
      </c>
      <c r="AM22" s="5">
        <f t="shared" si="9"/>
        <v>0</v>
      </c>
      <c r="AN22" s="5">
        <f t="shared" si="9"/>
        <v>0</v>
      </c>
      <c r="AO22" s="5">
        <f t="shared" si="9"/>
        <v>0</v>
      </c>
      <c r="AP22" s="5">
        <f t="shared" si="9"/>
        <v>0</v>
      </c>
      <c r="AQ22" s="5">
        <f t="shared" si="9"/>
        <v>0</v>
      </c>
      <c r="AR22" s="5">
        <f t="shared" si="9"/>
        <v>0</v>
      </c>
      <c r="AS22" s="5">
        <f t="shared" si="9"/>
        <v>0</v>
      </c>
      <c r="AT22" s="5">
        <f t="shared" si="9"/>
        <v>0</v>
      </c>
      <c r="AU22" s="5">
        <f t="shared" si="9"/>
        <v>0</v>
      </c>
      <c r="AV22" s="5">
        <f t="shared" si="9"/>
        <v>0</v>
      </c>
      <c r="AW22" s="5">
        <f t="shared" si="9"/>
        <v>0</v>
      </c>
      <c r="AX22" s="5">
        <f t="shared" si="9"/>
        <v>0</v>
      </c>
      <c r="AY22" s="5">
        <f t="shared" si="9"/>
        <v>0</v>
      </c>
      <c r="AZ22" s="5">
        <f t="shared" si="9"/>
        <v>0</v>
      </c>
      <c r="BA22" s="5">
        <f t="shared" si="9"/>
        <v>0</v>
      </c>
      <c r="BB22" s="5">
        <f t="shared" si="9"/>
        <v>0</v>
      </c>
      <c r="BC22" s="5">
        <f t="shared" si="9"/>
        <v>0</v>
      </c>
      <c r="BD22" s="5">
        <f t="shared" si="9"/>
        <v>0</v>
      </c>
      <c r="BE22" s="5">
        <f t="shared" si="9"/>
        <v>0</v>
      </c>
      <c r="BF22" s="5">
        <f t="shared" si="9"/>
        <v>0</v>
      </c>
      <c r="BG22" s="5">
        <f t="shared" si="9"/>
        <v>0</v>
      </c>
      <c r="BH22" s="5">
        <f t="shared" si="9"/>
        <v>0</v>
      </c>
      <c r="BI22" s="5">
        <f t="shared" si="9"/>
        <v>0</v>
      </c>
      <c r="BJ22" s="5">
        <f t="shared" si="9"/>
        <v>0</v>
      </c>
      <c r="BK22" s="5">
        <f t="shared" si="9"/>
        <v>0</v>
      </c>
      <c r="BL22" s="5">
        <f t="shared" si="9"/>
        <v>0</v>
      </c>
      <c r="BM22" s="5">
        <f t="shared" si="9"/>
        <v>0</v>
      </c>
      <c r="BN22" s="5">
        <f t="shared" si="9"/>
        <v>0</v>
      </c>
      <c r="BO22" s="5">
        <f t="shared" si="9"/>
        <v>0</v>
      </c>
      <c r="BP22" s="5">
        <f t="shared" si="9"/>
        <v>0</v>
      </c>
      <c r="BQ22" s="5">
        <f t="shared" si="9"/>
        <v>0</v>
      </c>
      <c r="BR22" s="5">
        <f t="shared" si="9"/>
        <v>0</v>
      </c>
      <c r="BS22" s="5">
        <f t="shared" si="9"/>
        <v>0</v>
      </c>
      <c r="BT22" s="5">
        <f t="shared" si="9"/>
        <v>0</v>
      </c>
      <c r="BU22" s="5">
        <f t="shared" si="9"/>
        <v>0</v>
      </c>
      <c r="BV22" s="5">
        <f t="shared" si="9"/>
        <v>0</v>
      </c>
      <c r="BW22" s="5">
        <f t="shared" si="9"/>
        <v>0</v>
      </c>
      <c r="BX22" s="5">
        <f t="shared" si="9"/>
        <v>0</v>
      </c>
      <c r="BY22" s="5">
        <f t="shared" si="9"/>
        <v>0</v>
      </c>
      <c r="BZ22" s="5">
        <f t="shared" si="9"/>
        <v>0</v>
      </c>
      <c r="CA22" s="5">
        <f t="shared" si="9"/>
        <v>0</v>
      </c>
      <c r="CB22" s="5">
        <f t="shared" si="9"/>
        <v>0</v>
      </c>
      <c r="CC22" s="5">
        <f t="shared" si="9"/>
        <v>0</v>
      </c>
      <c r="CD22" s="5">
        <f t="shared" si="9"/>
        <v>0</v>
      </c>
      <c r="CE22" s="5">
        <f t="shared" si="9"/>
        <v>0</v>
      </c>
      <c r="CF22" s="5">
        <f t="shared" si="9"/>
        <v>0</v>
      </c>
      <c r="CG22" s="5">
        <f t="shared" si="9"/>
        <v>0</v>
      </c>
      <c r="CH22" s="5">
        <f t="shared" si="9"/>
        <v>0</v>
      </c>
    </row>
    <row r="23" spans="1:86" ht="15.75" customHeight="1"/>
    <row r="24" spans="1:86" ht="15.75" customHeight="1">
      <c r="A24" s="5" t="s">
        <v>22</v>
      </c>
      <c r="B24" s="7">
        <f>SUM(B20:CH20)</f>
        <v>2082410947.0026534</v>
      </c>
    </row>
    <row r="25" spans="1:86" ht="15.75" customHeight="1">
      <c r="A25" s="5" t="s">
        <v>23</v>
      </c>
      <c r="B25" s="7">
        <f>SUM(B22:CH22)</f>
        <v>11923221599.10404</v>
      </c>
      <c r="D25" s="1" t="s">
        <v>24</v>
      </c>
    </row>
    <row r="26" spans="1:86" ht="15.75" customHeight="1">
      <c r="A26" s="5" t="s">
        <v>17</v>
      </c>
      <c r="B26" s="14">
        <f>B24/B25</f>
        <v>0.17465170211708003</v>
      </c>
      <c r="C26" s="15">
        <f>B26/'Standard (without Prog)'!B25-1</f>
        <v>0.13405803650155268</v>
      </c>
      <c r="D26" s="16">
        <v>0.15400596485860804</v>
      </c>
    </row>
    <row r="27" spans="1:86" ht="15.75" customHeight="1"/>
    <row r="28" spans="1:86" ht="15.75" customHeight="1">
      <c r="A28" s="5" t="s">
        <v>25</v>
      </c>
      <c r="B28" s="17">
        <v>5.0000000000000001E-3</v>
      </c>
    </row>
    <row r="29" spans="1:86" ht="15.75" customHeight="1">
      <c r="A29" s="5" t="s">
        <v>26</v>
      </c>
      <c r="B29" s="18">
        <v>0.03</v>
      </c>
    </row>
    <row r="30" spans="1:86" ht="15.75" customHeight="1">
      <c r="A30" s="5" t="s">
        <v>27</v>
      </c>
      <c r="B30" s="19">
        <v>0.05</v>
      </c>
    </row>
    <row r="31" spans="1:86" ht="15.75" customHeight="1"/>
    <row r="32" spans="1:86" ht="15.75" customHeight="1">
      <c r="A32" s="5" t="s">
        <v>28</v>
      </c>
      <c r="B32" s="20">
        <v>4.7560000000000002</v>
      </c>
    </row>
    <row r="33" spans="1:4" ht="15.75" customHeight="1">
      <c r="A33" s="5" t="s">
        <v>29</v>
      </c>
      <c r="B33" s="2">
        <v>0.7</v>
      </c>
    </row>
    <row r="34" spans="1:4" ht="15.75" customHeight="1">
      <c r="A34" s="5" t="s">
        <v>30</v>
      </c>
      <c r="B34" s="1">
        <f>0.6</f>
        <v>0.6</v>
      </c>
    </row>
    <row r="35" spans="1:4" ht="15.75" customHeight="1"/>
    <row r="36" spans="1:4" ht="15.75" customHeight="1">
      <c r="A36" s="1" t="s">
        <v>31</v>
      </c>
      <c r="B36" s="2">
        <v>1.1000000000000001</v>
      </c>
      <c r="D36" s="1">
        <f>1.1/1.07-1</f>
        <v>2.8037383177570208E-2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999"/>
  <sheetViews>
    <sheetView workbookViewId="0"/>
  </sheetViews>
  <sheetFormatPr defaultColWidth="12.5703125" defaultRowHeight="15" customHeight="1"/>
  <cols>
    <col min="1" max="1" width="37.7109375" customWidth="1"/>
    <col min="2" max="97" width="17.140625" customWidth="1"/>
  </cols>
  <sheetData>
    <row r="1" spans="1:97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</row>
    <row r="3" spans="1:97">
      <c r="A3" s="6" t="s">
        <v>7</v>
      </c>
      <c r="B3" s="7">
        <v>0</v>
      </c>
      <c r="C3" s="7">
        <f t="shared" ref="C3:CG3" si="0">-MIN(C9-D3,0)/(1+$B$28)</f>
        <v>5483242760.7071619</v>
      </c>
      <c r="D3" s="7">
        <f t="shared" si="0"/>
        <v>5720967737.1543016</v>
      </c>
      <c r="E3" s="7">
        <f t="shared" si="0"/>
        <v>5952753791.9694452</v>
      </c>
      <c r="F3" s="7">
        <f t="shared" si="0"/>
        <v>6177602261.9225273</v>
      </c>
      <c r="G3" s="7">
        <f t="shared" si="0"/>
        <v>6394433717.544775</v>
      </c>
      <c r="H3" s="7">
        <f t="shared" si="0"/>
        <v>6601978045.9469938</v>
      </c>
      <c r="I3" s="7">
        <f t="shared" si="0"/>
        <v>6798906273.7578945</v>
      </c>
      <c r="J3" s="7">
        <f t="shared" si="0"/>
        <v>6983774468.2341356</v>
      </c>
      <c r="K3" s="7">
        <f t="shared" si="0"/>
        <v>7154981205.4015818</v>
      </c>
      <c r="L3" s="7">
        <f t="shared" si="0"/>
        <v>7310747033.0202198</v>
      </c>
      <c r="M3" s="7">
        <f t="shared" si="0"/>
        <v>7449715299.6156683</v>
      </c>
      <c r="N3" s="7">
        <f t="shared" si="0"/>
        <v>7570106581.7050209</v>
      </c>
      <c r="O3" s="7">
        <f t="shared" si="0"/>
        <v>7670047386.627636</v>
      </c>
      <c r="P3" s="7">
        <f t="shared" si="0"/>
        <v>7747656620.3997059</v>
      </c>
      <c r="Q3" s="7">
        <f t="shared" si="0"/>
        <v>7801083355.4042902</v>
      </c>
      <c r="R3" s="7">
        <f t="shared" si="0"/>
        <v>7828577314.0591831</v>
      </c>
      <c r="S3" s="7">
        <f t="shared" si="0"/>
        <v>7828470583.7170429</v>
      </c>
      <c r="T3" s="7">
        <f t="shared" si="0"/>
        <v>7799164065.213769</v>
      </c>
      <c r="U3" s="7">
        <f t="shared" si="0"/>
        <v>7739175451.0898247</v>
      </c>
      <c r="V3" s="7">
        <f t="shared" si="0"/>
        <v>7647133838.8335152</v>
      </c>
      <c r="W3" s="7">
        <f t="shared" si="0"/>
        <v>7497549620.3985205</v>
      </c>
      <c r="X3" s="7">
        <f t="shared" si="0"/>
        <v>7327454399.5104761</v>
      </c>
      <c r="Y3" s="7">
        <f t="shared" si="0"/>
        <v>7137679871.0957909</v>
      </c>
      <c r="Z3" s="7">
        <f t="shared" si="0"/>
        <v>6929410213.3286648</v>
      </c>
      <c r="AA3" s="7">
        <f t="shared" si="0"/>
        <v>6704124395.6285248</v>
      </c>
      <c r="AB3" s="7">
        <f t="shared" si="0"/>
        <v>6463567105.9973803</v>
      </c>
      <c r="AC3" s="7">
        <f t="shared" si="0"/>
        <v>6209917752.2773018</v>
      </c>
      <c r="AD3" s="7">
        <f t="shared" si="0"/>
        <v>5945535275.2456207</v>
      </c>
      <c r="AE3" s="7">
        <f t="shared" si="0"/>
        <v>5672834688.6029902</v>
      </c>
      <c r="AF3" s="7">
        <f t="shared" si="0"/>
        <v>5394222455.7610798</v>
      </c>
      <c r="AG3" s="7">
        <f t="shared" si="0"/>
        <v>5111961099.7339125</v>
      </c>
      <c r="AH3" s="7">
        <f t="shared" si="0"/>
        <v>4828129448.6259298</v>
      </c>
      <c r="AI3" s="7">
        <f t="shared" si="0"/>
        <v>4544615971.9847078</v>
      </c>
      <c r="AJ3" s="7">
        <f t="shared" si="0"/>
        <v>4263060115.8442488</v>
      </c>
      <c r="AK3" s="7">
        <f t="shared" si="0"/>
        <v>3984826412.4195766</v>
      </c>
      <c r="AL3" s="7">
        <f t="shared" si="0"/>
        <v>3711053930.592164</v>
      </c>
      <c r="AM3" s="7">
        <f t="shared" si="0"/>
        <v>3442665609.3099294</v>
      </c>
      <c r="AN3" s="7">
        <f t="shared" si="0"/>
        <v>3180434677.789227</v>
      </c>
      <c r="AO3" s="7">
        <f t="shared" si="0"/>
        <v>2925034523.6229038</v>
      </c>
      <c r="AP3" s="7">
        <f t="shared" si="0"/>
        <v>2677079978.431591</v>
      </c>
      <c r="AQ3" s="7">
        <f t="shared" si="0"/>
        <v>2437204336.3845387</v>
      </c>
      <c r="AR3" s="7">
        <f t="shared" si="0"/>
        <v>2206061823.7760749</v>
      </c>
      <c r="AS3" s="7">
        <f t="shared" si="0"/>
        <v>1984347903.2893569</v>
      </c>
      <c r="AT3" s="7">
        <f t="shared" si="0"/>
        <v>1772778960.8880377</v>
      </c>
      <c r="AU3" s="7">
        <f t="shared" si="0"/>
        <v>1572060205.1146789</v>
      </c>
      <c r="AV3" s="7">
        <f t="shared" si="0"/>
        <v>1382863052.0681193</v>
      </c>
      <c r="AW3" s="7">
        <f t="shared" si="0"/>
        <v>1205789583.2301629</v>
      </c>
      <c r="AX3" s="7">
        <f t="shared" si="0"/>
        <v>1041373711.1270678</v>
      </c>
      <c r="AY3" s="7">
        <f t="shared" si="0"/>
        <v>890069505.96087992</v>
      </c>
      <c r="AZ3" s="7">
        <f t="shared" si="0"/>
        <v>752213718.53970635</v>
      </c>
      <c r="BA3" s="7">
        <f t="shared" si="0"/>
        <v>628022230.99589753</v>
      </c>
      <c r="BB3" s="7">
        <f t="shared" si="0"/>
        <v>517505961.1257745</v>
      </c>
      <c r="BC3" s="7">
        <f t="shared" si="0"/>
        <v>420417864.65954775</v>
      </c>
      <c r="BD3" s="7">
        <f t="shared" si="0"/>
        <v>336330490.66933417</v>
      </c>
      <c r="BE3" s="7">
        <f t="shared" si="0"/>
        <v>264612400.91941419</v>
      </c>
      <c r="BF3" s="7">
        <f t="shared" si="0"/>
        <v>204485509.83699664</v>
      </c>
      <c r="BG3" s="7">
        <f t="shared" si="0"/>
        <v>155043542.09210655</v>
      </c>
      <c r="BH3" s="7">
        <f t="shared" si="0"/>
        <v>115168186.42486976</v>
      </c>
      <c r="BI3" s="7">
        <f t="shared" si="0"/>
        <v>83688538.017615855</v>
      </c>
      <c r="BJ3" s="7">
        <f t="shared" si="0"/>
        <v>59397103.148144335</v>
      </c>
      <c r="BK3" s="7">
        <f t="shared" si="0"/>
        <v>41097339.252588667</v>
      </c>
      <c r="BL3" s="7">
        <f t="shared" si="0"/>
        <v>27671546.420166329</v>
      </c>
      <c r="BM3" s="7">
        <f t="shared" si="0"/>
        <v>18092225.072771322</v>
      </c>
      <c r="BN3" s="7">
        <f t="shared" si="0"/>
        <v>11461917.490954462</v>
      </c>
      <c r="BO3" s="7">
        <f t="shared" si="0"/>
        <v>7022617.6626830967</v>
      </c>
      <c r="BP3" s="7">
        <f t="shared" si="0"/>
        <v>4152116.8625635891</v>
      </c>
      <c r="BQ3" s="7">
        <f t="shared" si="0"/>
        <v>2364932.3894404965</v>
      </c>
      <c r="BR3" s="7">
        <f t="shared" si="0"/>
        <v>1295388.2481237114</v>
      </c>
      <c r="BS3" s="7">
        <f t="shared" si="0"/>
        <v>680638.15716742259</v>
      </c>
      <c r="BT3" s="7">
        <f t="shared" si="0"/>
        <v>342177.82348244521</v>
      </c>
      <c r="BU3" s="7">
        <f t="shared" si="0"/>
        <v>164161.66268691857</v>
      </c>
      <c r="BV3" s="7">
        <f t="shared" si="0"/>
        <v>74953.038527526121</v>
      </c>
      <c r="BW3" s="7">
        <f t="shared" si="0"/>
        <v>32468.717643351902</v>
      </c>
      <c r="BX3" s="7">
        <f t="shared" si="0"/>
        <v>13296.861972652456</v>
      </c>
      <c r="BY3" s="7">
        <f t="shared" si="0"/>
        <v>5127.14247583203</v>
      </c>
      <c r="BZ3" s="7">
        <f t="shared" si="0"/>
        <v>1850.5678481069915</v>
      </c>
      <c r="CA3" s="7">
        <f t="shared" si="0"/>
        <v>617.74276755020128</v>
      </c>
      <c r="CB3" s="7">
        <f t="shared" si="0"/>
        <v>189.52647867670734</v>
      </c>
      <c r="CC3" s="7">
        <f t="shared" si="0"/>
        <v>53.058255037008571</v>
      </c>
      <c r="CD3" s="7">
        <f t="shared" si="0"/>
        <v>13.436973358118838</v>
      </c>
      <c r="CE3" s="7">
        <f t="shared" si="0"/>
        <v>3.0441665088624035</v>
      </c>
      <c r="CF3" s="7">
        <f t="shared" si="0"/>
        <v>0.60597349012827539</v>
      </c>
      <c r="CG3" s="7">
        <f t="shared" si="0"/>
        <v>0.10178640883212367</v>
      </c>
      <c r="CH3" s="7">
        <f>-MIN(CH9-CT3,0)/(1+$B$28)</f>
        <v>1.2228430097087378E-2</v>
      </c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pans="1:97">
      <c r="A4" s="6" t="s">
        <v>8</v>
      </c>
      <c r="B4" s="9">
        <f t="array" ref="B4:CH4">TRANSPOSE(Data!E2:E86)</f>
        <v>8214888152.6268091</v>
      </c>
      <c r="C4" s="9">
        <v>240543034.12592483</v>
      </c>
      <c r="D4" s="9">
        <v>238231681.00051448</v>
      </c>
      <c r="E4" s="9">
        <v>235914673.79399878</v>
      </c>
      <c r="F4" s="9">
        <v>233591075.16457167</v>
      </c>
      <c r="G4" s="9">
        <v>230879694.67587513</v>
      </c>
      <c r="H4" s="9">
        <v>228140222.23249072</v>
      </c>
      <c r="I4" s="9">
        <v>225368613.26350445</v>
      </c>
      <c r="J4" s="9">
        <v>222561696.82042268</v>
      </c>
      <c r="K4" s="9">
        <v>219711197.05659032</v>
      </c>
      <c r="L4" s="9">
        <v>215244143.70484245</v>
      </c>
      <c r="M4" s="9">
        <v>210778373.6008822</v>
      </c>
      <c r="N4" s="9">
        <v>206309230.9714646</v>
      </c>
      <c r="O4" s="9">
        <v>201832637.57324085</v>
      </c>
      <c r="P4" s="9">
        <v>197344424.09259376</v>
      </c>
      <c r="Q4" s="9">
        <v>192839828.2927646</v>
      </c>
      <c r="R4" s="9">
        <v>188313644.33608419</v>
      </c>
      <c r="S4" s="9">
        <v>183759808.48521429</v>
      </c>
      <c r="T4" s="9">
        <v>179171453.61964214</v>
      </c>
      <c r="U4" s="9">
        <v>174540485.11099577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>
      <c r="A5" s="10" t="s">
        <v>10</v>
      </c>
      <c r="B5" s="1">
        <f t="shared" ref="B5:CH5" si="1">0.1*B4</f>
        <v>821488815.26268101</v>
      </c>
      <c r="C5" s="1">
        <f t="shared" si="1"/>
        <v>24054303.412592486</v>
      </c>
      <c r="D5" s="1">
        <f t="shared" si="1"/>
        <v>23823168.100051448</v>
      </c>
      <c r="E5" s="1">
        <f t="shared" si="1"/>
        <v>23591467.379399881</v>
      </c>
      <c r="F5" s="1">
        <f t="shared" si="1"/>
        <v>23359107.51645717</v>
      </c>
      <c r="G5" s="1">
        <f t="shared" si="1"/>
        <v>23087969.467587516</v>
      </c>
      <c r="H5" s="1">
        <f t="shared" si="1"/>
        <v>22814022.223249074</v>
      </c>
      <c r="I5" s="1">
        <f t="shared" si="1"/>
        <v>22536861.326350447</v>
      </c>
      <c r="J5" s="1">
        <f t="shared" si="1"/>
        <v>22256169.682042271</v>
      </c>
      <c r="K5" s="1">
        <f t="shared" si="1"/>
        <v>21971119.705659032</v>
      </c>
      <c r="L5" s="1">
        <f t="shared" si="1"/>
        <v>21524414.370484248</v>
      </c>
      <c r="M5" s="1">
        <f t="shared" si="1"/>
        <v>21077837.360088222</v>
      </c>
      <c r="N5" s="1">
        <f t="shared" si="1"/>
        <v>20630923.097146463</v>
      </c>
      <c r="O5" s="1">
        <f t="shared" si="1"/>
        <v>20183263.757324085</v>
      </c>
      <c r="P5" s="1">
        <f t="shared" si="1"/>
        <v>19734442.409259375</v>
      </c>
      <c r="Q5" s="1">
        <f t="shared" si="1"/>
        <v>19283982.829276461</v>
      </c>
      <c r="R5" s="1">
        <f t="shared" si="1"/>
        <v>18831364.43360842</v>
      </c>
      <c r="S5" s="1">
        <f t="shared" si="1"/>
        <v>18375980.84852143</v>
      </c>
      <c r="T5" s="1">
        <f t="shared" si="1"/>
        <v>17917145.361964215</v>
      </c>
      <c r="U5" s="1">
        <f t="shared" si="1"/>
        <v>17454048.511099577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97">
      <c r="A6" s="8" t="s">
        <v>11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7">
      <c r="A7" s="6" t="s">
        <v>12</v>
      </c>
      <c r="B7" s="9">
        <f t="array" ref="B7:CH7">TRANSPOSE(Data!$F$2:$F$86)</f>
        <v>157375114</v>
      </c>
      <c r="C7" s="9">
        <v>167315340.5</v>
      </c>
      <c r="D7" s="9">
        <v>178074658.30000001</v>
      </c>
      <c r="E7" s="9">
        <v>189648817.59999999</v>
      </c>
      <c r="F7" s="9">
        <v>202087687.40000001</v>
      </c>
      <c r="G7" s="9">
        <v>215168377.80000001</v>
      </c>
      <c r="H7" s="9">
        <v>229271335.80000001</v>
      </c>
      <c r="I7" s="9">
        <v>244467607</v>
      </c>
      <c r="J7" s="9">
        <v>260868193.69999999</v>
      </c>
      <c r="K7" s="9">
        <v>278594805.60000002</v>
      </c>
      <c r="L7" s="9">
        <v>295598288.10000002</v>
      </c>
      <c r="M7" s="9">
        <v>313878550.5</v>
      </c>
      <c r="N7" s="9">
        <v>333471623.5</v>
      </c>
      <c r="O7" s="9">
        <v>354324825.39999998</v>
      </c>
      <c r="P7" s="9">
        <v>376347387.69999999</v>
      </c>
      <c r="Q7" s="9">
        <v>399378370.30000001</v>
      </c>
      <c r="R7" s="9">
        <v>423277694.10000002</v>
      </c>
      <c r="S7" s="9">
        <v>447920444.5</v>
      </c>
      <c r="T7" s="9">
        <v>473134989.69999999</v>
      </c>
      <c r="U7" s="9">
        <v>498757360.89999998</v>
      </c>
      <c r="V7" s="9">
        <v>378998233.60000002</v>
      </c>
      <c r="W7" s="9">
        <v>395021709.5</v>
      </c>
      <c r="X7" s="9">
        <v>409598160.39999998</v>
      </c>
      <c r="Y7" s="9">
        <v>422400053.89999998</v>
      </c>
      <c r="Z7" s="9">
        <v>433168124.10000002</v>
      </c>
      <c r="AA7" s="9">
        <v>441681021.5</v>
      </c>
      <c r="AB7" s="9">
        <v>447556366.89999998</v>
      </c>
      <c r="AC7" s="9">
        <v>450680009.60000002</v>
      </c>
      <c r="AD7" s="9">
        <v>451066644.89999998</v>
      </c>
      <c r="AE7" s="9">
        <v>448797273.5</v>
      </c>
      <c r="AF7" s="9">
        <v>444088029.69999999</v>
      </c>
      <c r="AG7" s="9">
        <v>437190484.10000002</v>
      </c>
      <c r="AH7" s="9">
        <v>428357360.10000002</v>
      </c>
      <c r="AI7" s="9">
        <v>417894335.30000001</v>
      </c>
      <c r="AJ7" s="9">
        <v>406125506.89999998</v>
      </c>
      <c r="AK7" s="9">
        <v>393317274.19999999</v>
      </c>
      <c r="AL7" s="9">
        <v>379719939.19999999</v>
      </c>
      <c r="AM7" s="9">
        <v>365510899.80000001</v>
      </c>
      <c r="AN7" s="9">
        <v>350813194.5</v>
      </c>
      <c r="AO7" s="9">
        <v>335705580.89999998</v>
      </c>
      <c r="AP7" s="9">
        <v>320188041.39999998</v>
      </c>
      <c r="AQ7" s="9">
        <v>304258642.69999999</v>
      </c>
      <c r="AR7" s="9">
        <v>287895775.19999999</v>
      </c>
      <c r="AS7" s="9">
        <v>271099379.5</v>
      </c>
      <c r="AT7" s="9">
        <v>253902124.59999999</v>
      </c>
      <c r="AU7" s="9">
        <v>236358959.19999999</v>
      </c>
      <c r="AV7" s="9">
        <v>218559360.40000001</v>
      </c>
      <c r="AW7" s="9">
        <v>200589559.59999999</v>
      </c>
      <c r="AX7" s="9">
        <v>182545416.5</v>
      </c>
      <c r="AY7" s="9">
        <v>164557872.59999999</v>
      </c>
      <c r="AZ7" s="9">
        <v>146757899.09999999</v>
      </c>
      <c r="BA7" s="9">
        <v>129356936.8</v>
      </c>
      <c r="BB7" s="9">
        <v>112613275.3</v>
      </c>
      <c r="BC7" s="9">
        <v>96699909.930000007</v>
      </c>
      <c r="BD7" s="9">
        <v>81808004.469999999</v>
      </c>
      <c r="BE7" s="9">
        <v>68065263.109999999</v>
      </c>
      <c r="BF7" s="9">
        <v>55576533.039999999</v>
      </c>
      <c r="BG7" s="9">
        <v>44526661.93</v>
      </c>
      <c r="BH7" s="9">
        <v>34934694</v>
      </c>
      <c r="BI7" s="9">
        <v>26802091.010000002</v>
      </c>
      <c r="BJ7" s="9">
        <v>20081676.989999998</v>
      </c>
      <c r="BK7" s="9">
        <v>14658713.01</v>
      </c>
      <c r="BL7" s="9">
        <v>10409467.74</v>
      </c>
      <c r="BM7" s="9">
        <v>7173074.3339999998</v>
      </c>
      <c r="BN7" s="9">
        <v>4783157.3530000001</v>
      </c>
      <c r="BO7" s="9">
        <v>3081179.33</v>
      </c>
      <c r="BP7" s="9">
        <v>1911747.9790000001</v>
      </c>
      <c r="BQ7" s="9">
        <v>1140492.1129999999</v>
      </c>
      <c r="BR7" s="9">
        <v>653611.73840000003</v>
      </c>
      <c r="BS7" s="9">
        <v>358879.47840000002</v>
      </c>
      <c r="BT7" s="9">
        <v>188281.49549999999</v>
      </c>
      <c r="BU7" s="9">
        <v>94133.474040000001</v>
      </c>
      <c r="BV7" s="9">
        <v>44732.912040000003</v>
      </c>
      <c r="BW7" s="9">
        <v>20145.9172</v>
      </c>
      <c r="BX7" s="9">
        <v>8568.6253560000005</v>
      </c>
      <c r="BY7" s="9">
        <v>3430.3889020000001</v>
      </c>
      <c r="BZ7" s="9">
        <v>1288.342116</v>
      </c>
      <c r="CA7" s="9">
        <v>446.7485719</v>
      </c>
      <c r="CB7" s="9">
        <v>142.15401800000001</v>
      </c>
      <c r="CC7" s="9">
        <v>41.213029329999998</v>
      </c>
      <c r="CD7" s="9">
        <v>10.795916050000001</v>
      </c>
      <c r="CE7" s="9">
        <v>2.5295180140000002</v>
      </c>
      <c r="CF7" s="9">
        <v>0.52236628600000001</v>
      </c>
      <c r="CG7" s="9">
        <v>9.2611571000000004E-2</v>
      </c>
      <c r="CH7" s="9">
        <v>1.2595283000000001E-2</v>
      </c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7" ht="15" customHeight="1">
      <c r="A8" s="6" t="s">
        <v>13</v>
      </c>
      <c r="B8" s="7">
        <f t="shared" ref="B8:CH8" si="2">MAX((B12-B7)*$B$32*$B$33, 0)</f>
        <v>0</v>
      </c>
      <c r="C8" s="7">
        <f t="shared" si="2"/>
        <v>0</v>
      </c>
      <c r="D8" s="7">
        <f t="shared" si="2"/>
        <v>0</v>
      </c>
      <c r="E8" s="7">
        <f t="shared" si="2"/>
        <v>0</v>
      </c>
      <c r="F8" s="7">
        <f t="shared" si="2"/>
        <v>0</v>
      </c>
      <c r="G8" s="7">
        <f t="shared" si="2"/>
        <v>0</v>
      </c>
      <c r="H8" s="7">
        <f t="shared" si="2"/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  <c r="S8" s="7">
        <f t="shared" si="2"/>
        <v>0</v>
      </c>
      <c r="T8" s="7">
        <f t="shared" si="2"/>
        <v>0</v>
      </c>
      <c r="U8" s="7">
        <f t="shared" si="2"/>
        <v>0</v>
      </c>
      <c r="V8" s="7">
        <f t="shared" si="2"/>
        <v>0</v>
      </c>
      <c r="W8" s="7">
        <f t="shared" si="2"/>
        <v>0</v>
      </c>
      <c r="X8" s="7">
        <f t="shared" si="2"/>
        <v>0</v>
      </c>
      <c r="Y8" s="7">
        <f t="shared" si="2"/>
        <v>0</v>
      </c>
      <c r="Z8" s="7">
        <f t="shared" si="2"/>
        <v>0</v>
      </c>
      <c r="AA8" s="7">
        <f t="shared" si="2"/>
        <v>0</v>
      </c>
      <c r="AB8" s="7">
        <f t="shared" si="2"/>
        <v>0</v>
      </c>
      <c r="AC8" s="7">
        <f t="shared" si="2"/>
        <v>0</v>
      </c>
      <c r="AD8" s="7">
        <f t="shared" si="2"/>
        <v>0</v>
      </c>
      <c r="AE8" s="7">
        <f t="shared" si="2"/>
        <v>0</v>
      </c>
      <c r="AF8" s="7">
        <f t="shared" si="2"/>
        <v>0</v>
      </c>
      <c r="AG8" s="7">
        <f t="shared" si="2"/>
        <v>0</v>
      </c>
      <c r="AH8" s="7">
        <f t="shared" si="2"/>
        <v>0</v>
      </c>
      <c r="AI8" s="7">
        <f t="shared" si="2"/>
        <v>0</v>
      </c>
      <c r="AJ8" s="7">
        <f t="shared" si="2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7" ht="15" customHeight="1">
      <c r="A9" s="6" t="s">
        <v>14</v>
      </c>
      <c r="B9" s="7">
        <f>B4-B6-B7-B8-B5</f>
        <v>7236024223.3641281</v>
      </c>
      <c r="C9" s="7">
        <f t="shared" ref="C9:CH9" si="3">C4-C6-C7-C8</f>
        <v>73227693.625924826</v>
      </c>
      <c r="D9" s="7">
        <f t="shared" si="3"/>
        <v>60157022.700514466</v>
      </c>
      <c r="E9" s="7">
        <f t="shared" si="3"/>
        <v>46265856.193998784</v>
      </c>
      <c r="F9" s="7">
        <f t="shared" si="3"/>
        <v>31503387.764571667</v>
      </c>
      <c r="G9" s="7">
        <f t="shared" si="3"/>
        <v>15711316.875875115</v>
      </c>
      <c r="H9" s="7">
        <f t="shared" si="3"/>
        <v>-1131113.5675092936</v>
      </c>
      <c r="I9" s="7">
        <f t="shared" si="3"/>
        <v>-19098993.736495554</v>
      </c>
      <c r="J9" s="7">
        <f t="shared" si="3"/>
        <v>-38306496.879577309</v>
      </c>
      <c r="K9" s="7">
        <f t="shared" si="3"/>
        <v>-58883608.543409705</v>
      </c>
      <c r="L9" s="7">
        <f t="shared" si="3"/>
        <v>-80354144.395157576</v>
      </c>
      <c r="M9" s="7">
        <f t="shared" si="3"/>
        <v>-103100176.8991178</v>
      </c>
      <c r="N9" s="7">
        <f t="shared" si="3"/>
        <v>-127162392.5285354</v>
      </c>
      <c r="O9" s="7">
        <f t="shared" si="3"/>
        <v>-152492187.82675913</v>
      </c>
      <c r="P9" s="7">
        <f t="shared" si="3"/>
        <v>-179002963.60740623</v>
      </c>
      <c r="Q9" s="7">
        <f t="shared" si="3"/>
        <v>-206538542.00723541</v>
      </c>
      <c r="R9" s="7">
        <f t="shared" si="3"/>
        <v>-234964049.76391584</v>
      </c>
      <c r="S9" s="7">
        <f t="shared" si="3"/>
        <v>-264160636.01478571</v>
      </c>
      <c r="T9" s="7">
        <f t="shared" si="3"/>
        <v>-293963536.08035785</v>
      </c>
      <c r="U9" s="7">
        <f t="shared" si="3"/>
        <v>-324216875.78900421</v>
      </c>
      <c r="V9" s="7">
        <f t="shared" si="3"/>
        <v>-378998233.60000002</v>
      </c>
      <c r="W9" s="7">
        <f t="shared" si="3"/>
        <v>-395021709.5</v>
      </c>
      <c r="X9" s="7">
        <f t="shared" si="3"/>
        <v>-409598160.39999998</v>
      </c>
      <c r="Y9" s="7">
        <f t="shared" si="3"/>
        <v>-422400053.89999998</v>
      </c>
      <c r="Z9" s="7">
        <f t="shared" si="3"/>
        <v>-433168124.10000002</v>
      </c>
      <c r="AA9" s="7">
        <f t="shared" si="3"/>
        <v>-441681021.5</v>
      </c>
      <c r="AB9" s="7">
        <f t="shared" si="3"/>
        <v>-447556366.89999998</v>
      </c>
      <c r="AC9" s="7">
        <f t="shared" si="3"/>
        <v>-450680009.60000002</v>
      </c>
      <c r="AD9" s="7">
        <f t="shared" si="3"/>
        <v>-451066644.89999998</v>
      </c>
      <c r="AE9" s="7">
        <f t="shared" si="3"/>
        <v>-448797273.5</v>
      </c>
      <c r="AF9" s="7">
        <f t="shared" si="3"/>
        <v>-444088029.69999999</v>
      </c>
      <c r="AG9" s="7">
        <f t="shared" si="3"/>
        <v>-437190484.10000002</v>
      </c>
      <c r="AH9" s="7">
        <f t="shared" si="3"/>
        <v>-428357360.10000002</v>
      </c>
      <c r="AI9" s="7">
        <f t="shared" si="3"/>
        <v>-417894335.30000001</v>
      </c>
      <c r="AJ9" s="7">
        <f t="shared" si="3"/>
        <v>-406125506.89999998</v>
      </c>
      <c r="AK9" s="7">
        <f t="shared" si="3"/>
        <v>-393317274.19999999</v>
      </c>
      <c r="AL9" s="7">
        <f t="shared" si="3"/>
        <v>-379719939.19999999</v>
      </c>
      <c r="AM9" s="7">
        <f t="shared" si="3"/>
        <v>-365510899.80000001</v>
      </c>
      <c r="AN9" s="7">
        <f t="shared" si="3"/>
        <v>-350813194.5</v>
      </c>
      <c r="AO9" s="7">
        <f t="shared" si="3"/>
        <v>-335705580.89999998</v>
      </c>
      <c r="AP9" s="7">
        <f t="shared" si="3"/>
        <v>-320188041.39999998</v>
      </c>
      <c r="AQ9" s="7">
        <f t="shared" si="3"/>
        <v>-304258642.69999999</v>
      </c>
      <c r="AR9" s="7">
        <f t="shared" si="3"/>
        <v>-287895775.19999999</v>
      </c>
      <c r="AS9" s="7">
        <f t="shared" si="3"/>
        <v>-271099379.5</v>
      </c>
      <c r="AT9" s="7">
        <f t="shared" si="3"/>
        <v>-253902124.59999999</v>
      </c>
      <c r="AU9" s="7">
        <f t="shared" si="3"/>
        <v>-236358959.19999999</v>
      </c>
      <c r="AV9" s="7">
        <f t="shared" si="3"/>
        <v>-218559360.40000001</v>
      </c>
      <c r="AW9" s="7">
        <f t="shared" si="3"/>
        <v>-200589559.59999999</v>
      </c>
      <c r="AX9" s="7">
        <f t="shared" si="3"/>
        <v>-182545416.5</v>
      </c>
      <c r="AY9" s="7">
        <f t="shared" si="3"/>
        <v>-164557872.59999999</v>
      </c>
      <c r="AZ9" s="7">
        <f t="shared" si="3"/>
        <v>-146757899.09999999</v>
      </c>
      <c r="BA9" s="7">
        <f t="shared" si="3"/>
        <v>-129356936.8</v>
      </c>
      <c r="BB9" s="7">
        <f t="shared" si="3"/>
        <v>-112613275.3</v>
      </c>
      <c r="BC9" s="7">
        <f t="shared" si="3"/>
        <v>-96699909.930000007</v>
      </c>
      <c r="BD9" s="7">
        <f t="shared" si="3"/>
        <v>-81808004.469999999</v>
      </c>
      <c r="BE9" s="7">
        <f t="shared" si="3"/>
        <v>-68065263.109999999</v>
      </c>
      <c r="BF9" s="7">
        <f t="shared" si="3"/>
        <v>-55576533.039999999</v>
      </c>
      <c r="BG9" s="7">
        <f t="shared" si="3"/>
        <v>-44526661.93</v>
      </c>
      <c r="BH9" s="7">
        <f t="shared" si="3"/>
        <v>-34934694</v>
      </c>
      <c r="BI9" s="7">
        <f t="shared" si="3"/>
        <v>-26802091.010000002</v>
      </c>
      <c r="BJ9" s="7">
        <f t="shared" si="3"/>
        <v>-20081676.989999998</v>
      </c>
      <c r="BK9" s="7">
        <f t="shared" si="3"/>
        <v>-14658713.01</v>
      </c>
      <c r="BL9" s="7">
        <f t="shared" si="3"/>
        <v>-10409467.74</v>
      </c>
      <c r="BM9" s="7">
        <f t="shared" si="3"/>
        <v>-7173074.3339999998</v>
      </c>
      <c r="BN9" s="7">
        <f t="shared" si="3"/>
        <v>-4783157.3530000001</v>
      </c>
      <c r="BO9" s="7">
        <f t="shared" si="3"/>
        <v>-3081179.33</v>
      </c>
      <c r="BP9" s="7">
        <f t="shared" si="3"/>
        <v>-1911747.9790000001</v>
      </c>
      <c r="BQ9" s="7">
        <f t="shared" si="3"/>
        <v>-1140492.1129999999</v>
      </c>
      <c r="BR9" s="7">
        <f t="shared" si="3"/>
        <v>-653611.73840000003</v>
      </c>
      <c r="BS9" s="7">
        <f t="shared" si="3"/>
        <v>-358879.47840000002</v>
      </c>
      <c r="BT9" s="7">
        <f t="shared" si="3"/>
        <v>-188281.49549999999</v>
      </c>
      <c r="BU9" s="7">
        <f t="shared" si="3"/>
        <v>-94133.474040000001</v>
      </c>
      <c r="BV9" s="7">
        <f t="shared" si="3"/>
        <v>-44732.912040000003</v>
      </c>
      <c r="BW9" s="7">
        <f t="shared" si="3"/>
        <v>-20145.9172</v>
      </c>
      <c r="BX9" s="7">
        <f t="shared" si="3"/>
        <v>-8568.6253560000005</v>
      </c>
      <c r="BY9" s="7">
        <f t="shared" si="3"/>
        <v>-3430.3889020000001</v>
      </c>
      <c r="BZ9" s="7">
        <f t="shared" si="3"/>
        <v>-1288.342116</v>
      </c>
      <c r="CA9" s="7">
        <f t="shared" si="3"/>
        <v>-446.7485719</v>
      </c>
      <c r="CB9" s="7">
        <f t="shared" si="3"/>
        <v>-142.15401800000001</v>
      </c>
      <c r="CC9" s="7">
        <f t="shared" si="3"/>
        <v>-41.213029329999998</v>
      </c>
      <c r="CD9" s="7">
        <f t="shared" si="3"/>
        <v>-10.795916050000001</v>
      </c>
      <c r="CE9" s="7">
        <f t="shared" si="3"/>
        <v>-2.5295180140000002</v>
      </c>
      <c r="CF9" s="7">
        <f t="shared" si="3"/>
        <v>-0.52236628600000001</v>
      </c>
      <c r="CG9" s="7">
        <f t="shared" si="3"/>
        <v>-9.2611571000000004E-2</v>
      </c>
      <c r="CH9" s="7">
        <f t="shared" si="3"/>
        <v>-1.2595283000000001E-2</v>
      </c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>
      <c r="A10" s="6" t="s">
        <v>15</v>
      </c>
      <c r="B10" s="7">
        <f t="shared" ref="B10:CG10" si="4">B9-C3+(1+$B$28)*B3</f>
        <v>1752781462.6569662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>CH9-CT3+(1+$B$28)*CH3</f>
        <v>0</v>
      </c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2" spans="1:97" ht="15" customHeight="1">
      <c r="A12" s="6" t="s">
        <v>16</v>
      </c>
      <c r="B12" s="1">
        <f t="array" ref="B12:CH12">TRANSPOSE(Data!$F$2:$F$86)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3" spans="1:97">
      <c r="A13" s="12"/>
    </row>
    <row r="16" spans="1:97">
      <c r="A16" s="6" t="s">
        <v>17</v>
      </c>
    </row>
    <row r="17" spans="1:97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>
      <c r="A18" s="5" t="s">
        <v>19</v>
      </c>
      <c r="B18" s="7">
        <f t="shared" ref="B18:CH18" si="6">B10</f>
        <v>1752781462.6569662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>
      <c r="A19" s="5" t="s">
        <v>20</v>
      </c>
      <c r="B19" s="5">
        <f t="shared" ref="B19:CH19" si="7">B18*B17</f>
        <v>1669315678.7209201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ht="15.75" customHeight="1"/>
    <row r="21" spans="1:97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229088603.92945221</v>
      </c>
      <c r="D21" s="5">
        <f t="shared" si="8"/>
        <v>216083157.37008113</v>
      </c>
      <c r="E21" s="5">
        <f t="shared" si="8"/>
        <v>203791965.26854447</v>
      </c>
      <c r="F21" s="5">
        <f t="shared" si="8"/>
        <v>192175955.62718964</v>
      </c>
      <c r="G21" s="5">
        <f t="shared" si="8"/>
        <v>180900282.08479673</v>
      </c>
      <c r="H21" s="5">
        <f t="shared" si="8"/>
        <v>170241746.4219864</v>
      </c>
      <c r="I21" s="5">
        <f t="shared" si="8"/>
        <v>160165265.84368831</v>
      </c>
      <c r="J21" s="5">
        <f t="shared" si="8"/>
        <v>150638516.88795698</v>
      </c>
      <c r="K21" s="5">
        <f t="shared" si="8"/>
        <v>141627796.6155636</v>
      </c>
      <c r="L21" s="5">
        <f t="shared" si="8"/>
        <v>132141232.56743458</v>
      </c>
      <c r="M21" s="5">
        <f t="shared" si="8"/>
        <v>123237749.63175933</v>
      </c>
      <c r="N21" s="5">
        <f t="shared" si="8"/>
        <v>114880699.52034812</v>
      </c>
      <c r="O21" s="5">
        <f t="shared" si="8"/>
        <v>107036156.96214338</v>
      </c>
      <c r="P21" s="5">
        <f t="shared" si="8"/>
        <v>99672344.311525851</v>
      </c>
      <c r="Q21" s="5">
        <f t="shared" si="8"/>
        <v>92759254.601746604</v>
      </c>
      <c r="R21" s="5">
        <f t="shared" si="8"/>
        <v>86268650.218550742</v>
      </c>
      <c r="S21" s="5">
        <f t="shared" si="8"/>
        <v>80173795.758104518</v>
      </c>
      <c r="T21" s="5">
        <f t="shared" si="8"/>
        <v>74449439.741592586</v>
      </c>
      <c r="U21" s="5">
        <f t="shared" si="8"/>
        <v>69071596.832580149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ht="15.75" customHeight="1"/>
    <row r="23" spans="1:97" ht="15.75" customHeight="1">
      <c r="A23" s="5" t="s">
        <v>22</v>
      </c>
      <c r="B23" s="7">
        <f>SUM(B19:CH19)</f>
        <v>1669315678.7209201</v>
      </c>
    </row>
    <row r="24" spans="1:97" ht="15.75" customHeight="1">
      <c r="A24" s="5" t="s">
        <v>23</v>
      </c>
      <c r="B24" s="7">
        <f>SUM(B21:CH21)</f>
        <v>10839292362.821856</v>
      </c>
    </row>
    <row r="25" spans="1:97" ht="15.75" customHeight="1">
      <c r="A25" s="5" t="s">
        <v>17</v>
      </c>
      <c r="B25" s="14">
        <f>B23/B24</f>
        <v>0.15400596485860793</v>
      </c>
    </row>
    <row r="26" spans="1:97" ht="15.75" customHeight="1"/>
    <row r="27" spans="1:97" ht="15.75" customHeight="1">
      <c r="A27" s="5" t="s">
        <v>25</v>
      </c>
      <c r="B27" s="17">
        <v>5.0000000000000001E-3</v>
      </c>
    </row>
    <row r="28" spans="1:97" ht="15.75" customHeight="1">
      <c r="A28" s="5" t="s">
        <v>26</v>
      </c>
      <c r="B28" s="18">
        <v>0.03</v>
      </c>
    </row>
    <row r="29" spans="1:97" ht="15.75" customHeight="1">
      <c r="A29" s="5" t="s">
        <v>27</v>
      </c>
      <c r="B29" s="19">
        <v>0.05</v>
      </c>
    </row>
    <row r="30" spans="1:97" ht="15.75" customHeight="1"/>
    <row r="31" spans="1:97" ht="15.75" customHeight="1">
      <c r="A31" s="5" t="s">
        <v>28</v>
      </c>
      <c r="B31" s="20">
        <v>4.7560000000000002</v>
      </c>
    </row>
    <row r="32" spans="1:97" ht="15.75" customHeight="1">
      <c r="A32" s="5" t="s">
        <v>29</v>
      </c>
      <c r="B32" s="2">
        <v>0.7</v>
      </c>
    </row>
    <row r="33" spans="1:2" ht="15.75" customHeight="1">
      <c r="A33" s="5" t="s">
        <v>30</v>
      </c>
      <c r="B33" s="1">
        <f>0.6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H15"/>
  <sheetViews>
    <sheetView workbookViewId="0"/>
  </sheetViews>
  <sheetFormatPr defaultColWidth="12.5703125" defaultRowHeight="15" customHeight="1"/>
  <cols>
    <col min="1" max="1" width="25.42578125" customWidth="1"/>
  </cols>
  <sheetData>
    <row r="1" spans="1:86">
      <c r="A1" s="2" t="s">
        <v>32</v>
      </c>
    </row>
    <row r="2" spans="1:86">
      <c r="A2" s="2"/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</row>
    <row r="3" spans="1:86">
      <c r="A3" s="10" t="s">
        <v>10</v>
      </c>
      <c r="B3" s="1">
        <f t="array" ref="B3:G5">TRANSPOSE(TRANSPOSE(Standard!B6:G8))</f>
        <v>903637696.78894901</v>
      </c>
      <c r="C3" s="1">
        <v>26459733.753851734</v>
      </c>
      <c r="D3" s="1">
        <v>26205484.910056595</v>
      </c>
      <c r="E3" s="1">
        <v>25950614.117339868</v>
      </c>
      <c r="F3" s="1">
        <v>25695018.268102888</v>
      </c>
      <c r="G3" s="1">
        <v>25396766.414346267</v>
      </c>
    </row>
    <row r="4" spans="1:86">
      <c r="A4" s="8" t="s">
        <v>11</v>
      </c>
      <c r="B4" s="22">
        <v>64756400.5603301</v>
      </c>
      <c r="C4" s="22">
        <v>64127787.485314399</v>
      </c>
      <c r="D4" s="22">
        <v>63497943.289606698</v>
      </c>
      <c r="E4" s="22">
        <v>62866687.035455801</v>
      </c>
      <c r="F4" s="22">
        <v>62233936.018721104</v>
      </c>
      <c r="G4" s="22">
        <v>61497358.366404504</v>
      </c>
    </row>
    <row r="5" spans="1:86">
      <c r="A5" s="6" t="s">
        <v>12</v>
      </c>
      <c r="B5" s="22">
        <v>143606070.832863</v>
      </c>
      <c r="C5" s="22">
        <v>148172968.16422001</v>
      </c>
      <c r="D5" s="22">
        <v>152936499.08582601</v>
      </c>
      <c r="E5" s="22">
        <v>157833965.196325</v>
      </c>
      <c r="F5" s="22">
        <v>162847600.30360001</v>
      </c>
      <c r="G5" s="22">
        <v>172908766.31753901</v>
      </c>
    </row>
    <row r="6" spans="1:86">
      <c r="A6" s="12" t="s">
        <v>33</v>
      </c>
      <c r="B6" s="1">
        <f t="shared" ref="B6:G6" si="0">SUM(B3:B5)</f>
        <v>1112000168.1821423</v>
      </c>
      <c r="C6" s="1">
        <f t="shared" si="0"/>
        <v>238760489.40338615</v>
      </c>
      <c r="D6" s="1">
        <f t="shared" si="0"/>
        <v>242639927.28548932</v>
      </c>
      <c r="E6" s="1">
        <f t="shared" si="0"/>
        <v>246651266.34912068</v>
      </c>
      <c r="F6" s="1">
        <f t="shared" si="0"/>
        <v>250776554.590424</v>
      </c>
      <c r="G6" s="1">
        <f t="shared" si="0"/>
        <v>259802891.09828979</v>
      </c>
    </row>
    <row r="7" spans="1:86">
      <c r="A7" s="12" t="s">
        <v>34</v>
      </c>
      <c r="B7" s="22">
        <f t="array" ref="B7:G7">TRANSPOSE(TRANSPOSE(Standard!B5:G5))</f>
        <v>9036376967.8894901</v>
      </c>
      <c r="C7" s="22">
        <v>264597337.53851733</v>
      </c>
      <c r="D7" s="22">
        <v>262054849.10056594</v>
      </c>
      <c r="E7" s="22">
        <v>259506141.17339867</v>
      </c>
      <c r="F7" s="22">
        <v>256950182.68102887</v>
      </c>
      <c r="G7" s="22">
        <v>253967664.14346266</v>
      </c>
    </row>
    <row r="8" spans="1:86">
      <c r="A8" s="2"/>
    </row>
    <row r="9" spans="1:86">
      <c r="A9" s="2" t="s">
        <v>35</v>
      </c>
    </row>
    <row r="10" spans="1:86">
      <c r="A10" s="2"/>
      <c r="B10" s="6">
        <v>2023</v>
      </c>
      <c r="C10" s="6">
        <v>2024</v>
      </c>
      <c r="D10" s="6">
        <v>2025</v>
      </c>
      <c r="E10" s="6">
        <v>2026</v>
      </c>
      <c r="F10" s="6">
        <v>2027</v>
      </c>
      <c r="G10" s="6">
        <v>2028</v>
      </c>
      <c r="H10" s="6">
        <v>2029</v>
      </c>
      <c r="I10" s="6">
        <v>2030</v>
      </c>
      <c r="J10" s="6">
        <v>2031</v>
      </c>
      <c r="K10" s="6">
        <v>2032</v>
      </c>
      <c r="L10" s="6">
        <v>2033</v>
      </c>
      <c r="M10" s="6">
        <v>2034</v>
      </c>
      <c r="N10" s="6">
        <v>2035</v>
      </c>
      <c r="O10" s="6">
        <v>2036</v>
      </c>
      <c r="P10" s="6">
        <v>2037</v>
      </c>
      <c r="Q10" s="6">
        <v>2038</v>
      </c>
      <c r="R10" s="6">
        <v>2039</v>
      </c>
      <c r="S10" s="6">
        <v>2040</v>
      </c>
      <c r="T10" s="6">
        <v>2041</v>
      </c>
      <c r="U10" s="6">
        <v>2042</v>
      </c>
      <c r="V10" s="6">
        <v>2043</v>
      </c>
      <c r="W10" s="6">
        <v>2044</v>
      </c>
      <c r="X10" s="6">
        <v>2045</v>
      </c>
      <c r="Y10" s="6">
        <v>2046</v>
      </c>
      <c r="Z10" s="6">
        <v>2047</v>
      </c>
      <c r="AA10" s="6">
        <v>2048</v>
      </c>
      <c r="AB10" s="6">
        <v>2049</v>
      </c>
      <c r="AC10" s="6">
        <v>2050</v>
      </c>
      <c r="AD10" s="6">
        <v>2051</v>
      </c>
      <c r="AE10" s="6">
        <v>2052</v>
      </c>
      <c r="AF10" s="6">
        <v>2053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>
      <c r="A11" s="10" t="s">
        <v>10</v>
      </c>
      <c r="B11" s="1">
        <f t="array" ref="B11:CH13">TRANSPOSE(TRANSPOSE(Standard!B6:CH8))</f>
        <v>903637696.78894901</v>
      </c>
      <c r="C11" s="1">
        <v>26459733.753851734</v>
      </c>
      <c r="D11" s="1">
        <v>26205484.910056595</v>
      </c>
      <c r="E11" s="1">
        <v>25950614.117339868</v>
      </c>
      <c r="F11" s="1">
        <v>25695018.268102888</v>
      </c>
      <c r="G11" s="1">
        <v>25396766.414346267</v>
      </c>
      <c r="H11" s="1">
        <v>25095424.445573982</v>
      </c>
      <c r="I11" s="1">
        <v>24790547.458985493</v>
      </c>
      <c r="J11" s="1">
        <v>24481786.650246501</v>
      </c>
      <c r="K11" s="1">
        <v>24168231.67622494</v>
      </c>
      <c r="L11" s="1">
        <v>23676855.807532672</v>
      </c>
      <c r="M11" s="1">
        <v>23185621.096097045</v>
      </c>
      <c r="N11" s="1">
        <v>22694015.406861112</v>
      </c>
      <c r="O11" s="1">
        <v>22201590.133056495</v>
      </c>
      <c r="P11" s="1">
        <v>21707886.650185317</v>
      </c>
      <c r="Q11" s="1">
        <v>21212381.112204108</v>
      </c>
      <c r="R11" s="1">
        <v>20714500.876969263</v>
      </c>
      <c r="S11" s="1">
        <v>20213578.933373574</v>
      </c>
      <c r="T11" s="1">
        <v>19708859.898160636</v>
      </c>
      <c r="U11" s="1">
        <v>19199453.36220954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>
      <c r="A12" s="8" t="s">
        <v>11</v>
      </c>
      <c r="B12" s="22">
        <v>64756400.5603301</v>
      </c>
      <c r="C12" s="22">
        <v>64127787.485314399</v>
      </c>
      <c r="D12" s="22">
        <v>63497943.289606698</v>
      </c>
      <c r="E12" s="22">
        <v>62866687.035455801</v>
      </c>
      <c r="F12" s="22">
        <v>62233936.018721104</v>
      </c>
      <c r="G12" s="22">
        <v>61497358.366404504</v>
      </c>
      <c r="H12" s="22">
        <v>60753062.245692499</v>
      </c>
      <c r="I12" s="22">
        <v>60000020.815674298</v>
      </c>
      <c r="J12" s="22">
        <v>59237157.232485898</v>
      </c>
      <c r="K12" s="22">
        <v>58461696.8436528</v>
      </c>
      <c r="L12" s="22">
        <v>57254589.159426898</v>
      </c>
      <c r="M12" s="22">
        <v>56046111.259034596</v>
      </c>
      <c r="N12" s="22">
        <v>54834630.921210401</v>
      </c>
      <c r="O12" s="22">
        <v>53618459.161926202</v>
      </c>
      <c r="P12" s="22">
        <v>52395937.367210597</v>
      </c>
      <c r="Q12" s="22">
        <v>51165452.738897398</v>
      </c>
      <c r="R12" s="22">
        <v>49925510.8355942</v>
      </c>
      <c r="S12" s="22">
        <v>48674707.323408604</v>
      </c>
      <c r="T12" s="22">
        <v>47411689.271397203</v>
      </c>
      <c r="U12" s="22">
        <v>46135199.929741703</v>
      </c>
      <c r="V12" s="22">
        <v>21299274.389508501</v>
      </c>
      <c r="W12" s="22">
        <v>20544921.936599199</v>
      </c>
      <c r="X12" s="22">
        <v>19779197.1975035</v>
      </c>
      <c r="Y12" s="22">
        <v>19003068.959599201</v>
      </c>
      <c r="Z12" s="22">
        <v>18217868.431015901</v>
      </c>
      <c r="AA12" s="22">
        <v>17425250.126342501</v>
      </c>
      <c r="AB12" s="22">
        <v>16627185.5332496</v>
      </c>
      <c r="AC12" s="22">
        <v>15826237.657501699</v>
      </c>
      <c r="AD12" s="22">
        <v>15025220.9991778</v>
      </c>
      <c r="AE12" s="22">
        <v>14227111.824975399</v>
      </c>
      <c r="AF12" s="22">
        <v>13435000.3783409</v>
      </c>
      <c r="AG12" s="22">
        <v>12651942.9753522</v>
      </c>
      <c r="AH12" s="22">
        <v>11880894.290803</v>
      </c>
      <c r="AI12" s="22">
        <v>11124653.203151399</v>
      </c>
      <c r="AJ12" s="22">
        <v>10385765.049427699</v>
      </c>
      <c r="AK12" s="22">
        <v>9666462.6502781995</v>
      </c>
      <c r="AL12" s="22">
        <v>8968689.4166903291</v>
      </c>
      <c r="AM12" s="22">
        <v>8294048.9869703902</v>
      </c>
      <c r="AN12" s="22">
        <v>7643853.7486427696</v>
      </c>
      <c r="AO12" s="22">
        <v>7019146.9724703701</v>
      </c>
      <c r="AP12" s="22">
        <v>6420742.8211377803</v>
      </c>
      <c r="AQ12" s="22">
        <v>5849309.7130248798</v>
      </c>
      <c r="AR12" s="22">
        <v>5305382.1330092503</v>
      </c>
      <c r="AS12" s="22">
        <v>4789408.93246275</v>
      </c>
      <c r="AT12" s="22">
        <v>4301765.2665794399</v>
      </c>
      <c r="AU12" s="22">
        <v>3842756.2598134899</v>
      </c>
      <c r="AV12" s="22">
        <v>3412596.71882691</v>
      </c>
      <c r="AW12" s="22">
        <v>3011388.3800875298</v>
      </c>
      <c r="AX12" s="22">
        <v>2639147.5473877601</v>
      </c>
      <c r="AY12" s="22">
        <v>2295816.3677350399</v>
      </c>
      <c r="AZ12" s="22">
        <v>1981242.9868451201</v>
      </c>
      <c r="BA12" s="22">
        <v>1695172.43221975</v>
      </c>
      <c r="BB12" s="22">
        <v>1437143.2148994701</v>
      </c>
      <c r="BC12" s="22">
        <v>1206406.83807111</v>
      </c>
      <c r="BD12" s="22">
        <v>1002030.9330014</v>
      </c>
      <c r="BE12" s="22">
        <v>822866.92540680605</v>
      </c>
      <c r="BF12" s="22">
        <v>667600.73748376605</v>
      </c>
      <c r="BG12" s="22">
        <v>534765.61120409705</v>
      </c>
      <c r="BH12" s="22">
        <v>422579.49121045298</v>
      </c>
      <c r="BI12" s="22">
        <v>329160.50608024001</v>
      </c>
      <c r="BJ12" s="22">
        <v>252524.31220704099</v>
      </c>
      <c r="BK12" s="22">
        <v>190629.767440333</v>
      </c>
      <c r="BL12" s="22">
        <v>141482.72256472401</v>
      </c>
      <c r="BM12" s="22">
        <v>103140.84254783401</v>
      </c>
      <c r="BN12" s="22">
        <v>73789.537148968797</v>
      </c>
      <c r="BO12" s="22">
        <v>51772.401746880103</v>
      </c>
      <c r="BP12" s="22">
        <v>35598.6080590364</v>
      </c>
      <c r="BQ12" s="22">
        <v>23977.6289633216</v>
      </c>
      <c r="BR12" s="22">
        <v>15813.9368103122</v>
      </c>
      <c r="BS12" s="22">
        <v>10205.873430190601</v>
      </c>
      <c r="BT12" s="22">
        <v>6441.4252077561096</v>
      </c>
      <c r="BU12" s="22">
        <v>3973.9192792594599</v>
      </c>
      <c r="BV12" s="22">
        <v>2395.2183971608902</v>
      </c>
      <c r="BW12" s="22">
        <v>1409.62856239391</v>
      </c>
      <c r="BX12" s="22">
        <v>809.50390667418299</v>
      </c>
      <c r="BY12" s="22">
        <v>453.21354191907102</v>
      </c>
      <c r="BZ12" s="22">
        <v>247.00521542418701</v>
      </c>
      <c r="CA12" s="22">
        <v>130.66655321347801</v>
      </c>
      <c r="CB12" s="22">
        <v>67.082800756588597</v>
      </c>
      <c r="CC12" s="22">
        <v>33.3399983934057</v>
      </c>
      <c r="CD12" s="22">
        <v>15.9825852426008</v>
      </c>
      <c r="CE12" s="22">
        <v>7.3712582868502503</v>
      </c>
      <c r="CF12" s="22">
        <v>3.2000971712367998</v>
      </c>
      <c r="CG12" s="22">
        <v>1.2598930324166699</v>
      </c>
      <c r="CH12" s="22">
        <v>0.38614376739595802</v>
      </c>
    </row>
    <row r="13" spans="1:86">
      <c r="A13" s="6" t="s">
        <v>12</v>
      </c>
      <c r="B13" s="22">
        <v>143606070.832863</v>
      </c>
      <c r="C13" s="22">
        <v>148172968.16422001</v>
      </c>
      <c r="D13" s="22">
        <v>152936499.08582601</v>
      </c>
      <c r="E13" s="22">
        <v>157833965.196325</v>
      </c>
      <c r="F13" s="22">
        <v>162847600.30360001</v>
      </c>
      <c r="G13" s="22">
        <v>172908766.31753901</v>
      </c>
      <c r="H13" s="22">
        <v>183760366.232149</v>
      </c>
      <c r="I13" s="22">
        <v>195461611.959977</v>
      </c>
      <c r="J13" s="22">
        <v>208105429.41073799</v>
      </c>
      <c r="K13" s="22">
        <v>222780459.66280901</v>
      </c>
      <c r="L13" s="22">
        <v>237008550.95631501</v>
      </c>
      <c r="M13" s="22">
        <v>252409504.201134</v>
      </c>
      <c r="N13" s="22">
        <v>269046587.60162401</v>
      </c>
      <c r="O13" s="22">
        <v>286915507.21893102</v>
      </c>
      <c r="P13" s="22">
        <v>305984308.13369799</v>
      </c>
      <c r="Q13" s="22">
        <v>326166528.71555603</v>
      </c>
      <c r="R13" s="22">
        <v>347395919.02638799</v>
      </c>
      <c r="S13" s="22">
        <v>369623661.879475</v>
      </c>
      <c r="T13" s="22">
        <v>392765909.67374998</v>
      </c>
      <c r="U13" s="22">
        <v>416747832.63929701</v>
      </c>
      <c r="V13" s="22">
        <v>323087152.370359</v>
      </c>
      <c r="W13" s="22">
        <v>339936898.58652598</v>
      </c>
      <c r="X13" s="22">
        <v>356082397.27089101</v>
      </c>
      <c r="Y13" s="22">
        <v>371230340.14705199</v>
      </c>
      <c r="Z13" s="22">
        <v>385128023.92367703</v>
      </c>
      <c r="AA13" s="22">
        <v>397532269.79305798</v>
      </c>
      <c r="AB13" s="22">
        <v>407993758.94801497</v>
      </c>
      <c r="AC13" s="22">
        <v>416288202.13904399</v>
      </c>
      <c r="AD13" s="22">
        <v>422276176.87120497</v>
      </c>
      <c r="AE13" s="22">
        <v>425864792.97183102</v>
      </c>
      <c r="AF13" s="22">
        <v>427089956.67023301</v>
      </c>
      <c r="AG13" s="22">
        <v>426023762.70134002</v>
      </c>
      <c r="AH13" s="22">
        <v>422769592.85611099</v>
      </c>
      <c r="AI13" s="22">
        <v>417504015.332412</v>
      </c>
      <c r="AJ13" s="22">
        <v>410451746.47773802</v>
      </c>
      <c r="AK13" s="22">
        <v>401828626.41569299</v>
      </c>
      <c r="AL13" s="22">
        <v>391875817.78755498</v>
      </c>
      <c r="AM13" s="22">
        <v>380798966.48937702</v>
      </c>
      <c r="AN13" s="22">
        <v>368779861.87534797</v>
      </c>
      <c r="AO13" s="22">
        <v>355975536.77215397</v>
      </c>
      <c r="AP13" s="22">
        <v>342468998.32193798</v>
      </c>
      <c r="AQ13" s="22">
        <v>328332022.269642</v>
      </c>
      <c r="AR13" s="22">
        <v>313600313.01252598</v>
      </c>
      <c r="AS13" s="22">
        <v>298313935.05848902</v>
      </c>
      <c r="AT13" s="22">
        <v>282522057.61234999</v>
      </c>
      <c r="AU13" s="22">
        <v>266278718.67256999</v>
      </c>
      <c r="AV13" s="22">
        <v>249654555.74869201</v>
      </c>
      <c r="AW13" s="22">
        <v>232703482.63048801</v>
      </c>
      <c r="AX13" s="22">
        <v>215485340.775383</v>
      </c>
      <c r="AY13" s="22">
        <v>198089469.58190799</v>
      </c>
      <c r="AZ13" s="22">
        <v>180604889.03363901</v>
      </c>
      <c r="BA13" s="22">
        <v>163198206.029971</v>
      </c>
      <c r="BB13" s="22">
        <v>146089160.17335799</v>
      </c>
      <c r="BC13" s="22">
        <v>129428910.54561099</v>
      </c>
      <c r="BD13" s="22">
        <v>113401185.25995401</v>
      </c>
      <c r="BE13" s="22">
        <v>98139680.557272494</v>
      </c>
      <c r="BF13" s="22">
        <v>83769174.888875201</v>
      </c>
      <c r="BG13" s="22">
        <v>70527033.254595205</v>
      </c>
      <c r="BH13" s="22">
        <v>58494648.6358288</v>
      </c>
      <c r="BI13" s="22">
        <v>47753997.901716702</v>
      </c>
      <c r="BJ13" s="22">
        <v>38349240.509706698</v>
      </c>
      <c r="BK13" s="22">
        <v>30251051.5989886</v>
      </c>
      <c r="BL13" s="22">
        <v>23425051.083943199</v>
      </c>
      <c r="BM13" s="22">
        <v>17782841.439096801</v>
      </c>
      <c r="BN13" s="22">
        <v>13215923.4370337</v>
      </c>
      <c r="BO13" s="22">
        <v>9610269.2084188201</v>
      </c>
      <c r="BP13" s="22">
        <v>6828960.9008837603</v>
      </c>
      <c r="BQ13" s="22">
        <v>4740283.4118473399</v>
      </c>
      <c r="BR13" s="22">
        <v>3215308.07054144</v>
      </c>
      <c r="BS13" s="22">
        <v>2129618.4837403898</v>
      </c>
      <c r="BT13" s="22">
        <v>1376554.0959340399</v>
      </c>
      <c r="BU13" s="22">
        <v>868065.28077525995</v>
      </c>
      <c r="BV13" s="22">
        <v>533955.02602525195</v>
      </c>
      <c r="BW13" s="22">
        <v>320298.620150993</v>
      </c>
      <c r="BX13" s="22">
        <v>187301.33804624301</v>
      </c>
      <c r="BY13" s="22">
        <v>106773.95794047001</v>
      </c>
      <c r="BZ13" s="22">
        <v>59344.101208941</v>
      </c>
      <c r="CA13" s="22">
        <v>31979.024603169099</v>
      </c>
      <c r="CB13" s="22">
        <v>16706.4474227596</v>
      </c>
      <c r="CC13" s="22">
        <v>8447.7744247548508</v>
      </c>
      <c r="CD13" s="22">
        <v>4117.2981549000197</v>
      </c>
      <c r="CE13" s="22">
        <v>1925.7289326116199</v>
      </c>
      <c r="CF13" s="22">
        <v>852.138923220832</v>
      </c>
      <c r="CG13" s="22">
        <v>344.549312397243</v>
      </c>
      <c r="CH13" s="22">
        <v>108.89611636710499</v>
      </c>
    </row>
    <row r="14" spans="1:86">
      <c r="A14" s="10" t="s">
        <v>33</v>
      </c>
      <c r="B14" s="1">
        <f t="shared" ref="B14:CH14" si="1">SUM(B10:B13)</f>
        <v>1112002191.1821423</v>
      </c>
      <c r="C14" s="1">
        <f t="shared" si="1"/>
        <v>238762513.40338615</v>
      </c>
      <c r="D14" s="1">
        <f t="shared" si="1"/>
        <v>242641952.28548932</v>
      </c>
      <c r="E14" s="1">
        <f t="shared" si="1"/>
        <v>246653292.34912068</v>
      </c>
      <c r="F14" s="1">
        <f t="shared" si="1"/>
        <v>250778581.590424</v>
      </c>
      <c r="G14" s="1">
        <f t="shared" si="1"/>
        <v>259804919.09828979</v>
      </c>
      <c r="H14" s="1">
        <f t="shared" si="1"/>
        <v>269610881.92341548</v>
      </c>
      <c r="I14" s="1">
        <f t="shared" si="1"/>
        <v>280254210.23463678</v>
      </c>
      <c r="J14" s="1">
        <f t="shared" si="1"/>
        <v>291826404.29347038</v>
      </c>
      <c r="K14" s="1">
        <f t="shared" si="1"/>
        <v>305412420.18268675</v>
      </c>
      <c r="L14" s="1">
        <f t="shared" si="1"/>
        <v>317942028.92327458</v>
      </c>
      <c r="M14" s="1">
        <f t="shared" si="1"/>
        <v>331643270.55626565</v>
      </c>
      <c r="N14" s="1">
        <f t="shared" si="1"/>
        <v>346577268.92969549</v>
      </c>
      <c r="O14" s="1">
        <f t="shared" si="1"/>
        <v>362737592.51391375</v>
      </c>
      <c r="P14" s="1">
        <f t="shared" si="1"/>
        <v>380090169.1510939</v>
      </c>
      <c r="Q14" s="1">
        <f t="shared" si="1"/>
        <v>398546400.56665754</v>
      </c>
      <c r="R14" s="1">
        <f t="shared" si="1"/>
        <v>418037969.73895144</v>
      </c>
      <c r="S14" s="1">
        <f t="shared" si="1"/>
        <v>438513988.13625717</v>
      </c>
      <c r="T14" s="1">
        <f t="shared" si="1"/>
        <v>459888499.84330785</v>
      </c>
      <c r="U14" s="1">
        <f t="shared" si="1"/>
        <v>482084527.93124825</v>
      </c>
      <c r="V14" s="1">
        <f t="shared" si="1"/>
        <v>344388469.75986749</v>
      </c>
      <c r="W14" s="1">
        <f t="shared" si="1"/>
        <v>360483864.52312517</v>
      </c>
      <c r="X14" s="1">
        <f t="shared" si="1"/>
        <v>375863639.46839452</v>
      </c>
      <c r="Y14" s="1">
        <f t="shared" si="1"/>
        <v>390235455.10665119</v>
      </c>
      <c r="Z14" s="1">
        <f t="shared" si="1"/>
        <v>403347939.35469294</v>
      </c>
      <c r="AA14" s="1">
        <f t="shared" si="1"/>
        <v>414959567.91940045</v>
      </c>
      <c r="AB14" s="1">
        <f t="shared" si="1"/>
        <v>424622993.48126459</v>
      </c>
      <c r="AC14" s="1">
        <f t="shared" si="1"/>
        <v>432116489.79654568</v>
      </c>
      <c r="AD14" s="1">
        <f t="shared" si="1"/>
        <v>437303448.87038279</v>
      </c>
      <c r="AE14" s="1">
        <f t="shared" si="1"/>
        <v>440093956.7968064</v>
      </c>
      <c r="AF14" s="1">
        <f t="shared" si="1"/>
        <v>440527010.04857391</v>
      </c>
      <c r="AG14" s="1">
        <f t="shared" si="1"/>
        <v>438675705.67669225</v>
      </c>
      <c r="AH14" s="1">
        <f t="shared" si="1"/>
        <v>434650487.14691401</v>
      </c>
      <c r="AI14" s="1">
        <f t="shared" si="1"/>
        <v>428628668.53556341</v>
      </c>
      <c r="AJ14" s="1">
        <f t="shared" si="1"/>
        <v>420837511.52716571</v>
      </c>
      <c r="AK14" s="1">
        <f t="shared" si="1"/>
        <v>411495089.0659712</v>
      </c>
      <c r="AL14" s="1">
        <f t="shared" si="1"/>
        <v>400844507.20424533</v>
      </c>
      <c r="AM14" s="1">
        <f t="shared" si="1"/>
        <v>389093015.47634739</v>
      </c>
      <c r="AN14" s="1">
        <f t="shared" si="1"/>
        <v>376423715.62399071</v>
      </c>
      <c r="AO14" s="1">
        <f t="shared" si="1"/>
        <v>362994683.74462432</v>
      </c>
      <c r="AP14" s="1">
        <f t="shared" si="1"/>
        <v>348889741.14307576</v>
      </c>
      <c r="AQ14" s="1">
        <f t="shared" si="1"/>
        <v>334181331.98266685</v>
      </c>
      <c r="AR14" s="1">
        <f t="shared" si="1"/>
        <v>318905695.14553523</v>
      </c>
      <c r="AS14" s="1">
        <f t="shared" si="1"/>
        <v>303103343.99095178</v>
      </c>
      <c r="AT14" s="1">
        <f t="shared" si="1"/>
        <v>286823822.87892944</v>
      </c>
      <c r="AU14" s="1">
        <f t="shared" si="1"/>
        <v>270121474.93238348</v>
      </c>
      <c r="AV14" s="1">
        <f t="shared" si="1"/>
        <v>253067152.46751893</v>
      </c>
      <c r="AW14" s="1">
        <f t="shared" si="1"/>
        <v>235714871.01057553</v>
      </c>
      <c r="AX14" s="1">
        <f t="shared" si="1"/>
        <v>218124488.32277074</v>
      </c>
      <c r="AY14" s="1">
        <f t="shared" si="1"/>
        <v>200385285.94964302</v>
      </c>
      <c r="AZ14" s="1">
        <f t="shared" si="1"/>
        <v>182586132.02048412</v>
      </c>
      <c r="BA14" s="1">
        <f t="shared" si="1"/>
        <v>164893378.46219075</v>
      </c>
      <c r="BB14" s="1">
        <f t="shared" si="1"/>
        <v>147526303.38825747</v>
      </c>
      <c r="BC14" s="1">
        <f t="shared" si="1"/>
        <v>130635317.3836821</v>
      </c>
      <c r="BD14" s="1">
        <f t="shared" si="1"/>
        <v>114403216.1929554</v>
      </c>
      <c r="BE14" s="1">
        <f t="shared" si="1"/>
        <v>98962547.482679293</v>
      </c>
      <c r="BF14" s="1">
        <f t="shared" si="1"/>
        <v>84436775.626358971</v>
      </c>
      <c r="BG14" s="1">
        <f t="shared" si="1"/>
        <v>71061798.865799308</v>
      </c>
      <c r="BH14" s="1">
        <f t="shared" si="1"/>
        <v>58917228.127039254</v>
      </c>
      <c r="BI14" s="1">
        <f t="shared" si="1"/>
        <v>48083158.407796942</v>
      </c>
      <c r="BJ14" s="1">
        <f t="shared" si="1"/>
        <v>38601764.821913742</v>
      </c>
      <c r="BK14" s="1">
        <f t="shared" si="1"/>
        <v>30441681.366428934</v>
      </c>
      <c r="BL14" s="1">
        <f t="shared" si="1"/>
        <v>23566533.806507923</v>
      </c>
      <c r="BM14" s="1">
        <f t="shared" si="1"/>
        <v>17885982.281644635</v>
      </c>
      <c r="BN14" s="1">
        <f t="shared" si="1"/>
        <v>13289712.974182669</v>
      </c>
      <c r="BO14" s="1">
        <f t="shared" si="1"/>
        <v>9662041.6101657003</v>
      </c>
      <c r="BP14" s="1">
        <f t="shared" si="1"/>
        <v>6864559.5089427968</v>
      </c>
      <c r="BQ14" s="1">
        <f t="shared" si="1"/>
        <v>4764261.0408106614</v>
      </c>
      <c r="BR14" s="1">
        <f t="shared" si="1"/>
        <v>3231122.0073517524</v>
      </c>
      <c r="BS14" s="1">
        <f t="shared" si="1"/>
        <v>2139824.3571705804</v>
      </c>
      <c r="BT14" s="1">
        <f t="shared" si="1"/>
        <v>1382995.5211417959</v>
      </c>
      <c r="BU14" s="1">
        <f t="shared" si="1"/>
        <v>872039.20005451946</v>
      </c>
      <c r="BV14" s="1">
        <f t="shared" si="1"/>
        <v>536350.24442241283</v>
      </c>
      <c r="BW14" s="1">
        <f t="shared" si="1"/>
        <v>321708.24871338689</v>
      </c>
      <c r="BX14" s="1">
        <f t="shared" si="1"/>
        <v>188110.8419529172</v>
      </c>
      <c r="BY14" s="1">
        <f t="shared" si="1"/>
        <v>107227.17148238908</v>
      </c>
      <c r="BZ14" s="1">
        <f t="shared" si="1"/>
        <v>59591.106424365185</v>
      </c>
      <c r="CA14" s="1">
        <f t="shared" si="1"/>
        <v>32109.691156382578</v>
      </c>
      <c r="CB14" s="1">
        <f t="shared" si="1"/>
        <v>16773.530223516187</v>
      </c>
      <c r="CC14" s="1">
        <f t="shared" si="1"/>
        <v>8481.1144231482558</v>
      </c>
      <c r="CD14" s="1">
        <f t="shared" si="1"/>
        <v>4133.2807401426207</v>
      </c>
      <c r="CE14" s="1">
        <f t="shared" si="1"/>
        <v>1933.1001908984701</v>
      </c>
      <c r="CF14" s="1">
        <f t="shared" si="1"/>
        <v>855.33902039206885</v>
      </c>
      <c r="CG14" s="1">
        <f t="shared" si="1"/>
        <v>345.80920542965964</v>
      </c>
      <c r="CH14" s="1">
        <f t="shared" si="1"/>
        <v>109.28226013450096</v>
      </c>
    </row>
    <row r="15" spans="1:86">
      <c r="A15" s="10" t="s">
        <v>34</v>
      </c>
      <c r="B15" s="22">
        <f t="array" ref="B15:CH15">TRANSPOSE(TRANSPOSE(Standard!B5:CH5))</f>
        <v>9036376967.8894901</v>
      </c>
      <c r="C15" s="22">
        <v>264597337.53851733</v>
      </c>
      <c r="D15" s="22">
        <v>262054849.10056594</v>
      </c>
      <c r="E15" s="22">
        <v>259506141.17339867</v>
      </c>
      <c r="F15" s="22">
        <v>256950182.68102887</v>
      </c>
      <c r="G15" s="22">
        <v>253967664.14346266</v>
      </c>
      <c r="H15" s="22">
        <v>250954244.4557398</v>
      </c>
      <c r="I15" s="22">
        <v>247905474.5898549</v>
      </c>
      <c r="J15" s="22">
        <v>244817866.50246498</v>
      </c>
      <c r="K15" s="22">
        <v>241682316.76224938</v>
      </c>
      <c r="L15" s="22">
        <v>236768558.07532671</v>
      </c>
      <c r="M15" s="22">
        <v>231856210.96097043</v>
      </c>
      <c r="N15" s="22">
        <v>226940154.06861109</v>
      </c>
      <c r="O15" s="22">
        <v>222015901.33056495</v>
      </c>
      <c r="P15" s="22">
        <v>217078866.50185314</v>
      </c>
      <c r="Q15" s="22">
        <v>212123811.12204108</v>
      </c>
      <c r="R15" s="22">
        <v>207145008.76969263</v>
      </c>
      <c r="S15" s="22">
        <v>202135789.33373573</v>
      </c>
      <c r="T15" s="22">
        <v>197088598.98160636</v>
      </c>
      <c r="U15" s="22">
        <v>191994533.62209538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H13"/>
  <sheetViews>
    <sheetView workbookViewId="0"/>
  </sheetViews>
  <sheetFormatPr defaultColWidth="12.5703125" defaultRowHeight="15" customHeight="1"/>
  <cols>
    <col min="1" max="1" width="25.42578125" customWidth="1"/>
  </cols>
  <sheetData>
    <row r="1" spans="1:86">
      <c r="A1" s="2" t="s">
        <v>36</v>
      </c>
    </row>
    <row r="2" spans="1:86">
      <c r="A2" s="2"/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</row>
    <row r="3" spans="1:86">
      <c r="A3" s="10" t="s">
        <v>10</v>
      </c>
      <c r="B3" s="1">
        <f t="array" ref="B3:G3">TRANSPOSE(TRANSPOSE(Standard!B6:G6))</f>
        <v>903637696.78894901</v>
      </c>
      <c r="C3" s="1">
        <v>26459733.753851734</v>
      </c>
      <c r="D3" s="1">
        <v>26205484.910056595</v>
      </c>
      <c r="E3" s="1">
        <v>25950614.117339868</v>
      </c>
      <c r="F3" s="1">
        <v>25695018.268102888</v>
      </c>
      <c r="G3" s="1">
        <v>25396766.414346267</v>
      </c>
    </row>
    <row r="4" spans="1:86">
      <c r="A4" s="6" t="s">
        <v>12</v>
      </c>
      <c r="B4" s="22">
        <f t="array" ref="B4:G4">TRANSPOSE(TRANSPOSE('Standard (without Prog)'!B7:G7))</f>
        <v>157375114</v>
      </c>
      <c r="C4" s="22">
        <v>167315340.5</v>
      </c>
      <c r="D4" s="22">
        <v>178074658.30000001</v>
      </c>
      <c r="E4" s="22">
        <v>189648817.59999999</v>
      </c>
      <c r="F4" s="22">
        <v>202087687.40000001</v>
      </c>
      <c r="G4" s="22">
        <v>215168377.80000001</v>
      </c>
    </row>
    <row r="5" spans="1:86">
      <c r="A5" s="10" t="s">
        <v>33</v>
      </c>
      <c r="B5" s="1">
        <f t="shared" ref="B5:G5" si="0">SUM(B3:B4)</f>
        <v>1061012810.788949</v>
      </c>
      <c r="C5" s="1">
        <f t="shared" si="0"/>
        <v>193775074.25385174</v>
      </c>
      <c r="D5" s="1">
        <f t="shared" si="0"/>
        <v>204280143.2100566</v>
      </c>
      <c r="E5" s="1">
        <f t="shared" si="0"/>
        <v>215599431.71733987</v>
      </c>
      <c r="F5" s="1">
        <f t="shared" si="0"/>
        <v>227782705.66810289</v>
      </c>
      <c r="G5" s="1">
        <f t="shared" si="0"/>
        <v>240565144.21434629</v>
      </c>
    </row>
    <row r="6" spans="1:86">
      <c r="A6" s="12" t="s">
        <v>34</v>
      </c>
      <c r="B6" s="22">
        <f t="array" ref="B6:G6">TRANSPOSE(TRANSPOSE('Standard (without Prog)'!B4:G4))</f>
        <v>8214888152.6268091</v>
      </c>
      <c r="C6" s="22">
        <v>240543034.12592483</v>
      </c>
      <c r="D6" s="22">
        <v>238231681.00051448</v>
      </c>
      <c r="E6" s="22">
        <v>235914673.79399878</v>
      </c>
      <c r="F6" s="22">
        <v>233591075.16457167</v>
      </c>
      <c r="G6" s="22">
        <v>230879694.67587513</v>
      </c>
    </row>
    <row r="7" spans="1:86">
      <c r="A7" s="2"/>
    </row>
    <row r="8" spans="1:86">
      <c r="A8" s="2" t="s">
        <v>37</v>
      </c>
    </row>
    <row r="9" spans="1:86">
      <c r="A9" s="2"/>
      <c r="B9" s="6">
        <v>2023</v>
      </c>
      <c r="C9" s="6">
        <v>2024</v>
      </c>
      <c r="D9" s="6">
        <v>2025</v>
      </c>
      <c r="E9" s="6">
        <v>2026</v>
      </c>
      <c r="F9" s="6">
        <v>2027</v>
      </c>
      <c r="G9" s="6">
        <v>2028</v>
      </c>
      <c r="H9" s="6">
        <v>2029</v>
      </c>
      <c r="I9" s="6">
        <v>2030</v>
      </c>
      <c r="J9" s="6">
        <v>2031</v>
      </c>
      <c r="K9" s="6">
        <v>2032</v>
      </c>
      <c r="L9" s="6">
        <v>2033</v>
      </c>
      <c r="M9" s="6">
        <v>2034</v>
      </c>
      <c r="N9" s="6">
        <v>2035</v>
      </c>
      <c r="O9" s="6">
        <v>2036</v>
      </c>
      <c r="P9" s="6">
        <v>2037</v>
      </c>
      <c r="Q9" s="6">
        <v>2038</v>
      </c>
      <c r="R9" s="6">
        <v>2039</v>
      </c>
      <c r="S9" s="6">
        <v>2040</v>
      </c>
      <c r="T9" s="6">
        <v>2041</v>
      </c>
      <c r="U9" s="6">
        <v>2042</v>
      </c>
      <c r="V9" s="6">
        <v>2043</v>
      </c>
      <c r="W9" s="6">
        <v>2044</v>
      </c>
      <c r="X9" s="6">
        <v>2045</v>
      </c>
      <c r="Y9" s="6">
        <v>2046</v>
      </c>
      <c r="Z9" s="6">
        <v>2047</v>
      </c>
      <c r="AA9" s="6">
        <v>2048</v>
      </c>
      <c r="AB9" s="6">
        <v>2049</v>
      </c>
      <c r="AC9" s="6">
        <v>2050</v>
      </c>
      <c r="AD9" s="6">
        <v>2051</v>
      </c>
      <c r="AE9" s="6">
        <v>2052</v>
      </c>
      <c r="AF9" s="6">
        <v>2053</v>
      </c>
      <c r="AG9" s="6">
        <v>2054</v>
      </c>
      <c r="AH9" s="6">
        <v>2055</v>
      </c>
      <c r="AI9" s="6">
        <v>2056</v>
      </c>
      <c r="AJ9" s="6">
        <v>2057</v>
      </c>
      <c r="AK9" s="6">
        <v>2058</v>
      </c>
      <c r="AL9" s="6">
        <v>2059</v>
      </c>
      <c r="AM9" s="6">
        <v>2060</v>
      </c>
      <c r="AN9" s="6">
        <v>2061</v>
      </c>
      <c r="AO9" s="6">
        <v>2062</v>
      </c>
      <c r="AP9" s="6">
        <v>2063</v>
      </c>
      <c r="AQ9" s="6">
        <v>2064</v>
      </c>
      <c r="AR9" s="6">
        <v>2065</v>
      </c>
      <c r="AS9" s="6">
        <v>2066</v>
      </c>
      <c r="AT9" s="6">
        <v>2067</v>
      </c>
      <c r="AU9" s="6">
        <v>2068</v>
      </c>
      <c r="AV9" s="6">
        <v>2069</v>
      </c>
      <c r="AW9" s="6">
        <v>2070</v>
      </c>
      <c r="AX9" s="6">
        <v>2071</v>
      </c>
      <c r="AY9" s="6">
        <v>2072</v>
      </c>
      <c r="AZ9" s="6">
        <v>2073</v>
      </c>
      <c r="BA9" s="6">
        <v>2074</v>
      </c>
      <c r="BB9" s="6">
        <v>2075</v>
      </c>
      <c r="BC9" s="6">
        <v>2076</v>
      </c>
      <c r="BD9" s="6">
        <v>2077</v>
      </c>
      <c r="BE9" s="6">
        <v>2078</v>
      </c>
      <c r="BF9" s="6">
        <v>2079</v>
      </c>
      <c r="BG9" s="6">
        <v>2080</v>
      </c>
      <c r="BH9" s="6">
        <v>2081</v>
      </c>
      <c r="BI9" s="6">
        <v>2082</v>
      </c>
      <c r="BJ9" s="6">
        <v>2083</v>
      </c>
      <c r="BK9" s="6">
        <v>2084</v>
      </c>
      <c r="BL9" s="6">
        <v>2085</v>
      </c>
      <c r="BM9" s="6">
        <v>2086</v>
      </c>
      <c r="BN9" s="6">
        <v>2087</v>
      </c>
      <c r="BO9" s="6">
        <v>2088</v>
      </c>
      <c r="BP9" s="6">
        <v>2089</v>
      </c>
      <c r="BQ9" s="6">
        <v>2090</v>
      </c>
      <c r="BR9" s="6">
        <v>2091</v>
      </c>
      <c r="BS9" s="6">
        <v>2092</v>
      </c>
      <c r="BT9" s="6">
        <v>2093</v>
      </c>
      <c r="BU9" s="6">
        <v>2094</v>
      </c>
      <c r="BV9" s="6">
        <v>2095</v>
      </c>
      <c r="BW9" s="6">
        <v>2096</v>
      </c>
      <c r="BX9" s="6">
        <v>2097</v>
      </c>
      <c r="BY9" s="6">
        <v>2098</v>
      </c>
      <c r="BZ9" s="6">
        <v>2099</v>
      </c>
      <c r="CA9" s="6">
        <v>2100</v>
      </c>
      <c r="CB9" s="6">
        <v>2101</v>
      </c>
      <c r="CC9" s="6">
        <v>2102</v>
      </c>
      <c r="CD9" s="6">
        <v>2103</v>
      </c>
      <c r="CE9" s="6">
        <v>2104</v>
      </c>
      <c r="CF9" s="6">
        <v>2105</v>
      </c>
      <c r="CG9" s="6">
        <v>2106</v>
      </c>
      <c r="CH9" s="6">
        <v>2107</v>
      </c>
    </row>
    <row r="10" spans="1:86">
      <c r="A10" s="10" t="s">
        <v>10</v>
      </c>
      <c r="B10" s="1">
        <f t="array" ref="B10:CH10">TRANSPOSE(TRANSPOSE(Standard!B6:CH6))</f>
        <v>903637696.78894901</v>
      </c>
      <c r="C10" s="1">
        <v>26459733.753851734</v>
      </c>
      <c r="D10" s="1">
        <v>26205484.910056595</v>
      </c>
      <c r="E10" s="1">
        <v>25950614.117339868</v>
      </c>
      <c r="F10" s="1">
        <v>25695018.268102888</v>
      </c>
      <c r="G10" s="1">
        <v>25396766.414346267</v>
      </c>
      <c r="H10" s="1">
        <v>25095424.445573982</v>
      </c>
      <c r="I10" s="1">
        <v>24790547.458985493</v>
      </c>
      <c r="J10" s="1">
        <v>24481786.650246501</v>
      </c>
      <c r="K10" s="1">
        <v>24168231.67622494</v>
      </c>
      <c r="L10" s="1">
        <v>23676855.807532672</v>
      </c>
      <c r="M10" s="1">
        <v>23185621.096097045</v>
      </c>
      <c r="N10" s="1">
        <v>22694015.406861112</v>
      </c>
      <c r="O10" s="1">
        <v>22201590.133056495</v>
      </c>
      <c r="P10" s="1">
        <v>21707886.650185317</v>
      </c>
      <c r="Q10" s="1">
        <v>21212381.112204108</v>
      </c>
      <c r="R10" s="1">
        <v>20714500.876969263</v>
      </c>
      <c r="S10" s="1">
        <v>20213578.933373574</v>
      </c>
      <c r="T10" s="1">
        <v>19708859.898160636</v>
      </c>
      <c r="U10" s="1">
        <v>19199453.36220954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>
      <c r="A11" s="6" t="s">
        <v>12</v>
      </c>
      <c r="B11" s="22">
        <f t="array" ref="B11:CH11">TRANSPOSE(TRANSPOSE('Standard (without Prog)'!B7:CH7))</f>
        <v>157375114</v>
      </c>
      <c r="C11" s="22">
        <v>167315340.5</v>
      </c>
      <c r="D11" s="22">
        <v>178074658.30000001</v>
      </c>
      <c r="E11" s="22">
        <v>189648817.59999999</v>
      </c>
      <c r="F11" s="22">
        <v>202087687.40000001</v>
      </c>
      <c r="G11" s="22">
        <v>215168377.80000001</v>
      </c>
      <c r="H11" s="22">
        <v>229271335.80000001</v>
      </c>
      <c r="I11" s="22">
        <v>244467607</v>
      </c>
      <c r="J11" s="22">
        <v>260868193.69999999</v>
      </c>
      <c r="K11" s="22">
        <v>278594805.60000002</v>
      </c>
      <c r="L11" s="22">
        <v>295598288.10000002</v>
      </c>
      <c r="M11" s="22">
        <v>313878550.5</v>
      </c>
      <c r="N11" s="22">
        <v>333471623.5</v>
      </c>
      <c r="O11" s="22">
        <v>354324825.39999998</v>
      </c>
      <c r="P11" s="22">
        <v>376347387.69999999</v>
      </c>
      <c r="Q11" s="22">
        <v>399378370.30000001</v>
      </c>
      <c r="R11" s="22">
        <v>423277694.10000002</v>
      </c>
      <c r="S11" s="22">
        <v>447920444.5</v>
      </c>
      <c r="T11" s="22">
        <v>473134989.69999999</v>
      </c>
      <c r="U11" s="22">
        <v>498757360.89999998</v>
      </c>
      <c r="V11" s="22">
        <v>378998233.60000002</v>
      </c>
      <c r="W11" s="22">
        <v>395021709.5</v>
      </c>
      <c r="X11" s="22">
        <v>409598160.39999998</v>
      </c>
      <c r="Y11" s="22">
        <v>422400053.89999998</v>
      </c>
      <c r="Z11" s="22">
        <v>433168124.10000002</v>
      </c>
      <c r="AA11" s="22">
        <v>441681021.5</v>
      </c>
      <c r="AB11" s="22">
        <v>447556366.89999998</v>
      </c>
      <c r="AC11" s="22">
        <v>450680009.60000002</v>
      </c>
      <c r="AD11" s="22">
        <v>451066644.89999998</v>
      </c>
      <c r="AE11" s="22">
        <v>448797273.5</v>
      </c>
      <c r="AF11" s="22">
        <v>444088029.69999999</v>
      </c>
      <c r="AG11" s="22">
        <v>437190484.10000002</v>
      </c>
      <c r="AH11" s="22">
        <v>428357360.10000002</v>
      </c>
      <c r="AI11" s="22">
        <v>417894335.30000001</v>
      </c>
      <c r="AJ11" s="22">
        <v>406125506.89999998</v>
      </c>
      <c r="AK11" s="22">
        <v>393317274.19999999</v>
      </c>
      <c r="AL11" s="22">
        <v>379719939.19999999</v>
      </c>
      <c r="AM11" s="22">
        <v>365510899.80000001</v>
      </c>
      <c r="AN11" s="22">
        <v>350813194.5</v>
      </c>
      <c r="AO11" s="22">
        <v>335705580.89999998</v>
      </c>
      <c r="AP11" s="22">
        <v>320188041.39999998</v>
      </c>
      <c r="AQ11" s="22">
        <v>304258642.69999999</v>
      </c>
      <c r="AR11" s="22">
        <v>287895775.19999999</v>
      </c>
      <c r="AS11" s="22">
        <v>271099379.5</v>
      </c>
      <c r="AT11" s="22">
        <v>253902124.59999999</v>
      </c>
      <c r="AU11" s="22">
        <v>236358959.19999999</v>
      </c>
      <c r="AV11" s="22">
        <v>218559360.40000001</v>
      </c>
      <c r="AW11" s="22">
        <v>200589559.59999999</v>
      </c>
      <c r="AX11" s="22">
        <v>182545416.5</v>
      </c>
      <c r="AY11" s="22">
        <v>164557872.59999999</v>
      </c>
      <c r="AZ11" s="22">
        <v>146757899.09999999</v>
      </c>
      <c r="BA11" s="22">
        <v>129356936.8</v>
      </c>
      <c r="BB11" s="22">
        <v>112613275.3</v>
      </c>
      <c r="BC11" s="22">
        <v>96699909.930000007</v>
      </c>
      <c r="BD11" s="22">
        <v>81808004.469999999</v>
      </c>
      <c r="BE11" s="22">
        <v>68065263.109999999</v>
      </c>
      <c r="BF11" s="22">
        <v>55576533.039999999</v>
      </c>
      <c r="BG11" s="22">
        <v>44526661.93</v>
      </c>
      <c r="BH11" s="22">
        <v>34934694</v>
      </c>
      <c r="BI11" s="22">
        <v>26802091.010000002</v>
      </c>
      <c r="BJ11" s="22">
        <v>20081676.989999998</v>
      </c>
      <c r="BK11" s="22">
        <v>14658713.01</v>
      </c>
      <c r="BL11" s="22">
        <v>10409467.74</v>
      </c>
      <c r="BM11" s="22">
        <v>7173074.3339999998</v>
      </c>
      <c r="BN11" s="22">
        <v>4783157.3530000001</v>
      </c>
      <c r="BO11" s="22">
        <v>3081179.33</v>
      </c>
      <c r="BP11" s="22">
        <v>1911747.9790000001</v>
      </c>
      <c r="BQ11" s="22">
        <v>1140492.1129999999</v>
      </c>
      <c r="BR11" s="22">
        <v>653611.73840000003</v>
      </c>
      <c r="BS11" s="22">
        <v>358879.47840000002</v>
      </c>
      <c r="BT11" s="22">
        <v>188281.49549999999</v>
      </c>
      <c r="BU11" s="22">
        <v>94133.474040000001</v>
      </c>
      <c r="BV11" s="22">
        <v>44732.912040000003</v>
      </c>
      <c r="BW11" s="22">
        <v>20145.9172</v>
      </c>
      <c r="BX11" s="22">
        <v>8568.6253560000005</v>
      </c>
      <c r="BY11" s="22">
        <v>3430.3889020000001</v>
      </c>
      <c r="BZ11" s="22">
        <v>1288.342116</v>
      </c>
      <c r="CA11" s="22">
        <v>446.7485719</v>
      </c>
      <c r="CB11" s="22">
        <v>142.15401800000001</v>
      </c>
      <c r="CC11" s="22">
        <v>41.213029329999998</v>
      </c>
      <c r="CD11" s="22">
        <v>10.795916050000001</v>
      </c>
      <c r="CE11" s="22">
        <v>2.5295180140000002</v>
      </c>
      <c r="CF11" s="22">
        <v>0.52236628600000001</v>
      </c>
      <c r="CG11" s="22">
        <v>9.2611571000000004E-2</v>
      </c>
      <c r="CH11" s="22">
        <v>1.2595283000000001E-2</v>
      </c>
    </row>
    <row r="12" spans="1:86">
      <c r="A12" s="10" t="s">
        <v>33</v>
      </c>
      <c r="B12" s="1">
        <f t="shared" ref="B12:CH12" si="1">SUM(B10:B11)</f>
        <v>1061012810.788949</v>
      </c>
      <c r="C12" s="1">
        <f t="shared" si="1"/>
        <v>193775074.25385174</v>
      </c>
      <c r="D12" s="1">
        <f t="shared" si="1"/>
        <v>204280143.2100566</v>
      </c>
      <c r="E12" s="1">
        <f t="shared" si="1"/>
        <v>215599431.71733987</v>
      </c>
      <c r="F12" s="1">
        <f t="shared" si="1"/>
        <v>227782705.66810289</v>
      </c>
      <c r="G12" s="1">
        <f t="shared" si="1"/>
        <v>240565144.21434629</v>
      </c>
      <c r="H12" s="1">
        <f t="shared" si="1"/>
        <v>254366760.245574</v>
      </c>
      <c r="I12" s="1">
        <f t="shared" si="1"/>
        <v>269258154.45898551</v>
      </c>
      <c r="J12" s="1">
        <f t="shared" si="1"/>
        <v>285349980.35024649</v>
      </c>
      <c r="K12" s="1">
        <f t="shared" si="1"/>
        <v>302763037.27622497</v>
      </c>
      <c r="L12" s="1">
        <f t="shared" si="1"/>
        <v>319275143.90753269</v>
      </c>
      <c r="M12" s="1">
        <f t="shared" si="1"/>
        <v>337064171.59609705</v>
      </c>
      <c r="N12" s="1">
        <f t="shared" si="1"/>
        <v>356165638.90686113</v>
      </c>
      <c r="O12" s="1">
        <f t="shared" si="1"/>
        <v>376526415.5330565</v>
      </c>
      <c r="P12" s="1">
        <f t="shared" si="1"/>
        <v>398055274.35018528</v>
      </c>
      <c r="Q12" s="1">
        <f t="shared" si="1"/>
        <v>420590751.41220415</v>
      </c>
      <c r="R12" s="1">
        <f t="shared" si="1"/>
        <v>443992194.9769693</v>
      </c>
      <c r="S12" s="1">
        <f t="shared" si="1"/>
        <v>468134023.43337357</v>
      </c>
      <c r="T12" s="1">
        <f t="shared" si="1"/>
        <v>492843849.59816062</v>
      </c>
      <c r="U12" s="1">
        <f t="shared" si="1"/>
        <v>517956814.26220953</v>
      </c>
      <c r="V12" s="1">
        <f t="shared" si="1"/>
        <v>378998233.60000002</v>
      </c>
      <c r="W12" s="1">
        <f t="shared" si="1"/>
        <v>395021709.5</v>
      </c>
      <c r="X12" s="1">
        <f t="shared" si="1"/>
        <v>409598160.39999998</v>
      </c>
      <c r="Y12" s="1">
        <f t="shared" si="1"/>
        <v>422400053.89999998</v>
      </c>
      <c r="Z12" s="1">
        <f t="shared" si="1"/>
        <v>433168124.10000002</v>
      </c>
      <c r="AA12" s="1">
        <f t="shared" si="1"/>
        <v>441681021.5</v>
      </c>
      <c r="AB12" s="1">
        <f t="shared" si="1"/>
        <v>447556366.89999998</v>
      </c>
      <c r="AC12" s="1">
        <f t="shared" si="1"/>
        <v>450680009.60000002</v>
      </c>
      <c r="AD12" s="1">
        <f t="shared" si="1"/>
        <v>451066644.89999998</v>
      </c>
      <c r="AE12" s="1">
        <f t="shared" si="1"/>
        <v>448797273.5</v>
      </c>
      <c r="AF12" s="1">
        <f t="shared" si="1"/>
        <v>444088029.69999999</v>
      </c>
      <c r="AG12" s="1">
        <f t="shared" si="1"/>
        <v>437190484.10000002</v>
      </c>
      <c r="AH12" s="1">
        <f t="shared" si="1"/>
        <v>428357360.10000002</v>
      </c>
      <c r="AI12" s="1">
        <f t="shared" si="1"/>
        <v>417894335.30000001</v>
      </c>
      <c r="AJ12" s="1">
        <f t="shared" si="1"/>
        <v>406125506.89999998</v>
      </c>
      <c r="AK12" s="1">
        <f t="shared" si="1"/>
        <v>393317274.19999999</v>
      </c>
      <c r="AL12" s="1">
        <f t="shared" si="1"/>
        <v>379719939.19999999</v>
      </c>
      <c r="AM12" s="1">
        <f t="shared" si="1"/>
        <v>365510899.80000001</v>
      </c>
      <c r="AN12" s="1">
        <f t="shared" si="1"/>
        <v>350813194.5</v>
      </c>
      <c r="AO12" s="1">
        <f t="shared" si="1"/>
        <v>335705580.89999998</v>
      </c>
      <c r="AP12" s="1">
        <f t="shared" si="1"/>
        <v>320188041.39999998</v>
      </c>
      <c r="AQ12" s="1">
        <f t="shared" si="1"/>
        <v>304258642.69999999</v>
      </c>
      <c r="AR12" s="1">
        <f t="shared" si="1"/>
        <v>287895775.19999999</v>
      </c>
      <c r="AS12" s="1">
        <f t="shared" si="1"/>
        <v>271099379.5</v>
      </c>
      <c r="AT12" s="1">
        <f t="shared" si="1"/>
        <v>253902124.59999999</v>
      </c>
      <c r="AU12" s="1">
        <f t="shared" si="1"/>
        <v>236358959.19999999</v>
      </c>
      <c r="AV12" s="1">
        <f t="shared" si="1"/>
        <v>218559360.40000001</v>
      </c>
      <c r="AW12" s="1">
        <f t="shared" si="1"/>
        <v>200589559.59999999</v>
      </c>
      <c r="AX12" s="1">
        <f t="shared" si="1"/>
        <v>182545416.5</v>
      </c>
      <c r="AY12" s="1">
        <f t="shared" si="1"/>
        <v>164557872.59999999</v>
      </c>
      <c r="AZ12" s="1">
        <f t="shared" si="1"/>
        <v>146757899.09999999</v>
      </c>
      <c r="BA12" s="1">
        <f t="shared" si="1"/>
        <v>129356936.8</v>
      </c>
      <c r="BB12" s="1">
        <f t="shared" si="1"/>
        <v>112613275.3</v>
      </c>
      <c r="BC12" s="1">
        <f t="shared" si="1"/>
        <v>96699909.930000007</v>
      </c>
      <c r="BD12" s="1">
        <f t="shared" si="1"/>
        <v>81808004.469999999</v>
      </c>
      <c r="BE12" s="1">
        <f t="shared" si="1"/>
        <v>68065263.109999999</v>
      </c>
      <c r="BF12" s="1">
        <f t="shared" si="1"/>
        <v>55576533.039999999</v>
      </c>
      <c r="BG12" s="1">
        <f t="shared" si="1"/>
        <v>44526661.93</v>
      </c>
      <c r="BH12" s="1">
        <f t="shared" si="1"/>
        <v>34934694</v>
      </c>
      <c r="BI12" s="1">
        <f t="shared" si="1"/>
        <v>26802091.010000002</v>
      </c>
      <c r="BJ12" s="1">
        <f t="shared" si="1"/>
        <v>20081676.989999998</v>
      </c>
      <c r="BK12" s="1">
        <f t="shared" si="1"/>
        <v>14658713.01</v>
      </c>
      <c r="BL12" s="1">
        <f t="shared" si="1"/>
        <v>10409467.74</v>
      </c>
      <c r="BM12" s="1">
        <f t="shared" si="1"/>
        <v>7173074.3339999998</v>
      </c>
      <c r="BN12" s="1">
        <f t="shared" si="1"/>
        <v>4783157.3530000001</v>
      </c>
      <c r="BO12" s="1">
        <f t="shared" si="1"/>
        <v>3081179.33</v>
      </c>
      <c r="BP12" s="1">
        <f t="shared" si="1"/>
        <v>1911747.9790000001</v>
      </c>
      <c r="BQ12" s="1">
        <f t="shared" si="1"/>
        <v>1140492.1129999999</v>
      </c>
      <c r="BR12" s="1">
        <f t="shared" si="1"/>
        <v>653611.73840000003</v>
      </c>
      <c r="BS12" s="1">
        <f t="shared" si="1"/>
        <v>358879.47840000002</v>
      </c>
      <c r="BT12" s="1">
        <f t="shared" si="1"/>
        <v>188281.49549999999</v>
      </c>
      <c r="BU12" s="1">
        <f t="shared" si="1"/>
        <v>94133.474040000001</v>
      </c>
      <c r="BV12" s="1">
        <f t="shared" si="1"/>
        <v>44732.912040000003</v>
      </c>
      <c r="BW12" s="1">
        <f t="shared" si="1"/>
        <v>20145.9172</v>
      </c>
      <c r="BX12" s="1">
        <f t="shared" si="1"/>
        <v>8568.6253560000005</v>
      </c>
      <c r="BY12" s="1">
        <f t="shared" si="1"/>
        <v>3430.3889020000001</v>
      </c>
      <c r="BZ12" s="1">
        <f t="shared" si="1"/>
        <v>1288.342116</v>
      </c>
      <c r="CA12" s="1">
        <f t="shared" si="1"/>
        <v>446.7485719</v>
      </c>
      <c r="CB12" s="1">
        <f t="shared" si="1"/>
        <v>142.15401800000001</v>
      </c>
      <c r="CC12" s="1">
        <f t="shared" si="1"/>
        <v>41.213029329999998</v>
      </c>
      <c r="CD12" s="1">
        <f t="shared" si="1"/>
        <v>10.795916050000001</v>
      </c>
      <c r="CE12" s="1">
        <f t="shared" si="1"/>
        <v>2.5295180140000002</v>
      </c>
      <c r="CF12" s="1">
        <f t="shared" si="1"/>
        <v>0.52236628600000001</v>
      </c>
      <c r="CG12" s="1">
        <f t="shared" si="1"/>
        <v>9.2611571000000004E-2</v>
      </c>
      <c r="CH12" s="1">
        <f t="shared" si="1"/>
        <v>1.2595283000000001E-2</v>
      </c>
    </row>
    <row r="13" spans="1:86">
      <c r="A13" s="12" t="s">
        <v>34</v>
      </c>
      <c r="B13" s="22">
        <f t="array" ref="B13:AF13">TRANSPOSE(TRANSPOSE('Standard (without Prog)'!B4:AF4))</f>
        <v>8214888152.6268091</v>
      </c>
      <c r="C13" s="22">
        <v>240543034.12592483</v>
      </c>
      <c r="D13" s="22">
        <v>238231681.00051448</v>
      </c>
      <c r="E13" s="22">
        <v>235914673.79399878</v>
      </c>
      <c r="F13" s="22">
        <v>233591075.16457167</v>
      </c>
      <c r="G13" s="22">
        <v>230879694.67587513</v>
      </c>
      <c r="H13" s="22">
        <v>228140222.23249072</v>
      </c>
      <c r="I13" s="22">
        <v>225368613.26350445</v>
      </c>
      <c r="J13" s="22">
        <v>222561696.82042268</v>
      </c>
      <c r="K13" s="22">
        <v>219711197.05659032</v>
      </c>
      <c r="L13" s="22">
        <v>215244143.70484245</v>
      </c>
      <c r="M13" s="22">
        <v>210778373.6008822</v>
      </c>
      <c r="N13" s="22">
        <v>206309230.9714646</v>
      </c>
      <c r="O13" s="22">
        <v>201832637.57324085</v>
      </c>
      <c r="P13" s="22">
        <v>197344424.09259376</v>
      </c>
      <c r="Q13" s="22">
        <v>192839828.2927646</v>
      </c>
      <c r="R13" s="22">
        <v>188313644.33608419</v>
      </c>
      <c r="S13" s="22">
        <v>183759808.48521429</v>
      </c>
      <c r="T13" s="22">
        <v>179171453.61964214</v>
      </c>
      <c r="U13" s="22">
        <v>174540485.11099577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P71"/>
  <sheetViews>
    <sheetView showGridLines="0" workbookViewId="0"/>
  </sheetViews>
  <sheetFormatPr defaultColWidth="12.5703125" defaultRowHeight="15" customHeight="1"/>
  <cols>
    <col min="1" max="1" width="27.28515625" customWidth="1"/>
    <col min="2" max="94" width="13.140625" customWidth="1"/>
  </cols>
  <sheetData>
    <row r="1" spans="1:94">
      <c r="A1" s="12" t="s">
        <v>38</v>
      </c>
    </row>
    <row r="2" spans="1:94">
      <c r="A2" s="10"/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/>
    </row>
    <row r="3" spans="1:94">
      <c r="A3" s="10" t="s">
        <v>39</v>
      </c>
      <c r="B3" s="1">
        <f t="array" ref="B3">TRANSPOSE(TRANSPOSE(Results!B6:F6)/1000000)</f>
        <v>1112.0001681821423</v>
      </c>
      <c r="C3" s="1">
        <f t="array" ref="C3">TRANSPOSE(TRANSPOSE(Results!C6:G6)/1000000)</f>
        <v>238.76048940338615</v>
      </c>
      <c r="D3" s="1">
        <f t="array" ref="D3">TRANSPOSE(TRANSPOSE(Results!D6:H6)/1000000)</f>
        <v>242.63992728548931</v>
      </c>
      <c r="E3" s="1">
        <f t="array" ref="E3">TRANSPOSE(TRANSPOSE(Results!E6:I6)/1000000)</f>
        <v>246.65126634912068</v>
      </c>
      <c r="F3" s="1">
        <f t="array" ref="F3">TRANSPOSE(TRANSPOSE(Results!F6:J6)/1000000)</f>
        <v>250.77655459042401</v>
      </c>
    </row>
    <row r="4" spans="1:94">
      <c r="A4" s="10" t="s">
        <v>40</v>
      </c>
      <c r="B4" s="1">
        <f t="array" ref="B4">TRANSPOSE(TRANSPOSE('Results (without Prog)'!B5:F5)/1000000)</f>
        <v>1061.0128107889491</v>
      </c>
      <c r="C4" s="1">
        <f t="array" ref="C4">TRANSPOSE(TRANSPOSE('Results (without Prog)'!C5:G5)/1000000)</f>
        <v>193.77507425385176</v>
      </c>
      <c r="D4" s="1">
        <f t="array" ref="D4">TRANSPOSE(TRANSPOSE('Results (without Prog)'!D5:H5)/1000000)</f>
        <v>204.28014321005659</v>
      </c>
      <c r="E4" s="1">
        <f t="array" ref="E4">TRANSPOSE(TRANSPOSE('Results (without Prog)'!E5:I5)/1000000)</f>
        <v>215.59943171733988</v>
      </c>
      <c r="F4" s="1">
        <f t="array" ref="F4">TRANSPOSE(TRANSPOSE('Results (without Prog)'!F5:J5)/1000000)</f>
        <v>227.78270566810289</v>
      </c>
    </row>
    <row r="5" spans="1:94">
      <c r="A5" s="10"/>
    </row>
    <row r="6" spans="1:94">
      <c r="A6" s="12" t="s">
        <v>41</v>
      </c>
    </row>
    <row r="7" spans="1:94">
      <c r="A7" s="10"/>
      <c r="B7" s="6">
        <v>2023</v>
      </c>
      <c r="C7" s="6">
        <v>2024</v>
      </c>
      <c r="D7" s="6">
        <v>2025</v>
      </c>
      <c r="E7" s="6">
        <v>2026</v>
      </c>
      <c r="F7" s="6">
        <v>2027</v>
      </c>
      <c r="G7" s="6">
        <v>2028</v>
      </c>
      <c r="H7" s="6">
        <v>2029</v>
      </c>
      <c r="I7" s="6">
        <v>2030</v>
      </c>
      <c r="J7" s="6">
        <v>2031</v>
      </c>
      <c r="K7" s="6">
        <v>2032</v>
      </c>
      <c r="L7" s="6">
        <v>2033</v>
      </c>
      <c r="M7" s="6">
        <v>2034</v>
      </c>
      <c r="N7" s="6">
        <v>2035</v>
      </c>
      <c r="O7" s="6">
        <v>2036</v>
      </c>
      <c r="P7" s="6">
        <v>2037</v>
      </c>
      <c r="Q7" s="6">
        <v>2038</v>
      </c>
      <c r="R7" s="6">
        <v>2039</v>
      </c>
      <c r="S7" s="6">
        <v>2040</v>
      </c>
      <c r="T7" s="6">
        <v>2041</v>
      </c>
      <c r="U7" s="6">
        <v>2042</v>
      </c>
      <c r="V7" s="6">
        <v>2043</v>
      </c>
      <c r="W7" s="6">
        <v>2044</v>
      </c>
      <c r="X7" s="6">
        <v>2045</v>
      </c>
      <c r="Y7" s="6">
        <v>2046</v>
      </c>
      <c r="Z7" s="6">
        <v>2047</v>
      </c>
      <c r="AA7" s="6">
        <v>2048</v>
      </c>
      <c r="AB7" s="6">
        <v>2049</v>
      </c>
      <c r="AC7" s="6">
        <v>2050</v>
      </c>
      <c r="AD7" s="6">
        <v>2051</v>
      </c>
      <c r="AE7" s="6">
        <v>2052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</row>
    <row r="8" spans="1:94">
      <c r="A8" s="10" t="s">
        <v>39</v>
      </c>
      <c r="B8" s="1">
        <f t="array" ref="B8">TRANSPOSE(TRANSPOSE(Results!B14:CH14)/1000000)</f>
        <v>1112.0021911821423</v>
      </c>
      <c r="C8" s="1">
        <f t="array" ref="C8">TRANSPOSE(TRANSPOSE(Results!C14:CI14)/1000000)</f>
        <v>238.76251340338615</v>
      </c>
      <c r="D8" s="1">
        <f t="array" ref="D8">TRANSPOSE(TRANSPOSE(Results!D14:CJ14)/1000000)</f>
        <v>242.64195228548931</v>
      </c>
      <c r="E8" s="1">
        <f t="array" ref="E8">TRANSPOSE(TRANSPOSE(Results!E14:CK14)/1000000)</f>
        <v>246.65329234912068</v>
      </c>
      <c r="F8" s="1">
        <f t="array" ref="F8">TRANSPOSE(TRANSPOSE(Results!F14:CL14)/1000000)</f>
        <v>250.77858159042401</v>
      </c>
      <c r="G8" s="1">
        <f t="array" ref="G8">TRANSPOSE(TRANSPOSE(Results!G14:CM14)/1000000)</f>
        <v>259.80491909828982</v>
      </c>
      <c r="H8" s="1">
        <f t="array" ref="H8">TRANSPOSE(TRANSPOSE(Results!H14:CN14)/1000000)</f>
        <v>269.61088192341549</v>
      </c>
      <c r="I8" s="1">
        <f t="array" ref="I8">TRANSPOSE(TRANSPOSE(Results!I14:CO14)/1000000)</f>
        <v>280.25421023463679</v>
      </c>
      <c r="J8" s="1">
        <f t="array" ref="J8">TRANSPOSE(TRANSPOSE(Results!J14:CP14)/1000000)</f>
        <v>291.82640429347038</v>
      </c>
      <c r="K8" s="1">
        <f t="array" ref="K8">TRANSPOSE(TRANSPOSE(Results!K14:CQ14)/1000000)</f>
        <v>305.41242018268673</v>
      </c>
      <c r="L8" s="1">
        <f t="array" ref="L8">TRANSPOSE(TRANSPOSE(Results!L14:CR14)/1000000)</f>
        <v>317.94202892327456</v>
      </c>
      <c r="M8" s="1">
        <f t="array" ref="M8">TRANSPOSE(TRANSPOSE(Results!M14:CS14)/1000000)</f>
        <v>331.64327055626563</v>
      </c>
      <c r="N8" s="1">
        <f t="array" ref="N8">TRANSPOSE(TRANSPOSE(Results!N14:CT14)/1000000)</f>
        <v>346.57726892969549</v>
      </c>
      <c r="O8" s="1">
        <f t="array" ref="O8">TRANSPOSE(TRANSPOSE(Results!O14:CU14)/1000000)</f>
        <v>362.73759251391374</v>
      </c>
      <c r="P8" s="1">
        <f t="array" ref="P8">TRANSPOSE(TRANSPOSE(Results!P14:CV14)/1000000)</f>
        <v>380.0901691510939</v>
      </c>
      <c r="Q8" s="1">
        <f t="array" ref="Q8">TRANSPOSE(TRANSPOSE(Results!Q14:CW14)/1000000)</f>
        <v>398.54640056665755</v>
      </c>
      <c r="R8" s="1">
        <f t="array" ref="R8">TRANSPOSE(TRANSPOSE(Results!R14:CX14)/1000000)</f>
        <v>418.03796973895146</v>
      </c>
      <c r="S8" s="1">
        <f t="array" ref="S8">TRANSPOSE(TRANSPOSE(Results!S14:CY14)/1000000)</f>
        <v>438.51398813625718</v>
      </c>
      <c r="T8" s="1">
        <f t="array" ref="T8">TRANSPOSE(TRANSPOSE(Results!T14:CZ14)/1000000)</f>
        <v>459.88849984330784</v>
      </c>
      <c r="U8" s="1">
        <f t="array" ref="U8">TRANSPOSE(TRANSPOSE(Results!U14:DA14)/1000000)</f>
        <v>482.08452793124826</v>
      </c>
      <c r="V8" s="1">
        <f t="array" ref="V8">TRANSPOSE(TRANSPOSE(Results!V14:DB14)/1000000)</f>
        <v>344.38846975986746</v>
      </c>
      <c r="W8" s="1">
        <f t="array" ref="W8">TRANSPOSE(TRANSPOSE(Results!W14:DC14)/1000000)</f>
        <v>360.48386452312519</v>
      </c>
      <c r="X8" s="1">
        <f t="array" ref="X8">TRANSPOSE(TRANSPOSE(Results!X14:DD14)/1000000)</f>
        <v>375.86363946839452</v>
      </c>
      <c r="Y8" s="1">
        <f t="array" ref="Y8">TRANSPOSE(TRANSPOSE(Results!Y14:DE14)/1000000)</f>
        <v>390.23545510665116</v>
      </c>
      <c r="Z8" s="1">
        <f t="array" ref="Z8">TRANSPOSE(TRANSPOSE(Results!Z14:DF14)/1000000)</f>
        <v>403.34793935469293</v>
      </c>
      <c r="AA8" s="1">
        <f t="array" ref="AA8">TRANSPOSE(TRANSPOSE(Results!AA14:DG14)/1000000)</f>
        <v>414.95956791940046</v>
      </c>
      <c r="AB8" s="1">
        <f t="array" ref="AB8">TRANSPOSE(TRANSPOSE(Results!AB14:DH14)/1000000)</f>
        <v>424.62299348126459</v>
      </c>
      <c r="AC8" s="1">
        <f t="array" ref="AC8">TRANSPOSE(TRANSPOSE(Results!AC14:DI14)/1000000)</f>
        <v>432.11648979654569</v>
      </c>
      <c r="AD8" s="1">
        <f t="array" ref="AD8">TRANSPOSE(TRANSPOSE(Results!AD14:DJ14)/1000000)</f>
        <v>437.30344887038279</v>
      </c>
      <c r="AE8" s="1">
        <f t="array" ref="AE8">TRANSPOSE(TRANSPOSE(Results!AE14:DK14)/1000000)</f>
        <v>440.09395679680637</v>
      </c>
    </row>
    <row r="9" spans="1:94">
      <c r="A9" s="10" t="s">
        <v>40</v>
      </c>
      <c r="B9" s="1">
        <f t="array" ref="B9">TRANSPOSE(TRANSPOSE('Results (without Prog)'!B12:CH12)/1000000)</f>
        <v>1061.0128107889491</v>
      </c>
      <c r="C9" s="1">
        <f t="array" ref="C9">TRANSPOSE(TRANSPOSE('Results (without Prog)'!C12:CI12)/1000000)</f>
        <v>193.77507425385176</v>
      </c>
      <c r="D9" s="1">
        <f t="array" ref="D9">TRANSPOSE(TRANSPOSE('Results (without Prog)'!D12:CJ12)/1000000)</f>
        <v>204.28014321005659</v>
      </c>
      <c r="E9" s="1">
        <f t="array" ref="E9">TRANSPOSE(TRANSPOSE('Results (without Prog)'!E12:CK12)/1000000)</f>
        <v>215.59943171733988</v>
      </c>
      <c r="F9" s="1">
        <f t="array" ref="F9">TRANSPOSE(TRANSPOSE('Results (without Prog)'!F12:CL12)/1000000)</f>
        <v>227.78270566810289</v>
      </c>
      <c r="G9" s="1">
        <f t="array" ref="G9">TRANSPOSE(TRANSPOSE('Results (without Prog)'!G12:CM12)/1000000)</f>
        <v>240.56514421434628</v>
      </c>
      <c r="H9" s="1">
        <f t="array" ref="H9">TRANSPOSE(TRANSPOSE('Results (without Prog)'!H12:CN12)/1000000)</f>
        <v>254.366760245574</v>
      </c>
      <c r="I9" s="1">
        <f t="array" ref="I9">TRANSPOSE(TRANSPOSE('Results (without Prog)'!I12:CO12)/1000000)</f>
        <v>269.25815445898553</v>
      </c>
      <c r="J9" s="1">
        <f t="array" ref="J9">TRANSPOSE(TRANSPOSE('Results (without Prog)'!J12:CP12)/1000000)</f>
        <v>285.34998035024648</v>
      </c>
      <c r="K9" s="1">
        <f t="array" ref="K9">TRANSPOSE(TRANSPOSE('Results (without Prog)'!K12:CQ12)/1000000)</f>
        <v>302.76303727622496</v>
      </c>
      <c r="L9" s="1">
        <f t="array" ref="L9">TRANSPOSE(TRANSPOSE('Results (without Prog)'!L12:CR12)/1000000)</f>
        <v>319.27514390753271</v>
      </c>
      <c r="M9" s="1">
        <f t="array" ref="M9">TRANSPOSE(TRANSPOSE('Results (without Prog)'!M12:CS12)/1000000)</f>
        <v>337.06417159609703</v>
      </c>
      <c r="N9" s="1">
        <f t="array" ref="N9">TRANSPOSE(TRANSPOSE('Results (without Prog)'!N12:CT12)/1000000)</f>
        <v>356.16563890686115</v>
      </c>
      <c r="O9" s="1">
        <f t="array" ref="O9">TRANSPOSE(TRANSPOSE('Results (without Prog)'!O12:CU12)/1000000)</f>
        <v>376.52641553305648</v>
      </c>
      <c r="P9" s="1">
        <f t="array" ref="P9">TRANSPOSE(TRANSPOSE('Results (without Prog)'!P12:CV12)/1000000)</f>
        <v>398.0552743501853</v>
      </c>
      <c r="Q9" s="1">
        <f t="array" ref="Q9">TRANSPOSE(TRANSPOSE('Results (without Prog)'!Q12:CW12)/1000000)</f>
        <v>420.59075141220416</v>
      </c>
      <c r="R9" s="1">
        <f t="array" ref="R9">TRANSPOSE(TRANSPOSE('Results (without Prog)'!R12:CX12)/1000000)</f>
        <v>443.9921949769693</v>
      </c>
      <c r="S9" s="1">
        <f t="array" ref="S9">TRANSPOSE(TRANSPOSE('Results (without Prog)'!S12:CY12)/1000000)</f>
        <v>468.13402343337356</v>
      </c>
      <c r="T9" s="1">
        <f t="array" ref="T9">TRANSPOSE(TRANSPOSE('Results (without Prog)'!T12:CZ12)/1000000)</f>
        <v>492.8438495981606</v>
      </c>
      <c r="U9" s="1">
        <f t="array" ref="U9">TRANSPOSE(TRANSPOSE('Results (without Prog)'!U12:DA12)/1000000)</f>
        <v>517.95681426220949</v>
      </c>
      <c r="V9" s="1">
        <f t="array" ref="V9">TRANSPOSE(TRANSPOSE('Results (without Prog)'!V12:DB12)/1000000)</f>
        <v>378.99823360000005</v>
      </c>
      <c r="W9" s="1">
        <f t="array" ref="W9">TRANSPOSE(TRANSPOSE('Results (without Prog)'!W12:DC12)/1000000)</f>
        <v>395.02170949999999</v>
      </c>
      <c r="X9" s="1">
        <f t="array" ref="X9">TRANSPOSE(TRANSPOSE('Results (without Prog)'!X12:DD12)/1000000)</f>
        <v>409.59816039999998</v>
      </c>
      <c r="Y9" s="1">
        <f t="array" ref="Y9">TRANSPOSE(TRANSPOSE('Results (without Prog)'!Y12:DE12)/1000000)</f>
        <v>422.40005389999999</v>
      </c>
      <c r="Z9" s="1">
        <f t="array" ref="Z9">TRANSPOSE(TRANSPOSE('Results (without Prog)'!Z12:DF12)/1000000)</f>
        <v>433.1681241</v>
      </c>
      <c r="AA9" s="1">
        <f t="array" ref="AA9">TRANSPOSE(TRANSPOSE('Results (without Prog)'!AA12:DG12)/1000000)</f>
        <v>441.68102149999999</v>
      </c>
      <c r="AB9" s="1">
        <f t="array" ref="AB9">TRANSPOSE(TRANSPOSE('Results (without Prog)'!AB12:DH12)/1000000)</f>
        <v>447.5563669</v>
      </c>
      <c r="AC9" s="1">
        <f t="array" ref="AC9">TRANSPOSE(TRANSPOSE('Results (without Prog)'!AC12:DI12)/1000000)</f>
        <v>450.68000960000001</v>
      </c>
      <c r="AD9" s="1">
        <f t="array" ref="AD9">TRANSPOSE(TRANSPOSE('Results (without Prog)'!AD12:DJ12)/1000000)</f>
        <v>451.06664489999997</v>
      </c>
      <c r="AE9" s="1">
        <f t="array" ref="AE9">TRANSPOSE(TRANSPOSE('Results (without Prog)'!AE12:DK12)/1000000)</f>
        <v>448.79727350000002</v>
      </c>
    </row>
    <row r="10" spans="1:94">
      <c r="A10" s="10"/>
    </row>
    <row r="11" spans="1:94">
      <c r="A11" s="10"/>
    </row>
    <row r="12" spans="1:94">
      <c r="A12" s="10"/>
    </row>
    <row r="13" spans="1:94">
      <c r="A13" s="10"/>
    </row>
    <row r="14" spans="1:94">
      <c r="A14" s="10"/>
    </row>
    <row r="15" spans="1:94">
      <c r="A15" s="10"/>
    </row>
    <row r="16" spans="1:94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 t="s">
        <v>42</v>
      </c>
    </row>
    <row r="33" spans="1:94">
      <c r="A33" s="10"/>
      <c r="B33" s="6">
        <v>2023</v>
      </c>
      <c r="C33" s="6">
        <v>2024</v>
      </c>
      <c r="D33" s="6">
        <v>2025</v>
      </c>
      <c r="E33" s="6">
        <v>2026</v>
      </c>
      <c r="F33" s="6">
        <v>2027</v>
      </c>
      <c r="G33" s="6"/>
    </row>
    <row r="34" spans="1:94">
      <c r="A34" s="10" t="s">
        <v>39</v>
      </c>
      <c r="B34" s="1">
        <f t="array" ref="B34">TRANSPOSE(TRANSPOSE(Results!B5:F5)/1000000)</f>
        <v>143.606070832863</v>
      </c>
      <c r="C34" s="1">
        <f t="array" ref="C34">TRANSPOSE(TRANSPOSE(Results!C5:G5)/1000000)</f>
        <v>148.17296816422001</v>
      </c>
      <c r="D34" s="1">
        <f t="array" ref="D34">TRANSPOSE(TRANSPOSE(Results!D5:H5)/1000000)</f>
        <v>152.936499085826</v>
      </c>
      <c r="E34" s="1">
        <f t="array" ref="E34">TRANSPOSE(TRANSPOSE(Results!E5:I5)/1000000)</f>
        <v>157.83396519632501</v>
      </c>
      <c r="F34" s="1">
        <f t="array" ref="F34">TRANSPOSE(TRANSPOSE(Results!F5:J5)/1000000)</f>
        <v>162.84760030360002</v>
      </c>
    </row>
    <row r="35" spans="1:94">
      <c r="A35" s="10" t="s">
        <v>40</v>
      </c>
      <c r="B35" s="1">
        <f t="array" ref="B35">TRANSPOSE(TRANSPOSE('Results (without Prog)'!B4:F4)/1000000)</f>
        <v>157.375114</v>
      </c>
      <c r="C35" s="1">
        <f t="array" ref="C35">TRANSPOSE(TRANSPOSE('Results (without Prog)'!C4:G4)/1000000)</f>
        <v>167.31534049999999</v>
      </c>
      <c r="D35" s="1">
        <f t="array" ref="D35">TRANSPOSE(TRANSPOSE('Results (without Prog)'!D4:H4)/1000000)</f>
        <v>178.07465830000001</v>
      </c>
      <c r="E35" s="1">
        <f t="array" ref="E35">TRANSPOSE(TRANSPOSE('Results (without Prog)'!E4:I4)/1000000)</f>
        <v>189.6488176</v>
      </c>
      <c r="F35" s="1">
        <f t="array" ref="F35">TRANSPOSE(TRANSPOSE('Results (without Prog)'!F4:J4)/1000000)</f>
        <v>202.08768739999999</v>
      </c>
    </row>
    <row r="36" spans="1:94">
      <c r="A36" s="10"/>
    </row>
    <row r="37" spans="1:94">
      <c r="A37" s="12" t="s">
        <v>43</v>
      </c>
    </row>
    <row r="38" spans="1:94">
      <c r="A38" s="10"/>
      <c r="B38" s="6">
        <v>2023</v>
      </c>
      <c r="C38" s="6">
        <v>2024</v>
      </c>
      <c r="D38" s="6">
        <v>2025</v>
      </c>
      <c r="E38" s="6">
        <v>2026</v>
      </c>
      <c r="F38" s="6">
        <v>2027</v>
      </c>
      <c r="G38" s="6">
        <v>2028</v>
      </c>
      <c r="H38" s="6">
        <v>2029</v>
      </c>
      <c r="I38" s="6">
        <v>2030</v>
      </c>
      <c r="J38" s="6">
        <v>2031</v>
      </c>
      <c r="K38" s="6">
        <v>2032</v>
      </c>
      <c r="L38" s="6">
        <v>2033</v>
      </c>
      <c r="M38" s="6">
        <v>2034</v>
      </c>
      <c r="N38" s="6">
        <v>2035</v>
      </c>
      <c r="O38" s="6">
        <v>2036</v>
      </c>
      <c r="P38" s="6">
        <v>2037</v>
      </c>
      <c r="Q38" s="6">
        <v>2038</v>
      </c>
      <c r="R38" s="6">
        <v>2039</v>
      </c>
      <c r="S38" s="6">
        <v>2040</v>
      </c>
      <c r="T38" s="6">
        <v>2041</v>
      </c>
      <c r="U38" s="6">
        <v>2042</v>
      </c>
      <c r="V38" s="6">
        <v>2043</v>
      </c>
      <c r="W38" s="6">
        <v>2044</v>
      </c>
      <c r="X38" s="6">
        <v>2045</v>
      </c>
      <c r="Y38" s="6">
        <v>2046</v>
      </c>
      <c r="Z38" s="6">
        <v>2047</v>
      </c>
      <c r="AA38" s="6">
        <v>2048</v>
      </c>
      <c r="AB38" s="6">
        <v>2049</v>
      </c>
      <c r="AC38" s="6">
        <v>2050</v>
      </c>
      <c r="AD38" s="6">
        <v>2051</v>
      </c>
      <c r="AE38" s="6">
        <v>2052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>
      <c r="A39" s="10" t="s">
        <v>39</v>
      </c>
      <c r="B39" s="1">
        <f t="array" ref="B39">TRANSPOSE(TRANSPOSE(Results!B13:AE13)/1000000)</f>
        <v>143.606070832863</v>
      </c>
      <c r="C39" s="1">
        <f t="array" ref="C39">TRANSPOSE(TRANSPOSE(Results!C13:AF13)/1000000)</f>
        <v>148.17296816422001</v>
      </c>
      <c r="D39" s="1">
        <f t="array" ref="D39">TRANSPOSE(TRANSPOSE(Results!D13:AG13)/1000000)</f>
        <v>152.936499085826</v>
      </c>
      <c r="E39" s="1">
        <f t="array" ref="E39">TRANSPOSE(TRANSPOSE(Results!E13:AH13)/1000000)</f>
        <v>157.83396519632501</v>
      </c>
      <c r="F39" s="1">
        <f t="array" ref="F39">TRANSPOSE(TRANSPOSE(Results!F13:AI13)/1000000)</f>
        <v>162.84760030360002</v>
      </c>
      <c r="G39" s="1">
        <f t="array" ref="G39">TRANSPOSE(TRANSPOSE(Results!G13:AJ13)/1000000)</f>
        <v>172.908766317539</v>
      </c>
      <c r="H39" s="1">
        <f t="array" ref="H39">TRANSPOSE(TRANSPOSE(Results!H13:AK13)/1000000)</f>
        <v>183.76036623214901</v>
      </c>
      <c r="I39" s="1">
        <f t="array" ref="I39">TRANSPOSE(TRANSPOSE(Results!I13:AL13)/1000000)</f>
        <v>195.46161195997701</v>
      </c>
      <c r="J39" s="1">
        <f t="array" ref="J39">TRANSPOSE(TRANSPOSE(Results!J13:AM13)/1000000)</f>
        <v>208.105429410738</v>
      </c>
      <c r="K39" s="1">
        <f t="array" ref="K39">TRANSPOSE(TRANSPOSE(Results!K13:AN13)/1000000)</f>
        <v>222.78045966280902</v>
      </c>
      <c r="L39" s="1">
        <f t="array" ref="L39">TRANSPOSE(TRANSPOSE(Results!L13:AO13)/1000000)</f>
        <v>237.00855095631502</v>
      </c>
      <c r="M39" s="1">
        <f t="array" ref="M39">TRANSPOSE(TRANSPOSE(Results!M13:AP13)/1000000)</f>
        <v>252.40950420113398</v>
      </c>
      <c r="N39" s="1">
        <f t="array" ref="N39">TRANSPOSE(TRANSPOSE(Results!N13:AQ13)/1000000)</f>
        <v>269.04658760162403</v>
      </c>
      <c r="O39" s="1">
        <f t="array" ref="O39">TRANSPOSE(TRANSPOSE(Results!O13:AR13)/1000000)</f>
        <v>286.915507218931</v>
      </c>
      <c r="P39" s="1">
        <f t="array" ref="P39">TRANSPOSE(TRANSPOSE(Results!P13:AS13)/1000000)</f>
        <v>305.98430813369799</v>
      </c>
      <c r="Q39" s="1">
        <f t="array" ref="Q39">TRANSPOSE(TRANSPOSE(Results!Q13:AT13)/1000000)</f>
        <v>326.16652871555601</v>
      </c>
      <c r="R39" s="1">
        <f t="array" ref="R39">TRANSPOSE(TRANSPOSE(Results!R13:AU13)/1000000)</f>
        <v>347.39591902638801</v>
      </c>
      <c r="S39" s="1">
        <f t="array" ref="S39">TRANSPOSE(TRANSPOSE(Results!S13:AV13)/1000000)</f>
        <v>369.62366187947498</v>
      </c>
      <c r="T39" s="1">
        <f t="array" ref="T39">TRANSPOSE(TRANSPOSE(Results!T13:AW13)/1000000)</f>
        <v>392.76590967375</v>
      </c>
      <c r="U39" s="1">
        <f t="array" ref="U39">TRANSPOSE(TRANSPOSE(Results!U13:AX13)/1000000)</f>
        <v>416.74783263929703</v>
      </c>
      <c r="V39" s="1">
        <f t="array" ref="V39">TRANSPOSE(TRANSPOSE(Results!V13:AY13)/1000000)</f>
        <v>323.08715237035898</v>
      </c>
      <c r="W39" s="1">
        <f t="array" ref="W39">TRANSPOSE(TRANSPOSE(Results!W13:AZ13)/1000000)</f>
        <v>339.93689858652596</v>
      </c>
      <c r="X39" s="1">
        <f t="array" ref="X39">TRANSPOSE(TRANSPOSE(Results!X13:BA13)/1000000)</f>
        <v>356.08239727089102</v>
      </c>
      <c r="Y39" s="1">
        <f t="array" ref="Y39">TRANSPOSE(TRANSPOSE(Results!Y13:BB13)/1000000)</f>
        <v>371.230340147052</v>
      </c>
      <c r="Z39" s="1">
        <f t="array" ref="Z39">TRANSPOSE(TRANSPOSE(Results!Z13:BC13)/1000000)</f>
        <v>385.12802392367701</v>
      </c>
      <c r="AA39" s="1">
        <f t="array" ref="AA39">TRANSPOSE(TRANSPOSE(Results!AA13:BD13)/1000000)</f>
        <v>397.53226979305799</v>
      </c>
      <c r="AB39" s="1">
        <f t="array" ref="AB39">TRANSPOSE(TRANSPOSE(Results!AB13:BE13)/1000000)</f>
        <v>407.993758948015</v>
      </c>
      <c r="AC39" s="1">
        <f t="array" ref="AC39">TRANSPOSE(TRANSPOSE(Results!AC13:BF13)/1000000)</f>
        <v>416.28820213904396</v>
      </c>
      <c r="AD39" s="1">
        <f t="array" ref="AD39">TRANSPOSE(TRANSPOSE(Results!AD13:BG13)/1000000)</f>
        <v>422.276176871205</v>
      </c>
      <c r="AE39" s="1">
        <f t="array" ref="AE39">TRANSPOSE(TRANSPOSE(Results!AE13:BH13)/1000000)</f>
        <v>425.86479297183104</v>
      </c>
    </row>
    <row r="40" spans="1:94">
      <c r="A40" s="10" t="s">
        <v>40</v>
      </c>
      <c r="B40" s="1">
        <f t="array" ref="B40">TRANSPOSE(TRANSPOSE('Results (without Prog)'!B11:AE11)/1000000)</f>
        <v>157.375114</v>
      </c>
      <c r="C40" s="1">
        <f t="array" ref="C40">TRANSPOSE(TRANSPOSE('Results (without Prog)'!C11:AF11)/1000000)</f>
        <v>167.31534049999999</v>
      </c>
      <c r="D40" s="1">
        <f t="array" ref="D40">TRANSPOSE(TRANSPOSE('Results (without Prog)'!D11:AG11)/1000000)</f>
        <v>178.07465830000001</v>
      </c>
      <c r="E40" s="1">
        <f t="array" ref="E40">TRANSPOSE(TRANSPOSE('Results (without Prog)'!E11:AH11)/1000000)</f>
        <v>189.6488176</v>
      </c>
      <c r="F40" s="1">
        <f t="array" ref="F40">TRANSPOSE(TRANSPOSE('Results (without Prog)'!F11:AI11)/1000000)</f>
        <v>202.08768739999999</v>
      </c>
      <c r="G40" s="1">
        <f t="array" ref="G40">TRANSPOSE(TRANSPOSE('Results (without Prog)'!G11:AJ11)/1000000)</f>
        <v>215.1683778</v>
      </c>
      <c r="H40" s="1">
        <f t="array" ref="H40">TRANSPOSE(TRANSPOSE('Results (without Prog)'!H11:AK11)/1000000)</f>
        <v>229.2713358</v>
      </c>
      <c r="I40" s="1">
        <f t="array" ref="I40">TRANSPOSE(TRANSPOSE('Results (without Prog)'!I11:AL11)/1000000)</f>
        <v>244.46760699999999</v>
      </c>
      <c r="J40" s="1">
        <f t="array" ref="J40">TRANSPOSE(TRANSPOSE('Results (without Prog)'!J11:AM11)/1000000)</f>
        <v>260.86819370000001</v>
      </c>
      <c r="K40" s="1">
        <f t="array" ref="K40">TRANSPOSE(TRANSPOSE('Results (without Prog)'!K11:AN11)/1000000)</f>
        <v>278.59480560000003</v>
      </c>
      <c r="L40" s="1">
        <f t="array" ref="L40">TRANSPOSE(TRANSPOSE('Results (without Prog)'!L11:AO11)/1000000)</f>
        <v>295.59828810000005</v>
      </c>
      <c r="M40" s="1">
        <f t="array" ref="M40">TRANSPOSE(TRANSPOSE('Results (without Prog)'!M11:AP11)/1000000)</f>
        <v>313.87855050000002</v>
      </c>
      <c r="N40" s="1">
        <f t="array" ref="N40">TRANSPOSE(TRANSPOSE('Results (without Prog)'!N11:AQ11)/1000000)</f>
        <v>333.47162350000002</v>
      </c>
      <c r="O40" s="1">
        <f t="array" ref="O40">TRANSPOSE(TRANSPOSE('Results (without Prog)'!O11:AR11)/1000000)</f>
        <v>354.32482539999995</v>
      </c>
      <c r="P40" s="1">
        <f t="array" ref="P40">TRANSPOSE(TRANSPOSE('Results (without Prog)'!P11:AS11)/1000000)</f>
        <v>376.34738770000001</v>
      </c>
      <c r="Q40" s="1">
        <f t="array" ref="Q40">TRANSPOSE(TRANSPOSE('Results (without Prog)'!Q11:AT11)/1000000)</f>
        <v>399.37837030000003</v>
      </c>
      <c r="R40" s="1">
        <f t="array" ref="R40">TRANSPOSE(TRANSPOSE('Results (without Prog)'!R11:AU11)/1000000)</f>
        <v>423.27769410000002</v>
      </c>
      <c r="S40" s="1">
        <f t="array" ref="S40">TRANSPOSE(TRANSPOSE('Results (without Prog)'!S11:AV11)/1000000)</f>
        <v>447.92044449999997</v>
      </c>
      <c r="T40" s="1">
        <f t="array" ref="T40">TRANSPOSE(TRANSPOSE('Results (without Prog)'!T11:AW11)/1000000)</f>
        <v>473.13498970000001</v>
      </c>
      <c r="U40" s="1">
        <f t="array" ref="U40">TRANSPOSE(TRANSPOSE('Results (without Prog)'!U11:AX11)/1000000)</f>
        <v>498.75736089999998</v>
      </c>
      <c r="V40" s="1">
        <f t="array" ref="V40">TRANSPOSE(TRANSPOSE('Results (without Prog)'!V11:AY11)/1000000)</f>
        <v>378.99823360000005</v>
      </c>
      <c r="W40" s="1">
        <f t="array" ref="W40">TRANSPOSE(TRANSPOSE('Results (without Prog)'!W11:AZ11)/1000000)</f>
        <v>395.02170949999999</v>
      </c>
      <c r="X40" s="1">
        <f t="array" ref="X40">TRANSPOSE(TRANSPOSE('Results (without Prog)'!X11:BA11)/1000000)</f>
        <v>409.59816039999998</v>
      </c>
      <c r="Y40" s="1">
        <f t="array" ref="Y40">TRANSPOSE(TRANSPOSE('Results (without Prog)'!Y11:BB11)/1000000)</f>
        <v>422.40005389999999</v>
      </c>
      <c r="Z40" s="1">
        <f t="array" ref="Z40">TRANSPOSE(TRANSPOSE('Results (without Prog)'!Z11:BC11)/1000000)</f>
        <v>433.1681241</v>
      </c>
      <c r="AA40" s="1">
        <f t="array" ref="AA40">TRANSPOSE(TRANSPOSE('Results (without Prog)'!AA11:BD11)/1000000)</f>
        <v>441.68102149999999</v>
      </c>
      <c r="AB40" s="1">
        <f t="array" ref="AB40">TRANSPOSE(TRANSPOSE('Results (without Prog)'!AB11:BE11)/1000000)</f>
        <v>447.5563669</v>
      </c>
      <c r="AC40" s="1">
        <f t="array" ref="AC40">TRANSPOSE(TRANSPOSE('Results (without Prog)'!AC11:BF11)/1000000)</f>
        <v>450.68000960000001</v>
      </c>
      <c r="AD40" s="1">
        <f t="array" ref="AD40">TRANSPOSE(TRANSPOSE('Results (without Prog)'!AD11:BG11)/1000000)</f>
        <v>451.06664489999997</v>
      </c>
      <c r="AE40" s="1">
        <f t="array" ref="AE40">TRANSPOSE(TRANSPOSE('Results (without Prog)'!AE11:BH11)/1000000)</f>
        <v>448.79727350000002</v>
      </c>
    </row>
    <row r="41" spans="1:94">
      <c r="A41" s="10"/>
    </row>
    <row r="42" spans="1:94">
      <c r="A42" s="10"/>
    </row>
    <row r="43" spans="1:94">
      <c r="A43" s="10"/>
    </row>
    <row r="44" spans="1:94">
      <c r="A44" s="10"/>
    </row>
    <row r="45" spans="1:94">
      <c r="A45" s="10"/>
    </row>
    <row r="46" spans="1:94">
      <c r="A46" s="10"/>
    </row>
    <row r="47" spans="1:94">
      <c r="A47" s="10"/>
    </row>
    <row r="48" spans="1:94">
      <c r="A48" s="10"/>
    </row>
    <row r="49" spans="1:7">
      <c r="A49" s="10"/>
    </row>
    <row r="50" spans="1:7">
      <c r="A50" s="10"/>
    </row>
    <row r="51" spans="1:7">
      <c r="A51" s="10"/>
    </row>
    <row r="52" spans="1:7">
      <c r="A52" s="10"/>
    </row>
    <row r="53" spans="1:7">
      <c r="A53" s="10"/>
    </row>
    <row r="54" spans="1:7">
      <c r="A54" s="10"/>
    </row>
    <row r="55" spans="1:7">
      <c r="A55" s="10"/>
    </row>
    <row r="56" spans="1:7">
      <c r="A56" s="10"/>
    </row>
    <row r="57" spans="1:7">
      <c r="A57" s="10"/>
    </row>
    <row r="58" spans="1:7">
      <c r="A58" s="10"/>
    </row>
    <row r="59" spans="1:7">
      <c r="A59" s="10"/>
    </row>
    <row r="60" spans="1:7">
      <c r="A60" s="10"/>
    </row>
    <row r="61" spans="1:7">
      <c r="A61" s="10"/>
    </row>
    <row r="62" spans="1:7">
      <c r="A62" s="10"/>
    </row>
    <row r="63" spans="1:7">
      <c r="A63" s="10" t="s">
        <v>44</v>
      </c>
    </row>
    <row r="64" spans="1:7">
      <c r="A64" s="10"/>
      <c r="B64" s="6">
        <v>2023</v>
      </c>
      <c r="C64" s="6">
        <v>2024</v>
      </c>
      <c r="D64" s="6">
        <v>2025</v>
      </c>
      <c r="E64" s="6">
        <v>2026</v>
      </c>
      <c r="F64" s="6">
        <v>2027</v>
      </c>
      <c r="G64" s="6"/>
    </row>
    <row r="65" spans="1:94">
      <c r="A65" s="10" t="s">
        <v>39</v>
      </c>
      <c r="B65" s="1">
        <f t="array" ref="B65">TRANSPOSE(TRANSPOSE(Results!B7:F7)/1000000)</f>
        <v>9036.3769678894896</v>
      </c>
      <c r="C65" s="1">
        <f t="array" ref="C65">TRANSPOSE(TRANSPOSE(Results!C7:G7)/1000000)</f>
        <v>264.59733753851731</v>
      </c>
      <c r="D65" s="1">
        <f t="array" ref="D65">TRANSPOSE(TRANSPOSE(Results!D7:H7)/1000000)</f>
        <v>262.05484910056595</v>
      </c>
      <c r="E65" s="1">
        <f t="array" ref="E65">TRANSPOSE(TRANSPOSE(Results!E7:I7)/1000000)</f>
        <v>259.50614117339865</v>
      </c>
      <c r="F65" s="1">
        <f t="array" ref="F65">TRANSPOSE(TRANSPOSE(Results!F7:J7)/1000000)</f>
        <v>256.95018268102888</v>
      </c>
    </row>
    <row r="66" spans="1:94">
      <c r="A66" s="10" t="s">
        <v>40</v>
      </c>
      <c r="B66" s="1">
        <f t="array" ref="B66">TRANSPOSE(TRANSPOSE('Results (without Prog)'!B6:F6)/1000000)</f>
        <v>8214.8881526268087</v>
      </c>
      <c r="C66" s="1">
        <f t="array" ref="C66">TRANSPOSE(TRANSPOSE('Results (without Prog)'!C6:G6)/1000000)</f>
        <v>240.54303412592483</v>
      </c>
      <c r="D66" s="1">
        <f t="array" ref="D66">TRANSPOSE(TRANSPOSE('Results (without Prog)'!D6:H6)/1000000)</f>
        <v>238.23168100051447</v>
      </c>
      <c r="E66" s="1">
        <f t="array" ref="E66">TRANSPOSE(TRANSPOSE('Results (without Prog)'!E6:I6)/1000000)</f>
        <v>235.91467379399879</v>
      </c>
      <c r="F66" s="1">
        <f t="array" ref="F66">TRANSPOSE(TRANSPOSE('Results (without Prog)'!F6:J6)/1000000)</f>
        <v>233.59107516457166</v>
      </c>
    </row>
    <row r="67" spans="1:94">
      <c r="A67" s="10"/>
    </row>
    <row r="68" spans="1:94">
      <c r="A68" s="10" t="s">
        <v>45</v>
      </c>
    </row>
    <row r="69" spans="1:94">
      <c r="A69" s="10"/>
      <c r="B69" s="6">
        <v>2023</v>
      </c>
      <c r="C69" s="6">
        <v>2024</v>
      </c>
      <c r="D69" s="6">
        <v>2025</v>
      </c>
      <c r="E69" s="6">
        <v>2026</v>
      </c>
      <c r="F69" s="6">
        <v>2027</v>
      </c>
      <c r="G69" s="6">
        <v>2028</v>
      </c>
      <c r="H69" s="6">
        <v>2029</v>
      </c>
      <c r="I69" s="6">
        <v>2030</v>
      </c>
      <c r="J69" s="6">
        <v>2031</v>
      </c>
      <c r="K69" s="6">
        <v>2032</v>
      </c>
      <c r="L69" s="6">
        <v>2033</v>
      </c>
      <c r="M69" s="6">
        <v>2034</v>
      </c>
      <c r="N69" s="6">
        <v>2035</v>
      </c>
      <c r="O69" s="6">
        <v>2036</v>
      </c>
      <c r="P69" s="6">
        <v>2037</v>
      </c>
      <c r="Q69" s="6">
        <v>2038</v>
      </c>
      <c r="R69" s="6">
        <v>2039</v>
      </c>
      <c r="S69" s="6">
        <v>2040</v>
      </c>
      <c r="T69" s="6">
        <v>2041</v>
      </c>
      <c r="U69" s="6">
        <v>2042</v>
      </c>
      <c r="V69" s="6">
        <v>2043</v>
      </c>
      <c r="W69" s="6">
        <v>2044</v>
      </c>
      <c r="X69" s="6">
        <v>2045</v>
      </c>
      <c r="Y69" s="6">
        <v>2046</v>
      </c>
      <c r="Z69" s="6">
        <v>2047</v>
      </c>
      <c r="AA69" s="6">
        <v>2048</v>
      </c>
      <c r="AB69" s="6">
        <v>2049</v>
      </c>
      <c r="AC69" s="6">
        <v>2050</v>
      </c>
      <c r="AD69" s="6">
        <v>2051</v>
      </c>
      <c r="AE69" s="6">
        <v>2052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>
      <c r="A70" s="10" t="s">
        <v>39</v>
      </c>
      <c r="B70" s="1">
        <f t="array" ref="B70">TRANSPOSE(TRANSPOSE(Results!B15:AE15)/1000000)</f>
        <v>9036.3769678894896</v>
      </c>
      <c r="C70" s="1">
        <f t="array" ref="C70">TRANSPOSE(TRANSPOSE(Results!C15:AF15)/1000000)</f>
        <v>264.59733753851731</v>
      </c>
      <c r="D70" s="1">
        <f t="array" ref="D70">TRANSPOSE(TRANSPOSE(Results!D15:AG15)/1000000)</f>
        <v>262.05484910056595</v>
      </c>
      <c r="E70" s="1">
        <f t="array" ref="E70">TRANSPOSE(TRANSPOSE(Results!E15:AH15)/1000000)</f>
        <v>259.50614117339865</v>
      </c>
      <c r="F70" s="1">
        <f t="array" ref="F70">TRANSPOSE(TRANSPOSE(Results!F15:AI15)/1000000)</f>
        <v>256.95018268102888</v>
      </c>
      <c r="G70" s="1">
        <f t="array" ref="G70">TRANSPOSE(TRANSPOSE(Results!G15:AJ15)/1000000)</f>
        <v>253.96766414346266</v>
      </c>
      <c r="H70" s="1">
        <f t="array" ref="H70">TRANSPOSE(TRANSPOSE(Results!H15:AK15)/1000000)</f>
        <v>250.9542444557398</v>
      </c>
      <c r="I70" s="1">
        <f t="array" ref="I70">TRANSPOSE(TRANSPOSE(Results!I15:AL15)/1000000)</f>
        <v>247.90547458985489</v>
      </c>
      <c r="J70" s="1">
        <f t="array" ref="J70">TRANSPOSE(TRANSPOSE(Results!J15:AM15)/1000000)</f>
        <v>244.81786650246497</v>
      </c>
      <c r="K70" s="1">
        <f t="array" ref="K70">TRANSPOSE(TRANSPOSE(Results!K15:AN15)/1000000)</f>
        <v>241.68231676224937</v>
      </c>
      <c r="L70" s="1">
        <f t="array" ref="L70">TRANSPOSE(TRANSPOSE(Results!L15:AO15)/1000000)</f>
        <v>236.76855807532672</v>
      </c>
      <c r="M70" s="1">
        <f t="array" ref="M70">TRANSPOSE(TRANSPOSE(Results!M15:AP15)/1000000)</f>
        <v>231.85621096097043</v>
      </c>
      <c r="N70" s="1">
        <f t="array" ref="N70">TRANSPOSE(TRANSPOSE(Results!N15:AQ15)/1000000)</f>
        <v>226.94015406861109</v>
      </c>
      <c r="O70" s="1">
        <f t="array" ref="O70">TRANSPOSE(TRANSPOSE(Results!O15:AR15)/1000000)</f>
        <v>222.01590133056496</v>
      </c>
      <c r="P70" s="1">
        <f t="array" ref="P70">TRANSPOSE(TRANSPOSE(Results!P15:AS15)/1000000)</f>
        <v>217.07886650185313</v>
      </c>
      <c r="Q70" s="1">
        <f t="array" ref="Q70">TRANSPOSE(TRANSPOSE(Results!Q15:AT15)/1000000)</f>
        <v>212.12381112204108</v>
      </c>
      <c r="R70" s="1">
        <f t="array" ref="R70">TRANSPOSE(TRANSPOSE(Results!R15:AU15)/1000000)</f>
        <v>207.14500876969262</v>
      </c>
      <c r="S70" s="1">
        <f t="array" ref="S70">TRANSPOSE(TRANSPOSE(Results!S15:AV15)/1000000)</f>
        <v>202.13578933373574</v>
      </c>
      <c r="T70" s="1">
        <f t="array" ref="T70">TRANSPOSE(TRANSPOSE(Results!T15:AW15)/1000000)</f>
        <v>197.08859898160637</v>
      </c>
      <c r="U70" s="1">
        <f t="array" ref="U70">TRANSPOSE(TRANSPOSE(Results!U15:AX15)/1000000)</f>
        <v>191.99453362209539</v>
      </c>
      <c r="V70" s="1">
        <f t="array" ref="V70">TRANSPOSE(TRANSPOSE(Results!V15:AY15)/1000000)</f>
        <v>0</v>
      </c>
      <c r="W70" s="1">
        <f t="array" ref="W70">TRANSPOSE(TRANSPOSE(Results!W15:AZ15)/1000000)</f>
        <v>0</v>
      </c>
      <c r="X70" s="1">
        <f t="array" ref="X70">TRANSPOSE(TRANSPOSE(Results!X15:BA15)/1000000)</f>
        <v>0</v>
      </c>
      <c r="Y70" s="1">
        <f t="array" ref="Y70">TRANSPOSE(TRANSPOSE(Results!Y15:BB15)/1000000)</f>
        <v>0</v>
      </c>
      <c r="Z70" s="1">
        <f t="array" ref="Z70">TRANSPOSE(TRANSPOSE(Results!Z15:BC15)/1000000)</f>
        <v>0</v>
      </c>
      <c r="AA70" s="1">
        <f t="array" ref="AA70">TRANSPOSE(TRANSPOSE(Results!AA15:BD15)/1000000)</f>
        <v>0</v>
      </c>
      <c r="AB70" s="1">
        <f t="array" ref="AB70">TRANSPOSE(TRANSPOSE(Results!AB15:BE15)/1000000)</f>
        <v>0</v>
      </c>
      <c r="AC70" s="1">
        <f t="array" ref="AC70">TRANSPOSE(TRANSPOSE(Results!AC15:BF15)/1000000)</f>
        <v>0</v>
      </c>
      <c r="AD70" s="1">
        <f t="array" ref="AD70">TRANSPOSE(TRANSPOSE(Results!AD15:BG15)/1000000)</f>
        <v>0</v>
      </c>
      <c r="AE70" s="1">
        <f t="array" ref="AE70">TRANSPOSE(TRANSPOSE(Results!AE15:BH15)/1000000)</f>
        <v>0</v>
      </c>
    </row>
    <row r="71" spans="1:94">
      <c r="A71" s="10" t="s">
        <v>40</v>
      </c>
      <c r="B71" s="1">
        <f t="array" ref="B71">TRANSPOSE(TRANSPOSE('Results (without Prog)'!B13:AE13)/1000000)</f>
        <v>8214.8881526268087</v>
      </c>
      <c r="C71" s="1">
        <f t="array" ref="C71">TRANSPOSE(TRANSPOSE('Results (without Prog)'!C13:AF13)/1000000)</f>
        <v>240.54303412592483</v>
      </c>
      <c r="D71" s="1">
        <f t="array" ref="D71">TRANSPOSE(TRANSPOSE('Results (without Prog)'!D13:AG13)/1000000)</f>
        <v>238.23168100051447</v>
      </c>
      <c r="E71" s="1">
        <f t="array" ref="E71">TRANSPOSE(TRANSPOSE('Results (without Prog)'!E13:AH13)/1000000)</f>
        <v>235.91467379399879</v>
      </c>
      <c r="F71" s="1">
        <f t="array" ref="F71">TRANSPOSE(TRANSPOSE('Results (without Prog)'!F13:AI13)/1000000)</f>
        <v>233.59107516457166</v>
      </c>
      <c r="G71" s="1">
        <f t="array" ref="G71">TRANSPOSE(TRANSPOSE('Results (without Prog)'!G13:AJ13)/1000000)</f>
        <v>230.87969467587513</v>
      </c>
      <c r="H71" s="1">
        <f t="array" ref="H71">TRANSPOSE(TRANSPOSE('Results (without Prog)'!H13:AK13)/1000000)</f>
        <v>228.14022223249071</v>
      </c>
      <c r="I71" s="1">
        <f t="array" ref="I71">TRANSPOSE(TRANSPOSE('Results (without Prog)'!I13:AL13)/1000000)</f>
        <v>225.36861326350444</v>
      </c>
      <c r="J71" s="1">
        <f t="array" ref="J71">TRANSPOSE(TRANSPOSE('Results (without Prog)'!J13:AM13)/1000000)</f>
        <v>222.56169682042267</v>
      </c>
      <c r="K71" s="1">
        <f t="array" ref="K71">TRANSPOSE(TRANSPOSE('Results (without Prog)'!K13:AN13)/1000000)</f>
        <v>219.71119705659032</v>
      </c>
      <c r="L71" s="1">
        <f t="array" ref="L71">TRANSPOSE(TRANSPOSE('Results (without Prog)'!L13:AO13)/1000000)</f>
        <v>215.24414370484246</v>
      </c>
      <c r="M71" s="1">
        <f t="array" ref="M71">TRANSPOSE(TRANSPOSE('Results (without Prog)'!M13:AP13)/1000000)</f>
        <v>210.77837360088219</v>
      </c>
      <c r="N71" s="1">
        <f t="array" ref="N71">TRANSPOSE(TRANSPOSE('Results (without Prog)'!N13:AQ13)/1000000)</f>
        <v>206.30923097146461</v>
      </c>
      <c r="O71" s="1">
        <f t="array" ref="O71">TRANSPOSE(TRANSPOSE('Results (without Prog)'!O13:AR13)/1000000)</f>
        <v>201.83263757324085</v>
      </c>
      <c r="P71" s="1">
        <f t="array" ref="P71">TRANSPOSE(TRANSPOSE('Results (without Prog)'!P13:AS13)/1000000)</f>
        <v>197.34442409259375</v>
      </c>
      <c r="Q71" s="1">
        <f t="array" ref="Q71">TRANSPOSE(TRANSPOSE('Results (without Prog)'!Q13:AT13)/1000000)</f>
        <v>192.83982829276459</v>
      </c>
      <c r="R71" s="1">
        <f t="array" ref="R71">TRANSPOSE(TRANSPOSE('Results (without Prog)'!R13:AU13)/1000000)</f>
        <v>188.3136443360842</v>
      </c>
      <c r="S71" s="1">
        <f t="array" ref="S71">TRANSPOSE(TRANSPOSE('Results (without Prog)'!S13:AV13)/1000000)</f>
        <v>183.75980848521428</v>
      </c>
      <c r="T71" s="1">
        <f t="array" ref="T71">TRANSPOSE(TRANSPOSE('Results (without Prog)'!T13:AW13)/1000000)</f>
        <v>179.17145361964214</v>
      </c>
      <c r="U71" s="1">
        <f t="array" ref="U71">TRANSPOSE(TRANSPOSE('Results (without Prog)'!U13:AX13)/1000000)</f>
        <v>174.54048511099577</v>
      </c>
      <c r="V71" s="1">
        <f t="array" ref="V71">TRANSPOSE(TRANSPOSE('Results (without Prog)'!V13:AY13)/1000000)</f>
        <v>0</v>
      </c>
      <c r="W71" s="1">
        <f t="array" ref="W71">TRANSPOSE(TRANSPOSE('Results (without Prog)'!W13:AZ13)/1000000)</f>
        <v>0</v>
      </c>
      <c r="X71" s="1">
        <f t="array" ref="X71">TRANSPOSE(TRANSPOSE('Results (without Prog)'!X13:BA13)/1000000)</f>
        <v>0</v>
      </c>
      <c r="Y71" s="1">
        <f t="array" ref="Y71">TRANSPOSE(TRANSPOSE('Results (without Prog)'!Y13:BB13)/1000000)</f>
        <v>0</v>
      </c>
      <c r="Z71" s="1">
        <f t="array" ref="Z71">TRANSPOSE(TRANSPOSE('Results (without Prog)'!Z13:BC13)/1000000)</f>
        <v>0</v>
      </c>
      <c r="AA71" s="1">
        <f t="array" ref="AA71">TRANSPOSE(TRANSPOSE('Results (without Prog)'!AA13:BD13)/1000000)</f>
        <v>0</v>
      </c>
      <c r="AB71" s="1">
        <f t="array" ref="AB71">TRANSPOSE(TRANSPOSE('Results (without Prog)'!AB13:BE13)/1000000)</f>
        <v>0</v>
      </c>
      <c r="AC71" s="1">
        <f t="array" ref="AC71">TRANSPOSE(TRANSPOSE('Results (without Prog)'!AC13:BF13)/1000000)</f>
        <v>0</v>
      </c>
      <c r="AD71" s="1">
        <f t="array" ref="AD71">TRANSPOSE(TRANSPOSE('Results (without Prog)'!AD13:BG13)/1000000)</f>
        <v>0</v>
      </c>
      <c r="AE71" s="1">
        <f t="array" ref="AE71">TRANSPOSE(TRANSPOSE('Results (without Prog)'!AE13:BH13)/1000000)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63332854.419955797</v>
      </c>
      <c r="D2" s="1">
        <v>146115829.91819999</v>
      </c>
      <c r="E2" s="1">
        <f>'Scenario Test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50572226.224923603</v>
      </c>
      <c r="C3" s="1">
        <v>62711666.215257898</v>
      </c>
      <c r="D3" s="1">
        <v>151276195.44123101</v>
      </c>
      <c r="E3" s="1">
        <f>'Scenario Test Value'!$B$31*B3</f>
        <v>240521507.92573667</v>
      </c>
      <c r="F3" s="1">
        <v>167315340.5</v>
      </c>
      <c r="G3" s="4"/>
    </row>
    <row r="4" spans="1:7" ht="15.75">
      <c r="A4" s="1">
        <v>2025</v>
      </c>
      <c r="B4" s="4">
        <v>50081052.393229701</v>
      </c>
      <c r="C4" s="1">
        <v>62088381.821702898</v>
      </c>
      <c r="D4" s="1">
        <v>156700665.588673</v>
      </c>
      <c r="E4" s="1">
        <f>'Scenario Test Value'!$B$31*B4</f>
        <v>238185485.18220046</v>
      </c>
      <c r="F4" s="1">
        <v>178074658.30000001</v>
      </c>
      <c r="G4" s="4"/>
    </row>
    <row r="5" spans="1:7" ht="15.75">
      <c r="A5" s="1">
        <v>2026</v>
      </c>
      <c r="B5" s="4">
        <v>49587956.2121851</v>
      </c>
      <c r="C5" s="1">
        <v>61462730.015933298</v>
      </c>
      <c r="D5" s="1">
        <v>162332753.55997601</v>
      </c>
      <c r="E5" s="1">
        <f>'Scenario Test Value'!$B$31*B5</f>
        <v>235840319.74515235</v>
      </c>
      <c r="F5" s="1">
        <v>189648817.59999999</v>
      </c>
      <c r="G5" s="4"/>
    </row>
    <row r="6" spans="1:7" ht="15.75">
      <c r="A6" s="1">
        <v>2027</v>
      </c>
      <c r="B6" s="4">
        <v>49092660.486285903</v>
      </c>
      <c r="C6" s="1">
        <v>60834527.157265797</v>
      </c>
      <c r="D6" s="1">
        <v>168162746.61115199</v>
      </c>
      <c r="E6" s="1">
        <f>'Scenario Test Value'!$B$31*B6</f>
        <v>233484693.27277577</v>
      </c>
      <c r="F6" s="1">
        <v>202087687.40000001</v>
      </c>
      <c r="G6" s="4"/>
    </row>
    <row r="7" spans="1:7" ht="15.75">
      <c r="A7" s="1">
        <v>2028</v>
      </c>
      <c r="B7" s="4">
        <v>48515282.176437803</v>
      </c>
      <c r="C7" s="1">
        <v>60104010.676764101</v>
      </c>
      <c r="D7" s="1">
        <v>178745563.23862299</v>
      </c>
      <c r="E7" s="1">
        <f>'Scenario Test Value'!$B$31*B7</f>
        <v>230738682.03113821</v>
      </c>
      <c r="F7" s="1">
        <v>215168377.80000001</v>
      </c>
      <c r="G7" s="4"/>
    </row>
    <row r="8" spans="1:7" ht="15.75">
      <c r="A8" s="1">
        <v>2029</v>
      </c>
      <c r="B8" s="4">
        <v>47931373.781483501</v>
      </c>
      <c r="C8" s="1">
        <v>59365087.367166802</v>
      </c>
      <c r="D8" s="1">
        <v>190164545.345835</v>
      </c>
      <c r="E8" s="1">
        <f>'Scenario Test Value'!$B$31*B8</f>
        <v>227961613.70473555</v>
      </c>
      <c r="F8" s="1">
        <v>229271335.80000001</v>
      </c>
      <c r="G8" s="4"/>
    </row>
    <row r="9" spans="1:7" ht="15.75">
      <c r="A9" s="1">
        <v>2030</v>
      </c>
      <c r="B9" s="4">
        <v>47340024.699285299</v>
      </c>
      <c r="C9" s="1">
        <v>58616674.2916077</v>
      </c>
      <c r="D9" s="1">
        <v>202482175.89010501</v>
      </c>
      <c r="E9" s="1">
        <f>'Scenario Test Value'!$B$31*B9</f>
        <v>225149157.46980089</v>
      </c>
      <c r="F9" s="1">
        <v>244467607</v>
      </c>
      <c r="G9" s="4"/>
    </row>
    <row r="10" spans="1:7" ht="15.75">
      <c r="A10" s="1">
        <v>2031</v>
      </c>
      <c r="B10" s="4">
        <v>46740515.185635597</v>
      </c>
      <c r="C10" s="1">
        <v>57857636.683641903</v>
      </c>
      <c r="D10" s="1">
        <v>215796010.73115399</v>
      </c>
      <c r="E10" s="1">
        <f>'Scenario Test Value'!$B$31*B10</f>
        <v>222297890.2228829</v>
      </c>
      <c r="F10" s="1">
        <v>260868193.69999999</v>
      </c>
      <c r="G10" s="4"/>
    </row>
    <row r="11" spans="1:7" ht="15.75">
      <c r="A11" s="1">
        <v>2032</v>
      </c>
      <c r="B11" s="4">
        <v>46131303.9401154</v>
      </c>
      <c r="C11" s="1">
        <v>57085564.834492698</v>
      </c>
      <c r="D11" s="1">
        <v>230912659.08678499</v>
      </c>
      <c r="E11" s="1">
        <f>'Scenario Test Value'!$B$31*B11</f>
        <v>219400481.53918886</v>
      </c>
      <c r="F11" s="1">
        <v>278594805.60000002</v>
      </c>
      <c r="G11" s="4"/>
    </row>
    <row r="12" spans="1:7" ht="15.75">
      <c r="A12" s="1">
        <v>2033</v>
      </c>
      <c r="B12" s="4">
        <v>45182096.0384719</v>
      </c>
      <c r="C12" s="1">
        <v>55891224.591163799</v>
      </c>
      <c r="D12" s="1">
        <v>245541222.50305301</v>
      </c>
      <c r="E12" s="1">
        <f>'Scenario Test Value'!$B$31*B12</f>
        <v>214886048.75897238</v>
      </c>
      <c r="F12" s="1">
        <v>295598288.10000002</v>
      </c>
      <c r="G12" s="4"/>
    </row>
    <row r="13" spans="1:7" ht="15.75">
      <c r="A13" s="1">
        <v>2034</v>
      </c>
      <c r="B13" s="4">
        <v>44232713.536722302</v>
      </c>
      <c r="C13" s="1">
        <v>54694951.5648477</v>
      </c>
      <c r="D13" s="1">
        <v>261356386.630294</v>
      </c>
      <c r="E13" s="1">
        <f>'Scenario Test Value'!$B$31*B13</f>
        <v>210370785.58065128</v>
      </c>
      <c r="F13" s="1">
        <v>313878550.5</v>
      </c>
      <c r="G13" s="4"/>
    </row>
    <row r="14" spans="1:7" ht="15.75">
      <c r="A14" s="1">
        <v>2035</v>
      </c>
      <c r="B14" s="4">
        <v>43282153.738414504</v>
      </c>
      <c r="C14" s="1">
        <v>53495118.731041797</v>
      </c>
      <c r="D14" s="1">
        <v>278417410.012124</v>
      </c>
      <c r="E14" s="1">
        <f>'Scenario Test Value'!$B$31*B14</f>
        <v>205849923.17989939</v>
      </c>
      <c r="F14" s="1">
        <v>333471623.5</v>
      </c>
      <c r="G14" s="4"/>
    </row>
    <row r="15" spans="1:7" ht="15.75">
      <c r="A15" s="1">
        <v>2036</v>
      </c>
      <c r="B15" s="4">
        <v>42329544.258163802</v>
      </c>
      <c r="C15" s="1">
        <v>52290051.185085997</v>
      </c>
      <c r="D15" s="1">
        <v>296712073.26543897</v>
      </c>
      <c r="E15" s="1">
        <f>'Scenario Test Value'!$B$31*B15</f>
        <v>201319312.49182704</v>
      </c>
      <c r="F15" s="1">
        <v>354324825.39999998</v>
      </c>
      <c r="G15" s="4"/>
    </row>
    <row r="16" spans="1:7" ht="15.75">
      <c r="A16" s="1">
        <v>2037</v>
      </c>
      <c r="B16" s="4">
        <v>41373995.5836858</v>
      </c>
      <c r="C16" s="1">
        <v>51078116.796670496</v>
      </c>
      <c r="D16" s="1">
        <v>316199017.16950899</v>
      </c>
      <c r="E16" s="1">
        <f>'Scenario Test Value'!$B$31*B16</f>
        <v>196774722.99600968</v>
      </c>
      <c r="F16" s="1">
        <v>376347387.69999999</v>
      </c>
      <c r="G16" s="4"/>
    </row>
    <row r="17" spans="1:7" ht="15.75">
      <c r="A17" s="1">
        <v>2038</v>
      </c>
      <c r="B17" s="4">
        <v>40414489.524304502</v>
      </c>
      <c r="C17" s="1">
        <v>49857739.639138103</v>
      </c>
      <c r="D17" s="1">
        <v>336780000.02178699</v>
      </c>
      <c r="E17" s="1">
        <f>'Scenario Test Value'!$B$31*B17</f>
        <v>192211312.17759222</v>
      </c>
      <c r="F17" s="1">
        <v>399378370.30000001</v>
      </c>
      <c r="G17" s="4"/>
    </row>
    <row r="18" spans="1:7" ht="15.75">
      <c r="A18" s="1">
        <v>2039</v>
      </c>
      <c r="B18" s="4">
        <v>39449913.720606998</v>
      </c>
      <c r="C18" s="1">
        <v>48627477.392310403</v>
      </c>
      <c r="D18" s="1">
        <v>358375700.42646402</v>
      </c>
      <c r="E18" s="1">
        <f>'Scenario Test Value'!$B$31*B18</f>
        <v>187623789.65520689</v>
      </c>
      <c r="F18" s="1">
        <v>423277694.10000002</v>
      </c>
      <c r="G18" s="4"/>
    </row>
    <row r="19" spans="1:7" ht="15.75">
      <c r="A19" s="1">
        <v>2040</v>
      </c>
      <c r="B19" s="4">
        <v>38478973.806718297</v>
      </c>
      <c r="C19" s="1">
        <v>47385989.023928799</v>
      </c>
      <c r="D19" s="1">
        <v>380924686.35179299</v>
      </c>
      <c r="E19" s="1">
        <f>'Scenario Test Value'!$B$31*B19</f>
        <v>183005999.42475224</v>
      </c>
      <c r="F19" s="1">
        <v>447920444.5</v>
      </c>
      <c r="G19" s="4"/>
    </row>
    <row r="20" spans="1:7" ht="15.75">
      <c r="A20" s="1">
        <v>2041</v>
      </c>
      <c r="B20" s="4">
        <v>37500205.967587702</v>
      </c>
      <c r="C20" s="1">
        <v>46131998.323048003</v>
      </c>
      <c r="D20" s="1">
        <v>404328338.22735399</v>
      </c>
      <c r="E20" s="1">
        <f>'Scenario Test Value'!$B$31*B20</f>
        <v>178350979.58184713</v>
      </c>
      <c r="F20" s="1">
        <v>473134989.69999999</v>
      </c>
      <c r="G20" s="4"/>
    </row>
    <row r="21" spans="1:7" ht="15.75" customHeight="1">
      <c r="A21" s="1">
        <v>2042</v>
      </c>
      <c r="B21" s="4">
        <v>36511884.775527298</v>
      </c>
      <c r="C21" s="1">
        <v>44864344.872719802</v>
      </c>
      <c r="D21" s="1">
        <v>428496238.05949497</v>
      </c>
      <c r="E21" s="1">
        <f>'Scenario Test Value'!$B$31*B21</f>
        <v>173650523.99240783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20670083.744529799</v>
      </c>
      <c r="D22" s="1">
        <v>330920724.11459398</v>
      </c>
      <c r="E22" s="1">
        <f>'Scenario Test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19919334.1432858</v>
      </c>
      <c r="D23" s="1">
        <v>347566421.11110997</v>
      </c>
      <c r="E23" s="1">
        <f>'Scenario Test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19157657.052731998</v>
      </c>
      <c r="D24" s="1">
        <v>363380092.45703799</v>
      </c>
      <c r="E24" s="1">
        <f>'Scenario Test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18386167.362278499</v>
      </c>
      <c r="D25" s="1">
        <v>378060636.953457</v>
      </c>
      <c r="E25" s="1">
        <f>'Scenario Test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17606348.353504598</v>
      </c>
      <c r="D26" s="1">
        <v>391352402.46456701</v>
      </c>
      <c r="E26" s="1">
        <f>'Scenario Test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16820001.6354229</v>
      </c>
      <c r="D27" s="1">
        <v>403013889.701729</v>
      </c>
      <c r="E27" s="1">
        <f>'Scenario Test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16029239.389513001</v>
      </c>
      <c r="D28" s="1">
        <v>412605992.75535703</v>
      </c>
      <c r="E28" s="1">
        <f>'Scenario Test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15236747.909148401</v>
      </c>
      <c r="D29" s="1">
        <v>419921678.72644198</v>
      </c>
      <c r="E29" s="1">
        <f>'Scenario Test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14445433.660506301</v>
      </c>
      <c r="D30" s="1">
        <v>424846563.88044602</v>
      </c>
      <c r="E30" s="1">
        <f>'Scenario Test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13658341.2814501</v>
      </c>
      <c r="D31" s="1">
        <v>427318151.49155003</v>
      </c>
      <c r="E31" s="1">
        <f>'Scenario Test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12878581.2840885</v>
      </c>
      <c r="D32" s="1">
        <v>427405175.22654098</v>
      </c>
      <c r="E32" s="1">
        <f>'Scenario Test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12109190.235292399</v>
      </c>
      <c r="D33" s="1">
        <v>425213534.76422697</v>
      </c>
      <c r="E33" s="1">
        <f>'Scenario Test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11353067.472038301</v>
      </c>
      <c r="D34" s="1">
        <v>420876394.83384299</v>
      </c>
      <c r="E34" s="1">
        <f>'Scenario Test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10612918.9625715</v>
      </c>
      <c r="D35" s="1">
        <v>414597247.75574899</v>
      </c>
      <c r="E35" s="1">
        <f>'Scenario Test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9891169.7179750297</v>
      </c>
      <c r="D36" s="1">
        <v>406624011.00898701</v>
      </c>
      <c r="E36" s="1">
        <f>'Scenario Test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9189908.8906582296</v>
      </c>
      <c r="D37" s="1">
        <v>397187413.41404098</v>
      </c>
      <c r="E37" s="1">
        <f>'Scenario Test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8510918.2675101794</v>
      </c>
      <c r="D38" s="1">
        <v>386535057.92957699</v>
      </c>
      <c r="E38" s="1">
        <f>'Scenario Test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7855646.0436698198</v>
      </c>
      <c r="D39" s="1">
        <v>374871531.43230897</v>
      </c>
      <c r="E39" s="1">
        <f>'Scenario Test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7225249.7107959697</v>
      </c>
      <c r="D40" s="1">
        <v>362369742.39060801</v>
      </c>
      <c r="E40" s="1">
        <f>'Scenario Test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6620627.0454469696</v>
      </c>
      <c r="D41" s="1">
        <v>349172206.813932</v>
      </c>
      <c r="E41" s="1">
        <f>'Scenario Test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6042472.8314967304</v>
      </c>
      <c r="D42" s="1">
        <v>335345533.65884</v>
      </c>
      <c r="E42" s="1">
        <f>'Scenario Test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5491347.5862980103</v>
      </c>
      <c r="D43" s="1">
        <v>320945200.83003801</v>
      </c>
      <c r="E43" s="1">
        <f>'Scenario Test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4967709.6390609602</v>
      </c>
      <c r="D44" s="1">
        <v>305993029.66988403</v>
      </c>
      <c r="E44" s="1">
        <f>'Scenario Test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4471949.0956823397</v>
      </c>
      <c r="D45" s="1">
        <v>290518008.77077699</v>
      </c>
      <c r="E45" s="1">
        <f>'Scenario Test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4004391.9905345901</v>
      </c>
      <c r="D46" s="1">
        <v>274561911.26111299</v>
      </c>
      <c r="E46" s="1">
        <f>'Scenario Test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3565298.8534742701</v>
      </c>
      <c r="D47" s="1">
        <v>258175916.01278299</v>
      </c>
      <c r="E47" s="1">
        <f>'Scenario Test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3154834.9472749601</v>
      </c>
      <c r="D48" s="1">
        <v>241431648.09541801</v>
      </c>
      <c r="E48" s="1">
        <f>'Scenario Test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2773054.08946857</v>
      </c>
      <c r="D49" s="1">
        <v>224387726.977267</v>
      </c>
      <c r="E49" s="1">
        <f>'Scenario Test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2419919.9052643399</v>
      </c>
      <c r="D50" s="1">
        <v>207110648.02257401</v>
      </c>
      <c r="E50" s="1">
        <f>'Scenario Test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2095318.82329915</v>
      </c>
      <c r="D51" s="1">
        <v>189696889.36476699</v>
      </c>
      <c r="E51" s="1">
        <f>'Scenario Test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1799031.1748009799</v>
      </c>
      <c r="D52" s="1">
        <v>172243577.82194099</v>
      </c>
      <c r="E52" s="1">
        <f>'Scenario Test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1530719.9129723499</v>
      </c>
      <c r="D53" s="1">
        <v>154925665.68459901</v>
      </c>
      <c r="E53" s="1">
        <f>'Scenario Test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1289840.8647199599</v>
      </c>
      <c r="D54" s="1">
        <v>137970663.629978</v>
      </c>
      <c r="E54" s="1">
        <f>'Scenario Test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1075552.1510328499</v>
      </c>
      <c r="D55" s="1">
        <v>121534610.152279</v>
      </c>
      <c r="E55" s="1">
        <f>'Scenario Test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886830.58993362298</v>
      </c>
      <c r="D56" s="1">
        <v>105803157.473759</v>
      </c>
      <c r="E56" s="1">
        <f>'Scenario Test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722440.89928278897</v>
      </c>
      <c r="D57" s="1">
        <v>90909918.607945696</v>
      </c>
      <c r="E57" s="1">
        <f>'Scenario Test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580981.33310440101</v>
      </c>
      <c r="D58" s="1">
        <v>76976554.331271902</v>
      </c>
      <c r="E58" s="1">
        <f>'Scenario Test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460909.013758727</v>
      </c>
      <c r="D59" s="1">
        <v>64231460.296588004</v>
      </c>
      <c r="E59" s="1">
        <f>'Scenario Test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360382.66822757298</v>
      </c>
      <c r="D60" s="1">
        <v>52745398.934045397</v>
      </c>
      <c r="E60" s="1">
        <f>'Scenario Test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277477.553667292</v>
      </c>
      <c r="D61" s="1">
        <v>42586086.577400498</v>
      </c>
      <c r="E61" s="1">
        <f>'Scenario Test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210189.58455016301</v>
      </c>
      <c r="D62" s="1">
        <v>33781557.296994597</v>
      </c>
      <c r="E62" s="1">
        <f>'Scenario Test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156481.10033068</v>
      </c>
      <c r="D63" s="1">
        <v>26286509.474297199</v>
      </c>
      <c r="E63" s="1">
        <f>'Scenario Test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114384.879491721</v>
      </c>
      <c r="D64" s="1">
        <v>20049134.239415601</v>
      </c>
      <c r="E64" s="1">
        <f>'Scenario Test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82010.779309158199</v>
      </c>
      <c r="D65" s="1">
        <v>14966390.813140299</v>
      </c>
      <c r="E65" s="1">
        <f>'Scenario Test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57615.732415832797</v>
      </c>
      <c r="D66" s="1">
        <v>10916946.0802055</v>
      </c>
      <c r="E66" s="1">
        <f>'Scenario Test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39631.795051986403</v>
      </c>
      <c r="D67" s="1">
        <v>7775868.8655969901</v>
      </c>
      <c r="E67" s="1">
        <f>'Scenario Test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26670.628805361801</v>
      </c>
      <c r="D68" s="1">
        <v>5400288.3146059997</v>
      </c>
      <c r="E68" s="1">
        <f>'Scenario Test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17550.574254620198</v>
      </c>
      <c r="D69" s="1">
        <v>3655057.4892229801</v>
      </c>
      <c r="E69" s="1">
        <f>'Scenario Test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11288.1666986041</v>
      </c>
      <c r="D70" s="1">
        <v>2411451.4666609601</v>
      </c>
      <c r="E70" s="1">
        <f>'Scenario Test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7091.1380975054199</v>
      </c>
      <c r="D71" s="1">
        <v>1549468.79133006</v>
      </c>
      <c r="E71" s="1">
        <f>'Scenario Test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4348.0832300103102</v>
      </c>
      <c r="D72" s="1">
        <v>968938.054778505</v>
      </c>
      <c r="E72" s="1">
        <f>'Scenario Test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2601.0568925022899</v>
      </c>
      <c r="D73" s="1">
        <v>589426.13169129996</v>
      </c>
      <c r="E73" s="1">
        <f>'Scenario Test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1517.27412453029</v>
      </c>
      <c r="D74" s="1">
        <v>348703.85103523399</v>
      </c>
      <c r="E74" s="1">
        <f>'Scenario Test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862.58590084643004</v>
      </c>
      <c r="D75" s="1">
        <v>200586.260205628</v>
      </c>
      <c r="E75" s="1">
        <f>'Scenario Test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477.63563123831699</v>
      </c>
      <c r="D76" s="1">
        <v>112151.04283182</v>
      </c>
      <c r="E76" s="1">
        <f>'Scenario Test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257.34261634130598</v>
      </c>
      <c r="D77" s="1">
        <v>60940.979651883499</v>
      </c>
      <c r="E77" s="1">
        <f>'Scenario Test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134.71371841145799</v>
      </c>
      <c r="D78" s="1">
        <v>32183.9168248108</v>
      </c>
      <c r="E78" s="1">
        <f>'Scenario Test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68.312173193537504</v>
      </c>
      <c r="D79" s="1">
        <v>16426.988831618299</v>
      </c>
      <c r="E79" s="1">
        <f>'Scenario Test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33.568421261545701</v>
      </c>
      <c r="D80" s="1">
        <v>8104.8703004982399</v>
      </c>
      <c r="E80" s="1">
        <f>'Scenario Test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15.9490947630475</v>
      </c>
      <c r="D81" s="1">
        <v>3860.6684436891401</v>
      </c>
      <c r="E81" s="1">
        <f>'Scenario Test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7.2890169279454602</v>
      </c>
      <c r="D82" s="1">
        <v>1765.78142316448</v>
      </c>
      <c r="E82" s="1">
        <f>'Scenario Test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3.2087562808954599</v>
      </c>
      <c r="D83" s="1">
        <v>777.19323058931502</v>
      </c>
      <c r="E83" s="1">
        <f>'Scenario Test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1.3095338839823401</v>
      </c>
      <c r="D84" s="1">
        <v>317.76449147583702</v>
      </c>
      <c r="E84" s="1">
        <f>'Scenario Test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0.46833841410237098</v>
      </c>
      <c r="D85" s="1">
        <v>117.24263681409499</v>
      </c>
      <c r="E85" s="1">
        <f>'Scenario Test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0.13882447833932501</v>
      </c>
      <c r="D86" s="1">
        <v>35.2280875882701</v>
      </c>
      <c r="E86" s="1">
        <f>'Scenario Test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6047969180.4984274</v>
      </c>
      <c r="D3" s="7">
        <f t="shared" si="0"/>
        <v>6249205461.2579451</v>
      </c>
      <c r="E3" s="7">
        <f t="shared" si="0"/>
        <v>6447100985.928751</v>
      </c>
      <c r="F3" s="7">
        <f t="shared" si="0"/>
        <v>6641086104.779047</v>
      </c>
      <c r="G3" s="7">
        <f t="shared" si="0"/>
        <v>6830557632.2954607</v>
      </c>
      <c r="H3" s="7">
        <f t="shared" si="0"/>
        <v>7012065887.2642975</v>
      </c>
      <c r="I3" s="7">
        <f t="shared" si="0"/>
        <v>7184434992.8832111</v>
      </c>
      <c r="J3" s="7">
        <f t="shared" si="0"/>
        <v>7346384468.8916397</v>
      </c>
      <c r="K3" s="7">
        <f t="shared" si="0"/>
        <v>7496489928.9195614</v>
      </c>
      <c r="L3" s="7">
        <f t="shared" si="0"/>
        <v>7632760382.8695097</v>
      </c>
      <c r="M3" s="7">
        <f t="shared" si="0"/>
        <v>7754172828.4696331</v>
      </c>
      <c r="N3" s="7">
        <f t="shared" si="0"/>
        <v>7859058151.883955</v>
      </c>
      <c r="O3" s="7">
        <f t="shared" si="0"/>
        <v>7945644521.2122993</v>
      </c>
      <c r="P3" s="7">
        <f t="shared" si="0"/>
        <v>8012133688.9934549</v>
      </c>
      <c r="Q3" s="7">
        <f t="shared" si="0"/>
        <v>8056732973.0702829</v>
      </c>
      <c r="R3" s="7">
        <f t="shared" si="0"/>
        <v>8077717219.2622099</v>
      </c>
      <c r="S3" s="7">
        <f t="shared" si="0"/>
        <v>8073410510.3336239</v>
      </c>
      <c r="T3" s="7">
        <f t="shared" si="0"/>
        <v>8042169931.2704163</v>
      </c>
      <c r="U3" s="7">
        <f t="shared" si="0"/>
        <v>7982426878.6214628</v>
      </c>
      <c r="V3" s="7">
        <f t="shared" si="0"/>
        <v>7892679954.4472885</v>
      </c>
      <c r="W3" s="7">
        <f t="shared" si="0"/>
        <v>7757676991.2377129</v>
      </c>
      <c r="X3" s="7">
        <f t="shared" si="0"/>
        <v>7602990324.5971155</v>
      </c>
      <c r="Y3" s="7">
        <f t="shared" si="0"/>
        <v>7429130696.2892151</v>
      </c>
      <c r="Z3" s="7">
        <f t="shared" si="0"/>
        <v>7236935257.7446079</v>
      </c>
      <c r="AA3" s="7">
        <f t="shared" si="0"/>
        <v>7027521961.5719929</v>
      </c>
      <c r="AB3" s="7">
        <f t="shared" si="0"/>
        <v>6802273533.7267275</v>
      </c>
      <c r="AC3" s="7">
        <f t="shared" si="0"/>
        <v>6563027350.4529095</v>
      </c>
      <c r="AD3" s="7">
        <f t="shared" si="0"/>
        <v>6311841245.3640118</v>
      </c>
      <c r="AE3" s="7">
        <f t="shared" si="0"/>
        <v>6050892051.1557674</v>
      </c>
      <c r="AF3" s="7">
        <f t="shared" si="0"/>
        <v>5782421088.6738911</v>
      </c>
      <c r="AG3" s="7">
        <f t="shared" si="0"/>
        <v>5508603165.9446259</v>
      </c>
      <c r="AH3" s="7">
        <f t="shared" si="0"/>
        <v>5231508217.2024212</v>
      </c>
      <c r="AI3" s="7">
        <f t="shared" si="0"/>
        <v>4953081996.0008268</v>
      </c>
      <c r="AJ3" s="7">
        <f t="shared" si="0"/>
        <v>4675079512.3939457</v>
      </c>
      <c r="AK3" s="7">
        <f t="shared" si="0"/>
        <v>4398816717.0388021</v>
      </c>
      <c r="AL3" s="7">
        <f t="shared" si="0"/>
        <v>4124403896.2452669</v>
      </c>
      <c r="AM3" s="7">
        <f t="shared" si="0"/>
        <v>3853090036.9355378</v>
      </c>
      <c r="AN3" s="7">
        <f t="shared" si="0"/>
        <v>3585955560.567625</v>
      </c>
      <c r="AO3" s="7">
        <f t="shared" si="0"/>
        <v>3323939235.2832499</v>
      </c>
      <c r="AP3" s="7">
        <f t="shared" si="0"/>
        <v>3067864578.4823685</v>
      </c>
      <c r="AQ3" s="7">
        <f t="shared" si="0"/>
        <v>2818512509.3465028</v>
      </c>
      <c r="AR3" s="7">
        <f t="shared" si="0"/>
        <v>2576631336.2105618</v>
      </c>
      <c r="AS3" s="7">
        <f t="shared" si="0"/>
        <v>2342969536.9879336</v>
      </c>
      <c r="AT3" s="7">
        <f t="shared" si="0"/>
        <v>2118268665.2311125</v>
      </c>
      <c r="AU3" s="7">
        <f t="shared" si="0"/>
        <v>1903250421.9363983</v>
      </c>
      <c r="AV3" s="7">
        <f t="shared" si="0"/>
        <v>1698606719.7282331</v>
      </c>
      <c r="AW3" s="7">
        <f t="shared" si="0"/>
        <v>1504978438.2773871</v>
      </c>
      <c r="AX3" s="7">
        <f t="shared" si="0"/>
        <v>1322967010.3589733</v>
      </c>
      <c r="AY3" s="7">
        <f t="shared" si="0"/>
        <v>1153125452.7419043</v>
      </c>
      <c r="AZ3" s="7">
        <f t="shared" si="0"/>
        <v>995927008.13609552</v>
      </c>
      <c r="BA3" s="7">
        <f t="shared" si="0"/>
        <v>851762209.38343644</v>
      </c>
      <c r="BB3" s="7">
        <f t="shared" si="0"/>
        <v>720858690.06736815</v>
      </c>
      <c r="BC3" s="7">
        <f t="shared" si="0"/>
        <v>603223946.27469134</v>
      </c>
      <c r="BD3" s="7">
        <f t="shared" si="0"/>
        <v>498710502.35962033</v>
      </c>
      <c r="BE3" s="7">
        <f t="shared" si="0"/>
        <v>406981829.36671633</v>
      </c>
      <c r="BF3" s="7">
        <f t="shared" si="0"/>
        <v>327558924.7404893</v>
      </c>
      <c r="BG3" s="7">
        <f t="shared" si="0"/>
        <v>259828156.8183277</v>
      </c>
      <c r="BH3" s="7">
        <f t="shared" si="0"/>
        <v>202930632.21253082</v>
      </c>
      <c r="BI3" s="7">
        <f t="shared" si="0"/>
        <v>155912769.57663375</v>
      </c>
      <c r="BJ3" s="7">
        <f t="shared" si="0"/>
        <v>117726588.53286499</v>
      </c>
      <c r="BK3" s="7">
        <f t="shared" si="0"/>
        <v>87266639.30730617</v>
      </c>
      <c r="BL3" s="7">
        <f t="shared" si="0"/>
        <v>63441647.911897473</v>
      </c>
      <c r="BM3" s="7">
        <f t="shared" si="0"/>
        <v>45181378.230347082</v>
      </c>
      <c r="BN3" s="7">
        <f t="shared" si="0"/>
        <v>31488417.984808046</v>
      </c>
      <c r="BO3" s="7">
        <f t="shared" si="0"/>
        <v>21458508.711730957</v>
      </c>
      <c r="BP3" s="7">
        <f t="shared" si="0"/>
        <v>14286763.312433908</v>
      </c>
      <c r="BQ3" s="7">
        <f t="shared" si="0"/>
        <v>9288407.2683955636</v>
      </c>
      <c r="BR3" s="7">
        <f t="shared" si="0"/>
        <v>5894451.4229698302</v>
      </c>
      <c r="BS3" s="7">
        <f t="shared" si="0"/>
        <v>3648545.3322993619</v>
      </c>
      <c r="BT3" s="7">
        <f t="shared" si="0"/>
        <v>2201441.7628407776</v>
      </c>
      <c r="BU3" s="7">
        <f t="shared" si="0"/>
        <v>1294198.8777174859</v>
      </c>
      <c r="BV3" s="7">
        <f t="shared" si="0"/>
        <v>740997.65546520811</v>
      </c>
      <c r="BW3" s="7">
        <f t="shared" si="0"/>
        <v>413006.45996940002</v>
      </c>
      <c r="BX3" s="7">
        <f t="shared" si="0"/>
        <v>223947.80766200757</v>
      </c>
      <c r="BY3" s="7">
        <f t="shared" si="0"/>
        <v>118037.56342880949</v>
      </c>
      <c r="BZ3" s="7">
        <f t="shared" si="0"/>
        <v>60380.368063448972</v>
      </c>
      <c r="CA3" s="7">
        <f t="shared" si="0"/>
        <v>29873.148562130187</v>
      </c>
      <c r="CB3" s="7">
        <f t="shared" si="0"/>
        <v>14274.042014182254</v>
      </c>
      <c r="CC3" s="7">
        <f t="shared" si="0"/>
        <v>6563.8245528479365</v>
      </c>
      <c r="CD3" s="7">
        <f t="shared" si="0"/>
        <v>2884.1217509811877</v>
      </c>
      <c r="CE3" s="7">
        <f t="shared" si="0"/>
        <v>1197.574963418198</v>
      </c>
      <c r="CF3" s="7">
        <f t="shared" si="0"/>
        <v>453.1002254505334</v>
      </c>
      <c r="CG3" s="7">
        <f t="shared" si="0"/>
        <v>147.6192068542301</v>
      </c>
      <c r="CH3" s="7">
        <f t="shared" si="0"/>
        <v>34.336807831659634</v>
      </c>
    </row>
    <row r="4" spans="1:86">
      <c r="A4" s="6" t="s">
        <v>8</v>
      </c>
      <c r="B4" s="9">
        <f t="array" ref="B4:CH4">TRANSPOSE('Scenario Test Data'!E2:E86)</f>
        <v>8214888152.6268091</v>
      </c>
      <c r="C4" s="9">
        <v>240521507.92573667</v>
      </c>
      <c r="D4" s="9">
        <v>238185485.18220046</v>
      </c>
      <c r="E4" s="9">
        <v>235840319.74515235</v>
      </c>
      <c r="F4" s="9">
        <v>233484693.27277577</v>
      </c>
      <c r="G4" s="9">
        <v>230738682.03113821</v>
      </c>
      <c r="H4" s="9">
        <v>227961613.70473555</v>
      </c>
      <c r="I4" s="9">
        <v>225149157.46980089</v>
      </c>
      <c r="J4" s="9">
        <v>222297890.2228829</v>
      </c>
      <c r="K4" s="9">
        <v>219400481.53918886</v>
      </c>
      <c r="L4" s="9">
        <v>214886048.75897238</v>
      </c>
      <c r="M4" s="9">
        <v>210370785.58065128</v>
      </c>
      <c r="N4" s="9">
        <v>205849923.17989939</v>
      </c>
      <c r="O4" s="9">
        <v>201319312.49182704</v>
      </c>
      <c r="P4" s="9">
        <v>196774722.99600968</v>
      </c>
      <c r="Q4" s="9">
        <v>192211312.17759222</v>
      </c>
      <c r="R4" s="9">
        <v>187623789.65520689</v>
      </c>
      <c r="S4" s="9">
        <v>183005999.42475224</v>
      </c>
      <c r="T4" s="9">
        <v>178350979.58184713</v>
      </c>
      <c r="U4" s="9">
        <v>173650523.99240783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24052150.792573668</v>
      </c>
      <c r="D5" s="1">
        <f t="shared" si="1"/>
        <v>23818548.518220048</v>
      </c>
      <c r="E5" s="1">
        <f t="shared" si="1"/>
        <v>23584031.974515237</v>
      </c>
      <c r="F5" s="1">
        <f t="shared" si="1"/>
        <v>23348469.327277578</v>
      </c>
      <c r="G5" s="1">
        <f t="shared" si="1"/>
        <v>23073868.203113824</v>
      </c>
      <c r="H5" s="1">
        <f t="shared" si="1"/>
        <v>22796161.370473556</v>
      </c>
      <c r="I5" s="1">
        <f t="shared" si="1"/>
        <v>22514915.74698009</v>
      </c>
      <c r="J5" s="1">
        <f t="shared" si="1"/>
        <v>22229789.022288293</v>
      </c>
      <c r="K5" s="1">
        <f t="shared" si="1"/>
        <v>21940048.153918888</v>
      </c>
      <c r="L5" s="1">
        <f t="shared" si="1"/>
        <v>21488604.87589724</v>
      </c>
      <c r="M5" s="1">
        <f t="shared" si="1"/>
        <v>21037078.558065131</v>
      </c>
      <c r="N5" s="1">
        <f t="shared" si="1"/>
        <v>20584992.317989942</v>
      </c>
      <c r="O5" s="1">
        <f t="shared" si="1"/>
        <v>20131931.249182705</v>
      </c>
      <c r="P5" s="1">
        <f t="shared" si="1"/>
        <v>19677472.29960097</v>
      </c>
      <c r="Q5" s="1">
        <f t="shared" si="1"/>
        <v>19221131.217759222</v>
      </c>
      <c r="R5" s="1">
        <f t="shared" si="1"/>
        <v>18762378.965520691</v>
      </c>
      <c r="S5" s="1">
        <f t="shared" si="1"/>
        <v>18300599.942475226</v>
      </c>
      <c r="T5" s="1">
        <f t="shared" si="1"/>
        <v>17835097.958184715</v>
      </c>
      <c r="U5" s="1">
        <f t="shared" si="1"/>
        <v>17365052.399240784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TRANSPOSE('Scenario Test Data'!C2:D86)</f>
        <v>63332854.419955797</v>
      </c>
      <c r="C6" s="9">
        <v>62711666.215257898</v>
      </c>
      <c r="D6" s="9">
        <v>62088381.821702898</v>
      </c>
      <c r="E6" s="9">
        <v>61462730.015933298</v>
      </c>
      <c r="F6" s="9">
        <v>60834527.157265797</v>
      </c>
      <c r="G6" s="9">
        <v>60104010.676764101</v>
      </c>
      <c r="H6" s="9">
        <v>59365087.367166802</v>
      </c>
      <c r="I6" s="9">
        <v>58616674.2916077</v>
      </c>
      <c r="J6" s="9">
        <v>57857636.683641903</v>
      </c>
      <c r="K6" s="9">
        <v>57085564.834492698</v>
      </c>
      <c r="L6" s="9">
        <v>55891224.591163799</v>
      </c>
      <c r="M6" s="9">
        <v>54694951.5648477</v>
      </c>
      <c r="N6" s="9">
        <v>53495118.731041797</v>
      </c>
      <c r="O6" s="9">
        <v>52290051.185085997</v>
      </c>
      <c r="P6" s="9">
        <v>51078116.796670496</v>
      </c>
      <c r="Q6" s="9">
        <v>49857739.639138103</v>
      </c>
      <c r="R6" s="9">
        <v>48627477.392310403</v>
      </c>
      <c r="S6" s="9">
        <v>47385989.023928799</v>
      </c>
      <c r="T6" s="9">
        <v>46131998.323048003</v>
      </c>
      <c r="U6" s="9">
        <v>44864344.872719802</v>
      </c>
      <c r="V6" s="9">
        <v>20670083.744529799</v>
      </c>
      <c r="W6" s="9">
        <v>19919334.1432858</v>
      </c>
      <c r="X6" s="9">
        <v>19157657.052731998</v>
      </c>
      <c r="Y6" s="9">
        <v>18386167.362278499</v>
      </c>
      <c r="Z6" s="9">
        <v>17606348.353504598</v>
      </c>
      <c r="AA6" s="9">
        <v>16820001.6354229</v>
      </c>
      <c r="AB6" s="9">
        <v>16029239.389513001</v>
      </c>
      <c r="AC6" s="9">
        <v>15236747.909148401</v>
      </c>
      <c r="AD6" s="9">
        <v>14445433.660506301</v>
      </c>
      <c r="AE6" s="9">
        <v>13658341.2814501</v>
      </c>
      <c r="AF6" s="9">
        <v>12878581.2840885</v>
      </c>
      <c r="AG6" s="9">
        <v>12109190.235292399</v>
      </c>
      <c r="AH6" s="9">
        <v>11353067.472038301</v>
      </c>
      <c r="AI6" s="9">
        <v>10612918.9625715</v>
      </c>
      <c r="AJ6" s="9">
        <v>9891169.7179750297</v>
      </c>
      <c r="AK6" s="9">
        <v>9189908.8906582296</v>
      </c>
      <c r="AL6" s="9">
        <v>8510918.2675101794</v>
      </c>
      <c r="AM6" s="9">
        <v>7855646.0436698198</v>
      </c>
      <c r="AN6" s="9">
        <v>7225249.7107959697</v>
      </c>
      <c r="AO6" s="9">
        <v>6620627.0454469696</v>
      </c>
      <c r="AP6" s="9">
        <v>6042472.8314967304</v>
      </c>
      <c r="AQ6" s="9">
        <v>5491347.5862980103</v>
      </c>
      <c r="AR6" s="9">
        <v>4967709.6390609602</v>
      </c>
      <c r="AS6" s="9">
        <v>4471949.0956823397</v>
      </c>
      <c r="AT6" s="9">
        <v>4004391.9905345901</v>
      </c>
      <c r="AU6" s="9">
        <v>3565298.8534742701</v>
      </c>
      <c r="AV6" s="9">
        <v>3154834.9472749601</v>
      </c>
      <c r="AW6" s="9">
        <v>2773054.08946857</v>
      </c>
      <c r="AX6" s="9">
        <v>2419919.9052643399</v>
      </c>
      <c r="AY6" s="9">
        <v>2095318.82329915</v>
      </c>
      <c r="AZ6" s="9">
        <v>1799031.1748009799</v>
      </c>
      <c r="BA6" s="9">
        <v>1530719.9129723499</v>
      </c>
      <c r="BB6" s="9">
        <v>1289840.8647199599</v>
      </c>
      <c r="BC6" s="9">
        <v>1075552.1510328499</v>
      </c>
      <c r="BD6" s="9">
        <v>886830.58993362298</v>
      </c>
      <c r="BE6" s="9">
        <v>722440.89928278897</v>
      </c>
      <c r="BF6" s="9">
        <v>580981.33310440101</v>
      </c>
      <c r="BG6" s="9">
        <v>460909.013758727</v>
      </c>
      <c r="BH6" s="9">
        <v>360382.66822757298</v>
      </c>
      <c r="BI6" s="9">
        <v>277477.553667292</v>
      </c>
      <c r="BJ6" s="9">
        <v>210189.58455016301</v>
      </c>
      <c r="BK6" s="9">
        <v>156481.10033068</v>
      </c>
      <c r="BL6" s="9">
        <v>114384.879491721</v>
      </c>
      <c r="BM6" s="9">
        <v>82010.779309158199</v>
      </c>
      <c r="BN6" s="9">
        <v>57615.732415832797</v>
      </c>
      <c r="BO6" s="9">
        <v>39631.795051986403</v>
      </c>
      <c r="BP6" s="9">
        <v>26670.628805361801</v>
      </c>
      <c r="BQ6" s="9">
        <v>17550.574254620198</v>
      </c>
      <c r="BR6" s="9">
        <v>11288.1666986041</v>
      </c>
      <c r="BS6" s="9">
        <v>7091.1380975054199</v>
      </c>
      <c r="BT6" s="9">
        <v>4348.0832300103102</v>
      </c>
      <c r="BU6" s="9">
        <v>2601.0568925022899</v>
      </c>
      <c r="BV6" s="9">
        <v>1517.27412453029</v>
      </c>
      <c r="BW6" s="9">
        <v>862.58590084643004</v>
      </c>
      <c r="BX6" s="9">
        <v>477.63563123831699</v>
      </c>
      <c r="BY6" s="9">
        <v>257.34261634130598</v>
      </c>
      <c r="BZ6" s="9">
        <v>134.71371841145799</v>
      </c>
      <c r="CA6" s="9">
        <v>68.312173193537504</v>
      </c>
      <c r="CB6" s="9">
        <v>33.568421261545701</v>
      </c>
      <c r="CC6" s="9">
        <v>15.9490947630475</v>
      </c>
      <c r="CD6" s="9">
        <v>7.2890169279454602</v>
      </c>
      <c r="CE6" s="9">
        <v>3.2087562808954599</v>
      </c>
      <c r="CF6" s="9">
        <v>1.3095338839823401</v>
      </c>
      <c r="CG6" s="9">
        <v>0.46833841410237098</v>
      </c>
      <c r="CH6" s="9">
        <v>0.13882447833932501</v>
      </c>
    </row>
    <row r="7" spans="1:86">
      <c r="A7" s="6" t="s">
        <v>12</v>
      </c>
      <c r="B7" s="9">
        <v>146115829.91819999</v>
      </c>
      <c r="C7" s="9">
        <v>151276195.44123101</v>
      </c>
      <c r="D7" s="9">
        <v>156700665.588673</v>
      </c>
      <c r="E7" s="9">
        <v>162332753.55997601</v>
      </c>
      <c r="F7" s="9">
        <v>168162746.61115199</v>
      </c>
      <c r="G7" s="9">
        <v>178745563.23862299</v>
      </c>
      <c r="H7" s="9">
        <v>190164545.345835</v>
      </c>
      <c r="I7" s="9">
        <v>202482175.89010501</v>
      </c>
      <c r="J7" s="9">
        <v>215796010.73115399</v>
      </c>
      <c r="K7" s="9">
        <v>230912659.08678499</v>
      </c>
      <c r="L7" s="9">
        <v>245541222.50305301</v>
      </c>
      <c r="M7" s="9">
        <v>261356386.630294</v>
      </c>
      <c r="N7" s="9">
        <v>278417410.012124</v>
      </c>
      <c r="O7" s="9">
        <v>296712073.26543897</v>
      </c>
      <c r="P7" s="9">
        <v>316199017.16950899</v>
      </c>
      <c r="Q7" s="9">
        <v>336780000.02178699</v>
      </c>
      <c r="R7" s="9">
        <v>358375700.42646402</v>
      </c>
      <c r="S7" s="9">
        <v>380924686.35179299</v>
      </c>
      <c r="T7" s="9">
        <v>404328338.22735399</v>
      </c>
      <c r="U7" s="9">
        <v>428496238.05949497</v>
      </c>
      <c r="V7" s="9">
        <v>330920724.11459398</v>
      </c>
      <c r="W7" s="9">
        <v>347566421.11110997</v>
      </c>
      <c r="X7" s="9">
        <v>363380092.45703799</v>
      </c>
      <c r="Y7" s="9">
        <v>378060636.953457</v>
      </c>
      <c r="Z7" s="9">
        <v>391352402.46456701</v>
      </c>
      <c r="AA7" s="9">
        <v>403013889.701729</v>
      </c>
      <c r="AB7" s="9">
        <v>412605992.75535703</v>
      </c>
      <c r="AC7" s="9">
        <v>419921678.72644198</v>
      </c>
      <c r="AD7" s="9">
        <v>424846563.88044602</v>
      </c>
      <c r="AE7" s="9">
        <v>427318151.49155003</v>
      </c>
      <c r="AF7" s="9">
        <v>427405175.22654098</v>
      </c>
      <c r="AG7" s="9">
        <v>425213534.76422697</v>
      </c>
      <c r="AH7" s="9">
        <v>420876394.83384299</v>
      </c>
      <c r="AI7" s="9">
        <v>414597247.75574899</v>
      </c>
      <c r="AJ7" s="9">
        <v>406624011.00898701</v>
      </c>
      <c r="AK7" s="9">
        <v>397187413.41404098</v>
      </c>
      <c r="AL7" s="9">
        <v>386535057.92957699</v>
      </c>
      <c r="AM7" s="9">
        <v>374871531.43230897</v>
      </c>
      <c r="AN7" s="9">
        <v>362369742.39060801</v>
      </c>
      <c r="AO7" s="9">
        <v>349172206.813932</v>
      </c>
      <c r="AP7" s="9">
        <v>335345533.65884</v>
      </c>
      <c r="AQ7" s="9">
        <v>320945200.83003801</v>
      </c>
      <c r="AR7" s="9">
        <v>305993029.66988403</v>
      </c>
      <c r="AS7" s="9">
        <v>290518008.77077699</v>
      </c>
      <c r="AT7" s="9">
        <v>274561911.26111299</v>
      </c>
      <c r="AU7" s="9">
        <v>258175916.01278299</v>
      </c>
      <c r="AV7" s="9">
        <v>241431648.09541801</v>
      </c>
      <c r="AW7" s="9">
        <v>224387726.977267</v>
      </c>
      <c r="AX7" s="9">
        <v>207110648.02257401</v>
      </c>
      <c r="AY7" s="9">
        <v>189696889.36476699</v>
      </c>
      <c r="AZ7" s="9">
        <v>172243577.82194099</v>
      </c>
      <c r="BA7" s="9">
        <v>154925665.68459901</v>
      </c>
      <c r="BB7" s="9">
        <v>137970663.629978</v>
      </c>
      <c r="BC7" s="9">
        <v>121534610.152279</v>
      </c>
      <c r="BD7" s="9">
        <v>105803157.473759</v>
      </c>
      <c r="BE7" s="9">
        <v>90909918.607945696</v>
      </c>
      <c r="BF7" s="9">
        <v>76976554.331271902</v>
      </c>
      <c r="BG7" s="9">
        <v>64231460.296588004</v>
      </c>
      <c r="BH7" s="9">
        <v>52745398.934045397</v>
      </c>
      <c r="BI7" s="9">
        <v>42586086.577400498</v>
      </c>
      <c r="BJ7" s="9">
        <v>33781557.296994597</v>
      </c>
      <c r="BK7" s="9">
        <v>26286509.474297199</v>
      </c>
      <c r="BL7" s="9">
        <v>20049134.239415601</v>
      </c>
      <c r="BM7" s="9">
        <v>14966390.813140299</v>
      </c>
      <c r="BN7" s="9">
        <v>10916946.0802055</v>
      </c>
      <c r="BO7" s="9">
        <v>7775868.8655969901</v>
      </c>
      <c r="BP7" s="9">
        <v>5400288.3146059997</v>
      </c>
      <c r="BQ7" s="9">
        <v>3655057.4892229801</v>
      </c>
      <c r="BR7" s="9">
        <v>2411451.4666609601</v>
      </c>
      <c r="BS7" s="9">
        <v>1549468.79133006</v>
      </c>
      <c r="BT7" s="9">
        <v>968938.054778505</v>
      </c>
      <c r="BU7" s="9">
        <v>589426.13169129996</v>
      </c>
      <c r="BV7" s="9">
        <v>348703.85103523399</v>
      </c>
      <c r="BW7" s="9">
        <v>200586.260205628</v>
      </c>
      <c r="BX7" s="9">
        <v>112151.04283182</v>
      </c>
      <c r="BY7" s="9">
        <v>60940.979651883499</v>
      </c>
      <c r="BZ7" s="9">
        <v>32183.9168248108</v>
      </c>
      <c r="CA7" s="9">
        <v>16426.988831618299</v>
      </c>
      <c r="CB7" s="9">
        <v>8104.8703004982399</v>
      </c>
      <c r="CC7" s="9">
        <v>3860.6684436891401</v>
      </c>
      <c r="CD7" s="9">
        <v>1765.78142316448</v>
      </c>
      <c r="CE7" s="9">
        <v>777.19323058931502</v>
      </c>
      <c r="CF7" s="9">
        <v>317.76449147583702</v>
      </c>
      <c r="CG7" s="9">
        <v>117.24263681409499</v>
      </c>
      <c r="CH7" s="9">
        <v>35.2280875882701</v>
      </c>
    </row>
    <row r="8" spans="1:86" ht="15" customHeight="1">
      <c r="A8" s="6" t="s">
        <v>13</v>
      </c>
      <c r="B8" s="7">
        <f t="shared" ref="B8:CH8" si="2">MAX((B12-B7)*$B$32*$B$33, 0)</f>
        <v>4728899.3143560058</v>
      </c>
      <c r="C8" s="7">
        <f t="shared" si="2"/>
        <v>6736440.9246829748</v>
      </c>
      <c r="D8" s="7">
        <f t="shared" si="2"/>
        <v>8977076.9387573451</v>
      </c>
      <c r="E8" s="7">
        <f t="shared" si="2"/>
        <v>11472746.896810072</v>
      </c>
      <c r="F8" s="7">
        <f t="shared" si="2"/>
        <v>14248475.131316165</v>
      </c>
      <c r="G8" s="7">
        <f t="shared" si="2"/>
        <v>15297582.115778347</v>
      </c>
      <c r="H8" s="7">
        <f t="shared" si="2"/>
        <v>16424851.990749303</v>
      </c>
      <c r="I8" s="7">
        <f t="shared" si="2"/>
        <v>17633881.066155896</v>
      </c>
      <c r="J8" s="7">
        <f t="shared" si="2"/>
        <v>18930316.846915316</v>
      </c>
      <c r="K8" s="7">
        <f t="shared" si="2"/>
        <v>20026501.535550311</v>
      </c>
      <c r="L8" s="7">
        <f t="shared" si="2"/>
        <v>21023967.550717745</v>
      </c>
      <c r="M8" s="7">
        <f t="shared" si="2"/>
        <v>22059308.82527652</v>
      </c>
      <c r="N8" s="7">
        <f t="shared" si="2"/>
        <v>23122769.664907917</v>
      </c>
      <c r="O8" s="7">
        <f t="shared" si="2"/>
        <v>24197355.896515619</v>
      </c>
      <c r="P8" s="7">
        <f t="shared" si="2"/>
        <v>25262315.622806218</v>
      </c>
      <c r="Q8" s="7">
        <f t="shared" si="2"/>
        <v>26291315.516849469</v>
      </c>
      <c r="R8" s="7">
        <f t="shared" si="2"/>
        <v>27258837.342885118</v>
      </c>
      <c r="S8" s="7">
        <f t="shared" si="2"/>
        <v>28138218.42224694</v>
      </c>
      <c r="T8" s="7">
        <f t="shared" si="2"/>
        <v>28898793.618511319</v>
      </c>
      <c r="U8" s="7">
        <f t="shared" si="2"/>
        <v>29509671.593012098</v>
      </c>
      <c r="V8" s="7">
        <f t="shared" si="2"/>
        <v>20192553.983870532</v>
      </c>
      <c r="W8" s="7">
        <f t="shared" si="2"/>
        <v>19931221.123333808</v>
      </c>
      <c r="X8" s="7">
        <f t="shared" si="2"/>
        <v>19411588.536044035</v>
      </c>
      <c r="Y8" s="7">
        <f t="shared" si="2"/>
        <v>18622555.117548048</v>
      </c>
      <c r="Z8" s="7">
        <f t="shared" si="2"/>
        <v>17562603.086881865</v>
      </c>
      <c r="AA8" s="7">
        <f t="shared" si="2"/>
        <v>16240195.355273819</v>
      </c>
      <c r="AB8" s="7">
        <f t="shared" si="2"/>
        <v>14679157.140750038</v>
      </c>
      <c r="AC8" s="7">
        <f t="shared" si="2"/>
        <v>12918498.966894377</v>
      </c>
      <c r="AD8" s="7">
        <f t="shared" si="2"/>
        <v>11012434.028212661</v>
      </c>
      <c r="AE8" s="7">
        <f t="shared" si="2"/>
        <v>9021231.2435489874</v>
      </c>
      <c r="AF8" s="7">
        <f t="shared" si="2"/>
        <v>7006798.8788527818</v>
      </c>
      <c r="AG8" s="7">
        <f t="shared" si="2"/>
        <v>5030318.7210246809</v>
      </c>
      <c r="AH8" s="7">
        <f t="shared" si="2"/>
        <v>3142005.4117859527</v>
      </c>
      <c r="AI8" s="7">
        <f t="shared" si="2"/>
        <v>1384776.7685854302</v>
      </c>
      <c r="AJ8" s="7">
        <f t="shared" si="2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7179221753.7116165</v>
      </c>
      <c r="C9" s="7">
        <f t="shared" ref="C9:CH9" si="3">C4-C6-C7-C8</f>
        <v>19797205.344564795</v>
      </c>
      <c r="D9" s="7">
        <f t="shared" si="3"/>
        <v>10419360.833067223</v>
      </c>
      <c r="E9" s="7">
        <f t="shared" si="3"/>
        <v>572089.27243296616</v>
      </c>
      <c r="F9" s="7">
        <f t="shared" si="3"/>
        <v>-9761055.6269581709</v>
      </c>
      <c r="G9" s="7">
        <f t="shared" si="3"/>
        <v>-23408474.000027232</v>
      </c>
      <c r="H9" s="7">
        <f t="shared" si="3"/>
        <v>-37992870.99901554</v>
      </c>
      <c r="I9" s="7">
        <f t="shared" si="3"/>
        <v>-53583573.778067723</v>
      </c>
      <c r="J9" s="7">
        <f t="shared" si="3"/>
        <v>-70286074.038828328</v>
      </c>
      <c r="K9" s="7">
        <f t="shared" si="3"/>
        <v>-88624243.917639121</v>
      </c>
      <c r="L9" s="7">
        <f t="shared" si="3"/>
        <v>-107570365.88596216</v>
      </c>
      <c r="M9" s="7">
        <f t="shared" si="3"/>
        <v>-127739861.43976694</v>
      </c>
      <c r="N9" s="7">
        <f t="shared" si="3"/>
        <v>-149185375.22817433</v>
      </c>
      <c r="O9" s="7">
        <f t="shared" si="3"/>
        <v>-171880167.85521352</v>
      </c>
      <c r="P9" s="7">
        <f t="shared" si="3"/>
        <v>-195764726.59297603</v>
      </c>
      <c r="Q9" s="7">
        <f t="shared" si="3"/>
        <v>-220717743.00018233</v>
      </c>
      <c r="R9" s="7">
        <f t="shared" si="3"/>
        <v>-246638225.50645265</v>
      </c>
      <c r="S9" s="7">
        <f t="shared" si="3"/>
        <v>-273442894.37321651</v>
      </c>
      <c r="T9" s="7">
        <f t="shared" si="3"/>
        <v>-301008150.58706617</v>
      </c>
      <c r="U9" s="7">
        <f t="shared" si="3"/>
        <v>-329219730.53281903</v>
      </c>
      <c r="V9" s="7">
        <f t="shared" si="3"/>
        <v>-371783361.84299427</v>
      </c>
      <c r="W9" s="7">
        <f t="shared" si="3"/>
        <v>-387416976.37772959</v>
      </c>
      <c r="X9" s="7">
        <f t="shared" si="3"/>
        <v>-401949338.04581404</v>
      </c>
      <c r="Y9" s="7">
        <f t="shared" si="3"/>
        <v>-415069359.43328357</v>
      </c>
      <c r="Z9" s="7">
        <f t="shared" si="3"/>
        <v>-426521353.90495348</v>
      </c>
      <c r="AA9" s="7">
        <f t="shared" si="3"/>
        <v>-436074086.69242573</v>
      </c>
      <c r="AB9" s="7">
        <f t="shared" si="3"/>
        <v>-443314389.28562009</v>
      </c>
      <c r="AC9" s="7">
        <f t="shared" si="3"/>
        <v>-448076925.60248476</v>
      </c>
      <c r="AD9" s="7">
        <f t="shared" si="3"/>
        <v>-450304431.56916499</v>
      </c>
      <c r="AE9" s="7">
        <f t="shared" si="3"/>
        <v>-449997724.01654911</v>
      </c>
      <c r="AF9" s="7">
        <f t="shared" si="3"/>
        <v>-447290555.38948226</v>
      </c>
      <c r="AG9" s="7">
        <f t="shared" si="3"/>
        <v>-442353043.72054404</v>
      </c>
      <c r="AH9" s="7">
        <f t="shared" si="3"/>
        <v>-435371467.71766728</v>
      </c>
      <c r="AI9" s="7">
        <f t="shared" si="3"/>
        <v>-426594943.48690593</v>
      </c>
      <c r="AJ9" s="7">
        <f t="shared" si="3"/>
        <v>-416515180.72696203</v>
      </c>
      <c r="AK9" s="7">
        <f t="shared" si="3"/>
        <v>-406377322.30469918</v>
      </c>
      <c r="AL9" s="7">
        <f t="shared" si="3"/>
        <v>-395045976.19708717</v>
      </c>
      <c r="AM9" s="7">
        <f t="shared" si="3"/>
        <v>-382727177.47597879</v>
      </c>
      <c r="AN9" s="7">
        <f t="shared" si="3"/>
        <v>-369594992.10140401</v>
      </c>
      <c r="AO9" s="7">
        <f t="shared" si="3"/>
        <v>-355792833.85937899</v>
      </c>
      <c r="AP9" s="7">
        <f t="shared" si="3"/>
        <v>-341388006.49033672</v>
      </c>
      <c r="AQ9" s="7">
        <f t="shared" si="3"/>
        <v>-326436548.416336</v>
      </c>
      <c r="AR9" s="7">
        <f t="shared" si="3"/>
        <v>-310960739.308945</v>
      </c>
      <c r="AS9" s="7">
        <f t="shared" si="3"/>
        <v>-294989957.86645931</v>
      </c>
      <c r="AT9" s="7">
        <f t="shared" si="3"/>
        <v>-278566303.25164759</v>
      </c>
      <c r="AU9" s="7">
        <f t="shared" si="3"/>
        <v>-261741214.86625725</v>
      </c>
      <c r="AV9" s="7">
        <f t="shared" si="3"/>
        <v>-244586483.04269296</v>
      </c>
      <c r="AW9" s="7">
        <f t="shared" si="3"/>
        <v>-227160781.06673557</v>
      </c>
      <c r="AX9" s="7">
        <f t="shared" si="3"/>
        <v>-209530567.92783836</v>
      </c>
      <c r="AY9" s="7">
        <f t="shared" si="3"/>
        <v>-191792208.18806612</v>
      </c>
      <c r="AZ9" s="7">
        <f t="shared" si="3"/>
        <v>-174042608.99674198</v>
      </c>
      <c r="BA9" s="7">
        <f t="shared" si="3"/>
        <v>-156456385.59757137</v>
      </c>
      <c r="BB9" s="7">
        <f t="shared" si="3"/>
        <v>-139260504.49469796</v>
      </c>
      <c r="BC9" s="7">
        <f t="shared" si="3"/>
        <v>-122610162.30331185</v>
      </c>
      <c r="BD9" s="7">
        <f t="shared" si="3"/>
        <v>-106689988.06369261</v>
      </c>
      <c r="BE9" s="7">
        <f t="shared" si="3"/>
        <v>-91632359.507228479</v>
      </c>
      <c r="BF9" s="7">
        <f t="shared" si="3"/>
        <v>-77557535.664376304</v>
      </c>
      <c r="BG9" s="7">
        <f t="shared" si="3"/>
        <v>-64692369.31034673</v>
      </c>
      <c r="BH9" s="7">
        <f t="shared" si="3"/>
        <v>-53105781.602272972</v>
      </c>
      <c r="BI9" s="7">
        <f t="shared" si="3"/>
        <v>-42863564.13106779</v>
      </c>
      <c r="BJ9" s="7">
        <f t="shared" si="3"/>
        <v>-33991746.881544761</v>
      </c>
      <c r="BK9" s="7">
        <f t="shared" si="3"/>
        <v>-26442990.57462788</v>
      </c>
      <c r="BL9" s="7">
        <f t="shared" si="3"/>
        <v>-20163519.118907321</v>
      </c>
      <c r="BM9" s="7">
        <f t="shared" si="3"/>
        <v>-15048401.592449456</v>
      </c>
      <c r="BN9" s="7">
        <f t="shared" si="3"/>
        <v>-10974561.812621333</v>
      </c>
      <c r="BO9" s="7">
        <f t="shared" si="3"/>
        <v>-7815500.6606489765</v>
      </c>
      <c r="BP9" s="7">
        <f t="shared" si="3"/>
        <v>-5426958.9434113614</v>
      </c>
      <c r="BQ9" s="7">
        <f t="shared" si="3"/>
        <v>-3672608.0634776005</v>
      </c>
      <c r="BR9" s="7">
        <f t="shared" si="3"/>
        <v>-2422739.633359564</v>
      </c>
      <c r="BS9" s="7">
        <f t="shared" si="3"/>
        <v>-1556559.9294275653</v>
      </c>
      <c r="BT9" s="7">
        <f t="shared" si="3"/>
        <v>-973286.13800851535</v>
      </c>
      <c r="BU9" s="7">
        <f t="shared" si="3"/>
        <v>-592027.1885838022</v>
      </c>
      <c r="BV9" s="7">
        <f t="shared" si="3"/>
        <v>-350221.12515976431</v>
      </c>
      <c r="BW9" s="7">
        <f t="shared" si="3"/>
        <v>-201448.84610647443</v>
      </c>
      <c r="BX9" s="7">
        <f t="shared" si="3"/>
        <v>-112628.67846305831</v>
      </c>
      <c r="BY9" s="7">
        <f t="shared" si="3"/>
        <v>-61198.322268224802</v>
      </c>
      <c r="BZ9" s="7">
        <f t="shared" si="3"/>
        <v>-32318.630543222258</v>
      </c>
      <c r="CA9" s="7">
        <f t="shared" si="3"/>
        <v>-16495.301004811838</v>
      </c>
      <c r="CB9" s="7">
        <f t="shared" si="3"/>
        <v>-8138.4387217597859</v>
      </c>
      <c r="CC9" s="7">
        <f t="shared" si="3"/>
        <v>-3876.6175384521875</v>
      </c>
      <c r="CD9" s="7">
        <f t="shared" si="3"/>
        <v>-1773.0704400924255</v>
      </c>
      <c r="CE9" s="7">
        <f t="shared" si="3"/>
        <v>-780.40198687021052</v>
      </c>
      <c r="CF9" s="7">
        <f t="shared" si="3"/>
        <v>-319.07402535981936</v>
      </c>
      <c r="CG9" s="7">
        <f t="shared" si="3"/>
        <v>-117.71097522819737</v>
      </c>
      <c r="CH9" s="7">
        <f t="shared" si="3"/>
        <v>-35.366912066609423</v>
      </c>
    </row>
    <row r="10" spans="1:86">
      <c r="A10" s="6" t="s">
        <v>15</v>
      </c>
      <c r="B10" s="7">
        <f t="shared" ref="B10:CH10" si="4">B9-C3+(1+$B$28)*B3</f>
        <v>1131252573.2131891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TRANSPOSE('Scenario Test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0.96153846153846145</v>
      </c>
      <c r="C17" s="5">
        <f t="shared" si="5"/>
        <v>0.92455621301775137</v>
      </c>
      <c r="D17" s="5">
        <f t="shared" si="5"/>
        <v>0.88899635867091487</v>
      </c>
      <c r="E17" s="5">
        <f t="shared" si="5"/>
        <v>0.85480419102972571</v>
      </c>
      <c r="F17" s="5">
        <f t="shared" si="5"/>
        <v>0.82192710675935154</v>
      </c>
      <c r="G17" s="5">
        <f t="shared" si="5"/>
        <v>0.79031452573014571</v>
      </c>
      <c r="H17" s="5">
        <f t="shared" si="5"/>
        <v>0.75991781320206331</v>
      </c>
      <c r="I17" s="5">
        <f t="shared" si="5"/>
        <v>0.73069020500198378</v>
      </c>
      <c r="J17" s="5">
        <f t="shared" si="5"/>
        <v>0.70258673557883045</v>
      </c>
      <c r="K17" s="5">
        <f t="shared" si="5"/>
        <v>0.67556416882579851</v>
      </c>
      <c r="L17" s="5">
        <f t="shared" si="5"/>
        <v>0.6495809315632679</v>
      </c>
      <c r="M17" s="5">
        <f t="shared" si="5"/>
        <v>0.62459704958006512</v>
      </c>
      <c r="N17" s="5">
        <f t="shared" si="5"/>
        <v>0.600574086134678</v>
      </c>
      <c r="O17" s="5">
        <f t="shared" si="5"/>
        <v>0.57747508282180582</v>
      </c>
      <c r="P17" s="5">
        <f t="shared" si="5"/>
        <v>0.55526450271327477</v>
      </c>
      <c r="Q17" s="5">
        <f t="shared" si="5"/>
        <v>0.53390817568584104</v>
      </c>
      <c r="R17" s="5">
        <f t="shared" si="5"/>
        <v>0.51337324585177024</v>
      </c>
      <c r="S17" s="5">
        <f t="shared" si="5"/>
        <v>0.49362812101131748</v>
      </c>
      <c r="T17" s="5">
        <f t="shared" si="5"/>
        <v>0.47464242404934376</v>
      </c>
      <c r="U17" s="5">
        <f t="shared" si="5"/>
        <v>0.45638694620129205</v>
      </c>
      <c r="V17" s="5">
        <f t="shared" si="5"/>
        <v>0.43883360211662686</v>
      </c>
      <c r="W17" s="5">
        <f t="shared" si="5"/>
        <v>0.42195538665060278</v>
      </c>
      <c r="X17" s="5">
        <f t="shared" si="5"/>
        <v>0.40572633331788732</v>
      </c>
      <c r="Y17" s="5">
        <f t="shared" si="5"/>
        <v>0.39012147434412242</v>
      </c>
      <c r="Z17" s="5">
        <f t="shared" si="5"/>
        <v>0.37511680225396377</v>
      </c>
      <c r="AA17" s="5">
        <f t="shared" si="5"/>
        <v>0.36068923293650368</v>
      </c>
      <c r="AB17" s="5">
        <f t="shared" si="5"/>
        <v>0.3468165701312535</v>
      </c>
      <c r="AC17" s="5">
        <f t="shared" si="5"/>
        <v>0.3334774712800514</v>
      </c>
      <c r="AD17" s="5">
        <f t="shared" si="5"/>
        <v>0.32065141469235708</v>
      </c>
      <c r="AE17" s="5">
        <f t="shared" si="5"/>
        <v>0.30831866797342034</v>
      </c>
      <c r="AF17" s="5">
        <f t="shared" si="5"/>
        <v>0.29646025766675027</v>
      </c>
      <c r="AG17" s="5">
        <f t="shared" si="5"/>
        <v>0.28505794006418295</v>
      </c>
      <c r="AH17" s="5">
        <f t="shared" si="5"/>
        <v>0.27409417313863743</v>
      </c>
      <c r="AI17" s="5">
        <f t="shared" si="5"/>
        <v>0.26355208955638215</v>
      </c>
      <c r="AJ17" s="5">
        <f t="shared" si="5"/>
        <v>0.25341547072729048</v>
      </c>
      <c r="AK17" s="5">
        <f t="shared" si="5"/>
        <v>0.24366872185316396</v>
      </c>
      <c r="AL17" s="5">
        <f t="shared" si="5"/>
        <v>0.23429684793573452</v>
      </c>
      <c r="AM17" s="5">
        <f t="shared" si="5"/>
        <v>0.22528543070743706</v>
      </c>
      <c r="AN17" s="5">
        <f t="shared" si="5"/>
        <v>0.21662060644945874</v>
      </c>
      <c r="AO17" s="5">
        <f t="shared" si="5"/>
        <v>0.20828904466294101</v>
      </c>
      <c r="AP17" s="5">
        <f t="shared" si="5"/>
        <v>0.20027792756052021</v>
      </c>
      <c r="AQ17" s="5">
        <f t="shared" si="5"/>
        <v>0.19257493034665407</v>
      </c>
      <c r="AR17" s="5">
        <f t="shared" si="5"/>
        <v>0.18516820225639813</v>
      </c>
      <c r="AS17" s="5">
        <f t="shared" si="5"/>
        <v>0.17804634832345972</v>
      </c>
      <c r="AT17" s="5">
        <f t="shared" si="5"/>
        <v>0.17119841184948048</v>
      </c>
      <c r="AU17" s="5">
        <f t="shared" si="5"/>
        <v>0.1646138575475774</v>
      </c>
      <c r="AV17" s="5">
        <f t="shared" si="5"/>
        <v>0.15828255533420904</v>
      </c>
      <c r="AW17" s="5">
        <f t="shared" si="5"/>
        <v>0.15219476474443175</v>
      </c>
      <c r="AX17" s="5">
        <f t="shared" si="5"/>
        <v>0.14634111994656898</v>
      </c>
      <c r="AY17" s="5">
        <f t="shared" si="5"/>
        <v>0.14071261533323939</v>
      </c>
      <c r="AZ17" s="5">
        <f t="shared" si="5"/>
        <v>0.13530059166657632</v>
      </c>
      <c r="BA17" s="5">
        <f t="shared" si="5"/>
        <v>0.13009672275632339</v>
      </c>
      <c r="BB17" s="5">
        <f t="shared" si="5"/>
        <v>0.12509300265031092</v>
      </c>
      <c r="BC17" s="5">
        <f t="shared" si="5"/>
        <v>0.12028173331760666</v>
      </c>
      <c r="BD17" s="5">
        <f t="shared" si="5"/>
        <v>0.11565551280539103</v>
      </c>
      <c r="BE17" s="5">
        <f t="shared" si="5"/>
        <v>0.11120722385133754</v>
      </c>
      <c r="BF17" s="5">
        <f t="shared" si="5"/>
        <v>0.10693002293397837</v>
      </c>
      <c r="BG17" s="5">
        <f t="shared" si="5"/>
        <v>0.10281732974420998</v>
      </c>
      <c r="BH17" s="5">
        <f t="shared" si="5"/>
        <v>9.8862817061740368E-2</v>
      </c>
      <c r="BI17" s="5">
        <f t="shared" si="5"/>
        <v>9.506040102090417E-2</v>
      </c>
      <c r="BJ17" s="5">
        <f t="shared" si="5"/>
        <v>9.1404231750869397E-2</v>
      </c>
      <c r="BK17" s="5">
        <f t="shared" si="5"/>
        <v>8.7888684375835968E-2</v>
      </c>
      <c r="BL17" s="5">
        <f t="shared" si="5"/>
        <v>8.4508350361380741E-2</v>
      </c>
      <c r="BM17" s="5">
        <f t="shared" si="5"/>
        <v>8.1258029193635312E-2</v>
      </c>
      <c r="BN17" s="5">
        <f t="shared" si="5"/>
        <v>7.8132720378495488E-2</v>
      </c>
      <c r="BO17" s="5">
        <f t="shared" si="5"/>
        <v>7.5127615748553353E-2</v>
      </c>
      <c r="BP17" s="5">
        <f t="shared" si="5"/>
        <v>7.2238092065916693E-2</v>
      </c>
      <c r="BQ17" s="5">
        <f t="shared" si="5"/>
        <v>6.9459703909535264E-2</v>
      </c>
      <c r="BR17" s="5">
        <f t="shared" si="5"/>
        <v>6.6788176836091603E-2</v>
      </c>
      <c r="BS17" s="5">
        <f t="shared" si="5"/>
        <v>6.4219400803934235E-2</v>
      </c>
      <c r="BT17" s="5">
        <f t="shared" si="5"/>
        <v>6.1749423849936765E-2</v>
      </c>
      <c r="BU17" s="5">
        <f t="shared" si="5"/>
        <v>5.937444600955457E-2</v>
      </c>
      <c r="BV17" s="5">
        <f t="shared" si="5"/>
        <v>5.7090813470725546E-2</v>
      </c>
      <c r="BW17" s="5">
        <f t="shared" si="5"/>
        <v>5.4895012952620711E-2</v>
      </c>
      <c r="BX17" s="5">
        <f t="shared" si="5"/>
        <v>5.2783666300596846E-2</v>
      </c>
      <c r="BY17" s="5">
        <f t="shared" si="5"/>
        <v>5.0753525289035421E-2</v>
      </c>
      <c r="BZ17" s="5">
        <f t="shared" si="5"/>
        <v>4.8801466624072518E-2</v>
      </c>
      <c r="CA17" s="5">
        <f t="shared" si="5"/>
        <v>4.6924487138531264E-2</v>
      </c>
      <c r="CB17" s="5">
        <f t="shared" si="5"/>
        <v>4.5119699171664682E-2</v>
      </c>
      <c r="CC17" s="5">
        <f t="shared" si="5"/>
        <v>4.3384326126600647E-2</v>
      </c>
      <c r="CD17" s="5">
        <f t="shared" si="5"/>
        <v>4.171569819865447E-2</v>
      </c>
      <c r="CE17" s="5">
        <f t="shared" si="5"/>
        <v>4.0111248267936987E-2</v>
      </c>
      <c r="CF17" s="5">
        <f t="shared" si="5"/>
        <v>3.8568507949939407E-2</v>
      </c>
      <c r="CG17" s="5">
        <f t="shared" si="5"/>
        <v>3.7085103798018659E-2</v>
      </c>
      <c r="CH17" s="5">
        <f t="shared" si="5"/>
        <v>3.5658753651941009E-2</v>
      </c>
    </row>
    <row r="18" spans="1:86">
      <c r="A18" s="5" t="s">
        <v>19</v>
      </c>
      <c r="B18" s="7">
        <f t="shared" ref="B18:CH18" si="6">B10</f>
        <v>1131252573.2131891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1087742858.8588357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231270680.69782367</v>
      </c>
      <c r="D21" s="5">
        <f t="shared" si="8"/>
        <v>220215870.17585102</v>
      </c>
      <c r="E21" s="5">
        <f t="shared" si="8"/>
        <v>209661185.48122469</v>
      </c>
      <c r="F21" s="5">
        <f t="shared" si="8"/>
        <v>199583694.35085872</v>
      </c>
      <c r="G21" s="5">
        <f t="shared" si="8"/>
        <v>189650377.33931941</v>
      </c>
      <c r="H21" s="5">
        <f t="shared" si="8"/>
        <v>180161374.61973679</v>
      </c>
      <c r="I21" s="5">
        <f t="shared" si="8"/>
        <v>171094855.38873807</v>
      </c>
      <c r="J21" s="5">
        <f t="shared" si="8"/>
        <v>162430890.97846675</v>
      </c>
      <c r="K21" s="5">
        <f t="shared" si="8"/>
        <v>154147868.10904214</v>
      </c>
      <c r="L21" s="5">
        <f t="shared" si="8"/>
        <v>145169314.92211521</v>
      </c>
      <c r="M21" s="5">
        <f t="shared" si="8"/>
        <v>136652850.87117592</v>
      </c>
      <c r="N21" s="5">
        <f t="shared" si="8"/>
        <v>128573254.67444822</v>
      </c>
      <c r="O21" s="5">
        <f t="shared" si="8"/>
        <v>120907162.12104072</v>
      </c>
      <c r="P21" s="5">
        <f t="shared" si="8"/>
        <v>113632499.45935857</v>
      </c>
      <c r="Q21" s="5">
        <f t="shared" si="8"/>
        <v>106728118.67215674</v>
      </c>
      <c r="R21" s="5">
        <f t="shared" si="8"/>
        <v>100173875.25007549</v>
      </c>
      <c r="S21" s="5">
        <f t="shared" si="8"/>
        <v>93950383.935032234</v>
      </c>
      <c r="T21" s="5">
        <f t="shared" si="8"/>
        <v>88039058.931515068</v>
      </c>
      <c r="U21" s="5">
        <f t="shared" si="8"/>
        <v>82421905.645195171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1087742858.8588357</v>
      </c>
    </row>
    <row r="24" spans="1:86" ht="15.75" customHeight="1">
      <c r="A24" s="5" t="s">
        <v>23</v>
      </c>
      <c r="B24" s="7">
        <f>SUM(B21:CH21)</f>
        <v>11049353374.249983</v>
      </c>
    </row>
    <row r="25" spans="1:86" ht="15.75" customHeight="1">
      <c r="A25" s="5" t="s">
        <v>17</v>
      </c>
      <c r="B25" s="14">
        <f>B23/B24</f>
        <v>9.8444028534173875E-2</v>
      </c>
    </row>
    <row r="26" spans="1:86" ht="15.75" customHeight="1"/>
    <row r="27" spans="1:86" ht="15.75" customHeight="1">
      <c r="A27" s="5" t="s">
        <v>25</v>
      </c>
      <c r="B27" s="23">
        <f>Standard!B28</f>
        <v>5.0000000000000001E-3</v>
      </c>
    </row>
    <row r="28" spans="1:86" ht="15.75" customHeight="1">
      <c r="A28" s="5" t="s">
        <v>26</v>
      </c>
      <c r="B28" s="23">
        <f>Standard!B29</f>
        <v>0.03</v>
      </c>
    </row>
    <row r="29" spans="1:86" ht="15.75" customHeight="1">
      <c r="A29" s="5" t="s">
        <v>27</v>
      </c>
      <c r="B29" s="23">
        <v>0.04</v>
      </c>
    </row>
    <row r="30" spans="1:86" ht="15.75" customHeight="1">
      <c r="B30" s="20">
        <f>Standard!B31</f>
        <v>0</v>
      </c>
    </row>
    <row r="31" spans="1:86" ht="15.75" customHeight="1">
      <c r="A31" s="5" t="s">
        <v>28</v>
      </c>
      <c r="B31" s="20">
        <f>Standard!B32</f>
        <v>4.7560000000000002</v>
      </c>
    </row>
    <row r="32" spans="1:86" ht="15.75" customHeight="1">
      <c r="A32" s="5" t="s">
        <v>29</v>
      </c>
      <c r="B32" s="20">
        <f>Standard!B33</f>
        <v>0.7</v>
      </c>
    </row>
    <row r="33" spans="1:2" ht="15.75" customHeight="1">
      <c r="A33" s="5" t="s">
        <v>30</v>
      </c>
      <c r="B33" s="20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63332854.419955797</v>
      </c>
      <c r="D2" s="1">
        <v>149778839.80462</v>
      </c>
      <c r="E2" s="1">
        <f>'Long Horizon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50567694.4966475</v>
      </c>
      <c r="C3" s="1">
        <v>62703835.815282799</v>
      </c>
      <c r="D3" s="1">
        <v>154402639.96621901</v>
      </c>
      <c r="E3" s="1">
        <f>'Long Horizon Value'!$B$31*B3</f>
        <v>240499955.02605551</v>
      </c>
      <c r="F3" s="1">
        <v>167315340.5</v>
      </c>
      <c r="G3" s="4"/>
    </row>
    <row r="4" spans="1:7" ht="15.75">
      <c r="A4" s="1">
        <v>2025</v>
      </c>
      <c r="B4" s="4">
        <v>50072543.672260404</v>
      </c>
      <c r="C4" s="1">
        <v>62074772.8749061</v>
      </c>
      <c r="D4" s="1">
        <v>159212782.54666799</v>
      </c>
      <c r="E4" s="1">
        <f>'Long Horizon Value'!$B$31*B4</f>
        <v>238145017.7052705</v>
      </c>
      <c r="F4" s="1">
        <v>178074658.30000001</v>
      </c>
      <c r="G4" s="4"/>
    </row>
    <row r="5" spans="1:7" ht="15.75">
      <c r="A5" s="1">
        <v>2026</v>
      </c>
      <c r="B5" s="4">
        <v>49573830.0150721</v>
      </c>
      <c r="C5" s="1">
        <v>61440953.616206497</v>
      </c>
      <c r="D5" s="1">
        <v>166462177.226448</v>
      </c>
      <c r="E5" s="1">
        <f>'Long Horizon Value'!$B$31*B5</f>
        <v>235773135.55168292</v>
      </c>
      <c r="F5" s="1">
        <v>189648817.59999999</v>
      </c>
      <c r="G5" s="4"/>
    </row>
    <row r="6" spans="1:7" ht="15.75">
      <c r="A6" s="1">
        <v>2027</v>
      </c>
      <c r="B6" s="4">
        <v>49071085.611247897</v>
      </c>
      <c r="C6" s="1">
        <v>60801924.103506804</v>
      </c>
      <c r="D6" s="1">
        <v>174106058.38168001</v>
      </c>
      <c r="E6" s="1">
        <f>'Long Horizon Value'!$B$31*B6</f>
        <v>233382083.16709501</v>
      </c>
      <c r="F6" s="1">
        <v>202087687.40000001</v>
      </c>
      <c r="G6" s="4"/>
    </row>
    <row r="7" spans="1:7" ht="15.75">
      <c r="A7" s="1">
        <v>2028</v>
      </c>
      <c r="B7" s="4">
        <v>48488967.233526997</v>
      </c>
      <c r="C7" s="1">
        <v>60064425.548730299</v>
      </c>
      <c r="D7" s="1">
        <v>181922280.98193201</v>
      </c>
      <c r="E7" s="1">
        <f>'Long Horizon Value'!$B$31*B7</f>
        <v>230613528.1626544</v>
      </c>
      <c r="F7" s="1">
        <v>215168377.80000001</v>
      </c>
      <c r="G7" s="4"/>
    </row>
    <row r="8" spans="1:7" ht="15.75">
      <c r="A8" s="1">
        <v>2029</v>
      </c>
      <c r="B8" s="4">
        <v>47903353.855786197</v>
      </c>
      <c r="C8" s="1">
        <v>59322819.063198604</v>
      </c>
      <c r="D8" s="1">
        <v>190205434.05051899</v>
      </c>
      <c r="E8" s="1">
        <f>'Long Horizon Value'!$B$31*B8</f>
        <v>227828350.93811917</v>
      </c>
      <c r="F8" s="1">
        <v>229271335.80000001</v>
      </c>
      <c r="G8" s="4"/>
    </row>
    <row r="9" spans="1:7" ht="15.75">
      <c r="A9" s="1">
        <v>2030</v>
      </c>
      <c r="B9" s="4">
        <v>47311161.852459297</v>
      </c>
      <c r="C9" s="1">
        <v>58573050.571765803</v>
      </c>
      <c r="D9" s="1">
        <v>201542356.51336601</v>
      </c>
      <c r="E9" s="1">
        <f>'Long Horizon Value'!$B$31*B9</f>
        <v>225011885.77029642</v>
      </c>
      <c r="F9" s="1">
        <v>244467607</v>
      </c>
      <c r="G9" s="4"/>
    </row>
    <row r="10" spans="1:7" ht="15.75">
      <c r="A10" s="1">
        <v>2031</v>
      </c>
      <c r="B10" s="4">
        <v>46710586.205922902</v>
      </c>
      <c r="C10" s="1">
        <v>57812298.023134999</v>
      </c>
      <c r="D10" s="1">
        <v>214949577.48323601</v>
      </c>
      <c r="E10" s="1">
        <f>'Long Horizon Value'!$B$31*B10</f>
        <v>222155547.99536934</v>
      </c>
      <c r="F10" s="1">
        <v>260868193.69999999</v>
      </c>
      <c r="G10" s="4"/>
    </row>
    <row r="11" spans="1:7" ht="15.75">
      <c r="A11" s="1">
        <v>2032</v>
      </c>
      <c r="B11" s="4">
        <v>46100753.2304582</v>
      </c>
      <c r="C11" s="1">
        <v>57039259.642470002</v>
      </c>
      <c r="D11" s="1">
        <v>229477607.556353</v>
      </c>
      <c r="E11" s="1">
        <f>'Long Horizon Value'!$B$31*B11</f>
        <v>219255182.36405921</v>
      </c>
      <c r="F11" s="1">
        <v>278594805.60000002</v>
      </c>
      <c r="G11" s="4"/>
    </row>
    <row r="12" spans="1:7" ht="15.75">
      <c r="A12" s="1">
        <v>2033</v>
      </c>
      <c r="B12" s="4">
        <v>45151647.000090301</v>
      </c>
      <c r="C12" s="1">
        <v>55845132.256159298</v>
      </c>
      <c r="D12" s="1">
        <v>243455826.633544</v>
      </c>
      <c r="E12" s="1">
        <f>'Long Horizon Value'!$B$31*B12</f>
        <v>214741233.13242948</v>
      </c>
      <c r="F12" s="1">
        <v>295598288.10000002</v>
      </c>
      <c r="G12" s="4"/>
    </row>
    <row r="13" spans="1:7" ht="15.75">
      <c r="A13" s="1">
        <v>2034</v>
      </c>
      <c r="B13" s="4">
        <v>44202933.537033699</v>
      </c>
      <c r="C13" s="1">
        <v>54650025.631025501</v>
      </c>
      <c r="D13" s="1">
        <v>258545647.83811501</v>
      </c>
      <c r="E13" s="1">
        <f>'Long Horizon Value'!$B$31*B13</f>
        <v>210229151.90213227</v>
      </c>
      <c r="F13" s="1">
        <v>313878550.5</v>
      </c>
      <c r="G13" s="4"/>
    </row>
    <row r="14" spans="1:7" ht="15.75">
      <c r="A14" s="1">
        <v>2035</v>
      </c>
      <c r="B14" s="4">
        <v>43253044.923208602</v>
      </c>
      <c r="C14" s="1">
        <v>53451372.5625742</v>
      </c>
      <c r="D14" s="1">
        <v>275422095.22013402</v>
      </c>
      <c r="E14" s="1">
        <f>'Long Horizon Value'!$B$31*B14</f>
        <v>205711481.65478012</v>
      </c>
      <c r="F14" s="1">
        <v>333471623.5</v>
      </c>
      <c r="G14" s="4"/>
    </row>
    <row r="15" spans="1:7" ht="15.75">
      <c r="A15" s="1">
        <v>2036</v>
      </c>
      <c r="B15" s="4">
        <v>42301109.4079336</v>
      </c>
      <c r="C15" s="1">
        <v>52247500.612847097</v>
      </c>
      <c r="D15" s="1">
        <v>293518807.64338398</v>
      </c>
      <c r="E15" s="1">
        <f>'Long Horizon Value'!$B$31*B15</f>
        <v>201184076.34413221</v>
      </c>
      <c r="F15" s="1">
        <v>354324825.39999998</v>
      </c>
      <c r="G15" s="4"/>
    </row>
    <row r="16" spans="1:7" ht="15.75">
      <c r="A16" s="1">
        <v>2037</v>
      </c>
      <c r="B16" s="4">
        <v>41346238.097757101</v>
      </c>
      <c r="C16" s="1">
        <v>51036779.9097635</v>
      </c>
      <c r="D16" s="1">
        <v>312795001.20630801</v>
      </c>
      <c r="E16" s="1">
        <f>'Long Horizon Value'!$B$31*B16</f>
        <v>196642708.39293277</v>
      </c>
      <c r="F16" s="1">
        <v>376347387.69999999</v>
      </c>
      <c r="G16" s="4"/>
    </row>
    <row r="17" spans="1:7" ht="15.75">
      <c r="A17" s="1">
        <v>2038</v>
      </c>
      <c r="B17" s="4">
        <v>40387413.572862901</v>
      </c>
      <c r="C17" s="1">
        <v>49817636.503175803</v>
      </c>
      <c r="D17" s="1">
        <v>333153702.95782697</v>
      </c>
      <c r="E17" s="1">
        <f>'Long Horizon Value'!$B$31*B17</f>
        <v>192082538.95253596</v>
      </c>
      <c r="F17" s="1">
        <v>399378370.30000001</v>
      </c>
      <c r="G17" s="4"/>
    </row>
    <row r="18" spans="1:7" ht="15.75">
      <c r="A18" s="1">
        <v>2039</v>
      </c>
      <c r="B18" s="4">
        <v>39423524.339532003</v>
      </c>
      <c r="C18" s="1">
        <v>48588629.534354404</v>
      </c>
      <c r="D18" s="1">
        <v>354516651.69969201</v>
      </c>
      <c r="E18" s="1">
        <f>'Long Horizon Value'!$B$31*B18</f>
        <v>187498281.75881422</v>
      </c>
      <c r="F18" s="1">
        <v>423277694.10000002</v>
      </c>
      <c r="G18" s="4"/>
    </row>
    <row r="19" spans="1:7" ht="15.75">
      <c r="A19" s="1">
        <v>2040</v>
      </c>
      <c r="B19" s="4">
        <v>38453277.101789303</v>
      </c>
      <c r="C19" s="1">
        <v>47348419.002749898</v>
      </c>
      <c r="D19" s="1">
        <v>376823214.39826298</v>
      </c>
      <c r="E19" s="1">
        <f>'Long Horizon Value'!$B$31*B19</f>
        <v>182883785.89610994</v>
      </c>
      <c r="F19" s="1">
        <v>447920444.5</v>
      </c>
      <c r="G19" s="4"/>
    </row>
    <row r="20" spans="1:7" ht="15.75">
      <c r="A20" s="1">
        <v>2041</v>
      </c>
      <c r="B20" s="4">
        <v>37475209.296592698</v>
      </c>
      <c r="C20" s="1">
        <v>46095729.442272298</v>
      </c>
      <c r="D20" s="1">
        <v>399975967.07338297</v>
      </c>
      <c r="E20" s="1">
        <f>'Long Horizon Value'!$B$31*B20</f>
        <v>178232095.41459489</v>
      </c>
      <c r="F20" s="1">
        <v>473134989.69999999</v>
      </c>
      <c r="G20" s="4"/>
    </row>
    <row r="21" spans="1:7" ht="15.75" customHeight="1">
      <c r="A21" s="1">
        <v>2042</v>
      </c>
      <c r="B21" s="4">
        <v>36487596.971712403</v>
      </c>
      <c r="C21" s="1">
        <v>44829400.826309703</v>
      </c>
      <c r="D21" s="1">
        <v>423885632.70112002</v>
      </c>
      <c r="E21" s="1">
        <f>'Long Horizon Value'!$B$31*B21</f>
        <v>173535011.1974642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20648529.800469499</v>
      </c>
      <c r="D22" s="1">
        <v>327290942.23891801</v>
      </c>
      <c r="E22" s="1">
        <f>'Long Horizon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19898825.207074799</v>
      </c>
      <c r="D23" s="1">
        <v>343757588.50077701</v>
      </c>
      <c r="E23" s="1">
        <f>'Long Horizon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19138208.717505202</v>
      </c>
      <c r="D24" s="1">
        <v>359402736.82446003</v>
      </c>
      <c r="E24" s="1">
        <f>'Long Horizon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18367791.303363401</v>
      </c>
      <c r="D25" s="1">
        <v>373928718.45889902</v>
      </c>
      <c r="E25" s="1">
        <f>'Long Horizon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17589051.540845402</v>
      </c>
      <c r="D26" s="1">
        <v>387082713.27329099</v>
      </c>
      <c r="E26" s="1">
        <f>'Long Horizon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16803785.805475201</v>
      </c>
      <c r="D27" s="1">
        <v>398625872.76696998</v>
      </c>
      <c r="E27" s="1">
        <f>'Long Horizon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16014100.5491446</v>
      </c>
      <c r="D28" s="1">
        <v>408124076.00153702</v>
      </c>
      <c r="E28" s="1">
        <f>'Long Horizon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15222675.1211721</v>
      </c>
      <c r="D29" s="1">
        <v>415372458.82383001</v>
      </c>
      <c r="E29" s="1">
        <f>'Long Horizon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14432408.9220361</v>
      </c>
      <c r="D30" s="1">
        <v>420257770.43685102</v>
      </c>
      <c r="E30" s="1">
        <f>'Long Horizon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13646339.4844916</v>
      </c>
      <c r="D31" s="1">
        <v>422717947.509377</v>
      </c>
      <c r="E31" s="1">
        <f>'Long Horizon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12867570.5121396</v>
      </c>
      <c r="D32" s="1">
        <v>422820637.85641402</v>
      </c>
      <c r="E32" s="1">
        <f>'Long Horizon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12099132.3986964</v>
      </c>
      <c r="D33" s="1">
        <v>420670221.44134998</v>
      </c>
      <c r="E33" s="1">
        <f>'Long Horizon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11343919.0971092</v>
      </c>
      <c r="D34" s="1">
        <v>416397949.41761398</v>
      </c>
      <c r="E34" s="1">
        <f>'Long Horizon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10604632.206565199</v>
      </c>
      <c r="D35" s="1">
        <v>410204665.69968897</v>
      </c>
      <c r="E35" s="1">
        <f>'Long Horizon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9883693.4627504908</v>
      </c>
      <c r="D36" s="1">
        <v>402335175.59759003</v>
      </c>
      <c r="E36" s="1">
        <f>'Long Horizon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9183189.8680707607</v>
      </c>
      <c r="D37" s="1">
        <v>393017277.36492902</v>
      </c>
      <c r="E37" s="1">
        <f>'Long Horizon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8504902.1515256502</v>
      </c>
      <c r="D38" s="1">
        <v>382495507.48967898</v>
      </c>
      <c r="E38" s="1">
        <f>'Long Horizon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7850278.5311283199</v>
      </c>
      <c r="D39" s="1">
        <v>370971889.718099</v>
      </c>
      <c r="E39" s="1">
        <f>'Long Horizon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7220477.4513054499</v>
      </c>
      <c r="D40" s="1">
        <v>358617173.60263401</v>
      </c>
      <c r="E40" s="1">
        <f>'Long Horizon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6616398.4493096704</v>
      </c>
      <c r="D41" s="1">
        <v>345572113.11284602</v>
      </c>
      <c r="E41" s="1">
        <f>'Long Horizon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6038738.6829647198</v>
      </c>
      <c r="D42" s="1">
        <v>331902428.16037202</v>
      </c>
      <c r="E42" s="1">
        <f>'Long Horizon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5488061.4524908597</v>
      </c>
      <c r="D43" s="1">
        <v>317662919.39801198</v>
      </c>
      <c r="E43" s="1">
        <f>'Long Horizon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4964828.1019480899</v>
      </c>
      <c r="D44" s="1">
        <v>302875155.393031</v>
      </c>
      <c r="E44" s="1">
        <f>'Long Horizon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4469431.8368098699</v>
      </c>
      <c r="D45" s="1">
        <v>287567855.65794802</v>
      </c>
      <c r="E45" s="1">
        <f>'Long Horizon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4002201.7798972498</v>
      </c>
      <c r="D46" s="1">
        <v>271782454.00761902</v>
      </c>
      <c r="E46" s="1">
        <f>'Long Horizon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3563401.4480834501</v>
      </c>
      <c r="D47" s="1">
        <v>255569731.95737401</v>
      </c>
      <c r="E47" s="1">
        <f>'Long Horizon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3153198.95081309</v>
      </c>
      <c r="D48" s="1">
        <v>239000734.43436301</v>
      </c>
      <c r="E48" s="1">
        <f>'Long Horizon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2771650.77392434</v>
      </c>
      <c r="D49" s="1">
        <v>222133641.374796</v>
      </c>
      <c r="E49" s="1">
        <f>'Long Horizon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2418723.0098435399</v>
      </c>
      <c r="D50" s="1">
        <v>205034428.963761</v>
      </c>
      <c r="E50" s="1">
        <f>'Long Horizon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2094304.3481853099</v>
      </c>
      <c r="D51" s="1">
        <v>187798755.877877</v>
      </c>
      <c r="E51" s="1">
        <f>'Long Horizon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1798177.1932866201</v>
      </c>
      <c r="D52" s="1">
        <v>170522916.62258399</v>
      </c>
      <c r="E52" s="1">
        <f>'Long Horizon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1530006.3979627199</v>
      </c>
      <c r="D53" s="1">
        <v>153380255.90493199</v>
      </c>
      <c r="E53" s="1">
        <f>'Long Horizon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1289249.55470019</v>
      </c>
      <c r="D54" s="1">
        <v>136596153.53645399</v>
      </c>
      <c r="E54" s="1">
        <f>'Long Horizon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1075066.46478735</v>
      </c>
      <c r="D55" s="1">
        <v>120325212.201673</v>
      </c>
      <c r="E55" s="1">
        <f>'Long Horizon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886435.51354618801</v>
      </c>
      <c r="D56" s="1">
        <v>104751347.877894</v>
      </c>
      <c r="E56" s="1">
        <f>'Long Horizon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722122.89804698399</v>
      </c>
      <c r="D57" s="1">
        <v>90006940.337795302</v>
      </c>
      <c r="E57" s="1">
        <f>'Long Horizon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580728.266837448</v>
      </c>
      <c r="D58" s="1">
        <v>76212528.660330594</v>
      </c>
      <c r="E58" s="1">
        <f>'Long Horizon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460710.05195829802</v>
      </c>
      <c r="D59" s="1">
        <v>63594330.732194103</v>
      </c>
      <c r="E59" s="1">
        <f>'Long Horizon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360228.27292330202</v>
      </c>
      <c r="D60" s="1">
        <v>52222472.999466203</v>
      </c>
      <c r="E60" s="1">
        <f>'Long Horizon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277359.40323580202</v>
      </c>
      <c r="D61" s="1">
        <v>42164059.272672899</v>
      </c>
      <c r="E61" s="1">
        <f>'Long Horizon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210100.506567445</v>
      </c>
      <c r="D62" s="1">
        <v>33446894.071880002</v>
      </c>
      <c r="E62" s="1">
        <f>'Long Horizon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156415.002828016</v>
      </c>
      <c r="D63" s="1">
        <v>26026161.332524899</v>
      </c>
      <c r="E63" s="1">
        <f>'Long Horizon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114336.65582183401</v>
      </c>
      <c r="D64" s="1">
        <v>19850595.410064802</v>
      </c>
      <c r="E64" s="1">
        <f>'Long Horizon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81976.222161911195</v>
      </c>
      <c r="D65" s="1">
        <v>14818196.923587499</v>
      </c>
      <c r="E65" s="1">
        <f>'Long Horizon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57591.433739808497</v>
      </c>
      <c r="D66" s="1">
        <v>10808849.3121651</v>
      </c>
      <c r="E66" s="1">
        <f>'Long Horizon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39615.044001046597</v>
      </c>
      <c r="D67" s="1">
        <v>7698868.6395534296</v>
      </c>
      <c r="E67" s="1">
        <f>'Long Horizon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26659.316337801702</v>
      </c>
      <c r="D68" s="1">
        <v>5346804.09432925</v>
      </c>
      <c r="E68" s="1">
        <f>'Long Horizon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17543.094900631499</v>
      </c>
      <c r="D69" s="1">
        <v>3618849.8215059699</v>
      </c>
      <c r="E69" s="1">
        <f>'Long Horizon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11283.328074384401</v>
      </c>
      <c r="D70" s="1">
        <v>2387556.2473861901</v>
      </c>
      <c r="E70" s="1">
        <f>'Long Horizon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7088.0775700344102</v>
      </c>
      <c r="D71" s="1">
        <v>1534109.55509482</v>
      </c>
      <c r="E71" s="1">
        <f>'Long Horizon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4346.1918949319697</v>
      </c>
      <c r="D72" s="1">
        <v>959329.36423388496</v>
      </c>
      <c r="E72" s="1">
        <f>'Long Horizon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2599.9156373760202</v>
      </c>
      <c r="D73" s="1">
        <v>583578.16642102797</v>
      </c>
      <c r="E73" s="1">
        <f>'Long Horizon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1516.6021096520501</v>
      </c>
      <c r="D74" s="1">
        <v>345242.36593812302</v>
      </c>
      <c r="E74" s="1">
        <f>'Long Horizon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862.20002193170001</v>
      </c>
      <c r="D75" s="1">
        <v>198593.94113093099</v>
      </c>
      <c r="E75" s="1">
        <f>'Long Horizon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477.41970762948199</v>
      </c>
      <c r="D76" s="1">
        <v>111036.407008257</v>
      </c>
      <c r="E76" s="1">
        <f>'Long Horizon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257.225036883504</v>
      </c>
      <c r="D77" s="1">
        <v>60334.9116489558</v>
      </c>
      <c r="E77" s="1">
        <f>'Long Horizon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134.65149510537699</v>
      </c>
      <c r="D78" s="1">
        <v>31863.6278004577</v>
      </c>
      <c r="E78" s="1">
        <f>'Long Horizon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68.2802709005243</v>
      </c>
      <c r="D79" s="1">
        <v>16263.3938968774</v>
      </c>
      <c r="E79" s="1">
        <f>'Long Horizon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33.552564971111202</v>
      </c>
      <c r="D80" s="1">
        <v>8024.0947993987702</v>
      </c>
      <c r="E80" s="1">
        <f>'Long Horizon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15.941481225150801</v>
      </c>
      <c r="D81" s="1">
        <v>3822.1638611509902</v>
      </c>
      <c r="E81" s="1">
        <f>'Long Horizon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7.2855042868770603</v>
      </c>
      <c r="D82" s="1">
        <v>1748.1583077811899</v>
      </c>
      <c r="E82" s="1">
        <f>'Long Horizon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3.20719469524628</v>
      </c>
      <c r="D83" s="1">
        <v>769.43076109183596</v>
      </c>
      <c r="E83" s="1">
        <f>'Long Horizon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1.3088919447741001</v>
      </c>
      <c r="D84" s="1">
        <v>314.58921554200703</v>
      </c>
      <c r="E84" s="1">
        <f>'Long Horizon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0.46811068403718198</v>
      </c>
      <c r="D85" s="1">
        <v>116.07112435422501</v>
      </c>
      <c r="E85" s="1">
        <f>'Long Horizon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0.138753479069532</v>
      </c>
      <c r="D86" s="1">
        <v>34.8752575185257</v>
      </c>
      <c r="E86" s="1">
        <f>'Long Horizon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6372390582.701395</v>
      </c>
      <c r="D3" s="7">
        <f t="shared" si="0"/>
        <v>6575013507.8681097</v>
      </c>
      <c r="E3" s="7">
        <f t="shared" si="0"/>
        <v>6771292332.6526585</v>
      </c>
      <c r="F3" s="7">
        <f t="shared" si="0"/>
        <v>6960214430.1097946</v>
      </c>
      <c r="G3" s="7">
        <f t="shared" si="0"/>
        <v>7140685443.2635965</v>
      </c>
      <c r="H3" s="7">
        <f t="shared" si="0"/>
        <v>7311534707.9666681</v>
      </c>
      <c r="I3" s="7">
        <f t="shared" si="0"/>
        <v>7471444719.0282288</v>
      </c>
      <c r="J3" s="7">
        <f t="shared" si="0"/>
        <v>7618977200.9182072</v>
      </c>
      <c r="K3" s="7">
        <f t="shared" si="0"/>
        <v>7752534608.7414474</v>
      </c>
      <c r="L3" s="7">
        <f t="shared" si="0"/>
        <v>7870347613.9977598</v>
      </c>
      <c r="M3" s="7">
        <f t="shared" si="0"/>
        <v>7971470325.2649431</v>
      </c>
      <c r="N3" s="7">
        <f t="shared" si="0"/>
        <v>8054135506.386899</v>
      </c>
      <c r="O3" s="7">
        <f t="shared" si="0"/>
        <v>8116482192.5870123</v>
      </c>
      <c r="P3" s="7">
        <f t="shared" si="0"/>
        <v>8156643492.6832285</v>
      </c>
      <c r="Q3" s="7">
        <f t="shared" si="0"/>
        <v>8172784153.0955544</v>
      </c>
      <c r="R3" s="7">
        <f t="shared" si="0"/>
        <v>8163170604.3855209</v>
      </c>
      <c r="S3" s="7">
        <f t="shared" si="0"/>
        <v>8126152691.2673264</v>
      </c>
      <c r="T3" s="7">
        <f t="shared" si="0"/>
        <v>8060150132.9768066</v>
      </c>
      <c r="U3" s="7">
        <f t="shared" si="0"/>
        <v>7963700196.1786938</v>
      </c>
      <c r="V3" s="7">
        <f t="shared" si="0"/>
        <v>7835452244.2284288</v>
      </c>
      <c r="W3" s="7">
        <f t="shared" si="0"/>
        <v>7673067237.9096918</v>
      </c>
      <c r="X3" s="7">
        <f t="shared" si="0"/>
        <v>7490629846.2550077</v>
      </c>
      <c r="Y3" s="7">
        <f t="shared" si="0"/>
        <v>7288988041.8554735</v>
      </c>
      <c r="Z3" s="7">
        <f t="shared" si="0"/>
        <v>7069339758.2203951</v>
      </c>
      <c r="AA3" s="7">
        <f t="shared" si="0"/>
        <v>6833175150.445941</v>
      </c>
      <c r="AB3" s="7">
        <f t="shared" si="0"/>
        <v>6582247347.5785437</v>
      </c>
      <c r="AC3" s="7">
        <f t="shared" si="0"/>
        <v>6318740127.4847755</v>
      </c>
      <c r="AD3" s="7">
        <f t="shared" si="0"/>
        <v>6045013590.6438265</v>
      </c>
      <c r="AE3" s="7">
        <f t="shared" si="0"/>
        <v>5763481131.0815248</v>
      </c>
      <c r="AF3" s="7">
        <f t="shared" si="0"/>
        <v>5476544976.2157784</v>
      </c>
      <c r="AG3" s="7">
        <f t="shared" si="0"/>
        <v>5186461435.8623724</v>
      </c>
      <c r="AH3" s="7">
        <f t="shared" si="0"/>
        <v>4895301367.2473278</v>
      </c>
      <c r="AI3" s="7">
        <f t="shared" si="0"/>
        <v>4604943601.756218</v>
      </c>
      <c r="AJ3" s="7">
        <f t="shared" si="0"/>
        <v>4317016729.4470797</v>
      </c>
      <c r="AK3" s="7">
        <f t="shared" si="0"/>
        <v>4032873558.9077611</v>
      </c>
      <c r="AL3" s="7">
        <f t="shared" si="0"/>
        <v>3753640541.7972832</v>
      </c>
      <c r="AM3" s="7">
        <f t="shared" si="0"/>
        <v>3480227292.3470364</v>
      </c>
      <c r="AN3" s="7">
        <f t="shared" si="0"/>
        <v>3213392896.0051589</v>
      </c>
      <c r="AO3" s="7">
        <f t="shared" si="0"/>
        <v>2953795727.4621081</v>
      </c>
      <c r="AP3" s="7">
        <f t="shared" si="0"/>
        <v>2702034712.305882</v>
      </c>
      <c r="AQ3" s="7">
        <f t="shared" si="0"/>
        <v>2458726064.2322135</v>
      </c>
      <c r="AR3" s="7">
        <f t="shared" si="0"/>
        <v>2224505842.1343493</v>
      </c>
      <c r="AS3" s="7">
        <f t="shared" si="0"/>
        <v>2000050209.5925918</v>
      </c>
      <c r="AT3" s="7">
        <f t="shared" si="0"/>
        <v>1786055280.9446597</v>
      </c>
      <c r="AU3" s="7">
        <f t="shared" si="0"/>
        <v>1583205245.3157825</v>
      </c>
      <c r="AV3" s="7">
        <f t="shared" si="0"/>
        <v>1392149923.9905326</v>
      </c>
      <c r="AW3" s="7">
        <f t="shared" si="0"/>
        <v>1213469506.6497557</v>
      </c>
      <c r="AX3" s="7">
        <f t="shared" si="0"/>
        <v>1047675800.9210041</v>
      </c>
      <c r="AY3" s="7">
        <f t="shared" si="0"/>
        <v>895200698.85449064</v>
      </c>
      <c r="AZ3" s="7">
        <f t="shared" si="0"/>
        <v>756358978.53302002</v>
      </c>
      <c r="BA3" s="7">
        <f t="shared" si="0"/>
        <v>631344867.41050398</v>
      </c>
      <c r="BB3" s="7">
        <f t="shared" si="0"/>
        <v>520148540.46829635</v>
      </c>
      <c r="BC3" s="7">
        <f t="shared" si="0"/>
        <v>422503628.82438511</v>
      </c>
      <c r="BD3" s="7">
        <f t="shared" si="0"/>
        <v>337964620.7719233</v>
      </c>
      <c r="BE3" s="7">
        <f t="shared" si="0"/>
        <v>265883605.83746079</v>
      </c>
      <c r="BF3" s="7">
        <f t="shared" si="0"/>
        <v>205467506.53057563</v>
      </c>
      <c r="BG3" s="7">
        <f t="shared" si="0"/>
        <v>155796614.31128746</v>
      </c>
      <c r="BH3" s="7">
        <f t="shared" si="0"/>
        <v>115741395.39786181</v>
      </c>
      <c r="BI3" s="7">
        <f t="shared" si="0"/>
        <v>84121336.212074354</v>
      </c>
      <c r="BJ3" s="7">
        <f t="shared" si="0"/>
        <v>59720978.013058774</v>
      </c>
      <c r="BK3" s="7">
        <f t="shared" si="0"/>
        <v>41337303.583425097</v>
      </c>
      <c r="BL3" s="7">
        <f t="shared" si="0"/>
        <v>27847315.213557836</v>
      </c>
      <c r="BM3" s="7">
        <f t="shared" si="0"/>
        <v>18219305.187034737</v>
      </c>
      <c r="BN3" s="7">
        <f t="shared" si="0"/>
        <v>11552437.61762107</v>
      </c>
      <c r="BO3" s="7">
        <f t="shared" si="0"/>
        <v>7086004.272057293</v>
      </c>
      <c r="BP3" s="7">
        <f t="shared" si="0"/>
        <v>4195660.8663319647</v>
      </c>
      <c r="BQ3" s="7">
        <f t="shared" si="0"/>
        <v>2394211.5352623221</v>
      </c>
      <c r="BR3" s="7">
        <f t="shared" si="0"/>
        <v>1314617.5276749602</v>
      </c>
      <c r="BS3" s="7">
        <f t="shared" si="0"/>
        <v>692951.93511354469</v>
      </c>
      <c r="BT3" s="7">
        <f t="shared" si="0"/>
        <v>349854.4381716366</v>
      </c>
      <c r="BU3" s="7">
        <f t="shared" si="0"/>
        <v>168814.41659575375</v>
      </c>
      <c r="BV3" s="7">
        <f t="shared" si="0"/>
        <v>77691.433565682324</v>
      </c>
      <c r="BW3" s="7">
        <f t="shared" si="0"/>
        <v>34032.113312832735</v>
      </c>
      <c r="BX3" s="7">
        <f t="shared" si="0"/>
        <v>14161.805810046022</v>
      </c>
      <c r="BY3" s="7">
        <f t="shared" si="0"/>
        <v>5590.3129477827197</v>
      </c>
      <c r="BZ3" s="7">
        <f t="shared" si="0"/>
        <v>2090.304652964297</v>
      </c>
      <c r="CA3" s="7">
        <f t="shared" si="0"/>
        <v>737.49256572064894</v>
      </c>
      <c r="CB3" s="7">
        <f t="shared" si="0"/>
        <v>247.17964160876411</v>
      </c>
      <c r="CC3" s="7">
        <f t="shared" si="0"/>
        <v>79.712941190315846</v>
      </c>
      <c r="CD3" s="7">
        <f t="shared" si="0"/>
        <v>25.188854440988507</v>
      </c>
      <c r="CE3" s="7">
        <f t="shared" si="0"/>
        <v>7.9257160504311006</v>
      </c>
      <c r="CF3" s="7">
        <f t="shared" si="0"/>
        <v>2.4414460271789542</v>
      </c>
      <c r="CG3" s="7">
        <f t="shared" si="0"/>
        <v>0.68646090167902296</v>
      </c>
      <c r="CH3" s="7">
        <f t="shared" si="0"/>
        <v>0.14686962080401167</v>
      </c>
    </row>
    <row r="4" spans="1:86">
      <c r="A4" s="6" t="s">
        <v>8</v>
      </c>
      <c r="B4" s="9">
        <f t="array" ref="B4:CH4">TRANSPOSE('Long Horizon Data'!E2:E86)</f>
        <v>8214888152.6268091</v>
      </c>
      <c r="C4" s="9">
        <v>240499955.02605551</v>
      </c>
      <c r="D4" s="9">
        <v>238145017.7052705</v>
      </c>
      <c r="E4" s="9">
        <v>235773135.55168292</v>
      </c>
      <c r="F4" s="9">
        <v>233382083.16709501</v>
      </c>
      <c r="G4" s="9">
        <v>230613528.1626544</v>
      </c>
      <c r="H4" s="9">
        <v>227828350.93811917</v>
      </c>
      <c r="I4" s="9">
        <v>225011885.77029642</v>
      </c>
      <c r="J4" s="9">
        <v>222155547.99536934</v>
      </c>
      <c r="K4" s="9">
        <v>219255182.36405921</v>
      </c>
      <c r="L4" s="9">
        <v>214741233.13242948</v>
      </c>
      <c r="M4" s="9">
        <v>210229151.90213227</v>
      </c>
      <c r="N4" s="9">
        <v>205711481.65478012</v>
      </c>
      <c r="O4" s="9">
        <v>201184076.34413221</v>
      </c>
      <c r="P4" s="9">
        <v>196642708.39293277</v>
      </c>
      <c r="Q4" s="9">
        <v>192082538.95253596</v>
      </c>
      <c r="R4" s="9">
        <v>187498281.75881422</v>
      </c>
      <c r="S4" s="9">
        <v>182883785.89610994</v>
      </c>
      <c r="T4" s="9">
        <v>178232095.41459489</v>
      </c>
      <c r="U4" s="9">
        <v>173535011.1974642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24049995.502605554</v>
      </c>
      <c r="D5" s="1">
        <f t="shared" si="1"/>
        <v>23814501.77052705</v>
      </c>
      <c r="E5" s="1">
        <f t="shared" si="1"/>
        <v>23577313.555168293</v>
      </c>
      <c r="F5" s="1">
        <f t="shared" si="1"/>
        <v>23338208.316709504</v>
      </c>
      <c r="G5" s="1">
        <f t="shared" si="1"/>
        <v>23061352.816265441</v>
      </c>
      <c r="H5" s="1">
        <f t="shared" si="1"/>
        <v>22782835.093811918</v>
      </c>
      <c r="I5" s="1">
        <f t="shared" si="1"/>
        <v>22501188.577029645</v>
      </c>
      <c r="J5" s="1">
        <f t="shared" si="1"/>
        <v>22215554.799536936</v>
      </c>
      <c r="K5" s="1">
        <f t="shared" si="1"/>
        <v>21925518.236405924</v>
      </c>
      <c r="L5" s="1">
        <f t="shared" si="1"/>
        <v>21474123.31324295</v>
      </c>
      <c r="M5" s="1">
        <f t="shared" si="1"/>
        <v>21022915.19021323</v>
      </c>
      <c r="N5" s="1">
        <f t="shared" si="1"/>
        <v>20571148.165478013</v>
      </c>
      <c r="O5" s="1">
        <f t="shared" si="1"/>
        <v>20118407.634413224</v>
      </c>
      <c r="P5" s="1">
        <f t="shared" si="1"/>
        <v>19664270.839293279</v>
      </c>
      <c r="Q5" s="1">
        <f t="shared" si="1"/>
        <v>19208253.895253595</v>
      </c>
      <c r="R5" s="1">
        <f t="shared" si="1"/>
        <v>18749828.175881423</v>
      </c>
      <c r="S5" s="1">
        <f t="shared" si="1"/>
        <v>18288378.589610994</v>
      </c>
      <c r="T5" s="1">
        <f t="shared" si="1"/>
        <v>17823209.54145949</v>
      </c>
      <c r="U5" s="1">
        <f t="shared" si="1"/>
        <v>17353501.119746421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6">TRANSPOSE('Long Horizon Data'!C2:C86)</f>
        <v>63332854.419955797</v>
      </c>
      <c r="C6" s="9">
        <v>62703835.815282799</v>
      </c>
      <c r="D6" s="9">
        <v>62074772.8749061</v>
      </c>
      <c r="E6" s="9">
        <v>61440953.616206497</v>
      </c>
      <c r="F6" s="9">
        <v>60801924.103506804</v>
      </c>
      <c r="G6" s="9">
        <v>60064425.548730299</v>
      </c>
      <c r="H6" s="9">
        <v>59322819.063198604</v>
      </c>
      <c r="I6" s="9">
        <v>58573050.571765803</v>
      </c>
      <c r="J6" s="9">
        <v>57812298.023134999</v>
      </c>
      <c r="K6" s="9">
        <v>57039259.642470002</v>
      </c>
      <c r="L6" s="9">
        <v>55845132.256159298</v>
      </c>
      <c r="M6" s="9">
        <v>54650025.631025501</v>
      </c>
      <c r="N6" s="9">
        <v>53451372.5625742</v>
      </c>
      <c r="O6" s="9">
        <v>52247500.612847097</v>
      </c>
      <c r="P6" s="9">
        <v>51036779.9097635</v>
      </c>
      <c r="Q6" s="9">
        <v>49817636.503175803</v>
      </c>
      <c r="R6" s="9">
        <v>48588629.534354404</v>
      </c>
      <c r="S6" s="9">
        <v>47348419.002749898</v>
      </c>
      <c r="T6" s="9">
        <v>46095729.442272298</v>
      </c>
      <c r="U6" s="9">
        <v>44829400.826309703</v>
      </c>
      <c r="V6" s="9">
        <v>20648529.800469499</v>
      </c>
      <c r="W6" s="9">
        <v>19898825.207074799</v>
      </c>
      <c r="X6" s="9">
        <v>19138208.717505202</v>
      </c>
      <c r="Y6" s="9">
        <v>18367791.303363401</v>
      </c>
      <c r="Z6" s="9">
        <v>17589051.540845402</v>
      </c>
      <c r="AA6" s="9">
        <v>16803785.805475201</v>
      </c>
      <c r="AB6" s="9">
        <v>16014100.5491446</v>
      </c>
      <c r="AC6" s="9">
        <v>15222675.1211721</v>
      </c>
      <c r="AD6" s="9">
        <v>14432408.9220361</v>
      </c>
      <c r="AE6" s="9">
        <v>13646339.4844916</v>
      </c>
      <c r="AF6" s="9">
        <v>12867570.5121396</v>
      </c>
      <c r="AG6" s="9">
        <v>12099132.3986964</v>
      </c>
      <c r="AH6" s="9">
        <v>11343919.0971092</v>
      </c>
      <c r="AI6" s="9">
        <v>10604632.206565199</v>
      </c>
      <c r="AJ6" s="9">
        <v>9883693.4627504908</v>
      </c>
      <c r="AK6" s="9">
        <v>9183189.8680707607</v>
      </c>
      <c r="AL6" s="9">
        <v>8504902.1515256502</v>
      </c>
      <c r="AM6" s="9">
        <v>7850278.5311283199</v>
      </c>
      <c r="AN6" s="9">
        <v>7220477.4513054499</v>
      </c>
      <c r="AO6" s="9">
        <v>6616398.4493096704</v>
      </c>
      <c r="AP6" s="9">
        <v>6038738.6829647198</v>
      </c>
      <c r="AQ6" s="9">
        <v>5488061.4524908597</v>
      </c>
      <c r="AR6" s="9">
        <v>4964828.1019480899</v>
      </c>
      <c r="AS6" s="9">
        <v>4469431.8368098699</v>
      </c>
      <c r="AT6" s="9">
        <v>4002201.7798972498</v>
      </c>
      <c r="AU6" s="9">
        <v>3563401.4480834501</v>
      </c>
      <c r="AV6" s="9">
        <v>3153198.95081309</v>
      </c>
      <c r="AW6" s="9">
        <v>2771650.77392434</v>
      </c>
      <c r="AX6" s="9">
        <v>2418723.0098435399</v>
      </c>
      <c r="AY6" s="9">
        <v>2094304.3481853099</v>
      </c>
      <c r="AZ6" s="9">
        <v>1798177.1932866201</v>
      </c>
      <c r="BA6" s="9">
        <v>1530006.3979627199</v>
      </c>
      <c r="BB6" s="9">
        <v>1289249.55470019</v>
      </c>
      <c r="BC6" s="9">
        <v>1075066.46478735</v>
      </c>
      <c r="BD6" s="9">
        <v>886435.51354618801</v>
      </c>
      <c r="BE6" s="9">
        <v>722122.89804698399</v>
      </c>
      <c r="BF6" s="9">
        <v>580728.266837448</v>
      </c>
      <c r="BG6" s="9">
        <v>460710.05195829802</v>
      </c>
      <c r="BH6" s="9">
        <v>360228.27292330202</v>
      </c>
      <c r="BI6" s="9">
        <v>277359.40323580202</v>
      </c>
      <c r="BJ6" s="9">
        <v>210100.506567445</v>
      </c>
      <c r="BK6" s="9">
        <v>156415.002828016</v>
      </c>
      <c r="BL6" s="9">
        <v>114336.65582183401</v>
      </c>
      <c r="BM6" s="9">
        <v>81976.222161911195</v>
      </c>
      <c r="BN6" s="9">
        <v>57591.433739808497</v>
      </c>
      <c r="BO6" s="9">
        <v>39615.044001046597</v>
      </c>
      <c r="BP6" s="9">
        <v>26659.316337801702</v>
      </c>
      <c r="BQ6" s="9">
        <v>17543.094900631499</v>
      </c>
      <c r="BR6" s="9">
        <v>11283.328074384401</v>
      </c>
      <c r="BS6" s="9">
        <v>7088.0775700344102</v>
      </c>
      <c r="BT6" s="9">
        <v>4346.1918949319697</v>
      </c>
      <c r="BU6" s="9">
        <v>2599.9156373760202</v>
      </c>
      <c r="BV6" s="9">
        <v>1516.6021096520501</v>
      </c>
      <c r="BW6" s="9">
        <v>862.20002193170001</v>
      </c>
      <c r="BX6" s="9">
        <v>477.41970762948199</v>
      </c>
      <c r="BY6" s="9">
        <v>257.225036883504</v>
      </c>
      <c r="BZ6" s="9">
        <v>134.65149510537699</v>
      </c>
      <c r="CA6" s="9">
        <v>68.2802709005243</v>
      </c>
      <c r="CB6" s="9">
        <v>33.552564971111202</v>
      </c>
      <c r="CC6" s="9">
        <v>15.941481225150801</v>
      </c>
      <c r="CD6" s="9">
        <v>7.2855042868770603</v>
      </c>
      <c r="CE6" s="9">
        <v>3.20719469524628</v>
      </c>
      <c r="CF6" s="9">
        <v>1.3088919447741001</v>
      </c>
      <c r="CG6" s="9">
        <v>0.46811068403718198</v>
      </c>
      <c r="CH6" s="9">
        <v>0.138753479069532</v>
      </c>
    </row>
    <row r="7" spans="1:86">
      <c r="A7" s="6" t="s">
        <v>12</v>
      </c>
      <c r="B7" s="9">
        <f t="shared" ref="B7:CH7" si="2">B12*0.99</f>
        <v>155801362.85999998</v>
      </c>
      <c r="C7" s="9">
        <f t="shared" si="2"/>
        <v>165642187.095</v>
      </c>
      <c r="D7" s="9">
        <f t="shared" si="2"/>
        <v>176293911.71700001</v>
      </c>
      <c r="E7" s="9">
        <f t="shared" si="2"/>
        <v>187752329.42399999</v>
      </c>
      <c r="F7" s="9">
        <f t="shared" si="2"/>
        <v>200066810.52599999</v>
      </c>
      <c r="G7" s="9">
        <f t="shared" si="2"/>
        <v>213016694.02200001</v>
      </c>
      <c r="H7" s="9">
        <f t="shared" si="2"/>
        <v>226978622.442</v>
      </c>
      <c r="I7" s="9">
        <f t="shared" si="2"/>
        <v>242022930.93000001</v>
      </c>
      <c r="J7" s="9">
        <f t="shared" si="2"/>
        <v>258259511.76299998</v>
      </c>
      <c r="K7" s="9">
        <f t="shared" si="2"/>
        <v>275808857.54400003</v>
      </c>
      <c r="L7" s="9">
        <f t="shared" si="2"/>
        <v>292642305.21900004</v>
      </c>
      <c r="M7" s="9">
        <f t="shared" si="2"/>
        <v>310739764.995</v>
      </c>
      <c r="N7" s="9">
        <f t="shared" si="2"/>
        <v>330136907.26499999</v>
      </c>
      <c r="O7" s="9">
        <f t="shared" si="2"/>
        <v>350781577.14599997</v>
      </c>
      <c r="P7" s="9">
        <f t="shared" si="2"/>
        <v>372583913.82300001</v>
      </c>
      <c r="Q7" s="9">
        <f t="shared" si="2"/>
        <v>395384586.597</v>
      </c>
      <c r="R7" s="9">
        <f t="shared" si="2"/>
        <v>419044917.15900004</v>
      </c>
      <c r="S7" s="9">
        <f t="shared" si="2"/>
        <v>443441240.05500001</v>
      </c>
      <c r="T7" s="9">
        <f t="shared" si="2"/>
        <v>468403639.80299997</v>
      </c>
      <c r="U7" s="9">
        <f t="shared" si="2"/>
        <v>493769787.29099995</v>
      </c>
      <c r="V7" s="9">
        <f t="shared" si="2"/>
        <v>375208251.264</v>
      </c>
      <c r="W7" s="9">
        <f t="shared" si="2"/>
        <v>391071492.40499997</v>
      </c>
      <c r="X7" s="9">
        <f t="shared" si="2"/>
        <v>405502178.79599994</v>
      </c>
      <c r="Y7" s="9">
        <f t="shared" si="2"/>
        <v>418176053.361</v>
      </c>
      <c r="Z7" s="9">
        <f t="shared" si="2"/>
        <v>428836442.85900003</v>
      </c>
      <c r="AA7" s="9">
        <f t="shared" si="2"/>
        <v>437264211.28499997</v>
      </c>
      <c r="AB7" s="9">
        <f t="shared" si="2"/>
        <v>443080803.23099995</v>
      </c>
      <c r="AC7" s="9">
        <f t="shared" si="2"/>
        <v>446173209.50400001</v>
      </c>
      <c r="AD7" s="9">
        <f t="shared" si="2"/>
        <v>446555978.45099998</v>
      </c>
      <c r="AE7" s="9">
        <f t="shared" si="2"/>
        <v>444309300.76499999</v>
      </c>
      <c r="AF7" s="9">
        <f t="shared" si="2"/>
        <v>439647149.403</v>
      </c>
      <c r="AG7" s="9">
        <f t="shared" si="2"/>
        <v>432818579.259</v>
      </c>
      <c r="AH7" s="9">
        <f t="shared" si="2"/>
        <v>424073786.49900001</v>
      </c>
      <c r="AI7" s="9">
        <f t="shared" si="2"/>
        <v>413715391.94700003</v>
      </c>
      <c r="AJ7" s="9">
        <f t="shared" si="2"/>
        <v>402064251.83099997</v>
      </c>
      <c r="AK7" s="9">
        <f t="shared" si="2"/>
        <v>389384101.458</v>
      </c>
      <c r="AL7" s="9">
        <f t="shared" si="2"/>
        <v>375922739.80799997</v>
      </c>
      <c r="AM7" s="9">
        <f t="shared" si="2"/>
        <v>361855790.80199999</v>
      </c>
      <c r="AN7" s="9">
        <f t="shared" si="2"/>
        <v>347305062.55500001</v>
      </c>
      <c r="AO7" s="9">
        <f t="shared" si="2"/>
        <v>332348525.09099996</v>
      </c>
      <c r="AP7" s="9">
        <f t="shared" si="2"/>
        <v>316986160.986</v>
      </c>
      <c r="AQ7" s="9">
        <f t="shared" si="2"/>
        <v>301216056.273</v>
      </c>
      <c r="AR7" s="9">
        <f t="shared" si="2"/>
        <v>285016817.44800001</v>
      </c>
      <c r="AS7" s="9">
        <f t="shared" si="2"/>
        <v>268388385.70499998</v>
      </c>
      <c r="AT7" s="9">
        <f t="shared" si="2"/>
        <v>251363103.354</v>
      </c>
      <c r="AU7" s="9">
        <f t="shared" si="2"/>
        <v>233995369.60799998</v>
      </c>
      <c r="AV7" s="9">
        <f t="shared" si="2"/>
        <v>216373766.796</v>
      </c>
      <c r="AW7" s="9">
        <f t="shared" si="2"/>
        <v>198583664.00399998</v>
      </c>
      <c r="AX7" s="9">
        <f t="shared" si="2"/>
        <v>180719962.33500001</v>
      </c>
      <c r="AY7" s="9">
        <f t="shared" si="2"/>
        <v>162912293.87399998</v>
      </c>
      <c r="AZ7" s="9">
        <f t="shared" si="2"/>
        <v>145290320.109</v>
      </c>
      <c r="BA7" s="9">
        <f t="shared" si="2"/>
        <v>128063367.432</v>
      </c>
      <c r="BB7" s="9">
        <f t="shared" si="2"/>
        <v>111487142.54699999</v>
      </c>
      <c r="BC7" s="9">
        <f t="shared" si="2"/>
        <v>95732910.83070001</v>
      </c>
      <c r="BD7" s="9">
        <f t="shared" si="2"/>
        <v>80989924.425300002</v>
      </c>
      <c r="BE7" s="9">
        <f t="shared" si="2"/>
        <v>67384610.4789</v>
      </c>
      <c r="BF7" s="9">
        <f t="shared" si="2"/>
        <v>55020767.709600002</v>
      </c>
      <c r="BG7" s="9">
        <f t="shared" si="2"/>
        <v>44081395.310699999</v>
      </c>
      <c r="BH7" s="9">
        <f t="shared" si="2"/>
        <v>34585347.060000002</v>
      </c>
      <c r="BI7" s="9">
        <f t="shared" si="2"/>
        <v>26534070.0999</v>
      </c>
      <c r="BJ7" s="9">
        <f t="shared" si="2"/>
        <v>19880860.220099997</v>
      </c>
      <c r="BK7" s="9">
        <f t="shared" si="2"/>
        <v>14512125.879899999</v>
      </c>
      <c r="BL7" s="9">
        <f t="shared" si="2"/>
        <v>10305373.0626</v>
      </c>
      <c r="BM7" s="9">
        <f t="shared" si="2"/>
        <v>7101343.5906599993</v>
      </c>
      <c r="BN7" s="9">
        <f t="shared" si="2"/>
        <v>4735325.7794700004</v>
      </c>
      <c r="BO7" s="9">
        <f t="shared" si="2"/>
        <v>3050367.5367000001</v>
      </c>
      <c r="BP7" s="9">
        <f t="shared" si="2"/>
        <v>1892630.49921</v>
      </c>
      <c r="BQ7" s="9">
        <f t="shared" si="2"/>
        <v>1129087.19187</v>
      </c>
      <c r="BR7" s="9">
        <f t="shared" si="2"/>
        <v>647075.62101600005</v>
      </c>
      <c r="BS7" s="9">
        <f t="shared" si="2"/>
        <v>355290.68361599999</v>
      </c>
      <c r="BT7" s="9">
        <f t="shared" si="2"/>
        <v>186398.68054499998</v>
      </c>
      <c r="BU7" s="9">
        <f t="shared" si="2"/>
        <v>93192.139299600007</v>
      </c>
      <c r="BV7" s="9">
        <f t="shared" si="2"/>
        <v>44285.582919600005</v>
      </c>
      <c r="BW7" s="9">
        <f t="shared" si="2"/>
        <v>19944.458028000001</v>
      </c>
      <c r="BX7" s="9">
        <f t="shared" si="2"/>
        <v>8482.9391024400011</v>
      </c>
      <c r="BY7" s="9">
        <f t="shared" si="2"/>
        <v>3396.0850129800001</v>
      </c>
      <c r="BZ7" s="9">
        <f t="shared" si="2"/>
        <v>1275.4586948399999</v>
      </c>
      <c r="CA7" s="9">
        <f t="shared" si="2"/>
        <v>442.28108618099998</v>
      </c>
      <c r="CB7" s="9">
        <f t="shared" si="2"/>
        <v>140.73247782000001</v>
      </c>
      <c r="CC7" s="9">
        <f t="shared" si="2"/>
        <v>40.800899036699995</v>
      </c>
      <c r="CD7" s="9">
        <f t="shared" si="2"/>
        <v>10.687956889500001</v>
      </c>
      <c r="CE7" s="9">
        <f t="shared" si="2"/>
        <v>2.5042228338600001</v>
      </c>
      <c r="CF7" s="9">
        <f t="shared" si="2"/>
        <v>0.51714262314000004</v>
      </c>
      <c r="CG7" s="9">
        <f t="shared" si="2"/>
        <v>9.1685455290000009E-2</v>
      </c>
      <c r="CH7" s="9">
        <f t="shared" si="2"/>
        <v>1.2469330170000001E-2</v>
      </c>
    </row>
    <row r="8" spans="1:86" ht="15" customHeight="1">
      <c r="A8" s="6" t="s">
        <v>13</v>
      </c>
      <c r="B8" s="7">
        <f t="shared" ref="B8:CH8" si="3">MAX((B12-B7)*$B$32*$B$33, 0)</f>
        <v>660975.47880000633</v>
      </c>
      <c r="C8" s="7">
        <f t="shared" si="3"/>
        <v>702724.43010000035</v>
      </c>
      <c r="D8" s="7">
        <f t="shared" si="3"/>
        <v>747913.56486000167</v>
      </c>
      <c r="E8" s="7">
        <f t="shared" si="3"/>
        <v>796525.03391999949</v>
      </c>
      <c r="F8" s="7">
        <f t="shared" si="3"/>
        <v>848768.28708000528</v>
      </c>
      <c r="G8" s="7">
        <f t="shared" si="3"/>
        <v>903707.18675999867</v>
      </c>
      <c r="H8" s="7">
        <f t="shared" si="3"/>
        <v>962939.61036000412</v>
      </c>
      <c r="I8" s="7">
        <f t="shared" si="3"/>
        <v>1026763.9493999969</v>
      </c>
      <c r="J8" s="7">
        <f t="shared" si="3"/>
        <v>1095646.4135400027</v>
      </c>
      <c r="K8" s="7">
        <f t="shared" si="3"/>
        <v>1170098.1835199974</v>
      </c>
      <c r="L8" s="7">
        <f t="shared" si="3"/>
        <v>1241512.8100199925</v>
      </c>
      <c r="M8" s="7">
        <f t="shared" si="3"/>
        <v>1318289.9120999977</v>
      </c>
      <c r="N8" s="7">
        <f t="shared" si="3"/>
        <v>1400580.818700006</v>
      </c>
      <c r="O8" s="7">
        <f t="shared" si="3"/>
        <v>1488164.2666800031</v>
      </c>
      <c r="P8" s="7">
        <f t="shared" si="3"/>
        <v>1580659.028339989</v>
      </c>
      <c r="Q8" s="7">
        <f t="shared" si="3"/>
        <v>1677389.1552600036</v>
      </c>
      <c r="R8" s="7">
        <f t="shared" si="3"/>
        <v>1777766.3152199935</v>
      </c>
      <c r="S8" s="7">
        <f t="shared" si="3"/>
        <v>1881265.866899997</v>
      </c>
      <c r="T8" s="7">
        <f t="shared" si="3"/>
        <v>1987166.9567400061</v>
      </c>
      <c r="U8" s="7">
        <f t="shared" si="3"/>
        <v>2094780.9157800111</v>
      </c>
      <c r="V8" s="7">
        <f t="shared" si="3"/>
        <v>1591792.5811200105</v>
      </c>
      <c r="W8" s="7">
        <f t="shared" si="3"/>
        <v>1659091.1799000117</v>
      </c>
      <c r="X8" s="7">
        <f t="shared" si="3"/>
        <v>1720312.2736800134</v>
      </c>
      <c r="Y8" s="7">
        <f t="shared" si="3"/>
        <v>1774080.2263799892</v>
      </c>
      <c r="Z8" s="7">
        <f t="shared" si="3"/>
        <v>1819306.1212199985</v>
      </c>
      <c r="AA8" s="7">
        <f t="shared" si="3"/>
        <v>1855060.290300014</v>
      </c>
      <c r="AB8" s="7">
        <f t="shared" si="3"/>
        <v>1879736.7409800121</v>
      </c>
      <c r="AC8" s="7">
        <f t="shared" si="3"/>
        <v>1892856.0403200062</v>
      </c>
      <c r="AD8" s="7">
        <f t="shared" si="3"/>
        <v>1894479.90858</v>
      </c>
      <c r="AE8" s="7">
        <f t="shared" si="3"/>
        <v>1884948.5487000057</v>
      </c>
      <c r="AF8" s="7">
        <f t="shared" si="3"/>
        <v>1865169.724739996</v>
      </c>
      <c r="AG8" s="7">
        <f t="shared" si="3"/>
        <v>1836200.0332200082</v>
      </c>
      <c r="AH8" s="7">
        <f t="shared" si="3"/>
        <v>1799100.9124200046</v>
      </c>
      <c r="AI8" s="7">
        <f t="shared" si="3"/>
        <v>1755156.2082599937</v>
      </c>
      <c r="AJ8" s="7">
        <f t="shared" si="3"/>
        <v>1705727.1289800021</v>
      </c>
      <c r="AK8" s="7">
        <f t="shared" si="3"/>
        <v>1651932.551639993</v>
      </c>
      <c r="AL8" s="7">
        <f t="shared" si="3"/>
        <v>1594823.7446400078</v>
      </c>
      <c r="AM8" s="7">
        <f t="shared" si="3"/>
        <v>1535145.7791600109</v>
      </c>
      <c r="AN8" s="7">
        <f t="shared" si="3"/>
        <v>1473415.416899997</v>
      </c>
      <c r="AO8" s="7">
        <f t="shared" si="3"/>
        <v>1409963.4397800062</v>
      </c>
      <c r="AP8" s="7">
        <f t="shared" si="3"/>
        <v>1344789.7738799893</v>
      </c>
      <c r="AQ8" s="7">
        <f t="shared" si="3"/>
        <v>1277886.2993399941</v>
      </c>
      <c r="AR8" s="7">
        <f t="shared" si="3"/>
        <v>1209162.2558399891</v>
      </c>
      <c r="AS8" s="7">
        <f t="shared" si="3"/>
        <v>1138617.3939000068</v>
      </c>
      <c r="AT8" s="7">
        <f t="shared" si="3"/>
        <v>1066388.9233199966</v>
      </c>
      <c r="AU8" s="7">
        <f t="shared" si="3"/>
        <v>992707.62864000315</v>
      </c>
      <c r="AV8" s="7">
        <f t="shared" si="3"/>
        <v>917949.31368000072</v>
      </c>
      <c r="AW8" s="7">
        <f t="shared" si="3"/>
        <v>842476.15032000653</v>
      </c>
      <c r="AX8" s="7">
        <f t="shared" si="3"/>
        <v>766690.74929999642</v>
      </c>
      <c r="AY8" s="7">
        <f t="shared" si="3"/>
        <v>691143.06492000457</v>
      </c>
      <c r="AZ8" s="7">
        <f t="shared" si="3"/>
        <v>616383.17621999851</v>
      </c>
      <c r="BA8" s="7">
        <f t="shared" si="3"/>
        <v>543299.13456000027</v>
      </c>
      <c r="BB8" s="7">
        <f t="shared" si="3"/>
        <v>472975.7562600025</v>
      </c>
      <c r="BC8" s="7">
        <f t="shared" si="3"/>
        <v>406139.62170599872</v>
      </c>
      <c r="BD8" s="7">
        <f t="shared" si="3"/>
        <v>343593.61877399858</v>
      </c>
      <c r="BE8" s="7">
        <f t="shared" si="3"/>
        <v>285874.10506199952</v>
      </c>
      <c r="BF8" s="7">
        <f t="shared" si="3"/>
        <v>233421.43876799894</v>
      </c>
      <c r="BG8" s="7">
        <f t="shared" si="3"/>
        <v>187011.98010600015</v>
      </c>
      <c r="BH8" s="7">
        <f t="shared" si="3"/>
        <v>146725.714799999</v>
      </c>
      <c r="BI8" s="7">
        <f t="shared" si="3"/>
        <v>112568.78224200076</v>
      </c>
      <c r="BJ8" s="7">
        <f t="shared" si="3"/>
        <v>84343.04335800065</v>
      </c>
      <c r="BK8" s="7">
        <f t="shared" si="3"/>
        <v>61566.594642000273</v>
      </c>
      <c r="BL8" s="7">
        <f t="shared" si="3"/>
        <v>43719.76450800016</v>
      </c>
      <c r="BM8" s="7">
        <f t="shared" si="3"/>
        <v>30126.912202800209</v>
      </c>
      <c r="BN8" s="7">
        <f t="shared" si="3"/>
        <v>20089.260882599872</v>
      </c>
      <c r="BO8" s="7">
        <f t="shared" si="3"/>
        <v>12940.953186000006</v>
      </c>
      <c r="BP8" s="7">
        <f t="shared" si="3"/>
        <v>8029.3415118000039</v>
      </c>
      <c r="BQ8" s="7">
        <f t="shared" si="3"/>
        <v>4790.0668745999637</v>
      </c>
      <c r="BR8" s="7">
        <f t="shared" si="3"/>
        <v>2745.1693012799924</v>
      </c>
      <c r="BS8" s="7">
        <f t="shared" si="3"/>
        <v>1507.2938092800111</v>
      </c>
      <c r="BT8" s="7">
        <f t="shared" si="3"/>
        <v>790.78228110000362</v>
      </c>
      <c r="BU8" s="7">
        <f t="shared" si="3"/>
        <v>395.3605909679975</v>
      </c>
      <c r="BV8" s="7">
        <f t="shared" si="3"/>
        <v>187.87823056799911</v>
      </c>
      <c r="BW8" s="7">
        <f t="shared" si="3"/>
        <v>84.61285223999954</v>
      </c>
      <c r="BX8" s="7">
        <f t="shared" si="3"/>
        <v>35.98822649519974</v>
      </c>
      <c r="BY8" s="7">
        <f t="shared" si="3"/>
        <v>14.407633388400017</v>
      </c>
      <c r="BZ8" s="7">
        <f t="shared" si="3"/>
        <v>5.4110368872000523</v>
      </c>
      <c r="CA8" s="7">
        <f t="shared" si="3"/>
        <v>1.8763440019800099</v>
      </c>
      <c r="CB8" s="7">
        <f t="shared" si="3"/>
        <v>0.59704687559999736</v>
      </c>
      <c r="CC8" s="7">
        <f t="shared" si="3"/>
        <v>0.173094723186001</v>
      </c>
      <c r="CD8" s="7">
        <f t="shared" si="3"/>
        <v>4.5342847410000033E-2</v>
      </c>
      <c r="CE8" s="7">
        <f t="shared" si="3"/>
        <v>1.062397565880004E-2</v>
      </c>
      <c r="CF8" s="7">
        <f t="shared" si="3"/>
        <v>2.1939384011999902E-3</v>
      </c>
      <c r="CG8" s="7">
        <f t="shared" si="3"/>
        <v>3.8896859819999768E-4</v>
      </c>
      <c r="CH8" s="7">
        <f t="shared" si="3"/>
        <v>5.2900188599999846E-5</v>
      </c>
    </row>
    <row r="9" spans="1:86" ht="15" customHeight="1">
      <c r="A9" s="6" t="s">
        <v>14</v>
      </c>
      <c r="B9" s="7">
        <f>B4-B6-B7-B8-B5</f>
        <v>7173604144.6053724</v>
      </c>
      <c r="C9" s="7">
        <f t="shared" ref="C9:CH9" si="4">C4-C6-C7-C8</f>
        <v>11451207.685672725</v>
      </c>
      <c r="D9" s="7">
        <f t="shared" si="4"/>
        <v>-971580.45149560319</v>
      </c>
      <c r="E9" s="7">
        <f t="shared" si="4"/>
        <v>-14216672.522443572</v>
      </c>
      <c r="F9" s="7">
        <f t="shared" si="4"/>
        <v>-28335419.749491796</v>
      </c>
      <c r="G9" s="7">
        <f t="shared" si="4"/>
        <v>-43371298.59483593</v>
      </c>
      <c r="H9" s="7">
        <f t="shared" si="4"/>
        <v>-59436030.177439429</v>
      </c>
      <c r="I9" s="7">
        <f t="shared" si="4"/>
        <v>-76610859.680869386</v>
      </c>
      <c r="J9" s="7">
        <f t="shared" si="4"/>
        <v>-95011908.204305649</v>
      </c>
      <c r="K9" s="7">
        <f t="shared" si="4"/>
        <v>-114763033.00593083</v>
      </c>
      <c r="L9" s="7">
        <f t="shared" si="4"/>
        <v>-134987717.15274987</v>
      </c>
      <c r="M9" s="7">
        <f t="shared" si="4"/>
        <v>-156478928.63599321</v>
      </c>
      <c r="N9" s="7">
        <f t="shared" si="4"/>
        <v>-179277378.99149409</v>
      </c>
      <c r="O9" s="7">
        <f t="shared" si="4"/>
        <v>-203333165.68139485</v>
      </c>
      <c r="P9" s="7">
        <f t="shared" si="4"/>
        <v>-228558644.36817074</v>
      </c>
      <c r="Q9" s="7">
        <f t="shared" si="4"/>
        <v>-254797073.30289984</v>
      </c>
      <c r="R9" s="7">
        <f t="shared" si="4"/>
        <v>-281913031.24976021</v>
      </c>
      <c r="S9" s="7">
        <f t="shared" si="4"/>
        <v>-309787139.0285399</v>
      </c>
      <c r="T9" s="7">
        <f t="shared" si="4"/>
        <v>-338254440.78741741</v>
      </c>
      <c r="U9" s="7">
        <f t="shared" si="4"/>
        <v>-367158957.83562547</v>
      </c>
      <c r="V9" s="7">
        <f t="shared" si="4"/>
        <v>-397448573.64558953</v>
      </c>
      <c r="W9" s="7">
        <f t="shared" si="4"/>
        <v>-412629408.79197478</v>
      </c>
      <c r="X9" s="7">
        <f t="shared" si="4"/>
        <v>-426360699.78718519</v>
      </c>
      <c r="Y9" s="7">
        <f t="shared" si="4"/>
        <v>-438317924.89074337</v>
      </c>
      <c r="Z9" s="7">
        <f t="shared" si="4"/>
        <v>-448244800.52106541</v>
      </c>
      <c r="AA9" s="7">
        <f t="shared" si="4"/>
        <v>-455923057.38077515</v>
      </c>
      <c r="AB9" s="7">
        <f t="shared" si="4"/>
        <v>-460974640.5211246</v>
      </c>
      <c r="AC9" s="7">
        <f t="shared" si="4"/>
        <v>-463288740.66549212</v>
      </c>
      <c r="AD9" s="7">
        <f t="shared" si="4"/>
        <v>-462882867.28161609</v>
      </c>
      <c r="AE9" s="7">
        <f t="shared" si="4"/>
        <v>-459840588.79819161</v>
      </c>
      <c r="AF9" s="7">
        <f t="shared" si="4"/>
        <v>-454379889.63987958</v>
      </c>
      <c r="AG9" s="7">
        <f t="shared" si="4"/>
        <v>-446753911.69091642</v>
      </c>
      <c r="AH9" s="7">
        <f t="shared" si="4"/>
        <v>-437216806.50852919</v>
      </c>
      <c r="AI9" s="7">
        <f t="shared" si="4"/>
        <v>-426075180.36182523</v>
      </c>
      <c r="AJ9" s="7">
        <f t="shared" si="4"/>
        <v>-413653672.42273045</v>
      </c>
      <c r="AK9" s="7">
        <f t="shared" si="4"/>
        <v>-400219223.87771076</v>
      </c>
      <c r="AL9" s="7">
        <f t="shared" si="4"/>
        <v>-386022465.70416564</v>
      </c>
      <c r="AM9" s="7">
        <f t="shared" si="4"/>
        <v>-371241215.11228836</v>
      </c>
      <c r="AN9" s="7">
        <f t="shared" si="4"/>
        <v>-355998955.42320544</v>
      </c>
      <c r="AO9" s="7">
        <f t="shared" si="4"/>
        <v>-340374886.9800896</v>
      </c>
      <c r="AP9" s="7">
        <f t="shared" si="4"/>
        <v>-324369689.44284475</v>
      </c>
      <c r="AQ9" s="7">
        <f t="shared" si="4"/>
        <v>-307982004.02483088</v>
      </c>
      <c r="AR9" s="7">
        <f t="shared" si="4"/>
        <v>-291190807.8057881</v>
      </c>
      <c r="AS9" s="7">
        <f t="shared" si="4"/>
        <v>-273996434.93570983</v>
      </c>
      <c r="AT9" s="7">
        <f t="shared" si="4"/>
        <v>-256431694.05721724</v>
      </c>
      <c r="AU9" s="7">
        <f t="shared" si="4"/>
        <v>-238551478.68472344</v>
      </c>
      <c r="AV9" s="7">
        <f t="shared" si="4"/>
        <v>-220444915.06049308</v>
      </c>
      <c r="AW9" s="7">
        <f t="shared" si="4"/>
        <v>-202197790.92824432</v>
      </c>
      <c r="AX9" s="7">
        <f t="shared" si="4"/>
        <v>-183905376.09414354</v>
      </c>
      <c r="AY9" s="7">
        <f t="shared" si="4"/>
        <v>-165697741.28710529</v>
      </c>
      <c r="AZ9" s="7">
        <f t="shared" si="4"/>
        <v>-147704880.47850662</v>
      </c>
      <c r="BA9" s="7">
        <f t="shared" si="4"/>
        <v>-130136672.96452272</v>
      </c>
      <c r="BB9" s="7">
        <f t="shared" si="4"/>
        <v>-113249367.85796019</v>
      </c>
      <c r="BC9" s="7">
        <f t="shared" si="4"/>
        <v>-97214116.917193353</v>
      </c>
      <c r="BD9" s="7">
        <f t="shared" si="4"/>
        <v>-82219953.557620183</v>
      </c>
      <c r="BE9" s="7">
        <f t="shared" si="4"/>
        <v>-68392607.482008979</v>
      </c>
      <c r="BF9" s="7">
        <f t="shared" si="4"/>
        <v>-55834917.415205449</v>
      </c>
      <c r="BG9" s="7">
        <f t="shared" si="4"/>
        <v>-44729117.342764303</v>
      </c>
      <c r="BH9" s="7">
        <f t="shared" si="4"/>
        <v>-35092301.047723308</v>
      </c>
      <c r="BI9" s="7">
        <f t="shared" si="4"/>
        <v>-26923998.2853778</v>
      </c>
      <c r="BJ9" s="7">
        <f t="shared" si="4"/>
        <v>-20175303.770025443</v>
      </c>
      <c r="BK9" s="7">
        <f t="shared" si="4"/>
        <v>-14730107.477370016</v>
      </c>
      <c r="BL9" s="7">
        <f t="shared" si="4"/>
        <v>-10463429.482929833</v>
      </c>
      <c r="BM9" s="7">
        <f t="shared" si="4"/>
        <v>-7213446.7250247113</v>
      </c>
      <c r="BN9" s="7">
        <f t="shared" si="4"/>
        <v>-4813006.474092409</v>
      </c>
      <c r="BO9" s="7">
        <f t="shared" si="4"/>
        <v>-3102923.5338870469</v>
      </c>
      <c r="BP9" s="7">
        <f t="shared" si="4"/>
        <v>-1927319.1570596017</v>
      </c>
      <c r="BQ9" s="7">
        <f t="shared" si="4"/>
        <v>-1151420.3536452316</v>
      </c>
      <c r="BR9" s="7">
        <f t="shared" si="4"/>
        <v>-661104.11839166435</v>
      </c>
      <c r="BS9" s="7">
        <f t="shared" si="4"/>
        <v>-363886.05499531445</v>
      </c>
      <c r="BT9" s="7">
        <f t="shared" si="4"/>
        <v>-191535.65472103195</v>
      </c>
      <c r="BU9" s="7">
        <f t="shared" si="4"/>
        <v>-96187.415527944031</v>
      </c>
      <c r="BV9" s="7">
        <f t="shared" si="4"/>
        <v>-45990.063259820054</v>
      </c>
      <c r="BW9" s="7">
        <f t="shared" si="4"/>
        <v>-20891.270902171702</v>
      </c>
      <c r="BX9" s="7">
        <f t="shared" si="4"/>
        <v>-8996.3470365646826</v>
      </c>
      <c r="BY9" s="7">
        <f t="shared" si="4"/>
        <v>-3667.717683251904</v>
      </c>
      <c r="BZ9" s="7">
        <f t="shared" si="4"/>
        <v>-1415.521226832577</v>
      </c>
      <c r="CA9" s="7">
        <f t="shared" si="4"/>
        <v>-512.43770108350429</v>
      </c>
      <c r="CB9" s="7">
        <f t="shared" si="4"/>
        <v>-174.88208966671121</v>
      </c>
      <c r="CC9" s="7">
        <f t="shared" si="4"/>
        <v>-56.915474985036802</v>
      </c>
      <c r="CD9" s="7">
        <f t="shared" si="4"/>
        <v>-18.018804023787062</v>
      </c>
      <c r="CE9" s="7">
        <f t="shared" si="4"/>
        <v>-5.7220415047650794</v>
      </c>
      <c r="CF9" s="7">
        <f t="shared" si="4"/>
        <v>-1.8282285063153001</v>
      </c>
      <c r="CG9" s="7">
        <f t="shared" si="4"/>
        <v>-0.56018510792538201</v>
      </c>
      <c r="CH9" s="7">
        <f t="shared" si="4"/>
        <v>-0.15127570942813201</v>
      </c>
    </row>
    <row r="10" spans="1:86">
      <c r="A10" s="6" t="s">
        <v>15</v>
      </c>
      <c r="B10" s="7">
        <f t="shared" ref="B10:CH10" si="5">B9-C3+(1+$B$28)*B3</f>
        <v>801213561.90397739</v>
      </c>
      <c r="C10" s="7">
        <f t="shared" si="5"/>
        <v>0</v>
      </c>
      <c r="D10" s="7">
        <f t="shared" si="5"/>
        <v>0</v>
      </c>
      <c r="E10" s="7">
        <f t="shared" si="5"/>
        <v>0</v>
      </c>
      <c r="F10" s="7">
        <f t="shared" si="5"/>
        <v>0</v>
      </c>
      <c r="G10" s="7">
        <f t="shared" si="5"/>
        <v>0</v>
      </c>
      <c r="H10" s="7">
        <f t="shared" si="5"/>
        <v>0</v>
      </c>
      <c r="I10" s="7">
        <f t="shared" si="5"/>
        <v>0</v>
      </c>
      <c r="J10" s="7">
        <f t="shared" si="5"/>
        <v>0</v>
      </c>
      <c r="K10" s="7">
        <f t="shared" si="5"/>
        <v>0</v>
      </c>
      <c r="L10" s="7">
        <f t="shared" si="5"/>
        <v>0</v>
      </c>
      <c r="M10" s="7">
        <f t="shared" si="5"/>
        <v>0</v>
      </c>
      <c r="N10" s="7">
        <f t="shared" si="5"/>
        <v>0</v>
      </c>
      <c r="O10" s="7">
        <f t="shared" si="5"/>
        <v>0</v>
      </c>
      <c r="P10" s="7">
        <f t="shared" si="5"/>
        <v>0</v>
      </c>
      <c r="Q10" s="7">
        <f t="shared" si="5"/>
        <v>0</v>
      </c>
      <c r="R10" s="7">
        <f t="shared" si="5"/>
        <v>0</v>
      </c>
      <c r="S10" s="7">
        <f t="shared" si="5"/>
        <v>0</v>
      </c>
      <c r="T10" s="7">
        <f t="shared" si="5"/>
        <v>0</v>
      </c>
      <c r="U10" s="7">
        <f t="shared" si="5"/>
        <v>0</v>
      </c>
      <c r="V10" s="7">
        <f t="shared" si="5"/>
        <v>0</v>
      </c>
      <c r="W10" s="7">
        <f t="shared" si="5"/>
        <v>0</v>
      </c>
      <c r="X10" s="7">
        <f t="shared" si="5"/>
        <v>0</v>
      </c>
      <c r="Y10" s="7">
        <f t="shared" si="5"/>
        <v>0</v>
      </c>
      <c r="Z10" s="7">
        <f t="shared" si="5"/>
        <v>0</v>
      </c>
      <c r="AA10" s="7">
        <f t="shared" si="5"/>
        <v>0</v>
      </c>
      <c r="AB10" s="7">
        <f t="shared" si="5"/>
        <v>0</v>
      </c>
      <c r="AC10" s="7">
        <f t="shared" si="5"/>
        <v>0</v>
      </c>
      <c r="AD10" s="7">
        <f t="shared" si="5"/>
        <v>0</v>
      </c>
      <c r="AE10" s="7">
        <f t="shared" si="5"/>
        <v>0</v>
      </c>
      <c r="AF10" s="7">
        <f t="shared" si="5"/>
        <v>0</v>
      </c>
      <c r="AG10" s="7">
        <f t="shared" si="5"/>
        <v>0</v>
      </c>
      <c r="AH10" s="7">
        <f t="shared" si="5"/>
        <v>0</v>
      </c>
      <c r="AI10" s="7">
        <f t="shared" si="5"/>
        <v>0</v>
      </c>
      <c r="AJ10" s="7">
        <f t="shared" si="5"/>
        <v>0</v>
      </c>
      <c r="AK10" s="7">
        <f t="shared" si="5"/>
        <v>0</v>
      </c>
      <c r="AL10" s="7">
        <f t="shared" si="5"/>
        <v>0</v>
      </c>
      <c r="AM10" s="7">
        <f t="shared" si="5"/>
        <v>0</v>
      </c>
      <c r="AN10" s="7">
        <f t="shared" si="5"/>
        <v>0</v>
      </c>
      <c r="AO10" s="7">
        <f t="shared" si="5"/>
        <v>0</v>
      </c>
      <c r="AP10" s="7">
        <f t="shared" si="5"/>
        <v>0</v>
      </c>
      <c r="AQ10" s="7">
        <f t="shared" si="5"/>
        <v>0</v>
      </c>
      <c r="AR10" s="7">
        <f t="shared" si="5"/>
        <v>0</v>
      </c>
      <c r="AS10" s="7">
        <f t="shared" si="5"/>
        <v>0</v>
      </c>
      <c r="AT10" s="7">
        <f t="shared" si="5"/>
        <v>0</v>
      </c>
      <c r="AU10" s="7">
        <f t="shared" si="5"/>
        <v>0</v>
      </c>
      <c r="AV10" s="7">
        <f t="shared" si="5"/>
        <v>0</v>
      </c>
      <c r="AW10" s="7">
        <f t="shared" si="5"/>
        <v>0</v>
      </c>
      <c r="AX10" s="7">
        <f t="shared" si="5"/>
        <v>0</v>
      </c>
      <c r="AY10" s="7">
        <f t="shared" si="5"/>
        <v>0</v>
      </c>
      <c r="AZ10" s="7">
        <f t="shared" si="5"/>
        <v>0</v>
      </c>
      <c r="BA10" s="7">
        <f t="shared" si="5"/>
        <v>0</v>
      </c>
      <c r="BB10" s="7">
        <f t="shared" si="5"/>
        <v>0</v>
      </c>
      <c r="BC10" s="7">
        <f t="shared" si="5"/>
        <v>0</v>
      </c>
      <c r="BD10" s="7">
        <f t="shared" si="5"/>
        <v>0</v>
      </c>
      <c r="BE10" s="7">
        <f t="shared" si="5"/>
        <v>0</v>
      </c>
      <c r="BF10" s="7">
        <f t="shared" si="5"/>
        <v>0</v>
      </c>
      <c r="BG10" s="7">
        <f t="shared" si="5"/>
        <v>0</v>
      </c>
      <c r="BH10" s="7">
        <f t="shared" si="5"/>
        <v>0</v>
      </c>
      <c r="BI10" s="7">
        <f t="shared" si="5"/>
        <v>0</v>
      </c>
      <c r="BJ10" s="7">
        <f t="shared" si="5"/>
        <v>0</v>
      </c>
      <c r="BK10" s="7">
        <f t="shared" si="5"/>
        <v>0</v>
      </c>
      <c r="BL10" s="7">
        <f t="shared" si="5"/>
        <v>0</v>
      </c>
      <c r="BM10" s="7">
        <f t="shared" si="5"/>
        <v>0</v>
      </c>
      <c r="BN10" s="7">
        <f t="shared" si="5"/>
        <v>0</v>
      </c>
      <c r="BO10" s="7">
        <f t="shared" si="5"/>
        <v>0</v>
      </c>
      <c r="BP10" s="7">
        <f t="shared" si="5"/>
        <v>0</v>
      </c>
      <c r="BQ10" s="7">
        <f t="shared" si="5"/>
        <v>0</v>
      </c>
      <c r="BR10" s="7">
        <f t="shared" si="5"/>
        <v>0</v>
      </c>
      <c r="BS10" s="7">
        <f t="shared" si="5"/>
        <v>0</v>
      </c>
      <c r="BT10" s="7">
        <f t="shared" si="5"/>
        <v>0</v>
      </c>
      <c r="BU10" s="7">
        <f t="shared" si="5"/>
        <v>0</v>
      </c>
      <c r="BV10" s="7">
        <f t="shared" si="5"/>
        <v>0</v>
      </c>
      <c r="BW10" s="7">
        <f t="shared" si="5"/>
        <v>0</v>
      </c>
      <c r="BX10" s="7">
        <f t="shared" si="5"/>
        <v>0</v>
      </c>
      <c r="BY10" s="7">
        <f t="shared" si="5"/>
        <v>0</v>
      </c>
      <c r="BZ10" s="7">
        <f t="shared" si="5"/>
        <v>0</v>
      </c>
      <c r="CA10" s="7">
        <f t="shared" si="5"/>
        <v>0</v>
      </c>
      <c r="CB10" s="7">
        <f t="shared" si="5"/>
        <v>0</v>
      </c>
      <c r="CC10" s="7">
        <f t="shared" si="5"/>
        <v>0</v>
      </c>
      <c r="CD10" s="7">
        <f t="shared" si="5"/>
        <v>0</v>
      </c>
      <c r="CE10" s="7">
        <f t="shared" si="5"/>
        <v>0</v>
      </c>
      <c r="CF10" s="7">
        <f t="shared" si="5"/>
        <v>0</v>
      </c>
      <c r="CG10" s="7">
        <f t="shared" si="5"/>
        <v>0</v>
      </c>
      <c r="CH10" s="7">
        <f t="shared" si="5"/>
        <v>0</v>
      </c>
    </row>
    <row r="12" spans="1:86" ht="15" customHeight="1">
      <c r="A12" s="6" t="s">
        <v>16</v>
      </c>
      <c r="B12" s="1">
        <f t="array" ref="B12:CH12">TRANSPOSE('Long Horizon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6">1/(1+$B$29)^B1</f>
        <v>0.95238095238095233</v>
      </c>
      <c r="C17" s="5">
        <f t="shared" si="6"/>
        <v>0.90702947845804982</v>
      </c>
      <c r="D17" s="5">
        <f t="shared" si="6"/>
        <v>0.86383759853147601</v>
      </c>
      <c r="E17" s="5">
        <f t="shared" si="6"/>
        <v>0.82270247479188197</v>
      </c>
      <c r="F17" s="5">
        <f t="shared" si="6"/>
        <v>0.78352616646845896</v>
      </c>
      <c r="G17" s="5">
        <f t="shared" si="6"/>
        <v>0.74621539663662761</v>
      </c>
      <c r="H17" s="5">
        <f t="shared" si="6"/>
        <v>0.71068133013012147</v>
      </c>
      <c r="I17" s="5">
        <f t="shared" si="6"/>
        <v>0.67683936202868722</v>
      </c>
      <c r="J17" s="5">
        <f t="shared" si="6"/>
        <v>0.64460891621779726</v>
      </c>
      <c r="K17" s="5">
        <f t="shared" si="6"/>
        <v>0.61391325354075932</v>
      </c>
      <c r="L17" s="5">
        <f t="shared" si="6"/>
        <v>0.5846792890864374</v>
      </c>
      <c r="M17" s="5">
        <f t="shared" si="6"/>
        <v>0.5568374181775595</v>
      </c>
      <c r="N17" s="5">
        <f t="shared" si="6"/>
        <v>0.53032135064529462</v>
      </c>
      <c r="O17" s="5">
        <f t="shared" si="6"/>
        <v>0.50506795299551888</v>
      </c>
      <c r="P17" s="5">
        <f t="shared" si="6"/>
        <v>0.48101709809097021</v>
      </c>
      <c r="Q17" s="5">
        <f t="shared" si="6"/>
        <v>0.45811152199140021</v>
      </c>
      <c r="R17" s="5">
        <f t="shared" si="6"/>
        <v>0.43629668761085727</v>
      </c>
      <c r="S17" s="5">
        <f t="shared" si="6"/>
        <v>0.41552065486748313</v>
      </c>
      <c r="T17" s="5">
        <f t="shared" si="6"/>
        <v>0.39573395701665059</v>
      </c>
      <c r="U17" s="5">
        <f t="shared" si="6"/>
        <v>0.37688948287300061</v>
      </c>
      <c r="V17" s="5">
        <f t="shared" si="6"/>
        <v>0.35894236464095297</v>
      </c>
      <c r="W17" s="5">
        <f t="shared" si="6"/>
        <v>0.3418498710866219</v>
      </c>
      <c r="X17" s="5">
        <f t="shared" si="6"/>
        <v>0.32557130579678267</v>
      </c>
      <c r="Y17" s="5">
        <f t="shared" si="6"/>
        <v>0.31006791028265024</v>
      </c>
      <c r="Z17" s="5">
        <f t="shared" si="6"/>
        <v>0.29530277169776209</v>
      </c>
      <c r="AA17" s="5">
        <f t="shared" si="6"/>
        <v>0.28124073495024959</v>
      </c>
      <c r="AB17" s="5">
        <f t="shared" si="6"/>
        <v>0.2678483190002377</v>
      </c>
      <c r="AC17" s="5">
        <f t="shared" si="6"/>
        <v>0.25509363714308358</v>
      </c>
      <c r="AD17" s="5">
        <f t="shared" si="6"/>
        <v>0.24294632108865097</v>
      </c>
      <c r="AE17" s="5">
        <f t="shared" si="6"/>
        <v>0.23137744865585813</v>
      </c>
      <c r="AF17" s="5">
        <f t="shared" si="6"/>
        <v>0.220359474910341</v>
      </c>
      <c r="AG17" s="5">
        <f t="shared" si="6"/>
        <v>0.20986616658127716</v>
      </c>
      <c r="AH17" s="5">
        <f t="shared" si="6"/>
        <v>0.19987253960121634</v>
      </c>
      <c r="AI17" s="5">
        <f t="shared" si="6"/>
        <v>0.19035479962020604</v>
      </c>
      <c r="AJ17" s="5">
        <f t="shared" si="6"/>
        <v>0.18129028535257716</v>
      </c>
      <c r="AK17" s="5">
        <f t="shared" si="6"/>
        <v>0.17265741462150208</v>
      </c>
      <c r="AL17" s="5">
        <f t="shared" si="6"/>
        <v>0.1644356329728591</v>
      </c>
      <c r="AM17" s="5">
        <f t="shared" si="6"/>
        <v>0.15660536473605632</v>
      </c>
      <c r="AN17" s="5">
        <f t="shared" si="6"/>
        <v>0.14914796641529171</v>
      </c>
      <c r="AO17" s="5">
        <f t="shared" si="6"/>
        <v>0.14204568230027784</v>
      </c>
      <c r="AP17" s="5">
        <f t="shared" si="6"/>
        <v>0.13528160219074079</v>
      </c>
      <c r="AQ17" s="5">
        <f t="shared" si="6"/>
        <v>0.12883962113403885</v>
      </c>
      <c r="AR17" s="5">
        <f t="shared" si="6"/>
        <v>0.12270440108003698</v>
      </c>
      <c r="AS17" s="5">
        <f t="shared" si="6"/>
        <v>0.11686133436193999</v>
      </c>
      <c r="AT17" s="5">
        <f t="shared" si="6"/>
        <v>0.1112965089161333</v>
      </c>
      <c r="AU17" s="5">
        <f t="shared" si="6"/>
        <v>0.10599667515822221</v>
      </c>
      <c r="AV17" s="5">
        <f t="shared" si="6"/>
        <v>0.10094921443640208</v>
      </c>
      <c r="AW17" s="5">
        <f t="shared" si="6"/>
        <v>9.6142108987049613E-2</v>
      </c>
      <c r="AX17" s="5">
        <f t="shared" si="6"/>
        <v>9.1563913320999626E-2</v>
      </c>
      <c r="AY17" s="5">
        <f t="shared" si="6"/>
        <v>8.7203726972380588E-2</v>
      </c>
      <c r="AZ17" s="5">
        <f t="shared" si="6"/>
        <v>8.3051168545124371E-2</v>
      </c>
      <c r="BA17" s="5">
        <f t="shared" si="6"/>
        <v>7.9096350995356543E-2</v>
      </c>
      <c r="BB17" s="5">
        <f t="shared" si="6"/>
        <v>7.5329858090815757E-2</v>
      </c>
      <c r="BC17" s="5">
        <f t="shared" si="6"/>
        <v>7.1742721991253117E-2</v>
      </c>
      <c r="BD17" s="5">
        <f t="shared" si="6"/>
        <v>6.8326401896431521E-2</v>
      </c>
      <c r="BE17" s="5">
        <f t="shared" si="6"/>
        <v>6.5072763710887174E-2</v>
      </c>
      <c r="BF17" s="5">
        <f t="shared" si="6"/>
        <v>6.1974060677035397E-2</v>
      </c>
      <c r="BG17" s="5">
        <f t="shared" si="6"/>
        <v>5.9022914930509894E-2</v>
      </c>
      <c r="BH17" s="5">
        <f t="shared" si="6"/>
        <v>5.6212299933818946E-2</v>
      </c>
      <c r="BI17" s="5">
        <f t="shared" si="6"/>
        <v>5.3535523746494243E-2</v>
      </c>
      <c r="BJ17" s="5">
        <f t="shared" si="6"/>
        <v>5.0986213091899268E-2</v>
      </c>
      <c r="BK17" s="5">
        <f t="shared" si="6"/>
        <v>4.855829818276123E-2</v>
      </c>
      <c r="BL17" s="5">
        <f t="shared" si="6"/>
        <v>4.6245998269296387E-2</v>
      </c>
      <c r="BM17" s="5">
        <f t="shared" si="6"/>
        <v>4.4043807875520369E-2</v>
      </c>
      <c r="BN17" s="5">
        <f t="shared" si="6"/>
        <v>4.1946483690971779E-2</v>
      </c>
      <c r="BO17" s="5">
        <f t="shared" si="6"/>
        <v>3.9949032086639788E-2</v>
      </c>
      <c r="BP17" s="5">
        <f t="shared" si="6"/>
        <v>3.8046697225371226E-2</v>
      </c>
      <c r="BQ17" s="5">
        <f t="shared" si="6"/>
        <v>3.6234949738448791E-2</v>
      </c>
      <c r="BR17" s="5">
        <f t="shared" si="6"/>
        <v>3.4509475941379798E-2</v>
      </c>
      <c r="BS17" s="5">
        <f t="shared" si="6"/>
        <v>3.2866167563218862E-2</v>
      </c>
      <c r="BT17" s="5">
        <f t="shared" si="6"/>
        <v>3.1301111964970339E-2</v>
      </c>
      <c r="BU17" s="5">
        <f t="shared" si="6"/>
        <v>2.9810582823781274E-2</v>
      </c>
      <c r="BV17" s="5">
        <f t="shared" si="6"/>
        <v>2.8391031260744073E-2</v>
      </c>
      <c r="BW17" s="5">
        <f t="shared" si="6"/>
        <v>2.7039077391184833E-2</v>
      </c>
      <c r="BX17" s="5">
        <f t="shared" si="6"/>
        <v>2.5751502277318886E-2</v>
      </c>
      <c r="BY17" s="5">
        <f t="shared" si="6"/>
        <v>2.4525240264113228E-2</v>
      </c>
      <c r="BZ17" s="5">
        <f t="shared" si="6"/>
        <v>2.3357371680107829E-2</v>
      </c>
      <c r="CA17" s="5">
        <f t="shared" si="6"/>
        <v>2.2245115885816989E-2</v>
      </c>
      <c r="CB17" s="5">
        <f t="shared" si="6"/>
        <v>2.1185824653159029E-2</v>
      </c>
      <c r="CC17" s="5">
        <f t="shared" si="6"/>
        <v>2.0176975860151457E-2</v>
      </c>
      <c r="CD17" s="5">
        <f t="shared" si="6"/>
        <v>1.9216167485858526E-2</v>
      </c>
      <c r="CE17" s="5">
        <f t="shared" si="6"/>
        <v>1.8301111891293836E-2</v>
      </c>
      <c r="CF17" s="5">
        <f t="shared" si="6"/>
        <v>1.7429630372660796E-2</v>
      </c>
      <c r="CG17" s="5">
        <f t="shared" si="6"/>
        <v>1.6599647973962663E-2</v>
      </c>
      <c r="CH17" s="5">
        <f t="shared" si="6"/>
        <v>1.580918854663111E-2</v>
      </c>
    </row>
    <row r="18" spans="1:86">
      <c r="A18" s="5" t="s">
        <v>19</v>
      </c>
      <c r="B18" s="7">
        <f t="shared" ref="B18:CH18" si="7">B10</f>
        <v>801213561.90397739</v>
      </c>
      <c r="C18" s="7">
        <f t="shared" si="7"/>
        <v>0</v>
      </c>
      <c r="D18" s="7">
        <f t="shared" si="7"/>
        <v>0</v>
      </c>
      <c r="E18" s="7">
        <f t="shared" si="7"/>
        <v>0</v>
      </c>
      <c r="F18" s="7">
        <f t="shared" si="7"/>
        <v>0</v>
      </c>
      <c r="G18" s="7">
        <f t="shared" si="7"/>
        <v>0</v>
      </c>
      <c r="H18" s="7">
        <f t="shared" si="7"/>
        <v>0</v>
      </c>
      <c r="I18" s="7">
        <f t="shared" si="7"/>
        <v>0</v>
      </c>
      <c r="J18" s="7">
        <f t="shared" si="7"/>
        <v>0</v>
      </c>
      <c r="K18" s="7">
        <f t="shared" si="7"/>
        <v>0</v>
      </c>
      <c r="L18" s="7">
        <f t="shared" si="7"/>
        <v>0</v>
      </c>
      <c r="M18" s="7">
        <f t="shared" si="7"/>
        <v>0</v>
      </c>
      <c r="N18" s="7">
        <f t="shared" si="7"/>
        <v>0</v>
      </c>
      <c r="O18" s="7">
        <f t="shared" si="7"/>
        <v>0</v>
      </c>
      <c r="P18" s="7">
        <f t="shared" si="7"/>
        <v>0</v>
      </c>
      <c r="Q18" s="7">
        <f t="shared" si="7"/>
        <v>0</v>
      </c>
      <c r="R18" s="7">
        <f t="shared" si="7"/>
        <v>0</v>
      </c>
      <c r="S18" s="7">
        <f t="shared" si="7"/>
        <v>0</v>
      </c>
      <c r="T18" s="7">
        <f t="shared" si="7"/>
        <v>0</v>
      </c>
      <c r="U18" s="7">
        <f t="shared" si="7"/>
        <v>0</v>
      </c>
      <c r="V18" s="7">
        <f t="shared" si="7"/>
        <v>0</v>
      </c>
      <c r="W18" s="7">
        <f t="shared" si="7"/>
        <v>0</v>
      </c>
      <c r="X18" s="7">
        <f t="shared" si="7"/>
        <v>0</v>
      </c>
      <c r="Y18" s="7">
        <f t="shared" si="7"/>
        <v>0</v>
      </c>
      <c r="Z18" s="7">
        <f t="shared" si="7"/>
        <v>0</v>
      </c>
      <c r="AA18" s="7">
        <f t="shared" si="7"/>
        <v>0</v>
      </c>
      <c r="AB18" s="7">
        <f t="shared" si="7"/>
        <v>0</v>
      </c>
      <c r="AC18" s="7">
        <f t="shared" si="7"/>
        <v>0</v>
      </c>
      <c r="AD18" s="7">
        <f t="shared" si="7"/>
        <v>0</v>
      </c>
      <c r="AE18" s="7">
        <f t="shared" si="7"/>
        <v>0</v>
      </c>
      <c r="AF18" s="7">
        <f t="shared" si="7"/>
        <v>0</v>
      </c>
      <c r="AG18" s="7">
        <f t="shared" si="7"/>
        <v>0</v>
      </c>
      <c r="AH18" s="7">
        <f t="shared" si="7"/>
        <v>0</v>
      </c>
      <c r="AI18" s="7">
        <f t="shared" si="7"/>
        <v>0</v>
      </c>
      <c r="AJ18" s="7">
        <f t="shared" si="7"/>
        <v>0</v>
      </c>
      <c r="AK18" s="7">
        <f t="shared" si="7"/>
        <v>0</v>
      </c>
      <c r="AL18" s="7">
        <f t="shared" si="7"/>
        <v>0</v>
      </c>
      <c r="AM18" s="7">
        <f t="shared" si="7"/>
        <v>0</v>
      </c>
      <c r="AN18" s="7">
        <f t="shared" si="7"/>
        <v>0</v>
      </c>
      <c r="AO18" s="7">
        <f t="shared" si="7"/>
        <v>0</v>
      </c>
      <c r="AP18" s="7">
        <f t="shared" si="7"/>
        <v>0</v>
      </c>
      <c r="AQ18" s="7">
        <f t="shared" si="7"/>
        <v>0</v>
      </c>
      <c r="AR18" s="7">
        <f t="shared" si="7"/>
        <v>0</v>
      </c>
      <c r="AS18" s="7">
        <f t="shared" si="7"/>
        <v>0</v>
      </c>
      <c r="AT18" s="7">
        <f t="shared" si="7"/>
        <v>0</v>
      </c>
      <c r="AU18" s="7">
        <f t="shared" si="7"/>
        <v>0</v>
      </c>
      <c r="AV18" s="7">
        <f t="shared" si="7"/>
        <v>0</v>
      </c>
      <c r="AW18" s="7">
        <f t="shared" si="7"/>
        <v>0</v>
      </c>
      <c r="AX18" s="7">
        <f t="shared" si="7"/>
        <v>0</v>
      </c>
      <c r="AY18" s="7">
        <f t="shared" si="7"/>
        <v>0</v>
      </c>
      <c r="AZ18" s="7">
        <f t="shared" si="7"/>
        <v>0</v>
      </c>
      <c r="BA18" s="7">
        <f t="shared" si="7"/>
        <v>0</v>
      </c>
      <c r="BB18" s="7">
        <f t="shared" si="7"/>
        <v>0</v>
      </c>
      <c r="BC18" s="7">
        <f t="shared" si="7"/>
        <v>0</v>
      </c>
      <c r="BD18" s="7">
        <f t="shared" si="7"/>
        <v>0</v>
      </c>
      <c r="BE18" s="7">
        <f t="shared" si="7"/>
        <v>0</v>
      </c>
      <c r="BF18" s="7">
        <f t="shared" si="7"/>
        <v>0</v>
      </c>
      <c r="BG18" s="7">
        <f t="shared" si="7"/>
        <v>0</v>
      </c>
      <c r="BH18" s="7">
        <f t="shared" si="7"/>
        <v>0</v>
      </c>
      <c r="BI18" s="7">
        <f t="shared" si="7"/>
        <v>0</v>
      </c>
      <c r="BJ18" s="7">
        <f t="shared" si="7"/>
        <v>0</v>
      </c>
      <c r="BK18" s="7">
        <f t="shared" si="7"/>
        <v>0</v>
      </c>
      <c r="BL18" s="7">
        <f t="shared" si="7"/>
        <v>0</v>
      </c>
      <c r="BM18" s="7">
        <f t="shared" si="7"/>
        <v>0</v>
      </c>
      <c r="BN18" s="7">
        <f t="shared" si="7"/>
        <v>0</v>
      </c>
      <c r="BO18" s="7">
        <f t="shared" si="7"/>
        <v>0</v>
      </c>
      <c r="BP18" s="7">
        <f t="shared" si="7"/>
        <v>0</v>
      </c>
      <c r="BQ18" s="7">
        <f t="shared" si="7"/>
        <v>0</v>
      </c>
      <c r="BR18" s="7">
        <f t="shared" si="7"/>
        <v>0</v>
      </c>
      <c r="BS18" s="7">
        <f t="shared" si="7"/>
        <v>0</v>
      </c>
      <c r="BT18" s="7">
        <f t="shared" si="7"/>
        <v>0</v>
      </c>
      <c r="BU18" s="7">
        <f t="shared" si="7"/>
        <v>0</v>
      </c>
      <c r="BV18" s="7">
        <f t="shared" si="7"/>
        <v>0</v>
      </c>
      <c r="BW18" s="7">
        <f t="shared" si="7"/>
        <v>0</v>
      </c>
      <c r="BX18" s="7">
        <f t="shared" si="7"/>
        <v>0</v>
      </c>
      <c r="BY18" s="7">
        <f t="shared" si="7"/>
        <v>0</v>
      </c>
      <c r="BZ18" s="7">
        <f t="shared" si="7"/>
        <v>0</v>
      </c>
      <c r="CA18" s="7">
        <f t="shared" si="7"/>
        <v>0</v>
      </c>
      <c r="CB18" s="7">
        <f t="shared" si="7"/>
        <v>0</v>
      </c>
      <c r="CC18" s="7">
        <f t="shared" si="7"/>
        <v>0</v>
      </c>
      <c r="CD18" s="7">
        <f t="shared" si="7"/>
        <v>0</v>
      </c>
      <c r="CE18" s="7">
        <f t="shared" si="7"/>
        <v>0</v>
      </c>
      <c r="CF18" s="7">
        <f t="shared" si="7"/>
        <v>0</v>
      </c>
      <c r="CG18" s="7">
        <f t="shared" si="7"/>
        <v>0</v>
      </c>
      <c r="CH18" s="7">
        <f t="shared" si="7"/>
        <v>0</v>
      </c>
    </row>
    <row r="19" spans="1:86">
      <c r="A19" s="5" t="s">
        <v>20</v>
      </c>
      <c r="B19" s="5">
        <f t="shared" ref="B19:CH19" si="8">B18*B17</f>
        <v>763060535.14664507</v>
      </c>
      <c r="C19" s="5">
        <f t="shared" si="8"/>
        <v>0</v>
      </c>
      <c r="D19" s="5">
        <f t="shared" si="8"/>
        <v>0</v>
      </c>
      <c r="E19" s="5">
        <f t="shared" si="8"/>
        <v>0</v>
      </c>
      <c r="F19" s="5">
        <f t="shared" si="8"/>
        <v>0</v>
      </c>
      <c r="G19" s="5">
        <f t="shared" si="8"/>
        <v>0</v>
      </c>
      <c r="H19" s="5">
        <f t="shared" si="8"/>
        <v>0</v>
      </c>
      <c r="I19" s="5">
        <f t="shared" si="8"/>
        <v>0</v>
      </c>
      <c r="J19" s="5">
        <f t="shared" si="8"/>
        <v>0</v>
      </c>
      <c r="K19" s="5">
        <f t="shared" si="8"/>
        <v>0</v>
      </c>
      <c r="L19" s="5">
        <f t="shared" si="8"/>
        <v>0</v>
      </c>
      <c r="M19" s="5">
        <f t="shared" si="8"/>
        <v>0</v>
      </c>
      <c r="N19" s="5">
        <f t="shared" si="8"/>
        <v>0</v>
      </c>
      <c r="O19" s="5">
        <f t="shared" si="8"/>
        <v>0</v>
      </c>
      <c r="P19" s="5">
        <f t="shared" si="8"/>
        <v>0</v>
      </c>
      <c r="Q19" s="5">
        <f t="shared" si="8"/>
        <v>0</v>
      </c>
      <c r="R19" s="5">
        <f t="shared" si="8"/>
        <v>0</v>
      </c>
      <c r="S19" s="5">
        <f t="shared" si="8"/>
        <v>0</v>
      </c>
      <c r="T19" s="5">
        <f t="shared" si="8"/>
        <v>0</v>
      </c>
      <c r="U19" s="5">
        <f t="shared" si="8"/>
        <v>0</v>
      </c>
      <c r="V19" s="5">
        <f t="shared" si="8"/>
        <v>0</v>
      </c>
      <c r="W19" s="5">
        <f t="shared" si="8"/>
        <v>0</v>
      </c>
      <c r="X19" s="5">
        <f t="shared" si="8"/>
        <v>0</v>
      </c>
      <c r="Y19" s="5">
        <f t="shared" si="8"/>
        <v>0</v>
      </c>
      <c r="Z19" s="5">
        <f t="shared" si="8"/>
        <v>0</v>
      </c>
      <c r="AA19" s="5">
        <f t="shared" si="8"/>
        <v>0</v>
      </c>
      <c r="AB19" s="5">
        <f t="shared" si="8"/>
        <v>0</v>
      </c>
      <c r="AC19" s="5">
        <f t="shared" si="8"/>
        <v>0</v>
      </c>
      <c r="AD19" s="5">
        <f t="shared" si="8"/>
        <v>0</v>
      </c>
      <c r="AE19" s="5">
        <f t="shared" si="8"/>
        <v>0</v>
      </c>
      <c r="AF19" s="5">
        <f t="shared" si="8"/>
        <v>0</v>
      </c>
      <c r="AG19" s="5">
        <f t="shared" si="8"/>
        <v>0</v>
      </c>
      <c r="AH19" s="5">
        <f t="shared" si="8"/>
        <v>0</v>
      </c>
      <c r="AI19" s="5">
        <f t="shared" si="8"/>
        <v>0</v>
      </c>
      <c r="AJ19" s="5">
        <f t="shared" si="8"/>
        <v>0</v>
      </c>
      <c r="AK19" s="5">
        <f t="shared" si="8"/>
        <v>0</v>
      </c>
      <c r="AL19" s="5">
        <f t="shared" si="8"/>
        <v>0</v>
      </c>
      <c r="AM19" s="5">
        <f t="shared" si="8"/>
        <v>0</v>
      </c>
      <c r="AN19" s="5">
        <f t="shared" si="8"/>
        <v>0</v>
      </c>
      <c r="AO19" s="5">
        <f t="shared" si="8"/>
        <v>0</v>
      </c>
      <c r="AP19" s="5">
        <f t="shared" si="8"/>
        <v>0</v>
      </c>
      <c r="AQ19" s="5">
        <f t="shared" si="8"/>
        <v>0</v>
      </c>
      <c r="AR19" s="5">
        <f t="shared" si="8"/>
        <v>0</v>
      </c>
      <c r="AS19" s="5">
        <f t="shared" si="8"/>
        <v>0</v>
      </c>
      <c r="AT19" s="5">
        <f t="shared" si="8"/>
        <v>0</v>
      </c>
      <c r="AU19" s="5">
        <f t="shared" si="8"/>
        <v>0</v>
      </c>
      <c r="AV19" s="5">
        <f t="shared" si="8"/>
        <v>0</v>
      </c>
      <c r="AW19" s="5">
        <f t="shared" si="8"/>
        <v>0</v>
      </c>
      <c r="AX19" s="5">
        <f t="shared" si="8"/>
        <v>0</v>
      </c>
      <c r="AY19" s="5">
        <f t="shared" si="8"/>
        <v>0</v>
      </c>
      <c r="AZ19" s="5">
        <f t="shared" si="8"/>
        <v>0</v>
      </c>
      <c r="BA19" s="5">
        <f t="shared" si="8"/>
        <v>0</v>
      </c>
      <c r="BB19" s="5">
        <f t="shared" si="8"/>
        <v>0</v>
      </c>
      <c r="BC19" s="5">
        <f t="shared" si="8"/>
        <v>0</v>
      </c>
      <c r="BD19" s="5">
        <f t="shared" si="8"/>
        <v>0</v>
      </c>
      <c r="BE19" s="5">
        <f t="shared" si="8"/>
        <v>0</v>
      </c>
      <c r="BF19" s="5">
        <f t="shared" si="8"/>
        <v>0</v>
      </c>
      <c r="BG19" s="5">
        <f t="shared" si="8"/>
        <v>0</v>
      </c>
      <c r="BH19" s="5">
        <f t="shared" si="8"/>
        <v>0</v>
      </c>
      <c r="BI19" s="5">
        <f t="shared" si="8"/>
        <v>0</v>
      </c>
      <c r="BJ19" s="5">
        <f t="shared" si="8"/>
        <v>0</v>
      </c>
      <c r="BK19" s="5">
        <f t="shared" si="8"/>
        <v>0</v>
      </c>
      <c r="BL19" s="5">
        <f t="shared" si="8"/>
        <v>0</v>
      </c>
      <c r="BM19" s="5">
        <f t="shared" si="8"/>
        <v>0</v>
      </c>
      <c r="BN19" s="5">
        <f t="shared" si="8"/>
        <v>0</v>
      </c>
      <c r="BO19" s="5">
        <f t="shared" si="8"/>
        <v>0</v>
      </c>
      <c r="BP19" s="5">
        <f t="shared" si="8"/>
        <v>0</v>
      </c>
      <c r="BQ19" s="5">
        <f t="shared" si="8"/>
        <v>0</v>
      </c>
      <c r="BR19" s="5">
        <f t="shared" si="8"/>
        <v>0</v>
      </c>
      <c r="BS19" s="5">
        <f t="shared" si="8"/>
        <v>0</v>
      </c>
      <c r="BT19" s="5">
        <f t="shared" si="8"/>
        <v>0</v>
      </c>
      <c r="BU19" s="5">
        <f t="shared" si="8"/>
        <v>0</v>
      </c>
      <c r="BV19" s="5">
        <f t="shared" si="8"/>
        <v>0</v>
      </c>
      <c r="BW19" s="5">
        <f t="shared" si="8"/>
        <v>0</v>
      </c>
      <c r="BX19" s="5">
        <f t="shared" si="8"/>
        <v>0</v>
      </c>
      <c r="BY19" s="5">
        <f t="shared" si="8"/>
        <v>0</v>
      </c>
      <c r="BZ19" s="5">
        <f t="shared" si="8"/>
        <v>0</v>
      </c>
      <c r="CA19" s="5">
        <f t="shared" si="8"/>
        <v>0</v>
      </c>
      <c r="CB19" s="5">
        <f t="shared" si="8"/>
        <v>0</v>
      </c>
      <c r="CC19" s="5">
        <f t="shared" si="8"/>
        <v>0</v>
      </c>
      <c r="CD19" s="5">
        <f t="shared" si="8"/>
        <v>0</v>
      </c>
      <c r="CE19" s="5">
        <f t="shared" si="8"/>
        <v>0</v>
      </c>
      <c r="CF19" s="5">
        <f t="shared" si="8"/>
        <v>0</v>
      </c>
      <c r="CG19" s="5">
        <f t="shared" si="8"/>
        <v>0</v>
      </c>
      <c r="CH19" s="5">
        <f t="shared" si="8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9">B4*B17*(1+$B$29)</f>
        <v>8214888152.6268091</v>
      </c>
      <c r="C21" s="5">
        <f t="shared" si="9"/>
        <v>229047576.21529096</v>
      </c>
      <c r="D21" s="5">
        <f t="shared" si="9"/>
        <v>216004551.20659453</v>
      </c>
      <c r="E21" s="5">
        <f t="shared" si="9"/>
        <v>203669699.21320197</v>
      </c>
      <c r="F21" s="5">
        <f t="shared" si="9"/>
        <v>192004017.39365387</v>
      </c>
      <c r="G21" s="5">
        <f t="shared" si="9"/>
        <v>180691733.65705061</v>
      </c>
      <c r="H21" s="5">
        <f t="shared" si="9"/>
        <v>170009023.26035738</v>
      </c>
      <c r="I21" s="5">
        <f t="shared" si="9"/>
        <v>159911746.27432126</v>
      </c>
      <c r="J21" s="5">
        <f t="shared" si="9"/>
        <v>150363619.37631917</v>
      </c>
      <c r="K21" s="5">
        <f t="shared" si="9"/>
        <v>141333845.47883171</v>
      </c>
      <c r="L21" s="5">
        <f t="shared" si="9"/>
        <v>131832489.10168448</v>
      </c>
      <c r="M21" s="5">
        <f t="shared" si="9"/>
        <v>122916631.07938337</v>
      </c>
      <c r="N21" s="5">
        <f t="shared" si="9"/>
        <v>114547850.33412813</v>
      </c>
      <c r="O21" s="5">
        <f t="shared" si="9"/>
        <v>106692211.0951463</v>
      </c>
      <c r="P21" s="5">
        <f t="shared" si="9"/>
        <v>99317930.199513271</v>
      </c>
      <c r="Q21" s="5">
        <f t="shared" si="9"/>
        <v>92394985.48089461</v>
      </c>
      <c r="R21" s="5">
        <f t="shared" si="9"/>
        <v>85895123.22730276</v>
      </c>
      <c r="S21" s="5">
        <f t="shared" si="9"/>
        <v>79791590.004205987</v>
      </c>
      <c r="T21" s="5">
        <f t="shared" si="9"/>
        <v>74059117.005076215</v>
      </c>
      <c r="U21" s="5">
        <f t="shared" si="9"/>
        <v>68673696.662101284</v>
      </c>
      <c r="V21" s="5">
        <f t="shared" si="9"/>
        <v>0</v>
      </c>
      <c r="W21" s="5">
        <f t="shared" si="9"/>
        <v>0</v>
      </c>
      <c r="X21" s="5">
        <f t="shared" si="9"/>
        <v>0</v>
      </c>
      <c r="Y21" s="5">
        <f t="shared" si="9"/>
        <v>0</v>
      </c>
      <c r="Z21" s="5">
        <f t="shared" si="9"/>
        <v>0</v>
      </c>
      <c r="AA21" s="5">
        <f t="shared" si="9"/>
        <v>0</v>
      </c>
      <c r="AB21" s="5">
        <f t="shared" si="9"/>
        <v>0</v>
      </c>
      <c r="AC21" s="5">
        <f t="shared" si="9"/>
        <v>0</v>
      </c>
      <c r="AD21" s="5">
        <f t="shared" si="9"/>
        <v>0</v>
      </c>
      <c r="AE21" s="5">
        <f t="shared" si="9"/>
        <v>0</v>
      </c>
      <c r="AF21" s="5">
        <f t="shared" si="9"/>
        <v>0</v>
      </c>
      <c r="AG21" s="5">
        <f t="shared" si="9"/>
        <v>0</v>
      </c>
      <c r="AH21" s="5">
        <f t="shared" si="9"/>
        <v>0</v>
      </c>
      <c r="AI21" s="5">
        <f t="shared" si="9"/>
        <v>0</v>
      </c>
      <c r="AJ21" s="5">
        <f t="shared" si="9"/>
        <v>0</v>
      </c>
      <c r="AK21" s="5">
        <f t="shared" si="9"/>
        <v>0</v>
      </c>
      <c r="AL21" s="5">
        <f t="shared" si="9"/>
        <v>0</v>
      </c>
      <c r="AM21" s="5">
        <f t="shared" si="9"/>
        <v>0</v>
      </c>
      <c r="AN21" s="5">
        <f t="shared" si="9"/>
        <v>0</v>
      </c>
      <c r="AO21" s="5">
        <f t="shared" si="9"/>
        <v>0</v>
      </c>
      <c r="AP21" s="5">
        <f t="shared" si="9"/>
        <v>0</v>
      </c>
      <c r="AQ21" s="5">
        <f t="shared" si="9"/>
        <v>0</v>
      </c>
      <c r="AR21" s="5">
        <f t="shared" si="9"/>
        <v>0</v>
      </c>
      <c r="AS21" s="5">
        <f t="shared" si="9"/>
        <v>0</v>
      </c>
      <c r="AT21" s="5">
        <f t="shared" si="9"/>
        <v>0</v>
      </c>
      <c r="AU21" s="5">
        <f t="shared" si="9"/>
        <v>0</v>
      </c>
      <c r="AV21" s="5">
        <f t="shared" si="9"/>
        <v>0</v>
      </c>
      <c r="AW21" s="5">
        <f t="shared" si="9"/>
        <v>0</v>
      </c>
      <c r="AX21" s="5">
        <f t="shared" si="9"/>
        <v>0</v>
      </c>
      <c r="AY21" s="5">
        <f t="shared" si="9"/>
        <v>0</v>
      </c>
      <c r="AZ21" s="5">
        <f t="shared" si="9"/>
        <v>0</v>
      </c>
      <c r="BA21" s="5">
        <f t="shared" si="9"/>
        <v>0</v>
      </c>
      <c r="BB21" s="5">
        <f t="shared" si="9"/>
        <v>0</v>
      </c>
      <c r="BC21" s="5">
        <f t="shared" si="9"/>
        <v>0</v>
      </c>
      <c r="BD21" s="5">
        <f t="shared" si="9"/>
        <v>0</v>
      </c>
      <c r="BE21" s="5">
        <f t="shared" si="9"/>
        <v>0</v>
      </c>
      <c r="BF21" s="5">
        <f t="shared" si="9"/>
        <v>0</v>
      </c>
      <c r="BG21" s="5">
        <f t="shared" si="9"/>
        <v>0</v>
      </c>
      <c r="BH21" s="5">
        <f t="shared" si="9"/>
        <v>0</v>
      </c>
      <c r="BI21" s="5">
        <f t="shared" si="9"/>
        <v>0</v>
      </c>
      <c r="BJ21" s="5">
        <f t="shared" si="9"/>
        <v>0</v>
      </c>
      <c r="BK21" s="5">
        <f t="shared" si="9"/>
        <v>0</v>
      </c>
      <c r="BL21" s="5">
        <f t="shared" si="9"/>
        <v>0</v>
      </c>
      <c r="BM21" s="5">
        <f t="shared" si="9"/>
        <v>0</v>
      </c>
      <c r="BN21" s="5">
        <f t="shared" si="9"/>
        <v>0</v>
      </c>
      <c r="BO21" s="5">
        <f t="shared" si="9"/>
        <v>0</v>
      </c>
      <c r="BP21" s="5">
        <f t="shared" si="9"/>
        <v>0</v>
      </c>
      <c r="BQ21" s="5">
        <f t="shared" si="9"/>
        <v>0</v>
      </c>
      <c r="BR21" s="5">
        <f t="shared" si="9"/>
        <v>0</v>
      </c>
      <c r="BS21" s="5">
        <f t="shared" si="9"/>
        <v>0</v>
      </c>
      <c r="BT21" s="5">
        <f t="shared" si="9"/>
        <v>0</v>
      </c>
      <c r="BU21" s="5">
        <f t="shared" si="9"/>
        <v>0</v>
      </c>
      <c r="BV21" s="5">
        <f t="shared" si="9"/>
        <v>0</v>
      </c>
      <c r="BW21" s="5">
        <f t="shared" si="9"/>
        <v>0</v>
      </c>
      <c r="BX21" s="5">
        <f t="shared" si="9"/>
        <v>0</v>
      </c>
      <c r="BY21" s="5">
        <f t="shared" si="9"/>
        <v>0</v>
      </c>
      <c r="BZ21" s="5">
        <f t="shared" si="9"/>
        <v>0</v>
      </c>
      <c r="CA21" s="5">
        <f t="shared" si="9"/>
        <v>0</v>
      </c>
      <c r="CB21" s="5">
        <f t="shared" si="9"/>
        <v>0</v>
      </c>
      <c r="CC21" s="5">
        <f t="shared" si="9"/>
        <v>0</v>
      </c>
      <c r="CD21" s="5">
        <f t="shared" si="9"/>
        <v>0</v>
      </c>
      <c r="CE21" s="5">
        <f t="shared" si="9"/>
        <v>0</v>
      </c>
      <c r="CF21" s="5">
        <f t="shared" si="9"/>
        <v>0</v>
      </c>
      <c r="CG21" s="5">
        <f t="shared" si="9"/>
        <v>0</v>
      </c>
      <c r="CH21" s="5">
        <f t="shared" si="9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763060535.14664507</v>
      </c>
    </row>
    <row r="24" spans="1:86" ht="15.75" customHeight="1">
      <c r="A24" s="5" t="s">
        <v>23</v>
      </c>
      <c r="B24" s="7">
        <f>SUM(B21:CH21)</f>
        <v>10834045588.891865</v>
      </c>
    </row>
    <row r="25" spans="1:86" ht="15.75" customHeight="1">
      <c r="A25" s="5" t="s">
        <v>17</v>
      </c>
      <c r="B25" s="14">
        <f>B23/B24</f>
        <v>7.0431726439199246E-2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64756400.5603301</v>
      </c>
      <c r="D2" s="1">
        <v>138130839.87828001</v>
      </c>
      <c r="E2" s="1">
        <f>'Short Horizon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50582554.529177099</v>
      </c>
      <c r="C3" s="1">
        <v>64136286.440983199</v>
      </c>
      <c r="D3" s="1">
        <v>139549376.279044</v>
      </c>
      <c r="E3" s="1">
        <f>'Short Horizon Value'!$B$31*B3</f>
        <v>240570629.34076631</v>
      </c>
      <c r="F3" s="1">
        <v>167315340.5</v>
      </c>
      <c r="G3" s="4"/>
    </row>
    <row r="4" spans="1:7" ht="15.75">
      <c r="A4" s="1">
        <v>2025</v>
      </c>
      <c r="B4" s="4">
        <v>50105751.568006702</v>
      </c>
      <c r="C4" s="1">
        <v>63519900.631571203</v>
      </c>
      <c r="D4" s="1">
        <v>140782848.70129099</v>
      </c>
      <c r="E4" s="1">
        <f>'Short Horizon Value'!$B$31*B4</f>
        <v>238302954.4574399</v>
      </c>
      <c r="F4" s="1">
        <v>178074658.30000001</v>
      </c>
      <c r="G4" s="4"/>
    </row>
    <row r="5" spans="1:7" ht="15.75">
      <c r="A5" s="1">
        <v>2026</v>
      </c>
      <c r="B5" s="4">
        <v>49624141.980318099</v>
      </c>
      <c r="C5" s="1">
        <v>62896931.6035216</v>
      </c>
      <c r="D5" s="1">
        <v>149157363.488509</v>
      </c>
      <c r="E5" s="1">
        <f>'Short Horizon Value'!$B$31*B5</f>
        <v>236012419.2583929</v>
      </c>
      <c r="F5" s="1">
        <v>189648817.59999999</v>
      </c>
      <c r="G5" s="4"/>
    </row>
    <row r="6" spans="1:7" ht="15.75">
      <c r="A6" s="1">
        <v>2027</v>
      </c>
      <c r="B6" s="4">
        <v>49137076.682331003</v>
      </c>
      <c r="C6" s="1">
        <v>62266647.041451298</v>
      </c>
      <c r="D6" s="1">
        <v>158134515.02032101</v>
      </c>
      <c r="E6" s="1">
        <f>'Short Horizon Value'!$B$31*B6</f>
        <v>233695936.70116627</v>
      </c>
      <c r="F6" s="1">
        <v>202087687.40000001</v>
      </c>
      <c r="G6" s="4"/>
    </row>
    <row r="7" spans="1:7" ht="15.75">
      <c r="A7" s="1">
        <v>2028</v>
      </c>
      <c r="B7" s="4">
        <v>48568900.784193501</v>
      </c>
      <c r="C7" s="1">
        <v>61533238.718745798</v>
      </c>
      <c r="D7" s="1">
        <v>167537046.536349</v>
      </c>
      <c r="E7" s="1">
        <f>'Short Horizon Value'!$B$31*B7</f>
        <v>230993692.12962431</v>
      </c>
      <c r="F7" s="1">
        <v>215168377.80000001</v>
      </c>
      <c r="G7" s="4"/>
    </row>
    <row r="8" spans="1:7" ht="15.75">
      <c r="A8" s="1">
        <v>2029</v>
      </c>
      <c r="B8" s="4">
        <v>47994157.401489399</v>
      </c>
      <c r="C8" s="1">
        <v>60791004.541840002</v>
      </c>
      <c r="D8" s="1">
        <v>178844008.47511399</v>
      </c>
      <c r="E8" s="1">
        <f>'Short Horizon Value'!$B$31*B8</f>
        <v>228260212.60148358</v>
      </c>
      <c r="F8" s="1">
        <v>229271335.80000001</v>
      </c>
      <c r="G8" s="4"/>
    </row>
    <row r="9" spans="1:7" ht="15.75">
      <c r="A9" s="1">
        <v>2030</v>
      </c>
      <c r="B9" s="4">
        <v>47411907.872076698</v>
      </c>
      <c r="C9" s="1">
        <v>60038774.517325602</v>
      </c>
      <c r="D9" s="1">
        <v>191078529.185909</v>
      </c>
      <c r="E9" s="1">
        <f>'Short Horizon Value'!$B$31*B9</f>
        <v>225491033.83959678</v>
      </c>
      <c r="F9" s="1">
        <v>244467607</v>
      </c>
      <c r="G9" s="4"/>
    </row>
    <row r="10" spans="1:7" ht="15.75">
      <c r="A10" s="1">
        <v>2031</v>
      </c>
      <c r="B10" s="4">
        <v>46821385.643280998</v>
      </c>
      <c r="C10" s="1">
        <v>59275311.339658298</v>
      </c>
      <c r="D10" s="1">
        <v>204342776.66684201</v>
      </c>
      <c r="E10" s="1">
        <f>'Short Horizon Value'!$B$31*B10</f>
        <v>222682510.11944443</v>
      </c>
      <c r="F10" s="1">
        <v>260868193.69999999</v>
      </c>
      <c r="G10" s="4"/>
    </row>
    <row r="11" spans="1:7" ht="15.75">
      <c r="A11" s="1">
        <v>2032</v>
      </c>
      <c r="B11" s="4">
        <v>46221693.457616597</v>
      </c>
      <c r="C11" s="1">
        <v>58499236.067745201</v>
      </c>
      <c r="D11" s="1">
        <v>218752958.15744501</v>
      </c>
      <c r="E11" s="1">
        <f>'Short Horizon Value'!$B$31*B11</f>
        <v>219830374.08442456</v>
      </c>
      <c r="F11" s="1">
        <v>278594805.60000002</v>
      </c>
      <c r="G11" s="4"/>
    </row>
    <row r="12" spans="1:7" ht="15.75">
      <c r="A12" s="1">
        <v>2033</v>
      </c>
      <c r="B12" s="4">
        <v>45281918.0388273</v>
      </c>
      <c r="C12" s="1">
        <v>57291228.299131997</v>
      </c>
      <c r="D12" s="1">
        <v>232724449.372412</v>
      </c>
      <c r="E12" s="1">
        <f>'Short Horizon Value'!$B$31*B12</f>
        <v>215360802.19266266</v>
      </c>
      <c r="F12" s="1">
        <v>295598288.10000002</v>
      </c>
      <c r="G12" s="4"/>
    </row>
    <row r="13" spans="1:7" ht="15.75">
      <c r="A13" s="1">
        <v>2034</v>
      </c>
      <c r="B13" s="4">
        <v>44342411.692272797</v>
      </c>
      <c r="C13" s="1">
        <v>56081842.349631503</v>
      </c>
      <c r="D13" s="1">
        <v>247847771.467531</v>
      </c>
      <c r="E13" s="1">
        <f>'Short Horizon Value'!$B$31*B13</f>
        <v>210892510.00844944</v>
      </c>
      <c r="F13" s="1">
        <v>313878550.5</v>
      </c>
      <c r="G13" s="4"/>
    </row>
    <row r="14" spans="1:7" ht="15.75">
      <c r="A14" s="1">
        <v>2035</v>
      </c>
      <c r="B14" s="4">
        <v>43402194.874680601</v>
      </c>
      <c r="C14" s="1">
        <v>54869444.131204702</v>
      </c>
      <c r="D14" s="1">
        <v>264185050.765683</v>
      </c>
      <c r="E14" s="1">
        <f>'Short Horizon Value'!$B$31*B14</f>
        <v>206420838.82398096</v>
      </c>
      <c r="F14" s="1">
        <v>333471623.5</v>
      </c>
      <c r="G14" s="4"/>
    </row>
    <row r="15" spans="1:7" ht="15.75">
      <c r="A15" s="1">
        <v>2036</v>
      </c>
      <c r="B15" s="4">
        <v>42460409.591428697</v>
      </c>
      <c r="C15" s="1">
        <v>53652342.730073899</v>
      </c>
      <c r="D15" s="1">
        <v>281732001.36571199</v>
      </c>
      <c r="E15" s="1">
        <f>'Short Horizon Value'!$B$31*B15</f>
        <v>201941708.01683488</v>
      </c>
      <c r="F15" s="1">
        <v>354324825.39999998</v>
      </c>
      <c r="G15" s="4"/>
    </row>
    <row r="16" spans="1:7" ht="15.75">
      <c r="A16" s="1">
        <v>2037</v>
      </c>
      <c r="B16" s="4">
        <v>41516178.710055701</v>
      </c>
      <c r="C16" s="1">
        <v>52428877.742586903</v>
      </c>
      <c r="D16" s="1">
        <v>300457148.93826699</v>
      </c>
      <c r="E16" s="1">
        <f>'Short Horizon Value'!$B$31*B16</f>
        <v>197450945.94502494</v>
      </c>
      <c r="F16" s="1">
        <v>376347387.69999999</v>
      </c>
      <c r="G16" s="4"/>
    </row>
    <row r="17" spans="1:7" ht="15.75">
      <c r="A17" s="1">
        <v>2038</v>
      </c>
      <c r="B17" s="4">
        <v>40568500.313273497</v>
      </c>
      <c r="C17" s="1">
        <v>51197434.776616402</v>
      </c>
      <c r="D17" s="1">
        <v>320275434.79456198</v>
      </c>
      <c r="E17" s="1">
        <f>'Short Horizon Value'!$B$31*B17</f>
        <v>192943787.48992875</v>
      </c>
      <c r="F17" s="1">
        <v>399378370.30000001</v>
      </c>
      <c r="G17" s="4"/>
    </row>
    <row r="18" spans="1:7" ht="15.75">
      <c r="A18" s="1">
        <v>2039</v>
      </c>
      <c r="B18" s="4">
        <v>39616279.135307997</v>
      </c>
      <c r="C18" s="1">
        <v>49956518.165068798</v>
      </c>
      <c r="D18" s="1">
        <v>341121645.38209301</v>
      </c>
      <c r="E18" s="1">
        <f>'Short Horizon Value'!$B$31*B18</f>
        <v>188415023.56752485</v>
      </c>
      <c r="F18" s="1">
        <v>423277694.10000002</v>
      </c>
      <c r="G18" s="4"/>
    </row>
    <row r="19" spans="1:7" ht="15.75">
      <c r="A19" s="1">
        <v>2040</v>
      </c>
      <c r="B19" s="4">
        <v>38658239.372233897</v>
      </c>
      <c r="C19" s="1">
        <v>48704722.659426697</v>
      </c>
      <c r="D19" s="1">
        <v>362947742.25369</v>
      </c>
      <c r="E19" s="1">
        <f>'Short Horizon Value'!$B$31*B19</f>
        <v>183858586.45434442</v>
      </c>
      <c r="F19" s="1">
        <v>447920444.5</v>
      </c>
      <c r="G19" s="4"/>
    </row>
    <row r="20" spans="1:7" ht="15.75">
      <c r="A20" s="1">
        <v>2041</v>
      </c>
      <c r="B20" s="4">
        <v>37692936.160180703</v>
      </c>
      <c r="C20" s="1">
        <v>47440694.614308096</v>
      </c>
      <c r="D20" s="1">
        <v>385671288.78538001</v>
      </c>
      <c r="E20" s="1">
        <f>'Short Horizon Value'!$B$31*B20</f>
        <v>179267604.37781942</v>
      </c>
      <c r="F20" s="1">
        <v>473134989.69999999</v>
      </c>
      <c r="G20" s="4"/>
    </row>
    <row r="21" spans="1:7" ht="15.75" customHeight="1">
      <c r="A21" s="1">
        <v>2042</v>
      </c>
      <c r="B21" s="4">
        <v>36718666.364203401</v>
      </c>
      <c r="C21" s="1">
        <v>46163176.8207324</v>
      </c>
      <c r="D21" s="1">
        <v>409218681.71108001</v>
      </c>
      <c r="E21" s="1">
        <f>'Short Horizon Value'!$B$31*B21</f>
        <v>174633977.22815138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21316474.845285699</v>
      </c>
      <c r="D22" s="1">
        <v>317303153.79028797</v>
      </c>
      <c r="E22" s="1">
        <f>'Short Horizon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20561314.203490701</v>
      </c>
      <c r="D23" s="1">
        <v>333848666.987993</v>
      </c>
      <c r="E23" s="1">
        <f>'Short Horizon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19794768.302410599</v>
      </c>
      <c r="D24" s="1">
        <v>349701479.90574998</v>
      </c>
      <c r="E24" s="1">
        <f>'Short Horizon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19017808.705808502</v>
      </c>
      <c r="D25" s="1">
        <v>364573425.45221001</v>
      </c>
      <c r="E25" s="1">
        <f>'Short Horizon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18231770.008457098</v>
      </c>
      <c r="D26" s="1">
        <v>378216291.30057299</v>
      </c>
      <c r="E26" s="1">
        <f>'Short Horizon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17438310.548478901</v>
      </c>
      <c r="D27" s="1">
        <v>390391247.95864701</v>
      </c>
      <c r="E27" s="1">
        <f>'Short Horizon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16639406.0382421</v>
      </c>
      <c r="D28" s="1">
        <v>400656879.405909</v>
      </c>
      <c r="E28" s="1">
        <f>'Short Horizon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15837624.682708699</v>
      </c>
      <c r="D29" s="1">
        <v>408792978.14150202</v>
      </c>
      <c r="E29" s="1">
        <f>'Short Horizon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15035786.342108499</v>
      </c>
      <c r="D30" s="1">
        <v>414662700.11564898</v>
      </c>
      <c r="E30" s="1">
        <f>'Short Horizon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14236872.7237923</v>
      </c>
      <c r="D31" s="1">
        <v>418174981.92923999</v>
      </c>
      <c r="E31" s="1">
        <f>'Short Horizon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13443979.3942363</v>
      </c>
      <c r="D32" s="1">
        <v>419365340.724796</v>
      </c>
      <c r="E32" s="1">
        <f>'Short Horizon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12660167.573454499</v>
      </c>
      <c r="D33" s="1">
        <v>418304839.83665198</v>
      </c>
      <c r="E33" s="1">
        <f>'Short Horizon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11888396.311429501</v>
      </c>
      <c r="D34" s="1">
        <v>415095359.32291698</v>
      </c>
      <c r="E34" s="1">
        <f>'Short Horizon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11131468.135223901</v>
      </c>
      <c r="D35" s="1">
        <v>409910631.00972402</v>
      </c>
      <c r="E35" s="1">
        <f>'Short Horizon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10391931.232461199</v>
      </c>
      <c r="D36" s="1">
        <v>402971642.86203498</v>
      </c>
      <c r="E36" s="1">
        <f>'Short Horizon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9672020.4452821203</v>
      </c>
      <c r="D37" s="1">
        <v>394490697.02543598</v>
      </c>
      <c r="E37" s="1">
        <f>'Short Horizon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8973680.3623851109</v>
      </c>
      <c r="D38" s="1">
        <v>384704914.67980599</v>
      </c>
      <c r="E38" s="1">
        <f>'Short Horizon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8298514.9644962903</v>
      </c>
      <c r="D39" s="1">
        <v>373816518.401106</v>
      </c>
      <c r="E39" s="1">
        <f>'Short Horizon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7647836.2345632203</v>
      </c>
      <c r="D40" s="1">
        <v>362004267.918217</v>
      </c>
      <c r="E40" s="1">
        <f>'Short Horizon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7022686.3690282702</v>
      </c>
      <c r="D41" s="1">
        <v>349422552.27215397</v>
      </c>
      <c r="E41" s="1">
        <f>'Short Horizon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6423877.9240806</v>
      </c>
      <c r="D42" s="1">
        <v>336153036.88332498</v>
      </c>
      <c r="E42" s="1">
        <f>'Short Horizon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5852077.3398362296</v>
      </c>
      <c r="D43" s="1">
        <v>322266280.89951098</v>
      </c>
      <c r="E43" s="1">
        <f>'Short Horizon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5307816.8846161002</v>
      </c>
      <c r="D44" s="1">
        <v>307797375.54155499</v>
      </c>
      <c r="E44" s="1">
        <f>'Short Horizon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4791543.0800526999</v>
      </c>
      <c r="D45" s="1">
        <v>292785642.30434299</v>
      </c>
      <c r="E45" s="1">
        <f>'Short Horizon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4303628.7171589704</v>
      </c>
      <c r="D46" s="1">
        <v>277279285.91071701</v>
      </c>
      <c r="E46" s="1">
        <f>'Short Horizon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3844376.6092732102</v>
      </c>
      <c r="D47" s="1">
        <v>261331257.17893201</v>
      </c>
      <c r="E47" s="1">
        <f>'Short Horizon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3413999.34562728</v>
      </c>
      <c r="D48" s="1">
        <v>245010776.608466</v>
      </c>
      <c r="E48" s="1">
        <f>'Short Horizon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3012596.5636987998</v>
      </c>
      <c r="D49" s="1">
        <v>228370642.28846499</v>
      </c>
      <c r="E49" s="1">
        <f>'Short Horizon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2640182.6235380401</v>
      </c>
      <c r="D50" s="1">
        <v>211469468.21808401</v>
      </c>
      <c r="E50" s="1">
        <f>'Short Horizon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2296697.8826292702</v>
      </c>
      <c r="D51" s="1">
        <v>194394813.43849</v>
      </c>
      <c r="E51" s="1">
        <f>'Short Horizon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1981988.8455797101</v>
      </c>
      <c r="D52" s="1">
        <v>177233927.78830099</v>
      </c>
      <c r="E52" s="1">
        <f>'Short Horizon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1695799.0410398201</v>
      </c>
      <c r="D53" s="1">
        <v>160150199.082407</v>
      </c>
      <c r="E53" s="1">
        <f>'Short Horizon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1437665.5802589699</v>
      </c>
      <c r="D54" s="1">
        <v>143359152.29007301</v>
      </c>
      <c r="E54" s="1">
        <f>'Short Horizon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1206838.6394372501</v>
      </c>
      <c r="D55" s="1">
        <v>127009029.470034</v>
      </c>
      <c r="E55" s="1">
        <f>'Short Horizon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1002384.60918562</v>
      </c>
      <c r="D56" s="1">
        <v>111280035.40364</v>
      </c>
      <c r="E56" s="1">
        <f>'Short Horizon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823153.73895102704</v>
      </c>
      <c r="D57" s="1">
        <v>96303289.195138901</v>
      </c>
      <c r="E57" s="1">
        <f>'Short Horizon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667830.84586424904</v>
      </c>
      <c r="D58" s="1">
        <v>82201166.299099997</v>
      </c>
      <c r="E58" s="1">
        <f>'Short Horizon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534948.12646078202</v>
      </c>
      <c r="D59" s="1">
        <v>69206515.853780299</v>
      </c>
      <c r="E59" s="1">
        <f>'Short Horizon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422722.489032196</v>
      </c>
      <c r="D60" s="1">
        <v>57399153.089198798</v>
      </c>
      <c r="E60" s="1">
        <f>'Short Horizon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329271.08274807298</v>
      </c>
      <c r="D61" s="1">
        <v>46859470.965339102</v>
      </c>
      <c r="E61" s="1">
        <f>'Short Horizon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252608.631789579</v>
      </c>
      <c r="D62" s="1">
        <v>37630760.6061083</v>
      </c>
      <c r="E62" s="1">
        <f>'Short Horizon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190693.11235244601</v>
      </c>
      <c r="D63" s="1">
        <v>29684215.1502956</v>
      </c>
      <c r="E63" s="1">
        <f>'Short Horizon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141529.56396252601</v>
      </c>
      <c r="D64" s="1">
        <v>22986071.9713316</v>
      </c>
      <c r="E64" s="1">
        <f>'Short Horizon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103174.903918283</v>
      </c>
      <c r="D65" s="1">
        <v>17449570.541938901</v>
      </c>
      <c r="E65" s="1">
        <f>'Short Horizon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73813.871178698595</v>
      </c>
      <c r="D66" s="1">
        <v>12968230.399392501</v>
      </c>
      <c r="E66" s="1">
        <f>'Short Horizon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51789.4688343159</v>
      </c>
      <c r="D67" s="1">
        <v>9430149.9341581091</v>
      </c>
      <c r="E67" s="1">
        <f>'Short Horizon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35610.350616561103</v>
      </c>
      <c r="D68" s="1">
        <v>6700970.8745973697</v>
      </c>
      <c r="E68" s="1">
        <f>'Short Horizon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23985.550014152301</v>
      </c>
      <c r="D69" s="1">
        <v>4651442.6431653798</v>
      </c>
      <c r="E69" s="1">
        <f>'Short Horizon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15819.1726085135</v>
      </c>
      <c r="D70" s="1">
        <v>3155050.9057203801</v>
      </c>
      <c r="E70" s="1">
        <f>'Short Horizon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10209.2622625145</v>
      </c>
      <c r="D71" s="1">
        <v>2089710.64811577</v>
      </c>
      <c r="E71" s="1">
        <f>'Short Horizon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6443.5714364251298</v>
      </c>
      <c r="D72" s="1">
        <v>1350760.4291860301</v>
      </c>
      <c r="E72" s="1">
        <f>'Short Horizon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3975.2484977218101</v>
      </c>
      <c r="D73" s="1">
        <v>851801.18153811898</v>
      </c>
      <c r="E73" s="1">
        <f>'Short Horizon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2396.0229066822899</v>
      </c>
      <c r="D74" s="1">
        <v>523951.89240302797</v>
      </c>
      <c r="E74" s="1">
        <f>'Short Horizon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1410.10406558723</v>
      </c>
      <c r="D75" s="1">
        <v>314298.80955504102</v>
      </c>
      <c r="E75" s="1">
        <f>'Short Horizon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809.77815789838303</v>
      </c>
      <c r="D76" s="1">
        <v>183793.22900759301</v>
      </c>
      <c r="E76" s="1">
        <f>'Short Horizon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453.36772629216603</v>
      </c>
      <c r="D77" s="1">
        <v>104774.33460289</v>
      </c>
      <c r="E77" s="1">
        <f>'Short Horizon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247.08957236556799</v>
      </c>
      <c r="D78" s="1">
        <v>58232.842294999296</v>
      </c>
      <c r="E78" s="1">
        <f>'Short Horizon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130.71133293211301</v>
      </c>
      <c r="D79" s="1">
        <v>31380.254161626399</v>
      </c>
      <c r="E79" s="1">
        <f>'Short Horizon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67.105863188662696</v>
      </c>
      <c r="D80" s="1">
        <v>16393.666560302801</v>
      </c>
      <c r="E80" s="1">
        <f>'Short Horizon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33.351482043110401</v>
      </c>
      <c r="D81" s="1">
        <v>8289.6232452013992</v>
      </c>
      <c r="E81" s="1">
        <f>'Short Horizon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15.9880920649828</v>
      </c>
      <c r="D82" s="1">
        <v>4040.2206268260702</v>
      </c>
      <c r="E82" s="1">
        <f>'Short Horizon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7.3737965194303499</v>
      </c>
      <c r="D83" s="1">
        <v>1889.6790969290701</v>
      </c>
      <c r="E83" s="1">
        <f>'Short Horizon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3.2011940585243401</v>
      </c>
      <c r="D84" s="1">
        <v>836.18532380837701</v>
      </c>
      <c r="E84" s="1">
        <f>'Short Horizon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1.26031985053905</v>
      </c>
      <c r="D85" s="1">
        <v>338.09731386670001</v>
      </c>
      <c r="E85" s="1">
        <f>'Short Horizon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0.38627261696115101</v>
      </c>
      <c r="D86" s="1">
        <v>106.85570499180299</v>
      </c>
      <c r="E86" s="1">
        <f>'Short Horizon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5929656020.4372168</v>
      </c>
      <c r="D3" s="7">
        <f t="shared" si="0"/>
        <v>6132768962.6982708</v>
      </c>
      <c r="E3" s="7">
        <f t="shared" si="0"/>
        <v>6335089676.6723385</v>
      </c>
      <c r="F3" s="7">
        <f t="shared" si="0"/>
        <v>6532094080.4120445</v>
      </c>
      <c r="G3" s="7">
        <f t="shared" si="0"/>
        <v>6722891345.0643349</v>
      </c>
      <c r="H3" s="7">
        <f t="shared" si="0"/>
        <v>6906496333.1600618</v>
      </c>
      <c r="I3" s="7">
        <f t="shared" si="0"/>
        <v>7081136945.2629414</v>
      </c>
      <c r="J3" s="7">
        <f t="shared" si="0"/>
        <v>7245521371.0752735</v>
      </c>
      <c r="K3" s="7">
        <f t="shared" si="0"/>
        <v>7398210759.1665497</v>
      </c>
      <c r="L3" s="7">
        <f t="shared" si="0"/>
        <v>7537601685.8749075</v>
      </c>
      <c r="M3" s="7">
        <f t="shared" si="0"/>
        <v>7662667848.706686</v>
      </c>
      <c r="N3" s="7">
        <f t="shared" si="0"/>
        <v>7771777853.1655369</v>
      </c>
      <c r="O3" s="7">
        <f t="shared" si="0"/>
        <v>7863197172.139183</v>
      </c>
      <c r="P3" s="7">
        <f t="shared" si="0"/>
        <v>7935161465.1300068</v>
      </c>
      <c r="Q3" s="7">
        <f t="shared" si="0"/>
        <v>7985907328.0681505</v>
      </c>
      <c r="R3" s="7">
        <f t="shared" si="0"/>
        <v>8013732232.9166622</v>
      </c>
      <c r="S3" s="7">
        <f t="shared" si="0"/>
        <v>8016975519.4630041</v>
      </c>
      <c r="T3" s="7">
        <f t="shared" si="0"/>
        <v>7994002371.6446714</v>
      </c>
      <c r="U3" s="7">
        <f t="shared" si="0"/>
        <v>7943243309.3880033</v>
      </c>
      <c r="V3" s="7">
        <f t="shared" si="0"/>
        <v>7863186482.106636</v>
      </c>
      <c r="W3" s="7">
        <f t="shared" si="0"/>
        <v>7734550514.4141827</v>
      </c>
      <c r="X3" s="7">
        <f t="shared" si="0"/>
        <v>7586484370.8000813</v>
      </c>
      <c r="Y3" s="7">
        <f t="shared" si="0"/>
        <v>7419426047.9083385</v>
      </c>
      <c r="Z3" s="7">
        <f t="shared" si="0"/>
        <v>7234130411.2394981</v>
      </c>
      <c r="AA3" s="7">
        <f t="shared" si="0"/>
        <v>7031626492.4918938</v>
      </c>
      <c r="AB3" s="7">
        <f t="shared" si="0"/>
        <v>6813204023.8721571</v>
      </c>
      <c r="AC3" s="7">
        <f t="shared" si="0"/>
        <v>6580606074.3966522</v>
      </c>
      <c r="AD3" s="7">
        <f t="shared" si="0"/>
        <v>6335801100.5917721</v>
      </c>
      <c r="AE3" s="7">
        <f t="shared" si="0"/>
        <v>6080886990.3423405</v>
      </c>
      <c r="AF3" s="7">
        <f t="shared" si="0"/>
        <v>5818040382.9398584</v>
      </c>
      <c r="AG3" s="7">
        <f t="shared" si="0"/>
        <v>5549388744.939436</v>
      </c>
      <c r="AH3" s="7">
        <f t="shared" si="0"/>
        <v>5276973429.2869072</v>
      </c>
      <c r="AI3" s="7">
        <f t="shared" si="0"/>
        <v>5002728836.2047939</v>
      </c>
      <c r="AJ3" s="7">
        <f t="shared" si="0"/>
        <v>4728415446.3440733</v>
      </c>
      <c r="AK3" s="7">
        <f t="shared" si="0"/>
        <v>4455579712.7439547</v>
      </c>
      <c r="AL3" s="7">
        <f t="shared" si="0"/>
        <v>4185084386.6555548</v>
      </c>
      <c r="AM3" s="7">
        <f t="shared" si="0"/>
        <v>3916958323.2130303</v>
      </c>
      <c r="AN3" s="7">
        <f t="shared" si="0"/>
        <v>3652352039.543819</v>
      </c>
      <c r="AO3" s="7">
        <f t="shared" si="0"/>
        <v>3392270496.5773535</v>
      </c>
      <c r="AP3" s="7">
        <f t="shared" si="0"/>
        <v>3137593372.8334918</v>
      </c>
      <c r="AQ3" s="7">
        <f t="shared" si="0"/>
        <v>2889144259.211091</v>
      </c>
      <c r="AR3" s="7">
        <f t="shared" si="0"/>
        <v>2647700228.7480769</v>
      </c>
      <c r="AS3" s="7">
        <f t="shared" si="0"/>
        <v>2414026043.1843486</v>
      </c>
      <c r="AT3" s="7">
        <f t="shared" si="0"/>
        <v>2188869639.0954833</v>
      </c>
      <c r="AU3" s="7">
        <f t="shared" si="0"/>
        <v>1972952813.6404719</v>
      </c>
      <c r="AV3" s="7">
        <f t="shared" si="0"/>
        <v>1766965764.261481</v>
      </c>
      <c r="AW3" s="7">
        <f t="shared" si="0"/>
        <v>1571549961.2352324</v>
      </c>
      <c r="AX3" s="7">
        <f t="shared" si="0"/>
        <v>1387313221.2201257</v>
      </c>
      <c r="AY3" s="7">
        <f t="shared" si="0"/>
        <v>1214822967.0151074</v>
      </c>
      <c r="AZ3" s="7">
        <f t="shared" si="0"/>
        <v>1054576144.7044414</v>
      </c>
      <c r="BA3" s="7">
        <f t="shared" si="0"/>
        <v>906997512.41169405</v>
      </c>
      <c r="BB3" s="7">
        <f t="shared" si="0"/>
        <v>772361439.66059804</v>
      </c>
      <c r="BC3" s="7">
        <f t="shared" si="0"/>
        <v>650735464.98008394</v>
      </c>
      <c r="BD3" s="7">
        <f t="shared" si="0"/>
        <v>542041660.82001531</v>
      </c>
      <c r="BE3" s="7">
        <f t="shared" si="0"/>
        <v>446020490.63179016</v>
      </c>
      <c r="BF3" s="7">
        <f t="shared" si="0"/>
        <v>362274662.41665393</v>
      </c>
      <c r="BG3" s="7">
        <f t="shared" si="0"/>
        <v>290273905.1441893</v>
      </c>
      <c r="BH3" s="7">
        <f t="shared" si="0"/>
        <v>229240658.31827387</v>
      </c>
      <c r="BI3" s="7">
        <f t="shared" si="0"/>
        <v>178296002.48959109</v>
      </c>
      <c r="BJ3" s="7">
        <f t="shared" si="0"/>
        <v>136456140.51619166</v>
      </c>
      <c r="BK3" s="7">
        <f t="shared" si="0"/>
        <v>102666455.49377954</v>
      </c>
      <c r="BL3" s="7">
        <f t="shared" si="0"/>
        <v>75871540.895944878</v>
      </c>
      <c r="BM3" s="7">
        <f t="shared" si="0"/>
        <v>55020085.587529093</v>
      </c>
      <c r="BN3" s="7">
        <f t="shared" si="0"/>
        <v>39117942.709297784</v>
      </c>
      <c r="BO3" s="7">
        <f t="shared" si="0"/>
        <v>27249436.720005523</v>
      </c>
      <c r="BP3" s="7">
        <f t="shared" si="0"/>
        <v>18584980.418613262</v>
      </c>
      <c r="BQ3" s="7">
        <f t="shared" si="0"/>
        <v>12405948.605957732</v>
      </c>
      <c r="BR3" s="7">
        <f t="shared" si="0"/>
        <v>8102698.8709569331</v>
      </c>
      <c r="BS3" s="7">
        <f t="shared" si="0"/>
        <v>5174909.7587567475</v>
      </c>
      <c r="BT3" s="7">
        <f t="shared" si="0"/>
        <v>3230237.141141165</v>
      </c>
      <c r="BU3" s="7">
        <f t="shared" si="0"/>
        <v>1969940.2547529447</v>
      </c>
      <c r="BV3" s="7">
        <f t="shared" si="0"/>
        <v>1173262.032359692</v>
      </c>
      <c r="BW3" s="7">
        <f t="shared" si="0"/>
        <v>682111.97802077245</v>
      </c>
      <c r="BX3" s="7">
        <f t="shared" si="0"/>
        <v>386866.42374076741</v>
      </c>
      <c r="BY3" s="7">
        <f t="shared" si="0"/>
        <v>213869.40928749906</v>
      </c>
      <c r="BZ3" s="7">
        <f t="shared" si="0"/>
        <v>115057.78923694186</v>
      </c>
      <c r="CA3" s="7">
        <f t="shared" si="0"/>
        <v>60029.591046685244</v>
      </c>
      <c r="CB3" s="7">
        <f t="shared" si="0"/>
        <v>30319.513283527285</v>
      </c>
      <c r="CC3" s="7">
        <f t="shared" si="0"/>
        <v>14768.326258541641</v>
      </c>
      <c r="CD3" s="7">
        <f t="shared" si="0"/>
        <v>6888.4013190533824</v>
      </c>
      <c r="CE3" s="7">
        <f t="shared" si="0"/>
        <v>3038.8446397339308</v>
      </c>
      <c r="CF3" s="7">
        <f t="shared" si="0"/>
        <v>1232.9570854774486</v>
      </c>
      <c r="CG3" s="7">
        <f t="shared" si="0"/>
        <v>430.55928017487076</v>
      </c>
      <c r="CH3" s="7">
        <f t="shared" si="0"/>
        <v>104.1184248628778</v>
      </c>
    </row>
    <row r="4" spans="1:86">
      <c r="A4" s="6" t="s">
        <v>8</v>
      </c>
      <c r="B4" s="9">
        <f t="array" ref="B4:CH4">TRANSPOSE('Short Horizon Data'!E2:E86)</f>
        <v>8214888152.6268091</v>
      </c>
      <c r="C4" s="9">
        <v>240570629.34076631</v>
      </c>
      <c r="D4" s="9">
        <v>238302954.4574399</v>
      </c>
      <c r="E4" s="9">
        <v>236012419.2583929</v>
      </c>
      <c r="F4" s="9">
        <v>233695936.70116627</v>
      </c>
      <c r="G4" s="9">
        <v>230993692.12962431</v>
      </c>
      <c r="H4" s="9">
        <v>228260212.60148358</v>
      </c>
      <c r="I4" s="9">
        <v>225491033.83959678</v>
      </c>
      <c r="J4" s="9">
        <v>222682510.11944443</v>
      </c>
      <c r="K4" s="9">
        <v>219830374.08442456</v>
      </c>
      <c r="L4" s="9">
        <v>215360802.19266266</v>
      </c>
      <c r="M4" s="9">
        <v>210892510.00844944</v>
      </c>
      <c r="N4" s="9">
        <v>206420838.82398096</v>
      </c>
      <c r="O4" s="9">
        <v>201941708.01683488</v>
      </c>
      <c r="P4" s="9">
        <v>197450945.94502494</v>
      </c>
      <c r="Q4" s="9">
        <v>192943787.48992875</v>
      </c>
      <c r="R4" s="9">
        <v>188415023.56752485</v>
      </c>
      <c r="S4" s="9">
        <v>183858586.45434442</v>
      </c>
      <c r="T4" s="9">
        <v>179267604.37781942</v>
      </c>
      <c r="U4" s="9">
        <v>174633977.22815138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24057062.934076633</v>
      </c>
      <c r="D5" s="1">
        <f t="shared" si="1"/>
        <v>23830295.445743993</v>
      </c>
      <c r="E5" s="1">
        <f t="shared" si="1"/>
        <v>23601241.92583929</v>
      </c>
      <c r="F5" s="1">
        <f t="shared" si="1"/>
        <v>23369593.670116629</v>
      </c>
      <c r="G5" s="1">
        <f t="shared" si="1"/>
        <v>23099369.212962434</v>
      </c>
      <c r="H5" s="1">
        <f t="shared" si="1"/>
        <v>22826021.260148361</v>
      </c>
      <c r="I5" s="1">
        <f t="shared" si="1"/>
        <v>22549103.383959681</v>
      </c>
      <c r="J5" s="1">
        <f t="shared" si="1"/>
        <v>22268251.011944443</v>
      </c>
      <c r="K5" s="1">
        <f t="shared" si="1"/>
        <v>21983037.408442456</v>
      </c>
      <c r="L5" s="1">
        <f t="shared" si="1"/>
        <v>21536080.219266266</v>
      </c>
      <c r="M5" s="1">
        <f t="shared" si="1"/>
        <v>21089251.000844944</v>
      </c>
      <c r="N5" s="1">
        <f t="shared" si="1"/>
        <v>20642083.882398099</v>
      </c>
      <c r="O5" s="1">
        <f t="shared" si="1"/>
        <v>20194170.801683489</v>
      </c>
      <c r="P5" s="1">
        <f t="shared" si="1"/>
        <v>19745094.594502494</v>
      </c>
      <c r="Q5" s="1">
        <f t="shared" si="1"/>
        <v>19294378.748992875</v>
      </c>
      <c r="R5" s="1">
        <f t="shared" si="1"/>
        <v>18841502.356752485</v>
      </c>
      <c r="S5" s="1">
        <f t="shared" si="1"/>
        <v>18385858.645434443</v>
      </c>
      <c r="T5" s="1">
        <f t="shared" si="1"/>
        <v>17926760.437781941</v>
      </c>
      <c r="U5" s="1">
        <f t="shared" si="1"/>
        <v>17463397.722815137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TRANSPOSE('Short Horizon Data'!C2:D86)</f>
        <v>64756400.5603301</v>
      </c>
      <c r="C6" s="9">
        <v>64136286.440983199</v>
      </c>
      <c r="D6" s="9">
        <v>63519900.631571203</v>
      </c>
      <c r="E6" s="9">
        <v>62896931.6035216</v>
      </c>
      <c r="F6" s="9">
        <v>62266647.041451298</v>
      </c>
      <c r="G6" s="9">
        <v>61533238.718745798</v>
      </c>
      <c r="H6" s="9">
        <v>60791004.541840002</v>
      </c>
      <c r="I6" s="9">
        <v>60038774.517325602</v>
      </c>
      <c r="J6" s="9">
        <v>59275311.339658298</v>
      </c>
      <c r="K6" s="9">
        <v>58499236.067745201</v>
      </c>
      <c r="L6" s="9">
        <v>57291228.299131997</v>
      </c>
      <c r="M6" s="9">
        <v>56081842.349631503</v>
      </c>
      <c r="N6" s="9">
        <v>54869444.131204702</v>
      </c>
      <c r="O6" s="9">
        <v>53652342.730073899</v>
      </c>
      <c r="P6" s="9">
        <v>52428877.742586903</v>
      </c>
      <c r="Q6" s="9">
        <v>51197434.776616402</v>
      </c>
      <c r="R6" s="9">
        <v>49956518.165068798</v>
      </c>
      <c r="S6" s="9">
        <v>48704722.659426697</v>
      </c>
      <c r="T6" s="9">
        <v>47440694.614308096</v>
      </c>
      <c r="U6" s="9">
        <v>46163176.8207324</v>
      </c>
      <c r="V6" s="9">
        <v>21316474.845285699</v>
      </c>
      <c r="W6" s="9">
        <v>20561314.203490701</v>
      </c>
      <c r="X6" s="9">
        <v>19794768.302410599</v>
      </c>
      <c r="Y6" s="9">
        <v>19017808.705808502</v>
      </c>
      <c r="Z6" s="9">
        <v>18231770.008457098</v>
      </c>
      <c r="AA6" s="9">
        <v>17438310.548478901</v>
      </c>
      <c r="AB6" s="9">
        <v>16639406.0382421</v>
      </c>
      <c r="AC6" s="9">
        <v>15837624.682708699</v>
      </c>
      <c r="AD6" s="9">
        <v>15035786.342108499</v>
      </c>
      <c r="AE6" s="9">
        <v>14236872.7237923</v>
      </c>
      <c r="AF6" s="9">
        <v>13443979.3942363</v>
      </c>
      <c r="AG6" s="9">
        <v>12660167.573454499</v>
      </c>
      <c r="AH6" s="9">
        <v>11888396.311429501</v>
      </c>
      <c r="AI6" s="9">
        <v>11131468.135223901</v>
      </c>
      <c r="AJ6" s="9">
        <v>10391931.232461199</v>
      </c>
      <c r="AK6" s="9">
        <v>9672020.4452821203</v>
      </c>
      <c r="AL6" s="9">
        <v>8973680.3623851109</v>
      </c>
      <c r="AM6" s="9">
        <v>8298514.9644962903</v>
      </c>
      <c r="AN6" s="9">
        <v>7647836.2345632203</v>
      </c>
      <c r="AO6" s="9">
        <v>7022686.3690282702</v>
      </c>
      <c r="AP6" s="9">
        <v>6423877.9240806</v>
      </c>
      <c r="AQ6" s="9">
        <v>5852077.3398362296</v>
      </c>
      <c r="AR6" s="9">
        <v>5307816.8846161002</v>
      </c>
      <c r="AS6" s="9">
        <v>4791543.0800526999</v>
      </c>
      <c r="AT6" s="9">
        <v>4303628.7171589704</v>
      </c>
      <c r="AU6" s="9">
        <v>3844376.6092732102</v>
      </c>
      <c r="AV6" s="9">
        <v>3413999.34562728</v>
      </c>
      <c r="AW6" s="9">
        <v>3012596.5636987998</v>
      </c>
      <c r="AX6" s="9">
        <v>2640182.6235380401</v>
      </c>
      <c r="AY6" s="9">
        <v>2296697.8826292702</v>
      </c>
      <c r="AZ6" s="9">
        <v>1981988.8455797101</v>
      </c>
      <c r="BA6" s="9">
        <v>1695799.0410398201</v>
      </c>
      <c r="BB6" s="9">
        <v>1437665.5802589699</v>
      </c>
      <c r="BC6" s="9">
        <v>1206838.6394372501</v>
      </c>
      <c r="BD6" s="9">
        <v>1002384.60918562</v>
      </c>
      <c r="BE6" s="9">
        <v>823153.73895102704</v>
      </c>
      <c r="BF6" s="9">
        <v>667830.84586424904</v>
      </c>
      <c r="BG6" s="9">
        <v>534948.12646078202</v>
      </c>
      <c r="BH6" s="9">
        <v>422722.489032196</v>
      </c>
      <c r="BI6" s="9">
        <v>329271.08274807298</v>
      </c>
      <c r="BJ6" s="9">
        <v>252608.631789579</v>
      </c>
      <c r="BK6" s="9">
        <v>190693.11235244601</v>
      </c>
      <c r="BL6" s="9">
        <v>141529.56396252601</v>
      </c>
      <c r="BM6" s="9">
        <v>103174.903918283</v>
      </c>
      <c r="BN6" s="9">
        <v>73813.871178698595</v>
      </c>
      <c r="BO6" s="9">
        <v>51789.4688343159</v>
      </c>
      <c r="BP6" s="9">
        <v>35610.350616561103</v>
      </c>
      <c r="BQ6" s="9">
        <v>23985.550014152301</v>
      </c>
      <c r="BR6" s="9">
        <v>15819.1726085135</v>
      </c>
      <c r="BS6" s="9">
        <v>10209.2622625145</v>
      </c>
      <c r="BT6" s="9">
        <v>6443.5714364251298</v>
      </c>
      <c r="BU6" s="9">
        <v>3975.2484977218101</v>
      </c>
      <c r="BV6" s="9">
        <v>2396.0229066822899</v>
      </c>
      <c r="BW6" s="9">
        <v>1410.10406558723</v>
      </c>
      <c r="BX6" s="9">
        <v>809.77815789838303</v>
      </c>
      <c r="BY6" s="9">
        <v>453.36772629216603</v>
      </c>
      <c r="BZ6" s="9">
        <v>247.08957236556799</v>
      </c>
      <c r="CA6" s="9">
        <v>130.71133293211301</v>
      </c>
      <c r="CB6" s="9">
        <v>67.105863188662696</v>
      </c>
      <c r="CC6" s="9">
        <v>33.351482043110401</v>
      </c>
      <c r="CD6" s="9">
        <v>15.9880920649828</v>
      </c>
      <c r="CE6" s="9">
        <v>7.3737965194303499</v>
      </c>
      <c r="CF6" s="9">
        <v>3.2011940585243401</v>
      </c>
      <c r="CG6" s="9">
        <v>1.26031985053905</v>
      </c>
      <c r="CH6" s="9">
        <v>0.38627261696115101</v>
      </c>
    </row>
    <row r="7" spans="1:86">
      <c r="A7" s="6" t="s">
        <v>12</v>
      </c>
      <c r="B7" s="9">
        <v>138130839.87828001</v>
      </c>
      <c r="C7" s="9">
        <v>139549376.279044</v>
      </c>
      <c r="D7" s="9">
        <v>140782848.70129099</v>
      </c>
      <c r="E7" s="9">
        <v>149157363.488509</v>
      </c>
      <c r="F7" s="9">
        <v>158134515.02032101</v>
      </c>
      <c r="G7" s="9">
        <v>167537046.536349</v>
      </c>
      <c r="H7" s="9">
        <v>178844008.47511399</v>
      </c>
      <c r="I7" s="9">
        <v>191078529.185909</v>
      </c>
      <c r="J7" s="9">
        <v>204342776.66684201</v>
      </c>
      <c r="K7" s="9">
        <v>218752958.15744501</v>
      </c>
      <c r="L7" s="9">
        <v>232724449.372412</v>
      </c>
      <c r="M7" s="9">
        <v>247847771.467531</v>
      </c>
      <c r="N7" s="9">
        <v>264185050.765683</v>
      </c>
      <c r="O7" s="9">
        <v>281732001.36571199</v>
      </c>
      <c r="P7" s="9">
        <v>300457148.93826699</v>
      </c>
      <c r="Q7" s="9">
        <v>320275434.79456198</v>
      </c>
      <c r="R7" s="9">
        <v>341121645.38209301</v>
      </c>
      <c r="S7" s="9">
        <v>362947742.25369</v>
      </c>
      <c r="T7" s="9">
        <v>385671288.78538001</v>
      </c>
      <c r="U7" s="9">
        <v>409218681.71108001</v>
      </c>
      <c r="V7" s="9">
        <v>317303153.79028797</v>
      </c>
      <c r="W7" s="9">
        <v>333848666.987993</v>
      </c>
      <c r="X7" s="9">
        <v>349701479.90574998</v>
      </c>
      <c r="Y7" s="9">
        <v>364573425.45221001</v>
      </c>
      <c r="Z7" s="9">
        <v>378216291.30057299</v>
      </c>
      <c r="AA7" s="9">
        <v>390391247.95864701</v>
      </c>
      <c r="AB7" s="9">
        <v>400656879.405909</v>
      </c>
      <c r="AC7" s="9">
        <v>408792978.14150202</v>
      </c>
      <c r="AD7" s="9">
        <v>414662700.11564898</v>
      </c>
      <c r="AE7" s="9">
        <v>418174981.92923999</v>
      </c>
      <c r="AF7" s="9">
        <v>419365340.724796</v>
      </c>
      <c r="AG7" s="9">
        <v>418304839.83665198</v>
      </c>
      <c r="AH7" s="9">
        <v>415095359.32291698</v>
      </c>
      <c r="AI7" s="9">
        <v>409910631.00972402</v>
      </c>
      <c r="AJ7" s="9">
        <v>402971642.86203498</v>
      </c>
      <c r="AK7" s="9">
        <v>394490697.02543598</v>
      </c>
      <c r="AL7" s="9">
        <v>384704914.67980599</v>
      </c>
      <c r="AM7" s="9">
        <v>373816518.401106</v>
      </c>
      <c r="AN7" s="9">
        <v>362004267.918217</v>
      </c>
      <c r="AO7" s="9">
        <v>349422552.27215397</v>
      </c>
      <c r="AP7" s="9">
        <v>336153036.88332498</v>
      </c>
      <c r="AQ7" s="9">
        <v>322266280.89951098</v>
      </c>
      <c r="AR7" s="9">
        <v>307797375.54155499</v>
      </c>
      <c r="AS7" s="9">
        <v>292785642.30434299</v>
      </c>
      <c r="AT7" s="9">
        <v>277279285.91071701</v>
      </c>
      <c r="AU7" s="9">
        <v>261331257.17893201</v>
      </c>
      <c r="AV7" s="9">
        <v>245010776.608466</v>
      </c>
      <c r="AW7" s="9">
        <v>228370642.28846499</v>
      </c>
      <c r="AX7" s="9">
        <v>211469468.21808401</v>
      </c>
      <c r="AY7" s="9">
        <v>194394813.43849</v>
      </c>
      <c r="AZ7" s="9">
        <v>177233927.78830099</v>
      </c>
      <c r="BA7" s="9">
        <v>160150199.082407</v>
      </c>
      <c r="BB7" s="9">
        <v>143359152.29007301</v>
      </c>
      <c r="BC7" s="9">
        <v>127009029.470034</v>
      </c>
      <c r="BD7" s="9">
        <v>111280035.40364</v>
      </c>
      <c r="BE7" s="9">
        <v>96303289.195138901</v>
      </c>
      <c r="BF7" s="9">
        <v>82201166.299099997</v>
      </c>
      <c r="BG7" s="9">
        <v>69206515.853780299</v>
      </c>
      <c r="BH7" s="9">
        <v>57399153.089198798</v>
      </c>
      <c r="BI7" s="9">
        <v>46859470.965339102</v>
      </c>
      <c r="BJ7" s="9">
        <v>37630760.6061083</v>
      </c>
      <c r="BK7" s="9">
        <v>29684215.1502956</v>
      </c>
      <c r="BL7" s="9">
        <v>22986071.9713316</v>
      </c>
      <c r="BM7" s="9">
        <v>17449570.541938901</v>
      </c>
      <c r="BN7" s="9">
        <v>12968230.399392501</v>
      </c>
      <c r="BO7" s="9">
        <v>9430149.9341581091</v>
      </c>
      <c r="BP7" s="9">
        <v>6700970.8745973697</v>
      </c>
      <c r="BQ7" s="9">
        <v>4651442.6431653798</v>
      </c>
      <c r="BR7" s="9">
        <v>3155050.9057203801</v>
      </c>
      <c r="BS7" s="9">
        <v>2089710.64811577</v>
      </c>
      <c r="BT7" s="9">
        <v>1350760.4291860301</v>
      </c>
      <c r="BU7" s="9">
        <v>851801.18153811898</v>
      </c>
      <c r="BV7" s="9">
        <v>523951.89240302797</v>
      </c>
      <c r="BW7" s="9">
        <v>314298.80955504102</v>
      </c>
      <c r="BX7" s="9">
        <v>183793.22900759301</v>
      </c>
      <c r="BY7" s="9">
        <v>104774.33460289</v>
      </c>
      <c r="BZ7" s="9">
        <v>58232.842294999296</v>
      </c>
      <c r="CA7" s="9">
        <v>31380.254161626399</v>
      </c>
      <c r="CB7" s="9">
        <v>16393.666560302801</v>
      </c>
      <c r="CC7" s="9">
        <v>8289.6232452013992</v>
      </c>
      <c r="CD7" s="9">
        <v>4040.2206268260702</v>
      </c>
      <c r="CE7" s="9">
        <v>1889.6790969290701</v>
      </c>
      <c r="CF7" s="9">
        <v>836.18532380837701</v>
      </c>
      <c r="CG7" s="9">
        <v>338.09731386670001</v>
      </c>
      <c r="CH7" s="9">
        <v>106.85570499180299</v>
      </c>
    </row>
    <row r="8" spans="1:86" ht="15" customHeight="1">
      <c r="A8" s="6" t="s">
        <v>13</v>
      </c>
      <c r="B8" s="7">
        <f t="shared" ref="B8:CH8" si="2">MAX((B12-B7)*$B$32*$B$33, 0)</f>
        <v>8082595.1311223935</v>
      </c>
      <c r="C8" s="7">
        <f t="shared" si="2"/>
        <v>11661704.972801518</v>
      </c>
      <c r="D8" s="7">
        <f t="shared" si="2"/>
        <v>15662560.031457786</v>
      </c>
      <c r="E8" s="7">
        <f t="shared" si="2"/>
        <v>17006410.726826217</v>
      </c>
      <c r="F8" s="7">
        <f t="shared" si="2"/>
        <v>18460332.399465177</v>
      </c>
      <c r="G8" s="7">
        <f t="shared" si="2"/>
        <v>20005159.130733423</v>
      </c>
      <c r="H8" s="7">
        <f t="shared" si="2"/>
        <v>21179477.476452131</v>
      </c>
      <c r="I8" s="7">
        <f t="shared" si="2"/>
        <v>22423412.681918219</v>
      </c>
      <c r="J8" s="7">
        <f t="shared" si="2"/>
        <v>23740675.153926346</v>
      </c>
      <c r="K8" s="7">
        <f t="shared" si="2"/>
        <v>25133575.925873101</v>
      </c>
      <c r="L8" s="7">
        <f t="shared" si="2"/>
        <v>26407012.265586969</v>
      </c>
      <c r="M8" s="7">
        <f t="shared" si="2"/>
        <v>27732927.19363698</v>
      </c>
      <c r="N8" s="7">
        <f t="shared" si="2"/>
        <v>29100360.548413139</v>
      </c>
      <c r="O8" s="7">
        <f t="shared" si="2"/>
        <v>30488986.09440095</v>
      </c>
      <c r="P8" s="7">
        <f t="shared" si="2"/>
        <v>31873900.279927857</v>
      </c>
      <c r="Q8" s="7">
        <f t="shared" si="2"/>
        <v>33223232.912283968</v>
      </c>
      <c r="R8" s="7">
        <f t="shared" si="2"/>
        <v>34505540.46152094</v>
      </c>
      <c r="S8" s="7">
        <f t="shared" si="2"/>
        <v>35688534.94345019</v>
      </c>
      <c r="T8" s="7">
        <f t="shared" si="2"/>
        <v>36734754.384140387</v>
      </c>
      <c r="U8" s="7">
        <f t="shared" si="2"/>
        <v>37606245.259346381</v>
      </c>
      <c r="V8" s="7">
        <f t="shared" si="2"/>
        <v>25911933.520079058</v>
      </c>
      <c r="W8" s="7">
        <f t="shared" si="2"/>
        <v>25692677.855042938</v>
      </c>
      <c r="X8" s="7">
        <f t="shared" si="2"/>
        <v>25156605.807584997</v>
      </c>
      <c r="Y8" s="7">
        <f t="shared" si="2"/>
        <v>24287183.948071785</v>
      </c>
      <c r="Z8" s="7">
        <f t="shared" si="2"/>
        <v>23079769.775759351</v>
      </c>
      <c r="AA8" s="7">
        <f t="shared" si="2"/>
        <v>21541704.887368251</v>
      </c>
      <c r="AB8" s="7">
        <f t="shared" si="2"/>
        <v>19697784.747518208</v>
      </c>
      <c r="AC8" s="7">
        <f t="shared" si="2"/>
        <v>17592553.212569159</v>
      </c>
      <c r="AD8" s="7">
        <f t="shared" si="2"/>
        <v>15289656.809427416</v>
      </c>
      <c r="AE8" s="7">
        <f t="shared" si="2"/>
        <v>12861362.459719205</v>
      </c>
      <c r="AF8" s="7">
        <f t="shared" si="2"/>
        <v>10383529.369585676</v>
      </c>
      <c r="AG8" s="7">
        <f t="shared" si="2"/>
        <v>7931970.5906061772</v>
      </c>
      <c r="AH8" s="7">
        <f t="shared" si="2"/>
        <v>5570040.3263748763</v>
      </c>
      <c r="AI8" s="7">
        <f t="shared" si="2"/>
        <v>3353155.8019159157</v>
      </c>
      <c r="AJ8" s="7">
        <f t="shared" si="2"/>
        <v>1324622.8959452996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7182429501.7943954</v>
      </c>
      <c r="C9" s="7">
        <f t="shared" ref="C9:CH9" si="3">C4-C6-C7-C8</f>
        <v>25223261.647937585</v>
      </c>
      <c r="D9" s="7">
        <f t="shared" si="3"/>
        <v>18337645.093119916</v>
      </c>
      <c r="E9" s="7">
        <f t="shared" si="3"/>
        <v>6951713.4395360686</v>
      </c>
      <c r="F9" s="7">
        <f t="shared" si="3"/>
        <v>-5165557.7600712217</v>
      </c>
      <c r="G9" s="7">
        <f t="shared" si="3"/>
        <v>-18081752.256203912</v>
      </c>
      <c r="H9" s="7">
        <f t="shared" si="3"/>
        <v>-32554277.891922552</v>
      </c>
      <c r="I9" s="7">
        <f t="shared" si="3"/>
        <v>-48049682.545556054</v>
      </c>
      <c r="J9" s="7">
        <f t="shared" si="3"/>
        <v>-64676253.040982217</v>
      </c>
      <c r="K9" s="7">
        <f t="shared" si="3"/>
        <v>-82555396.066638768</v>
      </c>
      <c r="L9" s="7">
        <f t="shared" si="3"/>
        <v>-101061887.7444683</v>
      </c>
      <c r="M9" s="7">
        <f t="shared" si="3"/>
        <v>-120770031.00235003</v>
      </c>
      <c r="N9" s="7">
        <f t="shared" si="3"/>
        <v>-141734016.62131986</v>
      </c>
      <c r="O9" s="7">
        <f t="shared" si="3"/>
        <v>-163931622.17335194</v>
      </c>
      <c r="P9" s="7">
        <f t="shared" si="3"/>
        <v>-187308981.01575682</v>
      </c>
      <c r="Q9" s="7">
        <f t="shared" si="3"/>
        <v>-211752314.99353358</v>
      </c>
      <c r="R9" s="7">
        <f t="shared" si="3"/>
        <v>-237168680.44115791</v>
      </c>
      <c r="S9" s="7">
        <f t="shared" si="3"/>
        <v>-263482413.40222245</v>
      </c>
      <c r="T9" s="7">
        <f t="shared" si="3"/>
        <v>-290579133.40600908</v>
      </c>
      <c r="U9" s="7">
        <f t="shared" si="3"/>
        <v>-318354126.56300741</v>
      </c>
      <c r="V9" s="7">
        <f t="shared" si="3"/>
        <v>-364531562.15565276</v>
      </c>
      <c r="W9" s="7">
        <f t="shared" si="3"/>
        <v>-380102659.04652661</v>
      </c>
      <c r="X9" s="7">
        <f t="shared" si="3"/>
        <v>-394652854.01574558</v>
      </c>
      <c r="Y9" s="7">
        <f t="shared" si="3"/>
        <v>-407878418.10609031</v>
      </c>
      <c r="Z9" s="7">
        <f t="shared" si="3"/>
        <v>-419527831.08478945</v>
      </c>
      <c r="AA9" s="7">
        <f t="shared" si="3"/>
        <v>-429371263.39449418</v>
      </c>
      <c r="AB9" s="7">
        <f t="shared" si="3"/>
        <v>-436994070.19166929</v>
      </c>
      <c r="AC9" s="7">
        <f t="shared" si="3"/>
        <v>-442223156.03677988</v>
      </c>
      <c r="AD9" s="7">
        <f t="shared" si="3"/>
        <v>-444988143.26718491</v>
      </c>
      <c r="AE9" s="7">
        <f t="shared" si="3"/>
        <v>-445273217.11275148</v>
      </c>
      <c r="AF9" s="7">
        <f t="shared" si="3"/>
        <v>-443192849.48861802</v>
      </c>
      <c r="AG9" s="7">
        <f t="shared" si="3"/>
        <v>-438896978.00071263</v>
      </c>
      <c r="AH9" s="7">
        <f t="shared" si="3"/>
        <v>-432553795.96072137</v>
      </c>
      <c r="AI9" s="7">
        <f t="shared" si="3"/>
        <v>-424395254.94686389</v>
      </c>
      <c r="AJ9" s="7">
        <f t="shared" si="3"/>
        <v>-414688196.9904415</v>
      </c>
      <c r="AK9" s="7">
        <f t="shared" si="3"/>
        <v>-404162717.47071809</v>
      </c>
      <c r="AL9" s="7">
        <f t="shared" si="3"/>
        <v>-393678595.04219109</v>
      </c>
      <c r="AM9" s="7">
        <f t="shared" si="3"/>
        <v>-382115033.36560231</v>
      </c>
      <c r="AN9" s="7">
        <f t="shared" si="3"/>
        <v>-369652104.15278023</v>
      </c>
      <c r="AO9" s="7">
        <f t="shared" si="3"/>
        <v>-356445238.64118224</v>
      </c>
      <c r="AP9" s="7">
        <f t="shared" si="3"/>
        <v>-342576914.80740559</v>
      </c>
      <c r="AQ9" s="7">
        <f t="shared" si="3"/>
        <v>-328118358.23934722</v>
      </c>
      <c r="AR9" s="7">
        <f t="shared" si="3"/>
        <v>-313105192.42617106</v>
      </c>
      <c r="AS9" s="7">
        <f t="shared" si="3"/>
        <v>-297577185.38439566</v>
      </c>
      <c r="AT9" s="7">
        <f t="shared" si="3"/>
        <v>-281582914.62787598</v>
      </c>
      <c r="AU9" s="7">
        <f t="shared" si="3"/>
        <v>-265175633.78820521</v>
      </c>
      <c r="AV9" s="7">
        <f t="shared" si="3"/>
        <v>-248424775.95409328</v>
      </c>
      <c r="AW9" s="7">
        <f t="shared" si="3"/>
        <v>-231383238.85216379</v>
      </c>
      <c r="AX9" s="7">
        <f t="shared" si="3"/>
        <v>-214109650.84162205</v>
      </c>
      <c r="AY9" s="7">
        <f t="shared" si="3"/>
        <v>-196691511.32111928</v>
      </c>
      <c r="AZ9" s="7">
        <f t="shared" si="3"/>
        <v>-179215916.6338807</v>
      </c>
      <c r="BA9" s="7">
        <f t="shared" si="3"/>
        <v>-161845998.12344682</v>
      </c>
      <c r="BB9" s="7">
        <f t="shared" si="3"/>
        <v>-144796817.87033197</v>
      </c>
      <c r="BC9" s="7">
        <f t="shared" si="3"/>
        <v>-128215868.10947125</v>
      </c>
      <c r="BD9" s="7">
        <f t="shared" si="3"/>
        <v>-112282420.01282562</v>
      </c>
      <c r="BE9" s="7">
        <f t="shared" si="3"/>
        <v>-97126442.934089929</v>
      </c>
      <c r="BF9" s="7">
        <f t="shared" si="3"/>
        <v>-82868997.144964248</v>
      </c>
      <c r="BG9" s="7">
        <f t="shared" si="3"/>
        <v>-69741463.980241075</v>
      </c>
      <c r="BH9" s="7">
        <f t="shared" si="3"/>
        <v>-57821875.578230992</v>
      </c>
      <c r="BI9" s="7">
        <f t="shared" si="3"/>
        <v>-47188742.048087172</v>
      </c>
      <c r="BJ9" s="7">
        <f t="shared" si="3"/>
        <v>-37883369.23789788</v>
      </c>
      <c r="BK9" s="7">
        <f t="shared" si="3"/>
        <v>-29874908.262648046</v>
      </c>
      <c r="BL9" s="7">
        <f t="shared" si="3"/>
        <v>-23127601.535294127</v>
      </c>
      <c r="BM9" s="7">
        <f t="shared" si="3"/>
        <v>-17552745.445857182</v>
      </c>
      <c r="BN9" s="7">
        <f t="shared" si="3"/>
        <v>-13042044.270571198</v>
      </c>
      <c r="BO9" s="7">
        <f t="shared" si="3"/>
        <v>-9481939.4029924255</v>
      </c>
      <c r="BP9" s="7">
        <f t="shared" si="3"/>
        <v>-6736581.2252139309</v>
      </c>
      <c r="BQ9" s="7">
        <f t="shared" si="3"/>
        <v>-4675428.193179532</v>
      </c>
      <c r="BR9" s="7">
        <f t="shared" si="3"/>
        <v>-3170870.0783288935</v>
      </c>
      <c r="BS9" s="7">
        <f t="shared" si="3"/>
        <v>-2099919.9103782843</v>
      </c>
      <c r="BT9" s="7">
        <f t="shared" si="3"/>
        <v>-1357204.0006224553</v>
      </c>
      <c r="BU9" s="7">
        <f t="shared" si="3"/>
        <v>-855776.43003584084</v>
      </c>
      <c r="BV9" s="7">
        <f t="shared" si="3"/>
        <v>-526347.91530971031</v>
      </c>
      <c r="BW9" s="7">
        <f t="shared" si="3"/>
        <v>-315708.91362062824</v>
      </c>
      <c r="BX9" s="7">
        <f t="shared" si="3"/>
        <v>-184603.00716549138</v>
      </c>
      <c r="BY9" s="7">
        <f t="shared" si="3"/>
        <v>-105227.70232918217</v>
      </c>
      <c r="BZ9" s="7">
        <f t="shared" si="3"/>
        <v>-58479.931867364867</v>
      </c>
      <c r="CA9" s="7">
        <f t="shared" si="3"/>
        <v>-31510.965494558513</v>
      </c>
      <c r="CB9" s="7">
        <f t="shared" si="3"/>
        <v>-16460.772423491464</v>
      </c>
      <c r="CC9" s="7">
        <f t="shared" si="3"/>
        <v>-8322.9747272445093</v>
      </c>
      <c r="CD9" s="7">
        <f t="shared" si="3"/>
        <v>-4056.2087188910532</v>
      </c>
      <c r="CE9" s="7">
        <f t="shared" si="3"/>
        <v>-1897.0528934485003</v>
      </c>
      <c r="CF9" s="7">
        <f t="shared" si="3"/>
        <v>-839.38651786690139</v>
      </c>
      <c r="CG9" s="7">
        <f t="shared" si="3"/>
        <v>-339.35763371723908</v>
      </c>
      <c r="CH9" s="7">
        <f t="shared" si="3"/>
        <v>-107.24197760876415</v>
      </c>
    </row>
    <row r="10" spans="1:86">
      <c r="A10" s="6" t="s">
        <v>15</v>
      </c>
      <c r="B10" s="7">
        <f t="shared" ref="B10:CH10" si="4">B9-C3+(1+$B$28)*B3</f>
        <v>1252773481.3571787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TRANSPOSE('Short Horizon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1252773481.3571787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1193117601.292551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229114885.08644411</v>
      </c>
      <c r="D21" s="5">
        <f t="shared" si="8"/>
        <v>216147804.49654412</v>
      </c>
      <c r="E21" s="5">
        <f t="shared" si="8"/>
        <v>203876401.47577402</v>
      </c>
      <c r="F21" s="5">
        <f t="shared" si="8"/>
        <v>192262225.47285649</v>
      </c>
      <c r="G21" s="5">
        <f t="shared" si="8"/>
        <v>180989602.07271999</v>
      </c>
      <c r="H21" s="5">
        <f t="shared" si="8"/>
        <v>170331285.08277702</v>
      </c>
      <c r="I21" s="5">
        <f t="shared" si="8"/>
        <v>160252267.86154091</v>
      </c>
      <c r="J21" s="5">
        <f t="shared" si="8"/>
        <v>150720288.08419144</v>
      </c>
      <c r="K21" s="5">
        <f t="shared" si="8"/>
        <v>141704619.19031385</v>
      </c>
      <c r="L21" s="5">
        <f t="shared" si="8"/>
        <v>132212850.75924543</v>
      </c>
      <c r="M21" s="5">
        <f t="shared" si="8"/>
        <v>123304482.82539462</v>
      </c>
      <c r="N21" s="5">
        <f t="shared" si="8"/>
        <v>114942846.94879165</v>
      </c>
      <c r="O21" s="5">
        <f t="shared" si="8"/>
        <v>107093999.34710564</v>
      </c>
      <c r="P21" s="5">
        <f t="shared" si="8"/>
        <v>99726145.085482568</v>
      </c>
      <c r="Q21" s="5">
        <f t="shared" si="8"/>
        <v>92809260.753086373</v>
      </c>
      <c r="R21" s="5">
        <f t="shared" si="8"/>
        <v>86315093.212564349</v>
      </c>
      <c r="S21" s="5">
        <f t="shared" si="8"/>
        <v>80216892.258844912</v>
      </c>
      <c r="T21" s="5">
        <f t="shared" si="8"/>
        <v>74489392.367596418</v>
      </c>
      <c r="U21" s="5">
        <f t="shared" si="8"/>
        <v>69108594.838052005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1193117601.292551</v>
      </c>
    </row>
    <row r="24" spans="1:86" ht="15.75" customHeight="1">
      <c r="A24" s="5" t="s">
        <v>23</v>
      </c>
      <c r="B24" s="7">
        <f>SUM(B21:CH21)</f>
        <v>10840507089.846132</v>
      </c>
    </row>
    <row r="25" spans="1:86" ht="15.75" customHeight="1">
      <c r="A25" s="5" t="s">
        <v>17</v>
      </c>
      <c r="B25" s="14">
        <f>B23/B24</f>
        <v>0.11006105077963524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77617155.5019456</v>
      </c>
      <c r="D2" s="1">
        <v>136696425.634498</v>
      </c>
      <c r="E2" s="1">
        <f>'High Signup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50581811.871342003</v>
      </c>
      <c r="C3" s="1">
        <v>76872975.065146193</v>
      </c>
      <c r="D3" s="1">
        <v>140245870.390396</v>
      </c>
      <c r="E3" s="1">
        <f>'High Signup Value'!$B$31*B3</f>
        <v>240567097.26010257</v>
      </c>
      <c r="F3" s="1">
        <v>167315340.5</v>
      </c>
      <c r="G3" s="4"/>
    </row>
    <row r="4" spans="1:7" ht="15.75">
      <c r="A4" s="1">
        <v>2025</v>
      </c>
      <c r="B4" s="4">
        <v>50101861.7257232</v>
      </c>
      <c r="C4" s="1">
        <v>76128988.863724098</v>
      </c>
      <c r="D4" s="1">
        <v>143882736.28808999</v>
      </c>
      <c r="E4" s="1">
        <f>'High Signup Value'!$B$31*B4</f>
        <v>238284454.36753955</v>
      </c>
      <c r="F4" s="1">
        <v>178074658.30000001</v>
      </c>
      <c r="G4" s="4"/>
    </row>
    <row r="5" spans="1:7" ht="15.75">
      <c r="A5" s="1">
        <v>2026</v>
      </c>
      <c r="B5" s="4">
        <v>49621810.231731303</v>
      </c>
      <c r="C5" s="1">
        <v>75385162.782999605</v>
      </c>
      <c r="D5" s="1">
        <v>147535341.18255499</v>
      </c>
      <c r="E5" s="1">
        <f>'High Signup Value'!$B$31*B5</f>
        <v>236001329.4621141</v>
      </c>
      <c r="F5" s="1">
        <v>189648817.59999999</v>
      </c>
      <c r="G5" s="4"/>
    </row>
    <row r="6" spans="1:7" ht="15.75">
      <c r="A6" s="1">
        <v>2027</v>
      </c>
      <c r="B6" s="4">
        <v>49141582.715398401</v>
      </c>
      <c r="C6" s="1">
        <v>74641596.048915997</v>
      </c>
      <c r="D6" s="1">
        <v>151174460.73932201</v>
      </c>
      <c r="E6" s="1">
        <f>'High Signup Value'!$B$31*B6</f>
        <v>233717367.39443481</v>
      </c>
      <c r="F6" s="1">
        <v>202087687.40000001</v>
      </c>
      <c r="G6" s="4"/>
    </row>
    <row r="7" spans="1:7" ht="15.75">
      <c r="A7" s="1">
        <v>2028</v>
      </c>
      <c r="B7" s="4">
        <v>48580493.562465101</v>
      </c>
      <c r="C7" s="1">
        <v>73774850.078271195</v>
      </c>
      <c r="D7" s="1">
        <v>160282745.48631501</v>
      </c>
      <c r="E7" s="1">
        <f>'High Signup Value'!$B$31*B7</f>
        <v>231048827.38308403</v>
      </c>
      <c r="F7" s="1">
        <v>215168377.80000001</v>
      </c>
      <c r="G7" s="4"/>
    </row>
    <row r="8" spans="1:7" ht="15.75">
      <c r="A8" s="1">
        <v>2029</v>
      </c>
      <c r="B8" s="4">
        <v>48014262.566880897</v>
      </c>
      <c r="C8" s="1">
        <v>72900266.470382199</v>
      </c>
      <c r="D8" s="1">
        <v>170099511.06026101</v>
      </c>
      <c r="E8" s="1">
        <f>'High Signup Value'!$B$31*B8</f>
        <v>228355832.76808557</v>
      </c>
      <c r="F8" s="1">
        <v>229271335.80000001</v>
      </c>
      <c r="G8" s="4"/>
    </row>
    <row r="9" spans="1:7" ht="15.75">
      <c r="A9" s="1">
        <v>2030</v>
      </c>
      <c r="B9" s="4">
        <v>47442114.176146202</v>
      </c>
      <c r="C9" s="1">
        <v>72016743.576965094</v>
      </c>
      <c r="D9" s="1">
        <v>180677815.448421</v>
      </c>
      <c r="E9" s="1">
        <f>'High Signup Value'!$B$31*B9</f>
        <v>225634695.02175134</v>
      </c>
      <c r="F9" s="1">
        <v>244467607</v>
      </c>
      <c r="G9" s="4"/>
    </row>
    <row r="10" spans="1:7" ht="15.75">
      <c r="A10" s="1">
        <v>2031</v>
      </c>
      <c r="B10" s="4">
        <v>46863449.998798497</v>
      </c>
      <c r="C10" s="1">
        <v>71123128.824979901</v>
      </c>
      <c r="D10" s="1">
        <v>192101735.69591901</v>
      </c>
      <c r="E10" s="1">
        <f>'High Signup Value'!$B$31*B10</f>
        <v>222882568.19428566</v>
      </c>
      <c r="F10" s="1">
        <v>260868193.69999999</v>
      </c>
      <c r="G10" s="4"/>
    </row>
    <row r="11" spans="1:7" ht="15.75">
      <c r="A11" s="1">
        <v>2032</v>
      </c>
      <c r="B11" s="4">
        <v>46276294.6615519</v>
      </c>
      <c r="C11" s="1">
        <v>70215573.677092403</v>
      </c>
      <c r="D11" s="1">
        <v>205760937.10555401</v>
      </c>
      <c r="E11" s="1">
        <f>'High Signup Value'!$B$31*B11</f>
        <v>220090057.41034085</v>
      </c>
      <c r="F11" s="1">
        <v>278594805.60000002</v>
      </c>
      <c r="G11" s="4"/>
    </row>
    <row r="12" spans="1:7" ht="15.75">
      <c r="A12" s="1">
        <v>2033</v>
      </c>
      <c r="B12" s="4">
        <v>45349377.7055979</v>
      </c>
      <c r="C12" s="1">
        <v>68790857.819448605</v>
      </c>
      <c r="D12" s="1">
        <v>219035159.42419299</v>
      </c>
      <c r="E12" s="1">
        <f>'High Signup Value'!$B$31*B12</f>
        <v>215681640.36782363</v>
      </c>
      <c r="F12" s="1">
        <v>295598288.10000002</v>
      </c>
      <c r="G12" s="4"/>
    </row>
    <row r="13" spans="1:7" ht="15.75">
      <c r="A13" s="1">
        <v>2034</v>
      </c>
      <c r="B13" s="4">
        <v>44423285.909216799</v>
      </c>
      <c r="C13" s="1">
        <v>67365477.161007106</v>
      </c>
      <c r="D13" s="1">
        <v>233424973.401454</v>
      </c>
      <c r="E13" s="1">
        <f>'High Signup Value'!$B$31*B13</f>
        <v>211277147.78423512</v>
      </c>
      <c r="F13" s="1">
        <v>313878550.5</v>
      </c>
      <c r="G13" s="4"/>
    </row>
    <row r="14" spans="1:7" ht="15.75">
      <c r="A14" s="1">
        <v>2035</v>
      </c>
      <c r="B14" s="4">
        <v>43497070.475122601</v>
      </c>
      <c r="C14" s="1">
        <v>65937531.542017303</v>
      </c>
      <c r="D14" s="1">
        <v>248996682.41751301</v>
      </c>
      <c r="E14" s="1">
        <f>'High Signup Value'!$B$31*B14</f>
        <v>206872067.17968309</v>
      </c>
      <c r="F14" s="1">
        <v>333471623.5</v>
      </c>
      <c r="G14" s="4"/>
    </row>
    <row r="15" spans="1:7" ht="15.75">
      <c r="A15" s="1">
        <v>2036</v>
      </c>
      <c r="B15" s="4">
        <v>42569895.200401001</v>
      </c>
      <c r="C15" s="1">
        <v>64505043.101995297</v>
      </c>
      <c r="D15" s="1">
        <v>265754614.663201</v>
      </c>
      <c r="E15" s="1">
        <f>'High Signup Value'!$B$31*B15</f>
        <v>202462421.57310718</v>
      </c>
      <c r="F15" s="1">
        <v>354324825.39999998</v>
      </c>
      <c r="G15" s="4"/>
    </row>
    <row r="16" spans="1:7" ht="15.75">
      <c r="A16" s="1">
        <v>2037</v>
      </c>
      <c r="B16" s="4">
        <v>41640903.9586353</v>
      </c>
      <c r="C16" s="1">
        <v>63066051.948954403</v>
      </c>
      <c r="D16" s="1">
        <v>283679050.82947397</v>
      </c>
      <c r="E16" s="1">
        <f>'High Signup Value'!$B$31*B16</f>
        <v>198044139.2272695</v>
      </c>
      <c r="F16" s="1">
        <v>376347387.69999999</v>
      </c>
      <c r="G16" s="4"/>
    </row>
    <row r="17" spans="1:7" ht="15.75">
      <c r="A17" s="1">
        <v>2038</v>
      </c>
      <c r="B17" s="4">
        <v>40709117.718539096</v>
      </c>
      <c r="C17" s="1">
        <v>61618634.176154897</v>
      </c>
      <c r="D17" s="1">
        <v>302700862.06975502</v>
      </c>
      <c r="E17" s="1">
        <f>'High Signup Value'!$B$31*B17</f>
        <v>193612563.86937195</v>
      </c>
      <c r="F17" s="1">
        <v>399378370.30000001</v>
      </c>
      <c r="G17" s="4"/>
    </row>
    <row r="18" spans="1:7" ht="15.75">
      <c r="A18" s="1">
        <v>2039</v>
      </c>
      <c r="B18" s="4">
        <v>39773464.488270998</v>
      </c>
      <c r="C18" s="1">
        <v>60160982.902739897</v>
      </c>
      <c r="D18" s="1">
        <v>322769967.65317702</v>
      </c>
      <c r="E18" s="1">
        <f>'High Signup Value'!$B$31*B18</f>
        <v>189162597.10621688</v>
      </c>
      <c r="F18" s="1">
        <v>423277694.10000002</v>
      </c>
      <c r="G18" s="4"/>
    </row>
    <row r="19" spans="1:7" ht="15.75">
      <c r="A19" s="1">
        <v>2040</v>
      </c>
      <c r="B19" s="4">
        <v>38832696.478101604</v>
      </c>
      <c r="C19" s="1">
        <v>58691373.3001623</v>
      </c>
      <c r="D19" s="1">
        <v>343854762.26294303</v>
      </c>
      <c r="E19" s="1">
        <f>'High Signup Value'!$B$31*B19</f>
        <v>184688304.44985124</v>
      </c>
      <c r="F19" s="1">
        <v>447920444.5</v>
      </c>
      <c r="G19" s="4"/>
    </row>
    <row r="20" spans="1:7" ht="15.75">
      <c r="A20" s="1">
        <v>2041</v>
      </c>
      <c r="B20" s="4">
        <v>37885399.565791301</v>
      </c>
      <c r="C20" s="1">
        <v>57208117.278602399</v>
      </c>
      <c r="D20" s="1">
        <v>365891767.68556303</v>
      </c>
      <c r="E20" s="1">
        <f>'High Signup Value'!$B$31*B20</f>
        <v>180182960.33490345</v>
      </c>
      <c r="F20" s="1">
        <v>473134989.69999999</v>
      </c>
      <c r="G20" s="4"/>
    </row>
    <row r="21" spans="1:7" ht="15.75" customHeight="1">
      <c r="A21" s="1">
        <v>2042</v>
      </c>
      <c r="B21" s="4">
        <v>36929907.981379896</v>
      </c>
      <c r="C21" s="1">
        <v>55709610.824234203</v>
      </c>
      <c r="D21" s="1">
        <v>388827590.79794598</v>
      </c>
      <c r="E21" s="1">
        <f>'High Signup Value'!$B$31*B21</f>
        <v>175638642.3594428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25828992.789000299</v>
      </c>
      <c r="D22" s="1">
        <v>302770499.53851002</v>
      </c>
      <c r="E22" s="1">
        <f>'High Signup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24945887.1791154</v>
      </c>
      <c r="D23" s="1">
        <v>319273027.22638202</v>
      </c>
      <c r="E23" s="1">
        <f>'High Signup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24048951.976789702</v>
      </c>
      <c r="D24" s="1">
        <v>335249040.69342202</v>
      </c>
      <c r="E24" s="1">
        <f>'High Signup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23139071.542400099</v>
      </c>
      <c r="D25" s="1">
        <v>350426141.52650499</v>
      </c>
      <c r="E25" s="1">
        <f>'High Signup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22217537.6474015</v>
      </c>
      <c r="D26" s="1">
        <v>364566274.33141601</v>
      </c>
      <c r="E26" s="1">
        <f>'High Signup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21286013.9959963</v>
      </c>
      <c r="D27" s="1">
        <v>377436288.87744999</v>
      </c>
      <c r="E27" s="1">
        <f>'High Signup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20346538.021245301</v>
      </c>
      <c r="D28" s="1">
        <v>388592238.00481403</v>
      </c>
      <c r="E28" s="1">
        <f>'High Signup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19401858.607293598</v>
      </c>
      <c r="D29" s="1">
        <v>397799379.27655399</v>
      </c>
      <c r="E29" s="1">
        <f>'High Signup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18455056.5563647</v>
      </c>
      <c r="D30" s="1">
        <v>404895330.31931001</v>
      </c>
      <c r="E30" s="1">
        <f>'High Signup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17509448.519785501</v>
      </c>
      <c r="D31" s="1">
        <v>409754961.279796</v>
      </c>
      <c r="E31" s="1">
        <f>'High Signup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16568546.076946201</v>
      </c>
      <c r="D32" s="1">
        <v>412375277.22051799</v>
      </c>
      <c r="E32" s="1">
        <f>'High Signup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15635889.82583</v>
      </c>
      <c r="D33" s="1">
        <v>412783927.58135599</v>
      </c>
      <c r="E33" s="1">
        <f>'High Signup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14714977.321461299</v>
      </c>
      <c r="D34" s="1">
        <v>411041688.24950099</v>
      </c>
      <c r="E34" s="1">
        <f>'High Signup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13809180.0732872</v>
      </c>
      <c r="D35" s="1">
        <v>407283116.12451202</v>
      </c>
      <c r="E35" s="1">
        <f>'High Signup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12921636.283632999</v>
      </c>
      <c r="D36" s="1">
        <v>401692343.80971301</v>
      </c>
      <c r="E36" s="1">
        <f>'High Signup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12055168.0769917</v>
      </c>
      <c r="D37" s="1">
        <v>394455710.81706297</v>
      </c>
      <c r="E37" s="1">
        <f>'High Signup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11212293.948670199</v>
      </c>
      <c r="D38" s="1">
        <v>385792084.18758202</v>
      </c>
      <c r="E38" s="1">
        <f>'High Signup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10395161.8810701</v>
      </c>
      <c r="D39" s="1">
        <v>375896385.94600499</v>
      </c>
      <c r="E39" s="1">
        <f>'High Signup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9605581.3434274998</v>
      </c>
      <c r="D40" s="1">
        <v>364950848.91862601</v>
      </c>
      <c r="E40" s="1">
        <f>'High Signup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8845036.2136295401</v>
      </c>
      <c r="D41" s="1">
        <v>353121752.25118703</v>
      </c>
      <c r="E41" s="1">
        <f>'High Signup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8114714.6254288098</v>
      </c>
      <c r="D42" s="1">
        <v>340508950.19459099</v>
      </c>
      <c r="E42" s="1">
        <f>'High Signup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7415605.5529703898</v>
      </c>
      <c r="D43" s="1">
        <v>327201681.47332001</v>
      </c>
      <c r="E43" s="1">
        <f>'High Signup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6748508.0181322303</v>
      </c>
      <c r="D44" s="1">
        <v>313254134.59725899</v>
      </c>
      <c r="E44" s="1">
        <f>'High Signup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6114088.6774450997</v>
      </c>
      <c r="D45" s="1">
        <v>298721978.80657899</v>
      </c>
      <c r="E45" s="1">
        <f>'High Signup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5512892.8047441896</v>
      </c>
      <c r="D46" s="1">
        <v>283664297.43908799</v>
      </c>
      <c r="E46" s="1">
        <f>'High Signup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4945366.5514147002</v>
      </c>
      <c r="D47" s="1">
        <v>268140970.931622</v>
      </c>
      <c r="E47" s="1">
        <f>'High Signup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4411840.3698011702</v>
      </c>
      <c r="D48" s="1">
        <v>252222371.43268099</v>
      </c>
      <c r="E48" s="1">
        <f>'High Signup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3912505.5029112101</v>
      </c>
      <c r="D49" s="1">
        <v>235957351.18740401</v>
      </c>
      <c r="E49" s="1">
        <f>'High Signup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3447458.9058081</v>
      </c>
      <c r="D50" s="1">
        <v>219397902.96611401</v>
      </c>
      <c r="E50" s="1">
        <f>'High Signup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3016712.9798882799</v>
      </c>
      <c r="D51" s="1">
        <v>202620839.40175599</v>
      </c>
      <c r="E51" s="1">
        <f>'High Signup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2620179.66891798</v>
      </c>
      <c r="D52" s="1">
        <v>185701637.65264001</v>
      </c>
      <c r="E52" s="1">
        <f>'High Signup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2257662.9084987799</v>
      </c>
      <c r="D53" s="1">
        <v>168789530.02620101</v>
      </c>
      <c r="E53" s="1">
        <f>'High Signup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1928742.96780959</v>
      </c>
      <c r="D54" s="1">
        <v>152085925.29295599</v>
      </c>
      <c r="E54" s="1">
        <f>'High Signup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1632678.2858305799</v>
      </c>
      <c r="D55" s="1">
        <v>135729220.692287</v>
      </c>
      <c r="E55" s="1">
        <f>'High Signup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1368522.1114109899</v>
      </c>
      <c r="D56" s="1">
        <v>119891521.497089</v>
      </c>
      <c r="E56" s="1">
        <f>'High Signup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1135078.1172429901</v>
      </c>
      <c r="D57" s="1">
        <v>104700055.273247</v>
      </c>
      <c r="E57" s="1">
        <f>'High Signup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930954.20446069702</v>
      </c>
      <c r="D58" s="1">
        <v>90276571.106073305</v>
      </c>
      <c r="E58" s="1">
        <f>'High Signup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754573.93694359704</v>
      </c>
      <c r="D59" s="1">
        <v>76859661.020876095</v>
      </c>
      <c r="E59" s="1">
        <f>'High Signup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603971.35392611404</v>
      </c>
      <c r="D60" s="1">
        <v>64539831.976232797</v>
      </c>
      <c r="E60" s="1">
        <f>'High Signup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477041.23216452799</v>
      </c>
      <c r="D61" s="1">
        <v>53412832.103728697</v>
      </c>
      <c r="E61" s="1">
        <f>'High Signup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371527.92351716699</v>
      </c>
      <c r="D62" s="1">
        <v>43541897.114147797</v>
      </c>
      <c r="E62" s="1">
        <f>'High Signup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285071.02175594098</v>
      </c>
      <c r="D63" s="1">
        <v>34918895.596039698</v>
      </c>
      <c r="E63" s="1">
        <f>'High Signup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215328.856498915</v>
      </c>
      <c r="D64" s="1">
        <v>27533243.0939539</v>
      </c>
      <c r="E64" s="1">
        <f>'High Signup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159979.13884420501</v>
      </c>
      <c r="D65" s="1">
        <v>21319890.538567901</v>
      </c>
      <c r="E65" s="1">
        <f>'High Signup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116811.677809628</v>
      </c>
      <c r="D66" s="1">
        <v>16192084.394215399</v>
      </c>
      <c r="E66" s="1">
        <f>'High Signup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83769.740239021907</v>
      </c>
      <c r="D67" s="1">
        <v>12055994.3685847</v>
      </c>
      <c r="E67" s="1">
        <f>'High Signup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58961.509005324398</v>
      </c>
      <c r="D68" s="1">
        <v>8789941.3007539809</v>
      </c>
      <c r="E68" s="1">
        <f>'High Signup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40712.139857244802</v>
      </c>
      <c r="D69" s="1">
        <v>6273491.3238103297</v>
      </c>
      <c r="E69" s="1">
        <f>'High Signup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27564.558697290799</v>
      </c>
      <c r="D70" s="1">
        <v>4384064.8423305703</v>
      </c>
      <c r="E70" s="1">
        <f>'High Signup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18287.263724870299</v>
      </c>
      <c r="D71" s="1">
        <v>2997661.73895169</v>
      </c>
      <c r="E71" s="1">
        <f>'High Signup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11880.5528132006</v>
      </c>
      <c r="D72" s="1">
        <v>2004264.2030394799</v>
      </c>
      <c r="E72" s="1">
        <f>'High Signup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7553.5567921974098</v>
      </c>
      <c r="D73" s="1">
        <v>1309815.7011569899</v>
      </c>
      <c r="E73" s="1">
        <f>'High Signup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4697.0253891477696</v>
      </c>
      <c r="D74" s="1">
        <v>836374.32877103402</v>
      </c>
      <c r="E74" s="1">
        <f>'High Signup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2854.4459150121002</v>
      </c>
      <c r="D75" s="1">
        <v>521602.75863229402</v>
      </c>
      <c r="E75" s="1">
        <f>'High Signup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1693.9334881115899</v>
      </c>
      <c r="D76" s="1">
        <v>317519.96317162801</v>
      </c>
      <c r="E76" s="1">
        <f>'High Signup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980.53947076573695</v>
      </c>
      <c r="D77" s="1">
        <v>188566.65323287301</v>
      </c>
      <c r="E77" s="1">
        <f>'High Signup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552.72282987213305</v>
      </c>
      <c r="D78" s="1">
        <v>109215.706694559</v>
      </c>
      <c r="E78" s="1">
        <f>'High Signup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302.59389711057503</v>
      </c>
      <c r="D79" s="1">
        <v>61360.538807082201</v>
      </c>
      <c r="E79" s="1">
        <f>'High Signup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160.72180618290199</v>
      </c>
      <c r="D80" s="1">
        <v>33405.286781169503</v>
      </c>
      <c r="E80" s="1">
        <f>'High Signup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82.602685049262803</v>
      </c>
      <c r="D81" s="1">
        <v>17607.1455376997</v>
      </c>
      <c r="E81" s="1">
        <f>'High Signup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40.850280346377602</v>
      </c>
      <c r="D82" s="1">
        <v>8911.9987606908599</v>
      </c>
      <c r="E82" s="1">
        <f>'High Signup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19.424974424799402</v>
      </c>
      <c r="D83" s="1">
        <v>4320.8071243580898</v>
      </c>
      <c r="E83" s="1">
        <f>'High Signup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8.6381826373212807</v>
      </c>
      <c r="D84" s="1">
        <v>1960.3367625133001</v>
      </c>
      <c r="E84" s="1">
        <f>'High Signup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3.4616773056681098</v>
      </c>
      <c r="D85" s="1">
        <v>804.93490080780896</v>
      </c>
      <c r="E85" s="1">
        <f>'High Signup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1.06480550407743</v>
      </c>
      <c r="D86" s="1">
        <v>253.80524746591999</v>
      </c>
      <c r="E86" s="1">
        <f>'High Signup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6032316320.2175055</v>
      </c>
      <c r="D3" s="7">
        <f t="shared" si="0"/>
        <v>6225364884.1825571</v>
      </c>
      <c r="E3" s="7">
        <f t="shared" si="0"/>
        <v>6416037952.6787567</v>
      </c>
      <c r="F3" s="7">
        <f t="shared" si="0"/>
        <v>6603912256.6603527</v>
      </c>
      <c r="G3" s="7">
        <f t="shared" si="0"/>
        <v>6788547379.7688761</v>
      </c>
      <c r="H3" s="7">
        <f t="shared" si="0"/>
        <v>6966143067.4086924</v>
      </c>
      <c r="I3" s="7">
        <f t="shared" si="0"/>
        <v>7135631248.2777052</v>
      </c>
      <c r="J3" s="7">
        <f t="shared" si="0"/>
        <v>7295848609.2707396</v>
      </c>
      <c r="K3" s="7">
        <f t="shared" si="0"/>
        <v>7445499858.8605347</v>
      </c>
      <c r="L3" s="7">
        <f t="shared" si="0"/>
        <v>7582388176.4863787</v>
      </c>
      <c r="M3" s="7">
        <f t="shared" si="0"/>
        <v>7705558930.8613138</v>
      </c>
      <c r="N3" s="7">
        <f t="shared" si="0"/>
        <v>7813421893.6275377</v>
      </c>
      <c r="O3" s="7">
        <f t="shared" si="0"/>
        <v>7904282928.4018726</v>
      </c>
      <c r="P3" s="7">
        <f t="shared" si="0"/>
        <v>7976414691.5523844</v>
      </c>
      <c r="Q3" s="7">
        <f t="shared" si="0"/>
        <v>8028085467.2621765</v>
      </c>
      <c r="R3" s="7">
        <f t="shared" si="0"/>
        <v>8057616545.4468012</v>
      </c>
      <c r="S3" s="7">
        <f t="shared" si="0"/>
        <v>8063363443.25284</v>
      </c>
      <c r="T3" s="7">
        <f t="shared" si="0"/>
        <v>8043698928.8976078</v>
      </c>
      <c r="U3" s="7">
        <f t="shared" si="0"/>
        <v>7997050818.8892107</v>
      </c>
      <c r="V3" s="7">
        <f t="shared" si="0"/>
        <v>7921893280.7502871</v>
      </c>
      <c r="W3" s="7">
        <f t="shared" si="0"/>
        <v>7798934938.5394602</v>
      </c>
      <c r="X3" s="7">
        <f t="shared" si="0"/>
        <v>7656869625.7352276</v>
      </c>
      <c r="Y3" s="7">
        <f t="shared" si="0"/>
        <v>7496051091.5603094</v>
      </c>
      <c r="Z3" s="7">
        <f t="shared" si="0"/>
        <v>7317138368.0413456</v>
      </c>
      <c r="AA3" s="7">
        <f t="shared" si="0"/>
        <v>7121055930.200964</v>
      </c>
      <c r="AB3" s="7">
        <f t="shared" si="0"/>
        <v>6908982517.5320749</v>
      </c>
      <c r="AC3" s="7">
        <f t="shared" si="0"/>
        <v>6682548282.8959999</v>
      </c>
      <c r="AD3" s="7">
        <f t="shared" si="0"/>
        <v>6443613628.7631855</v>
      </c>
      <c r="AE3" s="7">
        <f t="shared" si="0"/>
        <v>6194179698.6265173</v>
      </c>
      <c r="AF3" s="7">
        <f t="shared" si="0"/>
        <v>5936342908.6532459</v>
      </c>
      <c r="AG3" s="7">
        <f t="shared" si="0"/>
        <v>5672170016.5739975</v>
      </c>
      <c r="AH3" s="7">
        <f t="shared" si="0"/>
        <v>5403664545.9262009</v>
      </c>
      <c r="AI3" s="7">
        <f t="shared" si="0"/>
        <v>5132745234.5558147</v>
      </c>
      <c r="AJ3" s="7">
        <f t="shared" si="0"/>
        <v>4861178583.3409853</v>
      </c>
      <c r="AK3" s="7">
        <f t="shared" si="0"/>
        <v>4590538032.2499485</v>
      </c>
      <c r="AL3" s="7">
        <f t="shared" si="0"/>
        <v>4321743294.3233929</v>
      </c>
      <c r="AM3" s="7">
        <f t="shared" si="0"/>
        <v>4054391215.0168433</v>
      </c>
      <c r="AN3" s="7">
        <f t="shared" si="0"/>
        <v>3789731403.6402736</v>
      </c>
      <c r="AO3" s="7">
        <f t="shared" si="0"/>
        <v>3528866915.4874282</v>
      </c>
      <c r="AP3" s="7">
        <f t="shared" si="0"/>
        <v>3272766134.4872346</v>
      </c>
      <c r="AQ3" s="7">
        <f t="shared" si="0"/>
        <v>3022325453.7018318</v>
      </c>
      <c r="AR3" s="7">
        <f t="shared" si="0"/>
        <v>2778377930.2865963</v>
      </c>
      <c r="AS3" s="7">
        <f t="shared" si="0"/>
        <v>2541726625.579803</v>
      </c>
      <c r="AT3" s="7">
        <f t="shared" si="0"/>
        <v>2313142356.863173</v>
      </c>
      <c r="AU3" s="7">
        <f t="shared" si="0"/>
        <v>2093359437.3252363</v>
      </c>
      <c r="AV3" s="7">
        <f t="shared" si="0"/>
        <v>1883073882.9619567</v>
      </c>
      <c r="AW3" s="7">
        <f t="shared" si="0"/>
        <v>1682931887.6483333</v>
      </c>
      <c r="AX3" s="7">
        <f t="shared" si="0"/>
        <v>1493549987.5874681</v>
      </c>
      <c r="AY3" s="7">
        <f t="shared" si="0"/>
        <v>1315511125.3431702</v>
      </c>
      <c r="AZ3" s="7">
        <f t="shared" si="0"/>
        <v>1149338906.7218211</v>
      </c>
      <c r="BA3" s="7">
        <f t="shared" si="0"/>
        <v>995497256.60191762</v>
      </c>
      <c r="BB3" s="7">
        <f t="shared" si="0"/>
        <v>854314981.36527538</v>
      </c>
      <c r="BC3" s="7">
        <f t="shared" si="0"/>
        <v>725929762.54546809</v>
      </c>
      <c r="BD3" s="7">
        <f t="shared" si="0"/>
        <v>610345756.44371462</v>
      </c>
      <c r="BE3" s="7">
        <f t="shared" si="0"/>
        <v>507396085.52852613</v>
      </c>
      <c r="BF3" s="7">
        <f t="shared" si="0"/>
        <v>416782834.70389193</v>
      </c>
      <c r="BG3" s="7">
        <f t="shared" si="0"/>
        <v>338078794.43447471</v>
      </c>
      <c r="BH3" s="7">
        <f t="shared" si="0"/>
        <v>270606923.30968928</v>
      </c>
      <c r="BI3" s="7">
        <f t="shared" si="0"/>
        <v>213581327.67882109</v>
      </c>
      <c r="BJ3" s="7">
        <f t="shared" si="0"/>
        <v>166098894.17329252</v>
      </c>
      <c r="BK3" s="7">
        <f t="shared" si="0"/>
        <v>127168435.96082634</v>
      </c>
      <c r="BL3" s="7">
        <f t="shared" si="0"/>
        <v>95779522.421855479</v>
      </c>
      <c r="BM3" s="7">
        <f t="shared" si="0"/>
        <v>70904336.144058332</v>
      </c>
      <c r="BN3" s="7">
        <f t="shared" si="0"/>
        <v>51551596.550967984</v>
      </c>
      <c r="BO3" s="7">
        <f t="shared" si="0"/>
        <v>36789248.375472002</v>
      </c>
      <c r="BP3" s="7">
        <f t="shared" si="0"/>
        <v>25753161.717912439</v>
      </c>
      <c r="BQ3" s="7">
        <f t="shared" si="0"/>
        <v>17676853.759690508</v>
      </c>
      <c r="BR3" s="7">
        <f t="shared" si="0"/>
        <v>11892955.90881365</v>
      </c>
      <c r="BS3" s="7">
        <f t="shared" si="0"/>
        <v>7838115.1850501979</v>
      </c>
      <c r="BT3" s="7">
        <f t="shared" si="0"/>
        <v>5057309.6379251434</v>
      </c>
      <c r="BU3" s="7">
        <f t="shared" si="0"/>
        <v>3192884.1712102178</v>
      </c>
      <c r="BV3" s="7">
        <f t="shared" si="0"/>
        <v>1971301.4383973368</v>
      </c>
      <c r="BW3" s="7">
        <f t="shared" si="0"/>
        <v>1189369.127389075</v>
      </c>
      <c r="BX3" s="7">
        <f t="shared" si="0"/>
        <v>700592.99666344107</v>
      </c>
      <c r="BY3" s="7">
        <f t="shared" si="0"/>
        <v>402396.88990360475</v>
      </c>
      <c r="BZ3" s="7">
        <f t="shared" si="0"/>
        <v>224921.60389707418</v>
      </c>
      <c r="CA3" s="7">
        <f t="shared" si="0"/>
        <v>121900.82248955528</v>
      </c>
      <c r="CB3" s="7">
        <f t="shared" si="0"/>
        <v>63894.714460049181</v>
      </c>
      <c r="CC3" s="7">
        <f t="shared" si="0"/>
        <v>32245.547306498247</v>
      </c>
      <c r="CD3" s="7">
        <f t="shared" si="0"/>
        <v>15523.165502944228</v>
      </c>
      <c r="CE3" s="7">
        <f t="shared" si="0"/>
        <v>7036.0114269953183</v>
      </c>
      <c r="CF3" s="7">
        <f t="shared" si="0"/>
        <v>2906.8596710222891</v>
      </c>
      <c r="CG3" s="7">
        <f t="shared" si="0"/>
        <v>1025.0905160023365</v>
      </c>
      <c r="CH3" s="7">
        <f t="shared" si="0"/>
        <v>247.44665336892953</v>
      </c>
    </row>
    <row r="4" spans="1:86">
      <c r="A4" s="6" t="s">
        <v>8</v>
      </c>
      <c r="B4" s="9">
        <f t="array" ref="B4:CH4">TRANSPOSE('High Signup Data'!E2:E86)</f>
        <v>8214888152.6268091</v>
      </c>
      <c r="C4" s="9">
        <v>240567097.26010257</v>
      </c>
      <c r="D4" s="9">
        <v>238284454.36753955</v>
      </c>
      <c r="E4" s="9">
        <v>236001329.4621141</v>
      </c>
      <c r="F4" s="9">
        <v>233717367.39443481</v>
      </c>
      <c r="G4" s="9">
        <v>231048827.38308403</v>
      </c>
      <c r="H4" s="9">
        <v>228355832.76808557</v>
      </c>
      <c r="I4" s="9">
        <v>225634695.02175134</v>
      </c>
      <c r="J4" s="9">
        <v>222882568.19428566</v>
      </c>
      <c r="K4" s="9">
        <v>220090057.41034085</v>
      </c>
      <c r="L4" s="9">
        <v>215681640.36782363</v>
      </c>
      <c r="M4" s="9">
        <v>211277147.78423512</v>
      </c>
      <c r="N4" s="9">
        <v>206872067.17968309</v>
      </c>
      <c r="O4" s="9">
        <v>202462421.57310718</v>
      </c>
      <c r="P4" s="9">
        <v>198044139.2272695</v>
      </c>
      <c r="Q4" s="9">
        <v>193612563.86937195</v>
      </c>
      <c r="R4" s="9">
        <v>189162597.10621688</v>
      </c>
      <c r="S4" s="9">
        <v>184688304.44985124</v>
      </c>
      <c r="T4" s="9">
        <v>180182960.33490345</v>
      </c>
      <c r="U4" s="9">
        <v>175638642.3594428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24056709.726010259</v>
      </c>
      <c r="D5" s="1">
        <f t="shared" si="1"/>
        <v>23828445.436753958</v>
      </c>
      <c r="E5" s="1">
        <f t="shared" si="1"/>
        <v>23600132.946211413</v>
      </c>
      <c r="F5" s="1">
        <f t="shared" si="1"/>
        <v>23371736.739443481</v>
      </c>
      <c r="G5" s="1">
        <f t="shared" si="1"/>
        <v>23104882.738308404</v>
      </c>
      <c r="H5" s="1">
        <f t="shared" si="1"/>
        <v>22835583.27680856</v>
      </c>
      <c r="I5" s="1">
        <f t="shared" si="1"/>
        <v>22563469.502175137</v>
      </c>
      <c r="J5" s="1">
        <f t="shared" si="1"/>
        <v>22288256.819428567</v>
      </c>
      <c r="K5" s="1">
        <f t="shared" si="1"/>
        <v>22009005.741034087</v>
      </c>
      <c r="L5" s="1">
        <f t="shared" si="1"/>
        <v>21568164.036782365</v>
      </c>
      <c r="M5" s="1">
        <f t="shared" si="1"/>
        <v>21127714.778423514</v>
      </c>
      <c r="N5" s="1">
        <f t="shared" si="1"/>
        <v>20687206.717968311</v>
      </c>
      <c r="O5" s="1">
        <f t="shared" si="1"/>
        <v>20246242.157310721</v>
      </c>
      <c r="P5" s="1">
        <f t="shared" si="1"/>
        <v>19804413.922726952</v>
      </c>
      <c r="Q5" s="1">
        <f t="shared" si="1"/>
        <v>19361256.386937197</v>
      </c>
      <c r="R5" s="1">
        <f t="shared" si="1"/>
        <v>18916259.710621689</v>
      </c>
      <c r="S5" s="1">
        <f t="shared" si="1"/>
        <v>18468830.444985125</v>
      </c>
      <c r="T5" s="1">
        <f t="shared" si="1"/>
        <v>18018296.033490345</v>
      </c>
      <c r="U5" s="1">
        <f t="shared" si="1"/>
        <v>17563864.235944282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TRANSPOSE('High Signup Data'!C2:D86)</f>
        <v>77617155.5019456</v>
      </c>
      <c r="C6" s="9">
        <v>76872975.065146193</v>
      </c>
      <c r="D6" s="9">
        <v>76128988.863724098</v>
      </c>
      <c r="E6" s="9">
        <v>75385162.782999605</v>
      </c>
      <c r="F6" s="9">
        <v>74641596.048915997</v>
      </c>
      <c r="G6" s="9">
        <v>73774850.078271195</v>
      </c>
      <c r="H6" s="9">
        <v>72900266.470382199</v>
      </c>
      <c r="I6" s="9">
        <v>72016743.576965094</v>
      </c>
      <c r="J6" s="9">
        <v>71123128.824979901</v>
      </c>
      <c r="K6" s="9">
        <v>70215573.677092403</v>
      </c>
      <c r="L6" s="9">
        <v>68790857.819448605</v>
      </c>
      <c r="M6" s="9">
        <v>67365477.161007106</v>
      </c>
      <c r="N6" s="9">
        <v>65937531.542017303</v>
      </c>
      <c r="O6" s="9">
        <v>64505043.101995297</v>
      </c>
      <c r="P6" s="9">
        <v>63066051.948954403</v>
      </c>
      <c r="Q6" s="9">
        <v>61618634.176154897</v>
      </c>
      <c r="R6" s="9">
        <v>60160982.902739897</v>
      </c>
      <c r="S6" s="9">
        <v>58691373.3001623</v>
      </c>
      <c r="T6" s="9">
        <v>57208117.278602399</v>
      </c>
      <c r="U6" s="9">
        <v>55709610.824234203</v>
      </c>
      <c r="V6" s="9">
        <v>25828992.789000299</v>
      </c>
      <c r="W6" s="9">
        <v>24945887.1791154</v>
      </c>
      <c r="X6" s="9">
        <v>24048951.976789702</v>
      </c>
      <c r="Y6" s="9">
        <v>23139071.542400099</v>
      </c>
      <c r="Z6" s="9">
        <v>22217537.6474015</v>
      </c>
      <c r="AA6" s="9">
        <v>21286013.9959963</v>
      </c>
      <c r="AB6" s="9">
        <v>20346538.021245301</v>
      </c>
      <c r="AC6" s="9">
        <v>19401858.607293598</v>
      </c>
      <c r="AD6" s="9">
        <v>18455056.5563647</v>
      </c>
      <c r="AE6" s="9">
        <v>17509448.519785501</v>
      </c>
      <c r="AF6" s="9">
        <v>16568546.076946201</v>
      </c>
      <c r="AG6" s="9">
        <v>15635889.82583</v>
      </c>
      <c r="AH6" s="9">
        <v>14714977.321461299</v>
      </c>
      <c r="AI6" s="9">
        <v>13809180.0732872</v>
      </c>
      <c r="AJ6" s="9">
        <v>12921636.283632999</v>
      </c>
      <c r="AK6" s="9">
        <v>12055168.0769917</v>
      </c>
      <c r="AL6" s="9">
        <v>11212293.948670199</v>
      </c>
      <c r="AM6" s="9">
        <v>10395161.8810701</v>
      </c>
      <c r="AN6" s="9">
        <v>9605581.3434274998</v>
      </c>
      <c r="AO6" s="9">
        <v>8845036.2136295401</v>
      </c>
      <c r="AP6" s="9">
        <v>8114714.6254288098</v>
      </c>
      <c r="AQ6" s="9">
        <v>7415605.5529703898</v>
      </c>
      <c r="AR6" s="9">
        <v>6748508.0181322303</v>
      </c>
      <c r="AS6" s="9">
        <v>6114088.6774450997</v>
      </c>
      <c r="AT6" s="9">
        <v>5512892.8047441896</v>
      </c>
      <c r="AU6" s="9">
        <v>4945366.5514147002</v>
      </c>
      <c r="AV6" s="9">
        <v>4411840.3698011702</v>
      </c>
      <c r="AW6" s="9">
        <v>3912505.5029112101</v>
      </c>
      <c r="AX6" s="9">
        <v>3447458.9058081</v>
      </c>
      <c r="AY6" s="9">
        <v>3016712.9798882799</v>
      </c>
      <c r="AZ6" s="9">
        <v>2620179.66891798</v>
      </c>
      <c r="BA6" s="9">
        <v>2257662.9084987799</v>
      </c>
      <c r="BB6" s="9">
        <v>1928742.96780959</v>
      </c>
      <c r="BC6" s="9">
        <v>1632678.2858305799</v>
      </c>
      <c r="BD6" s="9">
        <v>1368522.1114109899</v>
      </c>
      <c r="BE6" s="9">
        <v>1135078.1172429901</v>
      </c>
      <c r="BF6" s="9">
        <v>930954.20446069702</v>
      </c>
      <c r="BG6" s="9">
        <v>754573.93694359704</v>
      </c>
      <c r="BH6" s="9">
        <v>603971.35392611404</v>
      </c>
      <c r="BI6" s="9">
        <v>477041.23216452799</v>
      </c>
      <c r="BJ6" s="9">
        <v>371527.92351716699</v>
      </c>
      <c r="BK6" s="9">
        <v>285071.02175594098</v>
      </c>
      <c r="BL6" s="9">
        <v>215328.856498915</v>
      </c>
      <c r="BM6" s="9">
        <v>159979.13884420501</v>
      </c>
      <c r="BN6" s="9">
        <v>116811.677809628</v>
      </c>
      <c r="BO6" s="9">
        <v>83769.740239021907</v>
      </c>
      <c r="BP6" s="9">
        <v>58961.509005324398</v>
      </c>
      <c r="BQ6" s="9">
        <v>40712.139857244802</v>
      </c>
      <c r="BR6" s="9">
        <v>27564.558697290799</v>
      </c>
      <c r="BS6" s="9">
        <v>18287.263724870299</v>
      </c>
      <c r="BT6" s="9">
        <v>11880.5528132006</v>
      </c>
      <c r="BU6" s="9">
        <v>7553.5567921974098</v>
      </c>
      <c r="BV6" s="9">
        <v>4697.0253891477696</v>
      </c>
      <c r="BW6" s="9">
        <v>2854.4459150121002</v>
      </c>
      <c r="BX6" s="9">
        <v>1693.9334881115899</v>
      </c>
      <c r="BY6" s="9">
        <v>980.53947076573695</v>
      </c>
      <c r="BZ6" s="9">
        <v>552.72282987213305</v>
      </c>
      <c r="CA6" s="9">
        <v>302.59389711057503</v>
      </c>
      <c r="CB6" s="9">
        <v>160.72180618290199</v>
      </c>
      <c r="CC6" s="9">
        <v>82.602685049262803</v>
      </c>
      <c r="CD6" s="9">
        <v>40.850280346377602</v>
      </c>
      <c r="CE6" s="9">
        <v>19.424974424799402</v>
      </c>
      <c r="CF6" s="9">
        <v>8.6381826373212807</v>
      </c>
      <c r="CG6" s="9">
        <v>3.4616773056681098</v>
      </c>
      <c r="CH6" s="9">
        <v>1.06480550407743</v>
      </c>
    </row>
    <row r="7" spans="1:86">
      <c r="A7" s="6" t="s">
        <v>12</v>
      </c>
      <c r="B7" s="9">
        <v>136696425.634498</v>
      </c>
      <c r="C7" s="9">
        <v>140245870.390396</v>
      </c>
      <c r="D7" s="9">
        <v>143882736.28808999</v>
      </c>
      <c r="E7" s="9">
        <v>147535341.18255499</v>
      </c>
      <c r="F7" s="9">
        <v>151174460.73932201</v>
      </c>
      <c r="G7" s="9">
        <v>160282745.48631501</v>
      </c>
      <c r="H7" s="9">
        <v>170099511.06026101</v>
      </c>
      <c r="I7" s="9">
        <v>180677815.448421</v>
      </c>
      <c r="J7" s="9">
        <v>192101735.69591901</v>
      </c>
      <c r="K7" s="9">
        <v>205760937.10555401</v>
      </c>
      <c r="L7" s="9">
        <v>219035159.42419299</v>
      </c>
      <c r="M7" s="9">
        <v>233424973.401454</v>
      </c>
      <c r="N7" s="9">
        <v>248996682.41751301</v>
      </c>
      <c r="O7" s="9">
        <v>265754614.663201</v>
      </c>
      <c r="P7" s="9">
        <v>283679050.82947397</v>
      </c>
      <c r="Q7" s="9">
        <v>302700862.06975502</v>
      </c>
      <c r="R7" s="9">
        <v>322769967.65317702</v>
      </c>
      <c r="S7" s="9">
        <v>343854762.26294303</v>
      </c>
      <c r="T7" s="9">
        <v>365891767.68556303</v>
      </c>
      <c r="U7" s="9">
        <v>388827590.79794598</v>
      </c>
      <c r="V7" s="9">
        <v>302770499.53851002</v>
      </c>
      <c r="W7" s="9">
        <v>319273027.22638202</v>
      </c>
      <c r="X7" s="9">
        <v>335249040.69342202</v>
      </c>
      <c r="Y7" s="9">
        <v>350426141.52650499</v>
      </c>
      <c r="Z7" s="9">
        <v>364566274.33141601</v>
      </c>
      <c r="AA7" s="9">
        <v>377436288.87744999</v>
      </c>
      <c r="AB7" s="9">
        <v>388592238.00481403</v>
      </c>
      <c r="AC7" s="9">
        <v>397799379.27655399</v>
      </c>
      <c r="AD7" s="9">
        <v>404895330.31931001</v>
      </c>
      <c r="AE7" s="9">
        <v>409754961.279796</v>
      </c>
      <c r="AF7" s="9">
        <v>412375277.22051799</v>
      </c>
      <c r="AG7" s="9">
        <v>412783927.58135599</v>
      </c>
      <c r="AH7" s="9">
        <v>411041688.24950099</v>
      </c>
      <c r="AI7" s="9">
        <v>407283116.12451202</v>
      </c>
      <c r="AJ7" s="9">
        <v>401692343.80971301</v>
      </c>
      <c r="AK7" s="9">
        <v>394455710.81706297</v>
      </c>
      <c r="AL7" s="9">
        <v>385792084.18758202</v>
      </c>
      <c r="AM7" s="9">
        <v>375896385.94600499</v>
      </c>
      <c r="AN7" s="9">
        <v>364950848.91862601</v>
      </c>
      <c r="AO7" s="9">
        <v>353121752.25118703</v>
      </c>
      <c r="AP7" s="9">
        <v>340508950.19459099</v>
      </c>
      <c r="AQ7" s="9">
        <v>327201681.47332001</v>
      </c>
      <c r="AR7" s="9">
        <v>313254134.59725899</v>
      </c>
      <c r="AS7" s="9">
        <v>298721978.80657899</v>
      </c>
      <c r="AT7" s="9">
        <v>283664297.43908799</v>
      </c>
      <c r="AU7" s="9">
        <v>268140970.931622</v>
      </c>
      <c r="AV7" s="9">
        <v>252222371.43268099</v>
      </c>
      <c r="AW7" s="9">
        <v>235957351.18740401</v>
      </c>
      <c r="AX7" s="9">
        <v>219397902.96611401</v>
      </c>
      <c r="AY7" s="9">
        <v>202620839.40175599</v>
      </c>
      <c r="AZ7" s="9">
        <v>185701637.65264001</v>
      </c>
      <c r="BA7" s="9">
        <v>168789530.02620101</v>
      </c>
      <c r="BB7" s="9">
        <v>152085925.29295599</v>
      </c>
      <c r="BC7" s="9">
        <v>135729220.692287</v>
      </c>
      <c r="BD7" s="9">
        <v>119891521.497089</v>
      </c>
      <c r="BE7" s="9">
        <v>104700055.273247</v>
      </c>
      <c r="BF7" s="9">
        <v>90276571.106073305</v>
      </c>
      <c r="BG7" s="9">
        <v>76859661.020876095</v>
      </c>
      <c r="BH7" s="9">
        <v>64539831.976232797</v>
      </c>
      <c r="BI7" s="9">
        <v>53412832.103728697</v>
      </c>
      <c r="BJ7" s="9">
        <v>43541897.114147797</v>
      </c>
      <c r="BK7" s="9">
        <v>34918895.596039698</v>
      </c>
      <c r="BL7" s="9">
        <v>27533243.0939539</v>
      </c>
      <c r="BM7" s="9">
        <v>21319890.538567901</v>
      </c>
      <c r="BN7" s="9">
        <v>16192084.394215399</v>
      </c>
      <c r="BO7" s="9">
        <v>12055994.3685847</v>
      </c>
      <c r="BP7" s="9">
        <v>8789941.3007539809</v>
      </c>
      <c r="BQ7" s="9">
        <v>6273491.3238103297</v>
      </c>
      <c r="BR7" s="9">
        <v>4384064.8423305703</v>
      </c>
      <c r="BS7" s="9">
        <v>2997661.73895169</v>
      </c>
      <c r="BT7" s="9">
        <v>2004264.2030394799</v>
      </c>
      <c r="BU7" s="9">
        <v>1309815.7011569899</v>
      </c>
      <c r="BV7" s="9">
        <v>836374.32877103402</v>
      </c>
      <c r="BW7" s="9">
        <v>521602.75863229402</v>
      </c>
      <c r="BX7" s="9">
        <v>317519.96317162801</v>
      </c>
      <c r="BY7" s="9">
        <v>188566.65323287301</v>
      </c>
      <c r="BZ7" s="9">
        <v>109215.706694559</v>
      </c>
      <c r="CA7" s="9">
        <v>61360.538807082201</v>
      </c>
      <c r="CB7" s="9">
        <v>33405.286781169503</v>
      </c>
      <c r="CC7" s="9">
        <v>17607.1455376997</v>
      </c>
      <c r="CD7" s="9">
        <v>8911.9987606908599</v>
      </c>
      <c r="CE7" s="9">
        <v>4320.8071243580898</v>
      </c>
      <c r="CF7" s="9">
        <v>1960.3367625133001</v>
      </c>
      <c r="CG7" s="9">
        <v>804.93490080780896</v>
      </c>
      <c r="CH7" s="9">
        <v>253.80524746591999</v>
      </c>
    </row>
    <row r="8" spans="1:86" ht="15" customHeight="1">
      <c r="A8" s="6" t="s">
        <v>13</v>
      </c>
      <c r="B8" s="7">
        <f t="shared" ref="B8:CH8" si="2">MAX((B12-B7)*$B$32*$B$33, 0)</f>
        <v>8685049.1135108396</v>
      </c>
      <c r="C8" s="7">
        <f t="shared" si="2"/>
        <v>11369177.446033681</v>
      </c>
      <c r="D8" s="7">
        <f t="shared" si="2"/>
        <v>14360607.245002206</v>
      </c>
      <c r="E8" s="7">
        <f t="shared" si="2"/>
        <v>17687660.0953269</v>
      </c>
      <c r="F8" s="7">
        <f t="shared" si="2"/>
        <v>21383555.197484758</v>
      </c>
      <c r="G8" s="7">
        <f t="shared" si="2"/>
        <v>23051965.571747694</v>
      </c>
      <c r="H8" s="7">
        <f t="shared" si="2"/>
        <v>24852166.390690379</v>
      </c>
      <c r="I8" s="7">
        <f t="shared" si="2"/>
        <v>26791712.451663177</v>
      </c>
      <c r="J8" s="7">
        <f t="shared" si="2"/>
        <v>28881912.361714009</v>
      </c>
      <c r="K8" s="7">
        <f t="shared" si="2"/>
        <v>30590224.76766732</v>
      </c>
      <c r="L8" s="7">
        <f t="shared" si="2"/>
        <v>32156514.043838948</v>
      </c>
      <c r="M8" s="7">
        <f t="shared" si="2"/>
        <v>33790502.38138932</v>
      </c>
      <c r="N8" s="7">
        <f t="shared" si="2"/>
        <v>35479475.254644528</v>
      </c>
      <c r="O8" s="7">
        <f t="shared" si="2"/>
        <v>37199488.509455562</v>
      </c>
      <c r="P8" s="7">
        <f t="shared" si="2"/>
        <v>38920701.485620923</v>
      </c>
      <c r="Q8" s="7">
        <f t="shared" si="2"/>
        <v>40604553.456702895</v>
      </c>
      <c r="R8" s="7">
        <f t="shared" si="2"/>
        <v>42213245.107665651</v>
      </c>
      <c r="S8" s="7">
        <f t="shared" si="2"/>
        <v>43707586.539563924</v>
      </c>
      <c r="T8" s="7">
        <f t="shared" si="2"/>
        <v>45042153.246063523</v>
      </c>
      <c r="U8" s="7">
        <f t="shared" si="2"/>
        <v>46170503.442862675</v>
      </c>
      <c r="V8" s="7">
        <f t="shared" si="2"/>
        <v>32015648.3058258</v>
      </c>
      <c r="W8" s="7">
        <f t="shared" si="2"/>
        <v>31814446.554919552</v>
      </c>
      <c r="X8" s="7">
        <f t="shared" si="2"/>
        <v>31226630.276762739</v>
      </c>
      <c r="Y8" s="7">
        <f t="shared" si="2"/>
        <v>30229043.196867887</v>
      </c>
      <c r="Z8" s="7">
        <f t="shared" si="2"/>
        <v>28812776.902805284</v>
      </c>
      <c r="AA8" s="7">
        <f t="shared" si="2"/>
        <v>26982787.701471001</v>
      </c>
      <c r="AB8" s="7">
        <f t="shared" si="2"/>
        <v>24764934.135978095</v>
      </c>
      <c r="AC8" s="7">
        <f t="shared" si="2"/>
        <v>22209864.735847332</v>
      </c>
      <c r="AD8" s="7">
        <f t="shared" si="2"/>
        <v>19391952.123889782</v>
      </c>
      <c r="AE8" s="7">
        <f t="shared" si="2"/>
        <v>16397771.132485677</v>
      </c>
      <c r="AF8" s="7">
        <f t="shared" si="2"/>
        <v>13319356.041382438</v>
      </c>
      <c r="AG8" s="7">
        <f t="shared" si="2"/>
        <v>10250753.737830495</v>
      </c>
      <c r="AH8" s="7">
        <f t="shared" si="2"/>
        <v>7272582.1772095934</v>
      </c>
      <c r="AI8" s="7">
        <f t="shared" si="2"/>
        <v>4456712.0537049575</v>
      </c>
      <c r="AJ8" s="7">
        <f t="shared" si="2"/>
        <v>1861928.4979205274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7170400707.1141739</v>
      </c>
      <c r="C9" s="7">
        <f t="shared" ref="C9:CH9" si="3">C4-C6-C7-C8</f>
        <v>12079074.358526682</v>
      </c>
      <c r="D9" s="7">
        <f t="shared" si="3"/>
        <v>3912121.9707232751</v>
      </c>
      <c r="E9" s="7">
        <f t="shared" si="3"/>
        <v>-4606834.5987673998</v>
      </c>
      <c r="F9" s="7">
        <f t="shared" si="3"/>
        <v>-13482244.591287937</v>
      </c>
      <c r="G9" s="7">
        <f t="shared" si="3"/>
        <v>-26060733.753249858</v>
      </c>
      <c r="H9" s="7">
        <f t="shared" si="3"/>
        <v>-39496111.153248005</v>
      </c>
      <c r="I9" s="7">
        <f t="shared" si="3"/>
        <v>-53851576.455297932</v>
      </c>
      <c r="J9" s="7">
        <f t="shared" si="3"/>
        <v>-69224208.688327253</v>
      </c>
      <c r="K9" s="7">
        <f t="shared" si="3"/>
        <v>-86476678.139972895</v>
      </c>
      <c r="L9" s="7">
        <f t="shared" si="3"/>
        <v>-104300890.91965693</v>
      </c>
      <c r="M9" s="7">
        <f t="shared" si="3"/>
        <v>-123303805.15961531</v>
      </c>
      <c r="N9" s="7">
        <f t="shared" si="3"/>
        <v>-143541622.03449178</v>
      </c>
      <c r="O9" s="7">
        <f t="shared" si="3"/>
        <v>-164996724.70154467</v>
      </c>
      <c r="P9" s="7">
        <f t="shared" si="3"/>
        <v>-187621665.03677979</v>
      </c>
      <c r="Q9" s="7">
        <f t="shared" si="3"/>
        <v>-211311485.83324087</v>
      </c>
      <c r="R9" s="7">
        <f t="shared" si="3"/>
        <v>-235981598.55736572</v>
      </c>
      <c r="S9" s="7">
        <f t="shared" si="3"/>
        <v>-261565417.65281799</v>
      </c>
      <c r="T9" s="7">
        <f t="shared" si="3"/>
        <v>-287959077.8753255</v>
      </c>
      <c r="U9" s="7">
        <f t="shared" si="3"/>
        <v>-315069062.70560008</v>
      </c>
      <c r="V9" s="7">
        <f t="shared" si="3"/>
        <v>-360615140.63333607</v>
      </c>
      <c r="W9" s="7">
        <f t="shared" si="3"/>
        <v>-376033360.96041697</v>
      </c>
      <c r="X9" s="7">
        <f t="shared" si="3"/>
        <v>-390524622.94697446</v>
      </c>
      <c r="Y9" s="7">
        <f t="shared" si="3"/>
        <v>-403794256.265773</v>
      </c>
      <c r="Z9" s="7">
        <f t="shared" si="3"/>
        <v>-415596588.88162279</v>
      </c>
      <c r="AA9" s="7">
        <f t="shared" si="3"/>
        <v>-425705090.57491732</v>
      </c>
      <c r="AB9" s="7">
        <f t="shared" si="3"/>
        <v>-433703710.16203743</v>
      </c>
      <c r="AC9" s="7">
        <f t="shared" si="3"/>
        <v>-439411102.61969495</v>
      </c>
      <c r="AD9" s="7">
        <f t="shared" si="3"/>
        <v>-442742338.99956453</v>
      </c>
      <c r="AE9" s="7">
        <f t="shared" si="3"/>
        <v>-443662180.93206722</v>
      </c>
      <c r="AF9" s="7">
        <f t="shared" si="3"/>
        <v>-442263179.33884662</v>
      </c>
      <c r="AG9" s="7">
        <f t="shared" si="3"/>
        <v>-438670571.14501649</v>
      </c>
      <c r="AH9" s="7">
        <f t="shared" si="3"/>
        <v>-433029247.74817193</v>
      </c>
      <c r="AI9" s="7">
        <f t="shared" si="3"/>
        <v>-425549008.25150418</v>
      </c>
      <c r="AJ9" s="7">
        <f t="shared" si="3"/>
        <v>-416475908.59126651</v>
      </c>
      <c r="AK9" s="7">
        <f t="shared" si="3"/>
        <v>-406510878.89405465</v>
      </c>
      <c r="AL9" s="7">
        <f t="shared" si="3"/>
        <v>-397004378.13625222</v>
      </c>
      <c r="AM9" s="7">
        <f t="shared" si="3"/>
        <v>-386291547.82707506</v>
      </c>
      <c r="AN9" s="7">
        <f t="shared" si="3"/>
        <v>-374556430.26205349</v>
      </c>
      <c r="AO9" s="7">
        <f t="shared" si="3"/>
        <v>-361966788.46481657</v>
      </c>
      <c r="AP9" s="7">
        <f t="shared" si="3"/>
        <v>-348623664.82001978</v>
      </c>
      <c r="AQ9" s="7">
        <f t="shared" si="3"/>
        <v>-334617287.02629042</v>
      </c>
      <c r="AR9" s="7">
        <f t="shared" si="3"/>
        <v>-320002642.61539119</v>
      </c>
      <c r="AS9" s="7">
        <f t="shared" si="3"/>
        <v>-304836067.48402411</v>
      </c>
      <c r="AT9" s="7">
        <f t="shared" si="3"/>
        <v>-289177190.24383217</v>
      </c>
      <c r="AU9" s="7">
        <f t="shared" si="3"/>
        <v>-273086337.4830367</v>
      </c>
      <c r="AV9" s="7">
        <f t="shared" si="3"/>
        <v>-256634211.80248216</v>
      </c>
      <c r="AW9" s="7">
        <f t="shared" si="3"/>
        <v>-239869856.69031522</v>
      </c>
      <c r="AX9" s="7">
        <f t="shared" si="3"/>
        <v>-222845361.87192211</v>
      </c>
      <c r="AY9" s="7">
        <f t="shared" si="3"/>
        <v>-205637552.38164428</v>
      </c>
      <c r="AZ9" s="7">
        <f t="shared" si="3"/>
        <v>-188321817.321558</v>
      </c>
      <c r="BA9" s="7">
        <f t="shared" si="3"/>
        <v>-171047192.9346998</v>
      </c>
      <c r="BB9" s="7">
        <f t="shared" si="3"/>
        <v>-154014668.26076558</v>
      </c>
      <c r="BC9" s="7">
        <f t="shared" si="3"/>
        <v>-137361898.97811759</v>
      </c>
      <c r="BD9" s="7">
        <f t="shared" si="3"/>
        <v>-121260043.60849999</v>
      </c>
      <c r="BE9" s="7">
        <f t="shared" si="3"/>
        <v>-105835133.39049</v>
      </c>
      <c r="BF9" s="7">
        <f t="shared" si="3"/>
        <v>-91207525.310534</v>
      </c>
      <c r="BG9" s="7">
        <f t="shared" si="3"/>
        <v>-77614234.957819685</v>
      </c>
      <c r="BH9" s="7">
        <f t="shared" si="3"/>
        <v>-65143803.330158912</v>
      </c>
      <c r="BI9" s="7">
        <f t="shared" si="3"/>
        <v>-53889873.335893221</v>
      </c>
      <c r="BJ9" s="7">
        <f t="shared" si="3"/>
        <v>-43913425.037664965</v>
      </c>
      <c r="BK9" s="7">
        <f t="shared" si="3"/>
        <v>-35203966.617795639</v>
      </c>
      <c r="BL9" s="7">
        <f t="shared" si="3"/>
        <v>-27748571.950452816</v>
      </c>
      <c r="BM9" s="7">
        <f t="shared" si="3"/>
        <v>-21479869.677412104</v>
      </c>
      <c r="BN9" s="7">
        <f t="shared" si="3"/>
        <v>-16308896.072025027</v>
      </c>
      <c r="BO9" s="7">
        <f t="shared" si="3"/>
        <v>-12139764.108823722</v>
      </c>
      <c r="BP9" s="7">
        <f t="shared" si="3"/>
        <v>-8848902.8097593058</v>
      </c>
      <c r="BQ9" s="7">
        <f t="shared" si="3"/>
        <v>-6314203.4636675743</v>
      </c>
      <c r="BR9" s="7">
        <f t="shared" si="3"/>
        <v>-4411629.4010278611</v>
      </c>
      <c r="BS9" s="7">
        <f t="shared" si="3"/>
        <v>-3015949.0026765605</v>
      </c>
      <c r="BT9" s="7">
        <f t="shared" si="3"/>
        <v>-2016144.7558526804</v>
      </c>
      <c r="BU9" s="7">
        <f t="shared" si="3"/>
        <v>-1317369.2579491874</v>
      </c>
      <c r="BV9" s="7">
        <f t="shared" si="3"/>
        <v>-841071.35416018183</v>
      </c>
      <c r="BW9" s="7">
        <f t="shared" si="3"/>
        <v>-524457.20454730617</v>
      </c>
      <c r="BX9" s="7">
        <f t="shared" si="3"/>
        <v>-319213.89665973961</v>
      </c>
      <c r="BY9" s="7">
        <f t="shared" si="3"/>
        <v>-189547.19270363875</v>
      </c>
      <c r="BZ9" s="7">
        <f t="shared" si="3"/>
        <v>-109768.42952443114</v>
      </c>
      <c r="CA9" s="7">
        <f t="shared" si="3"/>
        <v>-61663.132704192773</v>
      </c>
      <c r="CB9" s="7">
        <f t="shared" si="3"/>
        <v>-33566.008587352408</v>
      </c>
      <c r="CC9" s="7">
        <f t="shared" si="3"/>
        <v>-17689.748222748964</v>
      </c>
      <c r="CD9" s="7">
        <f t="shared" si="3"/>
        <v>-8952.8490410372378</v>
      </c>
      <c r="CE9" s="7">
        <f t="shared" si="3"/>
        <v>-4340.2320987828889</v>
      </c>
      <c r="CF9" s="7">
        <f t="shared" si="3"/>
        <v>-1968.9749451506214</v>
      </c>
      <c r="CG9" s="7">
        <f t="shared" si="3"/>
        <v>-808.39657811347706</v>
      </c>
      <c r="CH9" s="7">
        <f t="shared" si="3"/>
        <v>-254.87005296999743</v>
      </c>
    </row>
    <row r="10" spans="1:86">
      <c r="A10" s="6" t="s">
        <v>15</v>
      </c>
      <c r="B10" s="7">
        <f t="shared" ref="B10:CH10" si="4">B9-C3+(1+$B$28)*B3</f>
        <v>1138084386.8966684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TRANSPOSE('High Signup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1138084386.8966684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1083889892.2825413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229111521.20009768</v>
      </c>
      <c r="D21" s="5">
        <f t="shared" si="8"/>
        <v>216131024.36965039</v>
      </c>
      <c r="E21" s="5">
        <f t="shared" si="8"/>
        <v>203866821.69278833</v>
      </c>
      <c r="F21" s="5">
        <f t="shared" si="8"/>
        <v>192279856.55724502</v>
      </c>
      <c r="G21" s="5">
        <f t="shared" si="8"/>
        <v>181032801.98650056</v>
      </c>
      <c r="H21" s="5">
        <f t="shared" si="8"/>
        <v>170402638.32332435</v>
      </c>
      <c r="I21" s="5">
        <f t="shared" si="8"/>
        <v>160354365.18156257</v>
      </c>
      <c r="J21" s="5">
        <f t="shared" si="8"/>
        <v>150855695.26393569</v>
      </c>
      <c r="K21" s="5">
        <f t="shared" si="8"/>
        <v>141872013.37759259</v>
      </c>
      <c r="L21" s="5">
        <f t="shared" si="8"/>
        <v>132409817.56721857</v>
      </c>
      <c r="M21" s="5">
        <f t="shared" si="8"/>
        <v>123529372.56669678</v>
      </c>
      <c r="N21" s="5">
        <f t="shared" si="8"/>
        <v>115194107.78138936</v>
      </c>
      <c r="O21" s="5">
        <f t="shared" si="8"/>
        <v>107370144.86356728</v>
      </c>
      <c r="P21" s="5">
        <f t="shared" si="8"/>
        <v>100025748.00227652</v>
      </c>
      <c r="Q21" s="5">
        <f t="shared" si="8"/>
        <v>93130953.626397923</v>
      </c>
      <c r="R21" s="5">
        <f t="shared" si="8"/>
        <v>86657565.264175043</v>
      </c>
      <c r="S21" s="5">
        <f t="shared" si="8"/>
        <v>80578895.47193566</v>
      </c>
      <c r="T21" s="5">
        <f t="shared" si="8"/>
        <v>74869741.674320817</v>
      </c>
      <c r="U21" s="5">
        <f t="shared" si="8"/>
        <v>69506174.945934623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1083889892.2825413</v>
      </c>
    </row>
    <row r="24" spans="1:86" ht="15.75" customHeight="1">
      <c r="A24" s="5" t="s">
        <v>23</v>
      </c>
      <c r="B24" s="7">
        <f>SUM(B21:CH21)</f>
        <v>10844067412.343418</v>
      </c>
    </row>
    <row r="25" spans="1:86" ht="15.75" customHeight="1">
      <c r="A25" s="5" t="s">
        <v>17</v>
      </c>
      <c r="B25" s="14">
        <f>B23/B24</f>
        <v>9.9952338091220991E-2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51935708.154618897</v>
      </c>
      <c r="D2" s="1">
        <v>144950707.38168401</v>
      </c>
      <c r="E2" s="1">
        <f>'Low Signup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50571747.467152797</v>
      </c>
      <c r="C3" s="1">
        <v>51424956.064852498</v>
      </c>
      <c r="D3" s="1">
        <v>150353494.83064499</v>
      </c>
      <c r="E3" s="1">
        <f>'Low Signup Value'!$B$31*B3</f>
        <v>240519230.95377871</v>
      </c>
      <c r="F3" s="1">
        <v>167315340.5</v>
      </c>
      <c r="G3" s="4"/>
    </row>
    <row r="4" spans="1:7" ht="15.75">
      <c r="A4" s="1">
        <v>2025</v>
      </c>
      <c r="B4" s="4">
        <v>50079774.338316403</v>
      </c>
      <c r="C4" s="1">
        <v>50912045.045321099</v>
      </c>
      <c r="D4" s="1">
        <v>156053656.983623</v>
      </c>
      <c r="E4" s="1">
        <f>'Low Signup Value'!$B$31*B4</f>
        <v>238179406.75303283</v>
      </c>
      <c r="F4" s="1">
        <v>178074658.30000001</v>
      </c>
      <c r="G4" s="4"/>
    </row>
    <row r="5" spans="1:7" ht="15.75">
      <c r="A5" s="1">
        <v>2026</v>
      </c>
      <c r="B5" s="4">
        <v>49585521.373718701</v>
      </c>
      <c r="C5" s="1">
        <v>50396703.184835501</v>
      </c>
      <c r="D5" s="1">
        <v>161999213.54910299</v>
      </c>
      <c r="E5" s="1">
        <f>'Low Signup Value'!$B$31*B5</f>
        <v>235828739.65340614</v>
      </c>
      <c r="F5" s="1">
        <v>189648817.59999999</v>
      </c>
      <c r="G5" s="4"/>
    </row>
    <row r="6" spans="1:7" ht="15.75">
      <c r="A6" s="1">
        <v>2027</v>
      </c>
      <c r="B6" s="4">
        <v>49088669.612957098</v>
      </c>
      <c r="C6" s="1">
        <v>49878726.432852201</v>
      </c>
      <c r="D6" s="1">
        <v>168184958.88813299</v>
      </c>
      <c r="E6" s="1">
        <f>'Low Signup Value'!$B$31*B6</f>
        <v>233465712.67922395</v>
      </c>
      <c r="F6" s="1">
        <v>202087687.40000001</v>
      </c>
      <c r="G6" s="4"/>
    </row>
    <row r="7" spans="1:7" ht="15.75">
      <c r="A7" s="1">
        <v>2028</v>
      </c>
      <c r="B7" s="4">
        <v>48509618.992661104</v>
      </c>
      <c r="C7" s="1">
        <v>49276618.788880698</v>
      </c>
      <c r="D7" s="1">
        <v>178801947.225223</v>
      </c>
      <c r="E7" s="1">
        <f>'Low Signup Value'!$B$31*B7</f>
        <v>230711747.92909622</v>
      </c>
      <c r="F7" s="1">
        <v>215168377.80000001</v>
      </c>
      <c r="G7" s="4"/>
    </row>
    <row r="8" spans="1:7" ht="15.75">
      <c r="A8" s="1">
        <v>2029</v>
      </c>
      <c r="B8" s="4">
        <v>47923908.328569099</v>
      </c>
      <c r="C8" s="1">
        <v>48667362.420961902</v>
      </c>
      <c r="D8" s="1">
        <v>190258259.90919399</v>
      </c>
      <c r="E8" s="1">
        <f>'Low Signup Value'!$B$31*B8</f>
        <v>227926108.01067466</v>
      </c>
      <c r="F8" s="1">
        <v>229271335.80000001</v>
      </c>
      <c r="G8" s="4"/>
    </row>
    <row r="9" spans="1:7" ht="15.75">
      <c r="A9" s="1">
        <v>2030</v>
      </c>
      <c r="B9" s="4">
        <v>47330614.818856001</v>
      </c>
      <c r="C9" s="1">
        <v>48050046.066570297</v>
      </c>
      <c r="D9" s="1">
        <v>202616863.62900701</v>
      </c>
      <c r="E9" s="1">
        <f>'Low Signup Value'!$B$31*B9</f>
        <v>225104404.07847914</v>
      </c>
      <c r="F9" s="1">
        <v>244467607</v>
      </c>
      <c r="G9" s="4"/>
    </row>
    <row r="10" spans="1:7" ht="15.75">
      <c r="A10" s="1">
        <v>2031</v>
      </c>
      <c r="B10" s="4">
        <v>46729007.1909905</v>
      </c>
      <c r="C10" s="1">
        <v>47423714.825425997</v>
      </c>
      <c r="D10" s="1">
        <v>215975127.63608</v>
      </c>
      <c r="E10" s="1">
        <f>'Low Signup Value'!$B$31*B10</f>
        <v>222243158.20035082</v>
      </c>
      <c r="F10" s="1">
        <v>260868193.69999999</v>
      </c>
      <c r="G10" s="4"/>
    </row>
    <row r="11" spans="1:7" ht="15.75">
      <c r="A11" s="1">
        <v>2032</v>
      </c>
      <c r="B11" s="4">
        <v>46117576.9636885</v>
      </c>
      <c r="C11" s="1">
        <v>46786483.985632502</v>
      </c>
      <c r="D11" s="1">
        <v>231082214.20874801</v>
      </c>
      <c r="E11" s="1">
        <f>'Low Signup Value'!$B$31*B11</f>
        <v>219335196.03930253</v>
      </c>
      <c r="F11" s="1">
        <v>278594805.60000002</v>
      </c>
      <c r="G11" s="4"/>
    </row>
    <row r="12" spans="1:7" ht="15.75">
      <c r="A12" s="1">
        <v>2033</v>
      </c>
      <c r="B12" s="4">
        <v>45166122.456070401</v>
      </c>
      <c r="C12" s="1">
        <v>45802934.501183599</v>
      </c>
      <c r="D12" s="1">
        <v>245694884.87710199</v>
      </c>
      <c r="E12" s="1">
        <f>'Low Signup Value'!$B$31*B12</f>
        <v>214810078.40107083</v>
      </c>
      <c r="F12" s="1">
        <v>295598288.10000002</v>
      </c>
      <c r="G12" s="4"/>
    </row>
    <row r="13" spans="1:7" ht="15.75">
      <c r="A13" s="1">
        <v>2034</v>
      </c>
      <c r="B13" s="4">
        <v>44214396.069042601</v>
      </c>
      <c r="C13" s="1">
        <v>44817619.833325803</v>
      </c>
      <c r="D13" s="1">
        <v>261487977.488906</v>
      </c>
      <c r="E13" s="1">
        <f>'Low Signup Value'!$B$31*B13</f>
        <v>210283667.70436662</v>
      </c>
      <c r="F13" s="1">
        <v>313878550.5</v>
      </c>
      <c r="G13" s="4"/>
    </row>
    <row r="14" spans="1:7" ht="15.75">
      <c r="A14" s="1">
        <v>2035</v>
      </c>
      <c r="B14" s="4">
        <v>43261390.979425602</v>
      </c>
      <c r="C14" s="1">
        <v>43829194.766052298</v>
      </c>
      <c r="D14" s="1">
        <v>278520005.69543499</v>
      </c>
      <c r="E14" s="1">
        <f>'Low Signup Value'!$B$31*B14</f>
        <v>205751175.49814817</v>
      </c>
      <c r="F14" s="1">
        <v>333471623.5</v>
      </c>
      <c r="G14" s="4"/>
    </row>
    <row r="15" spans="1:7" ht="15.75">
      <c r="A15" s="1">
        <v>2036</v>
      </c>
      <c r="B15" s="4">
        <v>42306231.349718504</v>
      </c>
      <c r="C15" s="1">
        <v>42836276.625541799</v>
      </c>
      <c r="D15" s="1">
        <v>296777524.61478299</v>
      </c>
      <c r="E15" s="1">
        <f>'Low Signup Value'!$B$31*B15</f>
        <v>201208436.29926121</v>
      </c>
      <c r="F15" s="1">
        <v>354324825.39999998</v>
      </c>
      <c r="G15" s="4"/>
    </row>
    <row r="16" spans="1:7" ht="15.75">
      <c r="A16" s="1">
        <v>2037</v>
      </c>
      <c r="B16" s="4">
        <v>41348023.806644499</v>
      </c>
      <c r="C16" s="1">
        <v>41837523.497207403</v>
      </c>
      <c r="D16" s="1">
        <v>316217069.44116002</v>
      </c>
      <c r="E16" s="1">
        <f>'Low Signup Value'!$B$31*B16</f>
        <v>196651201.22440124</v>
      </c>
      <c r="F16" s="1">
        <v>376347387.69999999</v>
      </c>
      <c r="G16" s="4"/>
    </row>
    <row r="17" spans="1:7" ht="15.75">
      <c r="A17" s="1">
        <v>2038</v>
      </c>
      <c r="B17" s="4">
        <v>40385747.234530799</v>
      </c>
      <c r="C17" s="1">
        <v>40831642.201853402</v>
      </c>
      <c r="D17" s="1">
        <v>336738896.055821</v>
      </c>
      <c r="E17" s="1">
        <f>'Low Signup Value'!$B$31*B17</f>
        <v>192074613.8474285</v>
      </c>
      <c r="F17" s="1">
        <v>399378370.30000001</v>
      </c>
      <c r="G17" s="4"/>
    </row>
    <row r="18" spans="1:7" ht="15.75">
      <c r="A18" s="1">
        <v>2039</v>
      </c>
      <c r="B18" s="4">
        <v>39418286.322111502</v>
      </c>
      <c r="C18" s="1">
        <v>39817455.5211742</v>
      </c>
      <c r="D18" s="1">
        <v>358261763.44049001</v>
      </c>
      <c r="E18" s="1">
        <f>'Low Signup Value'!$B$31*B18</f>
        <v>187473369.74796233</v>
      </c>
      <c r="F18" s="1">
        <v>423277694.10000002</v>
      </c>
      <c r="G18" s="4"/>
    </row>
    <row r="19" spans="1:7" ht="15.75">
      <c r="A19" s="1">
        <v>2040</v>
      </c>
      <c r="B19" s="4">
        <v>38444343.067642003</v>
      </c>
      <c r="C19" s="1">
        <v>38793878.817010596</v>
      </c>
      <c r="D19" s="1">
        <v>380722054.99829</v>
      </c>
      <c r="E19" s="1">
        <f>'Low Signup Value'!$B$31*B19</f>
        <v>182841295.62970537</v>
      </c>
      <c r="F19" s="1">
        <v>447920444.5</v>
      </c>
      <c r="G19" s="4"/>
    </row>
    <row r="20" spans="1:7" ht="15.75">
      <c r="A20" s="1">
        <v>2041</v>
      </c>
      <c r="B20" s="4">
        <v>37462449.7365124</v>
      </c>
      <c r="C20" s="1">
        <v>37759885.889969401</v>
      </c>
      <c r="D20" s="1">
        <v>404018457.30924797</v>
      </c>
      <c r="E20" s="1">
        <f>'Low Signup Value'!$B$31*B20</f>
        <v>178171410.94685298</v>
      </c>
      <c r="F20" s="1">
        <v>473134989.69999999</v>
      </c>
      <c r="G20" s="4"/>
    </row>
    <row r="21" spans="1:7" ht="15.75" customHeight="1">
      <c r="A21" s="1">
        <v>2042</v>
      </c>
      <c r="B21" s="4">
        <v>36470875.657368697</v>
      </c>
      <c r="C21" s="1">
        <v>36714552.737114601</v>
      </c>
      <c r="D21" s="1">
        <v>428057326.32745099</v>
      </c>
      <c r="E21" s="1">
        <f>'Low Signup Value'!$B$31*B21</f>
        <v>173455484.62644553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16871266.4006816</v>
      </c>
      <c r="D22" s="1">
        <v>330396145.72527498</v>
      </c>
      <c r="E22" s="1">
        <f>'Low Signup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16252153.2379696</v>
      </c>
      <c r="D23" s="1">
        <v>346884323.56345999</v>
      </c>
      <c r="E23" s="1">
        <f>'Low Signup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15624170.8615613</v>
      </c>
      <c r="D24" s="1">
        <v>362517392.00172102</v>
      </c>
      <c r="E24" s="1">
        <f>'Low Signup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14988302.2746142</v>
      </c>
      <c r="D25" s="1">
        <v>376993925.44711697</v>
      </c>
      <c r="E25" s="1">
        <f>'Low Signup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14345835.4076639</v>
      </c>
      <c r="D26" s="1">
        <v>390058038.59029001</v>
      </c>
      <c r="E26" s="1">
        <f>'Low Signup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13698320.701487301</v>
      </c>
      <c r="D27" s="1">
        <v>401468717.49356002</v>
      </c>
      <c r="E27" s="1">
        <f>'Low Signup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13047562.357698999</v>
      </c>
      <c r="D28" s="1">
        <v>410790994.14438999</v>
      </c>
      <c r="E28" s="1">
        <f>'Low Signup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12395834.5523533</v>
      </c>
      <c r="D29" s="1">
        <v>417821840.581523</v>
      </c>
      <c r="E29" s="1">
        <f>'Low Signup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11745584.4186056</v>
      </c>
      <c r="D30" s="1">
        <v>422452207.48161399</v>
      </c>
      <c r="E30" s="1">
        <f>'Low Signup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11099356.221375899</v>
      </c>
      <c r="D31" s="1">
        <v>424626486.33932501</v>
      </c>
      <c r="E31" s="1">
        <f>'Low Signup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10459732.783337099</v>
      </c>
      <c r="D32" s="1">
        <v>424419584.371988</v>
      </c>
      <c r="E32" s="1">
        <f>'Low Signup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9829216.4383737091</v>
      </c>
      <c r="D33" s="1">
        <v>421944971.51235402</v>
      </c>
      <c r="E33" s="1">
        <f>'Low Signup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9210179.9067765307</v>
      </c>
      <c r="D34" s="1">
        <v>417343038.46526802</v>
      </c>
      <c r="E34" s="1">
        <f>'Low Signup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8604816.3196483795</v>
      </c>
      <c r="D35" s="1">
        <v>410823872.13083303</v>
      </c>
      <c r="E35" s="1">
        <f>'Low Signup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8015070.7014138503</v>
      </c>
      <c r="D36" s="1">
        <v>402641775.84079301</v>
      </c>
      <c r="E36" s="1">
        <f>'Low Signup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7442599.1593009904</v>
      </c>
      <c r="D37" s="1">
        <v>393031935.98735303</v>
      </c>
      <c r="E37" s="1">
        <f>'Low Signup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6888794.6458466202</v>
      </c>
      <c r="D38" s="1">
        <v>382245011.425385</v>
      </c>
      <c r="E38" s="1">
        <f>'Low Signup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6354770.3682231205</v>
      </c>
      <c r="D39" s="1">
        <v>370487150.437433</v>
      </c>
      <c r="E39" s="1">
        <f>'Low Signup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5841397.3011587104</v>
      </c>
      <c r="D40" s="1">
        <v>357930767.42205501</v>
      </c>
      <c r="E40" s="1">
        <f>'Low Signup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5349334.8547936603</v>
      </c>
      <c r="D41" s="1">
        <v>344716833.73345298</v>
      </c>
      <c r="E41" s="1">
        <f>'Low Signup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4879084.5677525401</v>
      </c>
      <c r="D42" s="1">
        <v>330909425.81512898</v>
      </c>
      <c r="E42" s="1">
        <f>'Low Signup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4431051.5241449997</v>
      </c>
      <c r="D43" s="1">
        <v>316560495.15681201</v>
      </c>
      <c r="E43" s="1">
        <f>'Low Signup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4005564.8427995401</v>
      </c>
      <c r="D44" s="1">
        <v>301687765.32780403</v>
      </c>
      <c r="E44" s="1">
        <f>'Low Signup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3602907.21970812</v>
      </c>
      <c r="D45" s="1">
        <v>286316018.65706199</v>
      </c>
      <c r="E45" s="1">
        <f>'Low Signup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3223319.7907745801</v>
      </c>
      <c r="D46" s="1">
        <v>270483073.99943602</v>
      </c>
      <c r="E46" s="1">
        <f>'Low Signup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2866999.8495598701</v>
      </c>
      <c r="D47" s="1">
        <v>254236194.51291001</v>
      </c>
      <c r="E47" s="1">
        <f>'Low Signup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2534079.46856145</v>
      </c>
      <c r="D48" s="1">
        <v>237643525.04036599</v>
      </c>
      <c r="E48" s="1">
        <f>'Low Signup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2224604.8415213502</v>
      </c>
      <c r="D49" s="1">
        <v>220760758.372338</v>
      </c>
      <c r="E49" s="1">
        <f>'Low Signup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1938550.5468136701</v>
      </c>
      <c r="D50" s="1">
        <v>203652315.068858</v>
      </c>
      <c r="E50" s="1">
        <f>'Low Signup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1675828.42821391</v>
      </c>
      <c r="D51" s="1">
        <v>186413159.43008301</v>
      </c>
      <c r="E51" s="1">
        <f>'Low Signup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1436260.47737337</v>
      </c>
      <c r="D52" s="1">
        <v>169139541.964461</v>
      </c>
      <c r="E52" s="1">
        <f>'Low Signup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1219572.5343271999</v>
      </c>
      <c r="D53" s="1">
        <v>152005543.055179</v>
      </c>
      <c r="E53" s="1">
        <f>'Low Signup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1025316.2019859001</v>
      </c>
      <c r="D54" s="1">
        <v>135237624.62509599</v>
      </c>
      <c r="E54" s="1">
        <f>'Low Signup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852793.75980464695</v>
      </c>
      <c r="D55" s="1">
        <v>118991583.120067</v>
      </c>
      <c r="E55" s="1">
        <f>'Low Signup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701154.22172184195</v>
      </c>
      <c r="D56" s="1">
        <v>103452676.67718101</v>
      </c>
      <c r="E56" s="1">
        <f>'Low Signup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569364.77401846997</v>
      </c>
      <c r="D57" s="1">
        <v>88754250.918598801</v>
      </c>
      <c r="E57" s="1">
        <f>'Low Signup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456254.70456223498</v>
      </c>
      <c r="D58" s="1">
        <v>75017944.701863796</v>
      </c>
      <c r="E58" s="1">
        <f>'Low Signup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360533.92624997301</v>
      </c>
      <c r="D59" s="1">
        <v>62469793.673428804</v>
      </c>
      <c r="E59" s="1">
        <f>'Low Signup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280667.39793378598</v>
      </c>
      <c r="D60" s="1">
        <v>51179175.298617698</v>
      </c>
      <c r="E60" s="1">
        <f>'Low Signup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215054.05452238701</v>
      </c>
      <c r="D61" s="1">
        <v>41211654.741978198</v>
      </c>
      <c r="E61" s="1">
        <f>'Low Signup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162030.90080662901</v>
      </c>
      <c r="D62" s="1">
        <v>32592300.0030501</v>
      </c>
      <c r="E62" s="1">
        <f>'Low Signup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119913.678499049</v>
      </c>
      <c r="D63" s="1">
        <v>25273683.787168398</v>
      </c>
      <c r="E63" s="1">
        <f>'Low Signup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87081.913096846707</v>
      </c>
      <c r="D64" s="1">
        <v>19201306.792109001</v>
      </c>
      <c r="E64" s="1">
        <f>'Low Signup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61985.382294416901</v>
      </c>
      <c r="D65" s="1">
        <v>14269962.936494101</v>
      </c>
      <c r="E65" s="1">
        <f>'Low Signup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43201.598219588901</v>
      </c>
      <c r="D66" s="1">
        <v>10356698.9228702</v>
      </c>
      <c r="E66" s="1">
        <f>'Low Signup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29457.8489890807</v>
      </c>
      <c r="D67" s="1">
        <v>7335035.0857488103</v>
      </c>
      <c r="E67" s="1">
        <f>'Low Signup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19634.506751549201</v>
      </c>
      <c r="D68" s="1">
        <v>5061523.2805254003</v>
      </c>
      <c r="E68" s="1">
        <f>'Low Signup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12785.634862451199</v>
      </c>
      <c r="D69" s="1">
        <v>3401089.9189486201</v>
      </c>
      <c r="E69" s="1">
        <f>'Low Signup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8130.17762019969</v>
      </c>
      <c r="D70" s="1">
        <v>2225814.6379458299</v>
      </c>
      <c r="E70" s="1">
        <f>'Low Signup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5044.5386747764496</v>
      </c>
      <c r="D71" s="1">
        <v>1417336.4133432901</v>
      </c>
      <c r="E71" s="1">
        <f>'Low Signup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3052.1424031920801</v>
      </c>
      <c r="D72" s="1">
        <v>877452.81249645702</v>
      </c>
      <c r="E72" s="1">
        <f>'Low Signup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1799.7901881636401</v>
      </c>
      <c r="D73" s="1">
        <v>527856.02823526098</v>
      </c>
      <c r="E73" s="1">
        <f>'Low Signup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1033.8726209410099</v>
      </c>
      <c r="D74" s="1">
        <v>308464.186553701</v>
      </c>
      <c r="E74" s="1">
        <f>'Low Signup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578.25532327340204</v>
      </c>
      <c r="D75" s="1">
        <v>175057.33306417501</v>
      </c>
      <c r="E75" s="1">
        <f>'Low Signup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314.71714105362202</v>
      </c>
      <c r="D76" s="1">
        <v>96440.421538050796</v>
      </c>
      <c r="E76" s="1">
        <f>'Low Signup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166.52857849029601</v>
      </c>
      <c r="D77" s="1">
        <v>51573.730425971196</v>
      </c>
      <c r="E77" s="1">
        <f>'Low Signup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85.560704069992894</v>
      </c>
      <c r="D78" s="1">
        <v>26779.737829178499</v>
      </c>
      <c r="E78" s="1">
        <f>'Low Signup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42.548434868217697</v>
      </c>
      <c r="D79" s="1">
        <v>13419.732081064099</v>
      </c>
      <c r="E79" s="1">
        <f>'Low Signup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20.487068122216701</v>
      </c>
      <c r="D80" s="1">
        <v>6492.4551920595604</v>
      </c>
      <c r="E80" s="1">
        <f>'Low Signup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9.5398682964854409</v>
      </c>
      <c r="D81" s="1">
        <v>3030.1587007784401</v>
      </c>
      <c r="E81" s="1">
        <f>'Low Signup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4.2730616739809397</v>
      </c>
      <c r="D82" s="1">
        <v>1359.49254464982</v>
      </c>
      <c r="E82" s="1">
        <f>'Low Signup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1.83718966418093</v>
      </c>
      <c r="D83" s="1">
        <v>584.22721164201403</v>
      </c>
      <c r="E83" s="1">
        <f>'Low Signup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0.74130607168331697</v>
      </c>
      <c r="D84" s="1">
        <v>236.818647006622</v>
      </c>
      <c r="E84" s="1">
        <f>'Low Signup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0.264800526405851</v>
      </c>
      <c r="D85" s="1">
        <v>87.491418146313606</v>
      </c>
      <c r="E85" s="1">
        <f>'Low Signup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7.91295980043632E-2</v>
      </c>
      <c r="D86" s="1">
        <v>26.746509600529802</v>
      </c>
      <c r="E86" s="1">
        <f>'Low Signup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5847263088.7546797</v>
      </c>
      <c r="D3" s="7">
        <f t="shared" si="0"/>
        <v>6054297786.2944727</v>
      </c>
      <c r="E3" s="7">
        <f t="shared" si="0"/>
        <v>6257891604.0545177</v>
      </c>
      <c r="F3" s="7">
        <f t="shared" si="0"/>
        <v>6457448341.3942442</v>
      </c>
      <c r="G3" s="7">
        <f t="shared" si="0"/>
        <v>6652334673.0193262</v>
      </c>
      <c r="H3" s="7">
        <f t="shared" si="0"/>
        <v>6839263994.283493</v>
      </c>
      <c r="I3" s="7">
        <f t="shared" si="0"/>
        <v>7017056907.9183779</v>
      </c>
      <c r="J3" s="7">
        <f t="shared" si="0"/>
        <v>7184428797.3230143</v>
      </c>
      <c r="K3" s="7">
        <f t="shared" si="0"/>
        <v>7339950889.234704</v>
      </c>
      <c r="L3" s="7">
        <f t="shared" si="0"/>
        <v>7481660625.3723412</v>
      </c>
      <c r="M3" s="7">
        <f t="shared" si="0"/>
        <v>7608463273.80268</v>
      </c>
      <c r="N3" s="7">
        <f t="shared" si="0"/>
        <v>7718691201.7342358</v>
      </c>
      <c r="O3" s="7">
        <f t="shared" si="0"/>
        <v>7810574233.3450069</v>
      </c>
      <c r="P3" s="7">
        <f t="shared" si="0"/>
        <v>7882316229.074502</v>
      </c>
      <c r="Q3" s="7">
        <f t="shared" si="0"/>
        <v>7932127590.5640583</v>
      </c>
      <c r="R3" s="7">
        <f t="shared" si="0"/>
        <v>7958286914.688179</v>
      </c>
      <c r="S3" s="7">
        <f t="shared" si="0"/>
        <v>7959122982.0381279</v>
      </c>
      <c r="T3" s="7">
        <f t="shared" si="0"/>
        <v>7932998709.7229586</v>
      </c>
      <c r="U3" s="7">
        <f t="shared" si="0"/>
        <v>7878352795.1581669</v>
      </c>
      <c r="V3" s="7">
        <f t="shared" si="0"/>
        <v>7793692970.0543213</v>
      </c>
      <c r="W3" s="7">
        <f t="shared" si="0"/>
        <v>7659823470.1226101</v>
      </c>
      <c r="X3" s="7">
        <f t="shared" si="0"/>
        <v>7506263995.3315125</v>
      </c>
      <c r="Y3" s="7">
        <f t="shared" si="0"/>
        <v>7333536429.6008987</v>
      </c>
      <c r="Z3" s="7">
        <f t="shared" si="0"/>
        <v>7142489720.8169842</v>
      </c>
      <c r="AA3" s="7">
        <f t="shared" si="0"/>
        <v>6934254302.5294619</v>
      </c>
      <c r="AB3" s="7">
        <f t="shared" si="0"/>
        <v>6710225725.7275934</v>
      </c>
      <c r="AC3" s="7">
        <f t="shared" si="0"/>
        <v>6472252484.4399757</v>
      </c>
      <c r="AD3" s="7">
        <f t="shared" si="0"/>
        <v>6222401952.8515387</v>
      </c>
      <c r="AE3" s="7">
        <f t="shared" si="0"/>
        <v>5962858155.8211432</v>
      </c>
      <c r="AF3" s="7">
        <f t="shared" si="0"/>
        <v>5695866327.3275938</v>
      </c>
      <c r="AG3" s="7">
        <f t="shared" si="0"/>
        <v>5423602252.9543314</v>
      </c>
      <c r="AH3" s="7">
        <f t="shared" si="0"/>
        <v>5148133017.3054218</v>
      </c>
      <c r="AI3" s="7">
        <f t="shared" si="0"/>
        <v>4871397774.3659525</v>
      </c>
      <c r="AJ3" s="7">
        <f t="shared" si="0"/>
        <v>4595141424.6154003</v>
      </c>
      <c r="AK3" s="7">
        <f t="shared" si="0"/>
        <v>4320875653.7667885</v>
      </c>
      <c r="AL3" s="7">
        <f t="shared" si="0"/>
        <v>4049907546.1838269</v>
      </c>
      <c r="AM3" s="7">
        <f t="shared" si="0"/>
        <v>3782270966.4981103</v>
      </c>
      <c r="AN3" s="7">
        <f t="shared" si="0"/>
        <v>3518897174.687398</v>
      </c>
      <c r="AO3" s="7">
        <f t="shared" si="0"/>
        <v>3260691925.2048063</v>
      </c>
      <c r="AP3" s="7">
        <f t="shared" si="0"/>
        <v>3008446514.3727036</v>
      </c>
      <c r="AQ3" s="7">
        <f t="shared" si="0"/>
        <v>2762911399.4210029</v>
      </c>
      <c r="AR3" s="7">
        <f t="shared" si="0"/>
        <v>2524807194.7226763</v>
      </c>
      <c r="AS3" s="7">
        <f t="shared" si="0"/>
        <v>2294858080.3937531</v>
      </c>
      <c r="AT3" s="7">
        <f t="shared" si="0"/>
        <v>2073784896.9287956</v>
      </c>
      <c r="AU3" s="7">
        <f t="shared" si="0"/>
        <v>1862292050.0464489</v>
      </c>
      <c r="AV3" s="7">
        <f t="shared" si="0"/>
        <v>1661057617.1853726</v>
      </c>
      <c r="AW3" s="7">
        <f t="shared" si="0"/>
        <v>1470711741.1920066</v>
      </c>
      <c r="AX3" s="7">
        <f t="shared" si="0"/>
        <v>1291847730.2139075</v>
      </c>
      <c r="AY3" s="7">
        <f t="shared" si="0"/>
        <v>1125012296.5046532</v>
      </c>
      <c r="AZ3" s="7">
        <f t="shared" si="0"/>
        <v>970673677.54149604</v>
      </c>
      <c r="BA3" s="7">
        <f t="shared" si="0"/>
        <v>829218085.42590666</v>
      </c>
      <c r="BB3" s="7">
        <f t="shared" si="0"/>
        <v>700869512.39917779</v>
      </c>
      <c r="BC3" s="7">
        <f t="shared" si="0"/>
        <v>585632656.94407117</v>
      </c>
      <c r="BD3" s="7">
        <f t="shared" si="0"/>
        <v>483357259.77252167</v>
      </c>
      <c r="BE3" s="7">
        <f t="shared" si="0"/>
        <v>393704146.66679448</v>
      </c>
      <c r="BF3" s="7">
        <f t="shared" si="0"/>
        <v>316191655.37418109</v>
      </c>
      <c r="BG3" s="7">
        <f t="shared" si="0"/>
        <v>250203205.62898049</v>
      </c>
      <c r="BH3" s="7">
        <f t="shared" si="0"/>
        <v>194878974.19817111</v>
      </c>
      <c r="BI3" s="7">
        <f t="shared" si="0"/>
        <v>149265500.72756478</v>
      </c>
      <c r="BJ3" s="7">
        <f t="shared" si="0"/>
        <v>112316756.95289114</v>
      </c>
      <c r="BK3" s="7">
        <f t="shared" si="0"/>
        <v>82931928.757621154</v>
      </c>
      <c r="BL3" s="7">
        <f t="shared" si="0"/>
        <v>60026289.154682346</v>
      </c>
      <c r="BM3" s="7">
        <f t="shared" si="0"/>
        <v>42538689.124116972</v>
      </c>
      <c r="BN3" s="7">
        <f t="shared" si="0"/>
        <v>29482901.479051966</v>
      </c>
      <c r="BO3" s="7">
        <f t="shared" si="0"/>
        <v>19967488.002333738</v>
      </c>
      <c r="BP3" s="7">
        <f t="shared" si="0"/>
        <v>13202019.707665859</v>
      </c>
      <c r="BQ3" s="7">
        <f t="shared" si="0"/>
        <v>8516922.5116188843</v>
      </c>
      <c r="BR3" s="7">
        <f t="shared" si="0"/>
        <v>5358554.6331563797</v>
      </c>
      <c r="BS3" s="7">
        <f t="shared" si="0"/>
        <v>3285366.4565850417</v>
      </c>
      <c r="BT3" s="7">
        <f t="shared" si="0"/>
        <v>1961546.4982645269</v>
      </c>
      <c r="BU3" s="7">
        <f t="shared" si="0"/>
        <v>1139887.9383128136</v>
      </c>
      <c r="BV3" s="7">
        <f t="shared" si="0"/>
        <v>644428.75803877343</v>
      </c>
      <c r="BW3" s="7">
        <f t="shared" si="0"/>
        <v>354263.56160529464</v>
      </c>
      <c r="BX3" s="7">
        <f t="shared" si="0"/>
        <v>189255.88006600511</v>
      </c>
      <c r="BY3" s="7">
        <f t="shared" si="0"/>
        <v>98178.417788880848</v>
      </c>
      <c r="BZ3" s="7">
        <f t="shared" si="0"/>
        <v>49383.511318085788</v>
      </c>
      <c r="CA3" s="7">
        <f t="shared" si="0"/>
        <v>23999.718124379877</v>
      </c>
      <c r="CB3" s="7">
        <f t="shared" si="0"/>
        <v>11257.429152178956</v>
      </c>
      <c r="CC3" s="7">
        <f t="shared" si="0"/>
        <v>5082.2097665625479</v>
      </c>
      <c r="CD3" s="7">
        <f t="shared" si="0"/>
        <v>2194.977490484498</v>
      </c>
      <c r="CE3" s="7">
        <f t="shared" si="0"/>
        <v>897.06120887523207</v>
      </c>
      <c r="CF3" s="7">
        <f t="shared" si="0"/>
        <v>337.90864383529401</v>
      </c>
      <c r="CG3" s="7">
        <f t="shared" si="0"/>
        <v>110.48595007204752</v>
      </c>
      <c r="CH3" s="7">
        <f t="shared" si="0"/>
        <v>26.044309901489481</v>
      </c>
    </row>
    <row r="4" spans="1:86">
      <c r="A4" s="6" t="s">
        <v>8</v>
      </c>
      <c r="B4" s="9">
        <f t="array" ref="B4:CH4">TRANSPOSE('Low Signup Data'!E2:E86)</f>
        <v>8214888152.6268091</v>
      </c>
      <c r="C4" s="9">
        <v>240519230.95377871</v>
      </c>
      <c r="D4" s="9">
        <v>238179406.75303283</v>
      </c>
      <c r="E4" s="9">
        <v>235828739.65340614</v>
      </c>
      <c r="F4" s="9">
        <v>233465712.67922395</v>
      </c>
      <c r="G4" s="9">
        <v>230711747.92909622</v>
      </c>
      <c r="H4" s="9">
        <v>227926108.01067466</v>
      </c>
      <c r="I4" s="9">
        <v>225104404.07847914</v>
      </c>
      <c r="J4" s="9">
        <v>222243158.20035082</v>
      </c>
      <c r="K4" s="9">
        <v>219335196.03930253</v>
      </c>
      <c r="L4" s="9">
        <v>214810078.40107083</v>
      </c>
      <c r="M4" s="9">
        <v>210283667.70436662</v>
      </c>
      <c r="N4" s="9">
        <v>205751175.49814817</v>
      </c>
      <c r="O4" s="9">
        <v>201208436.29926121</v>
      </c>
      <c r="P4" s="9">
        <v>196651201.22440124</v>
      </c>
      <c r="Q4" s="9">
        <v>192074613.8474285</v>
      </c>
      <c r="R4" s="9">
        <v>187473369.74796233</v>
      </c>
      <c r="S4" s="9">
        <v>182841295.62970537</v>
      </c>
      <c r="T4" s="9">
        <v>178171410.94685298</v>
      </c>
      <c r="U4" s="9">
        <v>173455484.62644553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24051923.095377874</v>
      </c>
      <c r="D5" s="1">
        <f t="shared" si="1"/>
        <v>23817940.675303284</v>
      </c>
      <c r="E5" s="1">
        <f t="shared" si="1"/>
        <v>23582873.965340614</v>
      </c>
      <c r="F5" s="1">
        <f t="shared" si="1"/>
        <v>23346571.267922398</v>
      </c>
      <c r="G5" s="1">
        <f t="shared" si="1"/>
        <v>23071174.792909622</v>
      </c>
      <c r="H5" s="1">
        <f t="shared" si="1"/>
        <v>22792610.801067468</v>
      </c>
      <c r="I5" s="1">
        <f t="shared" si="1"/>
        <v>22510440.407847915</v>
      </c>
      <c r="J5" s="1">
        <f t="shared" si="1"/>
        <v>22224315.820035085</v>
      </c>
      <c r="K5" s="1">
        <f t="shared" si="1"/>
        <v>21933519.603930254</v>
      </c>
      <c r="L5" s="1">
        <f t="shared" si="1"/>
        <v>21481007.840107083</v>
      </c>
      <c r="M5" s="1">
        <f t="shared" si="1"/>
        <v>21028366.770436663</v>
      </c>
      <c r="N5" s="1">
        <f t="shared" si="1"/>
        <v>20575117.54981482</v>
      </c>
      <c r="O5" s="1">
        <f t="shared" si="1"/>
        <v>20120843.629926123</v>
      </c>
      <c r="P5" s="1">
        <f t="shared" si="1"/>
        <v>19665120.122440126</v>
      </c>
      <c r="Q5" s="1">
        <f t="shared" si="1"/>
        <v>19207461.384742852</v>
      </c>
      <c r="R5" s="1">
        <f t="shared" si="1"/>
        <v>18747336.974796232</v>
      </c>
      <c r="S5" s="1">
        <f t="shared" si="1"/>
        <v>18284129.562970538</v>
      </c>
      <c r="T5" s="1">
        <f t="shared" si="1"/>
        <v>17817141.094685297</v>
      </c>
      <c r="U5" s="1">
        <f t="shared" si="1"/>
        <v>17345548.462644555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TRANSPOSE('Low Signup Data'!C2:D86)</f>
        <v>51935708.154618897</v>
      </c>
      <c r="C6" s="9">
        <v>51424956.064852498</v>
      </c>
      <c r="D6" s="9">
        <v>50912045.045321099</v>
      </c>
      <c r="E6" s="9">
        <v>50396703.184835501</v>
      </c>
      <c r="F6" s="9">
        <v>49878726.432852201</v>
      </c>
      <c r="G6" s="9">
        <v>49276618.788880698</v>
      </c>
      <c r="H6" s="9">
        <v>48667362.420961902</v>
      </c>
      <c r="I6" s="9">
        <v>48050046.066570297</v>
      </c>
      <c r="J6" s="9">
        <v>47423714.825425997</v>
      </c>
      <c r="K6" s="9">
        <v>46786483.985632502</v>
      </c>
      <c r="L6" s="9">
        <v>45802934.501183599</v>
      </c>
      <c r="M6" s="9">
        <v>44817619.833325803</v>
      </c>
      <c r="N6" s="9">
        <v>43829194.766052298</v>
      </c>
      <c r="O6" s="9">
        <v>42836276.625541799</v>
      </c>
      <c r="P6" s="9">
        <v>41837523.497207403</v>
      </c>
      <c r="Q6" s="9">
        <v>40831642.201853402</v>
      </c>
      <c r="R6" s="9">
        <v>39817455.5211742</v>
      </c>
      <c r="S6" s="9">
        <v>38793878.817010596</v>
      </c>
      <c r="T6" s="9">
        <v>37759885.889969401</v>
      </c>
      <c r="U6" s="9">
        <v>36714552.737114601</v>
      </c>
      <c r="V6" s="9">
        <v>16871266.4006816</v>
      </c>
      <c r="W6" s="9">
        <v>16252153.2379696</v>
      </c>
      <c r="X6" s="9">
        <v>15624170.8615613</v>
      </c>
      <c r="Y6" s="9">
        <v>14988302.2746142</v>
      </c>
      <c r="Z6" s="9">
        <v>14345835.4076639</v>
      </c>
      <c r="AA6" s="9">
        <v>13698320.701487301</v>
      </c>
      <c r="AB6" s="9">
        <v>13047562.357698999</v>
      </c>
      <c r="AC6" s="9">
        <v>12395834.5523533</v>
      </c>
      <c r="AD6" s="9">
        <v>11745584.4186056</v>
      </c>
      <c r="AE6" s="9">
        <v>11099356.221375899</v>
      </c>
      <c r="AF6" s="9">
        <v>10459732.783337099</v>
      </c>
      <c r="AG6" s="9">
        <v>9829216.4383737091</v>
      </c>
      <c r="AH6" s="9">
        <v>9210179.9067765307</v>
      </c>
      <c r="AI6" s="9">
        <v>8604816.3196483795</v>
      </c>
      <c r="AJ6" s="9">
        <v>8015070.7014138503</v>
      </c>
      <c r="AK6" s="9">
        <v>7442599.1593009904</v>
      </c>
      <c r="AL6" s="9">
        <v>6888794.6458466202</v>
      </c>
      <c r="AM6" s="9">
        <v>6354770.3682231205</v>
      </c>
      <c r="AN6" s="9">
        <v>5841397.3011587104</v>
      </c>
      <c r="AO6" s="9">
        <v>5349334.8547936603</v>
      </c>
      <c r="AP6" s="9">
        <v>4879084.5677525401</v>
      </c>
      <c r="AQ6" s="9">
        <v>4431051.5241449997</v>
      </c>
      <c r="AR6" s="9">
        <v>4005564.8427995401</v>
      </c>
      <c r="AS6" s="9">
        <v>3602907.21970812</v>
      </c>
      <c r="AT6" s="9">
        <v>3223319.7907745801</v>
      </c>
      <c r="AU6" s="9">
        <v>2866999.8495598701</v>
      </c>
      <c r="AV6" s="9">
        <v>2534079.46856145</v>
      </c>
      <c r="AW6" s="9">
        <v>2224604.8415213502</v>
      </c>
      <c r="AX6" s="9">
        <v>1938550.5468136701</v>
      </c>
      <c r="AY6" s="9">
        <v>1675828.42821391</v>
      </c>
      <c r="AZ6" s="9">
        <v>1436260.47737337</v>
      </c>
      <c r="BA6" s="9">
        <v>1219572.5343271999</v>
      </c>
      <c r="BB6" s="9">
        <v>1025316.2019859001</v>
      </c>
      <c r="BC6" s="9">
        <v>852793.75980464695</v>
      </c>
      <c r="BD6" s="9">
        <v>701154.22172184195</v>
      </c>
      <c r="BE6" s="9">
        <v>569364.77401846997</v>
      </c>
      <c r="BF6" s="9">
        <v>456254.70456223498</v>
      </c>
      <c r="BG6" s="9">
        <v>360533.92624997301</v>
      </c>
      <c r="BH6" s="9">
        <v>280667.39793378598</v>
      </c>
      <c r="BI6" s="9">
        <v>215054.05452238701</v>
      </c>
      <c r="BJ6" s="9">
        <v>162030.90080662901</v>
      </c>
      <c r="BK6" s="9">
        <v>119913.678499049</v>
      </c>
      <c r="BL6" s="9">
        <v>87081.913096846707</v>
      </c>
      <c r="BM6" s="9">
        <v>61985.382294416901</v>
      </c>
      <c r="BN6" s="9">
        <v>43201.598219588901</v>
      </c>
      <c r="BO6" s="9">
        <v>29457.8489890807</v>
      </c>
      <c r="BP6" s="9">
        <v>19634.506751549201</v>
      </c>
      <c r="BQ6" s="9">
        <v>12785.634862451199</v>
      </c>
      <c r="BR6" s="9">
        <v>8130.17762019969</v>
      </c>
      <c r="BS6" s="9">
        <v>5044.5386747764496</v>
      </c>
      <c r="BT6" s="9">
        <v>3052.1424031920801</v>
      </c>
      <c r="BU6" s="9">
        <v>1799.7901881636401</v>
      </c>
      <c r="BV6" s="9">
        <v>1033.8726209410099</v>
      </c>
      <c r="BW6" s="9">
        <v>578.25532327340204</v>
      </c>
      <c r="BX6" s="9">
        <v>314.71714105362202</v>
      </c>
      <c r="BY6" s="9">
        <v>166.52857849029601</v>
      </c>
      <c r="BZ6" s="9">
        <v>85.560704069992894</v>
      </c>
      <c r="CA6" s="9">
        <v>42.548434868217697</v>
      </c>
      <c r="CB6" s="9">
        <v>20.487068122216701</v>
      </c>
      <c r="CC6" s="9">
        <v>9.5398682964854409</v>
      </c>
      <c r="CD6" s="9">
        <v>4.2730616739809397</v>
      </c>
      <c r="CE6" s="9">
        <v>1.83718966418093</v>
      </c>
      <c r="CF6" s="9">
        <v>0.74130607168331697</v>
      </c>
      <c r="CG6" s="9">
        <v>0.264800526405851</v>
      </c>
      <c r="CH6" s="9">
        <v>7.91295980043632E-2</v>
      </c>
    </row>
    <row r="7" spans="1:86">
      <c r="A7" s="6" t="s">
        <v>12</v>
      </c>
      <c r="B7" s="9">
        <v>144950707.38168401</v>
      </c>
      <c r="C7" s="9">
        <v>150353494.83064499</v>
      </c>
      <c r="D7" s="9">
        <v>156053656.983623</v>
      </c>
      <c r="E7" s="9">
        <v>161999213.54910299</v>
      </c>
      <c r="F7" s="9">
        <v>168184958.88813299</v>
      </c>
      <c r="G7" s="9">
        <v>178801947.225223</v>
      </c>
      <c r="H7" s="9">
        <v>190258259.90919399</v>
      </c>
      <c r="I7" s="9">
        <v>202616863.62900701</v>
      </c>
      <c r="J7" s="9">
        <v>215975127.63608</v>
      </c>
      <c r="K7" s="9">
        <v>231082214.20874801</v>
      </c>
      <c r="L7" s="9">
        <v>245694884.87710199</v>
      </c>
      <c r="M7" s="9">
        <v>261487977.488906</v>
      </c>
      <c r="N7" s="9">
        <v>278520005.69543499</v>
      </c>
      <c r="O7" s="9">
        <v>296777524.61478299</v>
      </c>
      <c r="P7" s="9">
        <v>316217069.44116002</v>
      </c>
      <c r="Q7" s="9">
        <v>336738896.055821</v>
      </c>
      <c r="R7" s="9">
        <v>358261763.44049001</v>
      </c>
      <c r="S7" s="9">
        <v>380722054.99829</v>
      </c>
      <c r="T7" s="9">
        <v>404018457.30924797</v>
      </c>
      <c r="U7" s="9">
        <v>428057326.32745099</v>
      </c>
      <c r="V7" s="9">
        <v>330396145.72527498</v>
      </c>
      <c r="W7" s="9">
        <v>346884323.56345999</v>
      </c>
      <c r="X7" s="9">
        <v>362517392.00172102</v>
      </c>
      <c r="Y7" s="9">
        <v>376993925.44711697</v>
      </c>
      <c r="Z7" s="9">
        <v>390058038.59029001</v>
      </c>
      <c r="AA7" s="9">
        <v>401468717.49356002</v>
      </c>
      <c r="AB7" s="9">
        <v>410790994.14438999</v>
      </c>
      <c r="AC7" s="9">
        <v>417821840.581523</v>
      </c>
      <c r="AD7" s="9">
        <v>422452207.48161399</v>
      </c>
      <c r="AE7" s="9">
        <v>424626486.33932501</v>
      </c>
      <c r="AF7" s="9">
        <v>424419584.371988</v>
      </c>
      <c r="AG7" s="9">
        <v>421944971.51235402</v>
      </c>
      <c r="AH7" s="9">
        <v>417343038.46526802</v>
      </c>
      <c r="AI7" s="9">
        <v>410823872.13083303</v>
      </c>
      <c r="AJ7" s="9">
        <v>402641775.84079301</v>
      </c>
      <c r="AK7" s="9">
        <v>393031935.98735303</v>
      </c>
      <c r="AL7" s="9">
        <v>382245011.425385</v>
      </c>
      <c r="AM7" s="9">
        <v>370487150.437433</v>
      </c>
      <c r="AN7" s="9">
        <v>357930767.42205501</v>
      </c>
      <c r="AO7" s="9">
        <v>344716833.73345298</v>
      </c>
      <c r="AP7" s="9">
        <v>330909425.81512898</v>
      </c>
      <c r="AQ7" s="9">
        <v>316560495.15681201</v>
      </c>
      <c r="AR7" s="9">
        <v>301687765.32780403</v>
      </c>
      <c r="AS7" s="9">
        <v>286316018.65706199</v>
      </c>
      <c r="AT7" s="9">
        <v>270483073.99943602</v>
      </c>
      <c r="AU7" s="9">
        <v>254236194.51291001</v>
      </c>
      <c r="AV7" s="9">
        <v>237643525.04036599</v>
      </c>
      <c r="AW7" s="9">
        <v>220760758.372338</v>
      </c>
      <c r="AX7" s="9">
        <v>203652315.068858</v>
      </c>
      <c r="AY7" s="9">
        <v>186413159.43008301</v>
      </c>
      <c r="AZ7" s="9">
        <v>169139541.964461</v>
      </c>
      <c r="BA7" s="9">
        <v>152005543.055179</v>
      </c>
      <c r="BB7" s="9">
        <v>135237624.62509599</v>
      </c>
      <c r="BC7" s="9">
        <v>118991583.120067</v>
      </c>
      <c r="BD7" s="9">
        <v>103452676.67718101</v>
      </c>
      <c r="BE7" s="9">
        <v>88754250.918598801</v>
      </c>
      <c r="BF7" s="9">
        <v>75017944.701863796</v>
      </c>
      <c r="BG7" s="9">
        <v>62469793.673428804</v>
      </c>
      <c r="BH7" s="9">
        <v>51179175.298617698</v>
      </c>
      <c r="BI7" s="9">
        <v>41211654.741978198</v>
      </c>
      <c r="BJ7" s="9">
        <v>32592300.0030501</v>
      </c>
      <c r="BK7" s="9">
        <v>25273683.787168398</v>
      </c>
      <c r="BL7" s="9">
        <v>19201306.792109001</v>
      </c>
      <c r="BM7" s="9">
        <v>14269962.936494101</v>
      </c>
      <c r="BN7" s="9">
        <v>10356698.9228702</v>
      </c>
      <c r="BO7" s="9">
        <v>7335035.0857488103</v>
      </c>
      <c r="BP7" s="9">
        <v>5061523.2805254003</v>
      </c>
      <c r="BQ7" s="9">
        <v>3401089.9189486201</v>
      </c>
      <c r="BR7" s="9">
        <v>2225814.6379458299</v>
      </c>
      <c r="BS7" s="9">
        <v>1417336.4133432901</v>
      </c>
      <c r="BT7" s="9">
        <v>877452.81249645702</v>
      </c>
      <c r="BU7" s="9">
        <v>527856.02823526098</v>
      </c>
      <c r="BV7" s="9">
        <v>308464.186553701</v>
      </c>
      <c r="BW7" s="9">
        <v>175057.33306417501</v>
      </c>
      <c r="BX7" s="9">
        <v>96440.421538050796</v>
      </c>
      <c r="BY7" s="9">
        <v>51573.730425971196</v>
      </c>
      <c r="BZ7" s="9">
        <v>26779.737829178499</v>
      </c>
      <c r="CA7" s="9">
        <v>13419.732081064099</v>
      </c>
      <c r="CB7" s="9">
        <v>6492.4551920595604</v>
      </c>
      <c r="CC7" s="9">
        <v>3030.1587007784401</v>
      </c>
      <c r="CD7" s="9">
        <v>1359.49254464982</v>
      </c>
      <c r="CE7" s="9">
        <v>584.22721164201403</v>
      </c>
      <c r="CF7" s="9">
        <v>236.818647006622</v>
      </c>
      <c r="CG7" s="9">
        <v>87.491418146313606</v>
      </c>
      <c r="CH7" s="9">
        <v>26.746509600529802</v>
      </c>
    </row>
    <row r="8" spans="1:86" ht="15" customHeight="1">
      <c r="A8" s="6" t="s">
        <v>13</v>
      </c>
      <c r="B8" s="7">
        <f t="shared" ref="B8:CH8" si="2">MAX((B12-B7)*$B$32*$B$33, 0)</f>
        <v>5218250.7796927178</v>
      </c>
      <c r="C8" s="7">
        <f t="shared" si="2"/>
        <v>7123975.1811291017</v>
      </c>
      <c r="D8" s="7">
        <f t="shared" si="2"/>
        <v>9248820.5528783444</v>
      </c>
      <c r="E8" s="7">
        <f t="shared" si="2"/>
        <v>11612833.701376738</v>
      </c>
      <c r="F8" s="7">
        <f t="shared" si="2"/>
        <v>14239145.974984145</v>
      </c>
      <c r="G8" s="7">
        <f t="shared" si="2"/>
        <v>15273900.841406342</v>
      </c>
      <c r="H8" s="7">
        <f t="shared" si="2"/>
        <v>16385491.874138527</v>
      </c>
      <c r="I8" s="7">
        <f t="shared" si="2"/>
        <v>17577312.215817053</v>
      </c>
      <c r="J8" s="7">
        <f t="shared" si="2"/>
        <v>18855087.746846393</v>
      </c>
      <c r="K8" s="7">
        <f t="shared" si="2"/>
        <v>19955288.384325843</v>
      </c>
      <c r="L8" s="7">
        <f t="shared" si="2"/>
        <v>20959429.353617173</v>
      </c>
      <c r="M8" s="7">
        <f t="shared" si="2"/>
        <v>22004040.664659481</v>
      </c>
      <c r="N8" s="7">
        <f t="shared" si="2"/>
        <v>23079679.477917302</v>
      </c>
      <c r="O8" s="7">
        <f t="shared" si="2"/>
        <v>24169866.329791132</v>
      </c>
      <c r="P8" s="7">
        <f t="shared" si="2"/>
        <v>25254733.668712784</v>
      </c>
      <c r="Q8" s="7">
        <f t="shared" si="2"/>
        <v>26308579.18255518</v>
      </c>
      <c r="R8" s="7">
        <f t="shared" si="2"/>
        <v>27306690.876994204</v>
      </c>
      <c r="S8" s="7">
        <f t="shared" si="2"/>
        <v>28223323.590718195</v>
      </c>
      <c r="T8" s="7">
        <f t="shared" si="2"/>
        <v>29028943.604115844</v>
      </c>
      <c r="U8" s="7">
        <f t="shared" si="2"/>
        <v>29694014.520470571</v>
      </c>
      <c r="V8" s="7">
        <f t="shared" si="2"/>
        <v>20412876.907384519</v>
      </c>
      <c r="W8" s="7">
        <f t="shared" si="2"/>
        <v>20217702.093346801</v>
      </c>
      <c r="X8" s="7">
        <f t="shared" si="2"/>
        <v>19773922.727277156</v>
      </c>
      <c r="Y8" s="7">
        <f t="shared" si="2"/>
        <v>19070573.950210858</v>
      </c>
      <c r="Z8" s="7">
        <f t="shared" si="2"/>
        <v>18106235.914078202</v>
      </c>
      <c r="AA8" s="7">
        <f t="shared" si="2"/>
        <v>16889167.682704791</v>
      </c>
      <c r="AB8" s="7">
        <f t="shared" si="2"/>
        <v>15441456.557356194</v>
      </c>
      <c r="AC8" s="7">
        <f t="shared" si="2"/>
        <v>13800430.987760348</v>
      </c>
      <c r="AD8" s="7">
        <f t="shared" si="2"/>
        <v>12018063.71572211</v>
      </c>
      <c r="AE8" s="7">
        <f t="shared" si="2"/>
        <v>10151730.607483495</v>
      </c>
      <c r="AF8" s="7">
        <f t="shared" si="2"/>
        <v>8260747.0377650354</v>
      </c>
      <c r="AG8" s="7">
        <f t="shared" si="2"/>
        <v>6403115.2868113229</v>
      </c>
      <c r="AH8" s="7">
        <f t="shared" si="2"/>
        <v>4626015.086587443</v>
      </c>
      <c r="AI8" s="7">
        <f t="shared" si="2"/>
        <v>2969594.5310501321</v>
      </c>
      <c r="AJ8" s="7">
        <f t="shared" si="2"/>
        <v>1463167.0448669242</v>
      </c>
      <c r="AK8" s="7">
        <f t="shared" si="2"/>
        <v>119842.04931172371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7191294671.0481319</v>
      </c>
      <c r="C9" s="7">
        <f t="shared" ref="C9:CH9" si="3">C4-C6-C7-C8</f>
        <v>31616804.877152111</v>
      </c>
      <c r="D9" s="7">
        <f t="shared" si="3"/>
        <v>21964884.171210386</v>
      </c>
      <c r="E9" s="7">
        <f t="shared" si="3"/>
        <v>11819989.21809092</v>
      </c>
      <c r="F9" s="7">
        <f t="shared" si="3"/>
        <v>1162881.3832546119</v>
      </c>
      <c r="G9" s="7">
        <f t="shared" si="3"/>
        <v>-12640718.92641383</v>
      </c>
      <c r="H9" s="7">
        <f t="shared" si="3"/>
        <v>-27385006.19361978</v>
      </c>
      <c r="I9" s="7">
        <f t="shared" si="3"/>
        <v>-43139817.832915232</v>
      </c>
      <c r="J9" s="7">
        <f t="shared" si="3"/>
        <v>-60010772.008001551</v>
      </c>
      <c r="K9" s="7">
        <f t="shared" si="3"/>
        <v>-78488790.539403841</v>
      </c>
      <c r="L9" s="7">
        <f t="shared" si="3"/>
        <v>-97647170.33083193</v>
      </c>
      <c r="M9" s="7">
        <f t="shared" si="3"/>
        <v>-118025970.28252466</v>
      </c>
      <c r="N9" s="7">
        <f t="shared" si="3"/>
        <v>-139677704.44125643</v>
      </c>
      <c r="O9" s="7">
        <f t="shared" si="3"/>
        <v>-162575231.27085471</v>
      </c>
      <c r="P9" s="7">
        <f t="shared" si="3"/>
        <v>-186658125.38267899</v>
      </c>
      <c r="Q9" s="7">
        <f t="shared" si="3"/>
        <v>-211804503.59280106</v>
      </c>
      <c r="R9" s="7">
        <f t="shared" si="3"/>
        <v>-237912540.09069607</v>
      </c>
      <c r="S9" s="7">
        <f t="shared" si="3"/>
        <v>-264897961.77631342</v>
      </c>
      <c r="T9" s="7">
        <f t="shared" si="3"/>
        <v>-292635875.85648024</v>
      </c>
      <c r="U9" s="7">
        <f t="shared" si="3"/>
        <v>-321010408.95859063</v>
      </c>
      <c r="V9" s="7">
        <f t="shared" si="3"/>
        <v>-367680289.03334111</v>
      </c>
      <c r="W9" s="7">
        <f t="shared" si="3"/>
        <v>-383354178.89477634</v>
      </c>
      <c r="X9" s="7">
        <f t="shared" si="3"/>
        <v>-397915485.59055948</v>
      </c>
      <c r="Y9" s="7">
        <f t="shared" si="3"/>
        <v>-411052801.67194206</v>
      </c>
      <c r="Z9" s="7">
        <f t="shared" si="3"/>
        <v>-422510109.91203207</v>
      </c>
      <c r="AA9" s="7">
        <f t="shared" si="3"/>
        <v>-432056205.87775213</v>
      </c>
      <c r="AB9" s="7">
        <f t="shared" si="3"/>
        <v>-439280013.05944514</v>
      </c>
      <c r="AC9" s="7">
        <f t="shared" si="3"/>
        <v>-444018106.12163669</v>
      </c>
      <c r="AD9" s="7">
        <f t="shared" si="3"/>
        <v>-446215855.6159417</v>
      </c>
      <c r="AE9" s="7">
        <f t="shared" si="3"/>
        <v>-445877573.1681844</v>
      </c>
      <c r="AF9" s="7">
        <f t="shared" si="3"/>
        <v>-443140064.19309014</v>
      </c>
      <c r="AG9" s="7">
        <f t="shared" si="3"/>
        <v>-438177303.23753905</v>
      </c>
      <c r="AH9" s="7">
        <f t="shared" si="3"/>
        <v>-431179233.45863199</v>
      </c>
      <c r="AI9" s="7">
        <f t="shared" si="3"/>
        <v>-422398282.98153156</v>
      </c>
      <c r="AJ9" s="7">
        <f t="shared" si="3"/>
        <v>-412120013.5870738</v>
      </c>
      <c r="AK9" s="7">
        <f t="shared" si="3"/>
        <v>-400594377.19596571</v>
      </c>
      <c r="AL9" s="7">
        <f t="shared" si="3"/>
        <v>-389133806.0712316</v>
      </c>
      <c r="AM9" s="7">
        <f t="shared" si="3"/>
        <v>-376841920.80565614</v>
      </c>
      <c r="AN9" s="7">
        <f t="shared" si="3"/>
        <v>-363772164.72321373</v>
      </c>
      <c r="AO9" s="7">
        <f t="shared" si="3"/>
        <v>-350066168.58824664</v>
      </c>
      <c r="AP9" s="7">
        <f t="shared" si="3"/>
        <v>-335788510.38288152</v>
      </c>
      <c r="AQ9" s="7">
        <f t="shared" si="3"/>
        <v>-320991546.68095702</v>
      </c>
      <c r="AR9" s="7">
        <f t="shared" si="3"/>
        <v>-305693330.17060357</v>
      </c>
      <c r="AS9" s="7">
        <f t="shared" si="3"/>
        <v>-289918925.87677014</v>
      </c>
      <c r="AT9" s="7">
        <f t="shared" si="3"/>
        <v>-273706393.7902106</v>
      </c>
      <c r="AU9" s="7">
        <f t="shared" si="3"/>
        <v>-257103194.36246988</v>
      </c>
      <c r="AV9" s="7">
        <f t="shared" si="3"/>
        <v>-240177604.50892743</v>
      </c>
      <c r="AW9" s="7">
        <f t="shared" si="3"/>
        <v>-222985363.21385935</v>
      </c>
      <c r="AX9" s="7">
        <f t="shared" si="3"/>
        <v>-205590865.61567166</v>
      </c>
      <c r="AY9" s="7">
        <f t="shared" si="3"/>
        <v>-188088987.85829693</v>
      </c>
      <c r="AZ9" s="7">
        <f t="shared" si="3"/>
        <v>-170575802.44183436</v>
      </c>
      <c r="BA9" s="7">
        <f t="shared" si="3"/>
        <v>-153225115.58950621</v>
      </c>
      <c r="BB9" s="7">
        <f t="shared" si="3"/>
        <v>-136262940.82708189</v>
      </c>
      <c r="BC9" s="7">
        <f t="shared" si="3"/>
        <v>-119844376.87987165</v>
      </c>
      <c r="BD9" s="7">
        <f t="shared" si="3"/>
        <v>-104153830.89890285</v>
      </c>
      <c r="BE9" s="7">
        <f t="shared" si="3"/>
        <v>-89323615.692617267</v>
      </c>
      <c r="BF9" s="7">
        <f t="shared" si="3"/>
        <v>-75474199.406426027</v>
      </c>
      <c r="BG9" s="7">
        <f t="shared" si="3"/>
        <v>-62830327.599678777</v>
      </c>
      <c r="BH9" s="7">
        <f t="shared" si="3"/>
        <v>-51459842.696551487</v>
      </c>
      <c r="BI9" s="7">
        <f t="shared" si="3"/>
        <v>-41426708.796500586</v>
      </c>
      <c r="BJ9" s="7">
        <f t="shared" si="3"/>
        <v>-32754330.903856728</v>
      </c>
      <c r="BK9" s="7">
        <f t="shared" si="3"/>
        <v>-25393597.465667449</v>
      </c>
      <c r="BL9" s="7">
        <f t="shared" si="3"/>
        <v>-19288388.705205847</v>
      </c>
      <c r="BM9" s="7">
        <f t="shared" si="3"/>
        <v>-14331948.318788517</v>
      </c>
      <c r="BN9" s="7">
        <f t="shared" si="3"/>
        <v>-10399900.521089789</v>
      </c>
      <c r="BO9" s="7">
        <f t="shared" si="3"/>
        <v>-7364492.934737891</v>
      </c>
      <c r="BP9" s="7">
        <f t="shared" si="3"/>
        <v>-5081157.7872769497</v>
      </c>
      <c r="BQ9" s="7">
        <f t="shared" si="3"/>
        <v>-3413875.5538110714</v>
      </c>
      <c r="BR9" s="7">
        <f t="shared" si="3"/>
        <v>-2233944.8155660294</v>
      </c>
      <c r="BS9" s="7">
        <f t="shared" si="3"/>
        <v>-1422380.9520180665</v>
      </c>
      <c r="BT9" s="7">
        <f t="shared" si="3"/>
        <v>-880504.95489964914</v>
      </c>
      <c r="BU9" s="7">
        <f t="shared" si="3"/>
        <v>-529655.81842342461</v>
      </c>
      <c r="BV9" s="7">
        <f t="shared" si="3"/>
        <v>-309498.05917464203</v>
      </c>
      <c r="BW9" s="7">
        <f t="shared" si="3"/>
        <v>-175635.5883874484</v>
      </c>
      <c r="BX9" s="7">
        <f t="shared" si="3"/>
        <v>-96755.138679104421</v>
      </c>
      <c r="BY9" s="7">
        <f t="shared" si="3"/>
        <v>-51740.259004461492</v>
      </c>
      <c r="BZ9" s="7">
        <f t="shared" si="3"/>
        <v>-26865.298533248493</v>
      </c>
      <c r="CA9" s="7">
        <f t="shared" si="3"/>
        <v>-13462.280515932318</v>
      </c>
      <c r="CB9" s="7">
        <f t="shared" si="3"/>
        <v>-6512.9422601817769</v>
      </c>
      <c r="CC9" s="7">
        <f t="shared" si="3"/>
        <v>-3039.6985690749257</v>
      </c>
      <c r="CD9" s="7">
        <f t="shared" si="3"/>
        <v>-1363.765606323801</v>
      </c>
      <c r="CE9" s="7">
        <f t="shared" si="3"/>
        <v>-586.06440130619501</v>
      </c>
      <c r="CF9" s="7">
        <f t="shared" si="3"/>
        <v>-237.55995307830531</v>
      </c>
      <c r="CG9" s="7">
        <f t="shared" si="3"/>
        <v>-87.756218672719456</v>
      </c>
      <c r="CH9" s="7">
        <f t="shared" si="3"/>
        <v>-26.825639198534166</v>
      </c>
    </row>
    <row r="10" spans="1:86">
      <c r="A10" s="6" t="s">
        <v>15</v>
      </c>
      <c r="B10" s="7">
        <f t="shared" ref="B10:CH10" si="4">B9-C3+(1+$B$28)*B3</f>
        <v>1344031582.2934523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TRANSPOSE('Low Signup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1344031582.2934523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1280030078.3747163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229065934.24169403</v>
      </c>
      <c r="D21" s="5">
        <f t="shared" si="8"/>
        <v>216035743.08665109</v>
      </c>
      <c r="E21" s="5">
        <f t="shared" si="8"/>
        <v>203717732.12690306</v>
      </c>
      <c r="F21" s="5">
        <f t="shared" si="8"/>
        <v>192072819.60024801</v>
      </c>
      <c r="G21" s="5">
        <f t="shared" si="8"/>
        <v>180768691.41412219</v>
      </c>
      <c r="H21" s="5">
        <f t="shared" si="8"/>
        <v>170081971.09302843</v>
      </c>
      <c r="I21" s="5">
        <f t="shared" si="8"/>
        <v>159977497.30864194</v>
      </c>
      <c r="J21" s="5">
        <f t="shared" si="8"/>
        <v>150422917.41156605</v>
      </c>
      <c r="K21" s="5">
        <f t="shared" si="8"/>
        <v>141385423.00731289</v>
      </c>
      <c r="L21" s="5">
        <f t="shared" si="8"/>
        <v>131874754.12454697</v>
      </c>
      <c r="M21" s="5">
        <f t="shared" si="8"/>
        <v>122948505.33987774</v>
      </c>
      <c r="N21" s="5">
        <f t="shared" si="8"/>
        <v>114569953.35138674</v>
      </c>
      <c r="O21" s="5">
        <f t="shared" si="8"/>
        <v>106705129.69945198</v>
      </c>
      <c r="P21" s="5">
        <f t="shared" si="8"/>
        <v>99322219.656518176</v>
      </c>
      <c r="Q21" s="5">
        <f t="shared" si="8"/>
        <v>92391173.369833753</v>
      </c>
      <c r="R21" s="5">
        <f t="shared" si="8"/>
        <v>85883710.748095527</v>
      </c>
      <c r="S21" s="5">
        <f t="shared" si="8"/>
        <v>79773051.64171797</v>
      </c>
      <c r="T21" s="5">
        <f t="shared" si="8"/>
        <v>74033901.355299801</v>
      </c>
      <c r="U21" s="5">
        <f t="shared" si="8"/>
        <v>68642225.297464103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1280030078.3747163</v>
      </c>
    </row>
    <row r="24" spans="1:86" ht="15.75" customHeight="1">
      <c r="A24" s="5" t="s">
        <v>23</v>
      </c>
      <c r="B24" s="7">
        <f>SUM(B21:CH21)</f>
        <v>10834561506.501169</v>
      </c>
    </row>
    <row r="25" spans="1:86" ht="15.75" customHeight="1">
      <c r="A25" s="5" t="s">
        <v>17</v>
      </c>
      <c r="B25" s="14">
        <f>B23/B24</f>
        <v>0.11814322874134289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68080475.721234396</v>
      </c>
      <c r="D2" s="1">
        <v>139427769.043084</v>
      </c>
      <c r="E2" s="1">
        <f>'High Goal Meeting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50578411.091463998</v>
      </c>
      <c r="C3" s="1">
        <v>67421381.240137205</v>
      </c>
      <c r="D3" s="1">
        <v>143740483.67894101</v>
      </c>
      <c r="E3" s="1">
        <f>'High Goal Meeting Value'!$B$31*B3</f>
        <v>240550923.15100279</v>
      </c>
      <c r="F3" s="1">
        <v>167315340.5</v>
      </c>
      <c r="G3" s="4"/>
    </row>
    <row r="4" spans="1:7" ht="15.75">
      <c r="A4" s="1">
        <v>2025</v>
      </c>
      <c r="B4" s="4">
        <v>50094261.551133998</v>
      </c>
      <c r="C4" s="1">
        <v>66761168.872048303</v>
      </c>
      <c r="D4" s="1">
        <v>148229311.086337</v>
      </c>
      <c r="E4" s="1">
        <f>'High Goal Meeting Value'!$B$31*B4</f>
        <v>238248307.9371933</v>
      </c>
      <c r="F4" s="1">
        <v>178074658.30000001</v>
      </c>
      <c r="G4" s="4"/>
    </row>
    <row r="5" spans="1:7" ht="15.75">
      <c r="A5" s="1">
        <v>2026</v>
      </c>
      <c r="B5" s="4">
        <v>49609121.344600096</v>
      </c>
      <c r="C5" s="1">
        <v>66099665.340329297</v>
      </c>
      <c r="D5" s="1">
        <v>152831874.587165</v>
      </c>
      <c r="E5" s="1">
        <f>'High Goal Meeting Value'!$B$31*B5</f>
        <v>235940981.11491808</v>
      </c>
      <c r="F5" s="1">
        <v>189648817.59999999</v>
      </c>
      <c r="G5" s="4"/>
    </row>
    <row r="6" spans="1:7" ht="15.75">
      <c r="A6" s="1">
        <v>2027</v>
      </c>
      <c r="B6" s="4">
        <v>49122814.325444899</v>
      </c>
      <c r="C6" s="1">
        <v>65436802.930627003</v>
      </c>
      <c r="D6" s="1">
        <v>157528619.36390701</v>
      </c>
      <c r="E6" s="1">
        <f>'High Goal Meeting Value'!$B$31*B6</f>
        <v>233628104.93181595</v>
      </c>
      <c r="F6" s="1">
        <v>202087687.40000001</v>
      </c>
      <c r="G6" s="4"/>
    </row>
    <row r="7" spans="1:7" ht="15.75">
      <c r="A7" s="1">
        <v>2028</v>
      </c>
      <c r="B7" s="4">
        <v>48555196.432145499</v>
      </c>
      <c r="C7" s="1">
        <v>64665013.635800101</v>
      </c>
      <c r="D7" s="1">
        <v>167160881.86836901</v>
      </c>
      <c r="E7" s="1">
        <f>'High Goal Meeting Value'!$B$31*B7</f>
        <v>230928514.23128399</v>
      </c>
      <c r="F7" s="1">
        <v>215168377.80000001</v>
      </c>
      <c r="G7" s="4"/>
    </row>
    <row r="8" spans="1:7" ht="15.75">
      <c r="A8" s="1">
        <v>2029</v>
      </c>
      <c r="B8" s="4">
        <v>47981926.3543109</v>
      </c>
      <c r="C8" s="1">
        <v>63885367.306831501</v>
      </c>
      <c r="D8" s="1">
        <v>177546407.70456901</v>
      </c>
      <c r="E8" s="1">
        <f>'High Goal Meeting Value'!$B$31*B8</f>
        <v>228202041.74110267</v>
      </c>
      <c r="F8" s="1">
        <v>229271335.80000001</v>
      </c>
      <c r="G8" s="4"/>
    </row>
    <row r="9" spans="1:7" ht="15.75">
      <c r="A9" s="1">
        <v>2030</v>
      </c>
      <c r="B9" s="4">
        <v>47402179.738681898</v>
      </c>
      <c r="C9" s="1">
        <v>63096807.367767297</v>
      </c>
      <c r="D9" s="1">
        <v>188741899.062839</v>
      </c>
      <c r="E9" s="1">
        <f>'High Goal Meeting Value'!$B$31*B9</f>
        <v>225444766.83717111</v>
      </c>
      <c r="F9" s="1">
        <v>244467607</v>
      </c>
      <c r="G9" s="4"/>
    </row>
    <row r="10" spans="1:7" ht="15.75">
      <c r="A10" s="1">
        <v>2031</v>
      </c>
      <c r="B10" s="4">
        <v>46815313.904764302</v>
      </c>
      <c r="C10" s="1">
        <v>62298226.568246998</v>
      </c>
      <c r="D10" s="1">
        <v>200836567.63218901</v>
      </c>
      <c r="E10" s="1">
        <f>'High Goal Meeting Value'!$B$31*B10</f>
        <v>222653632.93105903</v>
      </c>
      <c r="F10" s="1">
        <v>260868193.69999999</v>
      </c>
      <c r="G10" s="4"/>
    </row>
    <row r="11" spans="1:7" ht="15.75">
      <c r="A11" s="1">
        <v>2032</v>
      </c>
      <c r="B11" s="4">
        <v>46219475.135526597</v>
      </c>
      <c r="C11" s="1">
        <v>61486589.399177201</v>
      </c>
      <c r="D11" s="1">
        <v>215035812.60658899</v>
      </c>
      <c r="E11" s="1">
        <f>'High Goal Meeting Value'!$B$31*B11</f>
        <v>219819823.7445645</v>
      </c>
      <c r="F11" s="1">
        <v>278594805.60000002</v>
      </c>
      <c r="G11" s="4"/>
    </row>
    <row r="12" spans="1:7" ht="15.75">
      <c r="A12" s="1">
        <v>2033</v>
      </c>
      <c r="B12" s="4">
        <v>45283774.955789603</v>
      </c>
      <c r="C12" s="1">
        <v>60221175.008582301</v>
      </c>
      <c r="D12" s="1">
        <v>228812994.207993</v>
      </c>
      <c r="E12" s="1">
        <f>'High Goal Meeting Value'!$B$31*B12</f>
        <v>215369633.68973535</v>
      </c>
      <c r="F12" s="1">
        <v>295598288.10000002</v>
      </c>
      <c r="G12" s="4"/>
    </row>
    <row r="13" spans="1:7" ht="15.75">
      <c r="A13" s="1">
        <v>2034</v>
      </c>
      <c r="B13" s="4">
        <v>44348499.1163387</v>
      </c>
      <c r="C13" s="1">
        <v>58954474.261722699</v>
      </c>
      <c r="D13" s="1">
        <v>243733129.84256101</v>
      </c>
      <c r="E13" s="1">
        <f>'High Goal Meeting Value'!$B$31*B13</f>
        <v>210921461.79730687</v>
      </c>
      <c r="F13" s="1">
        <v>313878550.5</v>
      </c>
      <c r="G13" s="4"/>
    </row>
    <row r="14" spans="1:7" ht="15.75">
      <c r="A14" s="1">
        <v>2035</v>
      </c>
      <c r="B14" s="4">
        <v>43412676.045750499</v>
      </c>
      <c r="C14" s="1">
        <v>57684779.8575712</v>
      </c>
      <c r="D14" s="1">
        <v>259859433.44983301</v>
      </c>
      <c r="E14" s="1">
        <f>'High Goal Meeting Value'!$B$31*B14</f>
        <v>206470687.27358937</v>
      </c>
      <c r="F14" s="1">
        <v>333471623.5</v>
      </c>
      <c r="G14" s="4"/>
    </row>
    <row r="15" spans="1:7" ht="15.75">
      <c r="A15" s="1">
        <v>2036</v>
      </c>
      <c r="B15" s="4">
        <v>42475453.4287652</v>
      </c>
      <c r="C15" s="1">
        <v>56410320.959015101</v>
      </c>
      <c r="D15" s="1">
        <v>277190480.56016803</v>
      </c>
      <c r="E15" s="1">
        <f>'High Goal Meeting Value'!$B$31*B15</f>
        <v>202013256.5072073</v>
      </c>
      <c r="F15" s="1">
        <v>354324825.39999998</v>
      </c>
      <c r="G15" s="4"/>
    </row>
    <row r="16" spans="1:7" ht="15.75">
      <c r="A16" s="1">
        <v>2037</v>
      </c>
      <c r="B16" s="4">
        <v>41535959.304778598</v>
      </c>
      <c r="C16" s="1">
        <v>55129354.105851397</v>
      </c>
      <c r="D16" s="1">
        <v>295698950.19320703</v>
      </c>
      <c r="E16" s="1">
        <f>'High Goal Meeting Value'!$B$31*B16</f>
        <v>197545022.45352703</v>
      </c>
      <c r="F16" s="1">
        <v>376347387.69999999</v>
      </c>
      <c r="G16" s="4"/>
    </row>
    <row r="17" spans="1:7" ht="15.75">
      <c r="A17" s="1">
        <v>2038</v>
      </c>
      <c r="B17" s="4">
        <v>40593197.6531552</v>
      </c>
      <c r="C17" s="1">
        <v>53840180.995778397</v>
      </c>
      <c r="D17" s="1">
        <v>315304492.05312598</v>
      </c>
      <c r="E17" s="1">
        <f>'High Goal Meeting Value'!$B$31*B17</f>
        <v>193061248.03840613</v>
      </c>
      <c r="F17" s="1">
        <v>399378370.30000001</v>
      </c>
      <c r="G17" s="4"/>
    </row>
    <row r="18" spans="1:7" ht="15.75">
      <c r="A18" s="1">
        <v>2039</v>
      </c>
      <c r="B18" s="4">
        <v>39646078.574569397</v>
      </c>
      <c r="C18" s="1">
        <v>52541222.516230397</v>
      </c>
      <c r="D18" s="1">
        <v>335946555.11497802</v>
      </c>
      <c r="E18" s="1">
        <f>'High Goal Meeting Value'!$B$31*B18</f>
        <v>188556749.70065206</v>
      </c>
      <c r="F18" s="1">
        <v>423277694.10000002</v>
      </c>
      <c r="G18" s="4"/>
    </row>
    <row r="19" spans="1:7" ht="15.75">
      <c r="A19" s="1">
        <v>2040</v>
      </c>
      <c r="B19" s="4">
        <v>38693333.165289097</v>
      </c>
      <c r="C19" s="1">
        <v>51230991.895933203</v>
      </c>
      <c r="D19" s="1">
        <v>357581854.545968</v>
      </c>
      <c r="E19" s="1">
        <f>'High Goal Meeting Value'!$B$31*B19</f>
        <v>184025492.53411496</v>
      </c>
      <c r="F19" s="1">
        <v>447920444.5</v>
      </c>
      <c r="G19" s="4"/>
    </row>
    <row r="20" spans="1:7" ht="15.75">
      <c r="A20" s="1">
        <v>2041</v>
      </c>
      <c r="B20" s="4">
        <v>37733524.280234799</v>
      </c>
      <c r="C20" s="1">
        <v>49908052.699111298</v>
      </c>
      <c r="D20" s="1">
        <v>380133191.82967299</v>
      </c>
      <c r="E20" s="1">
        <f>'High Goal Meeting Value'!$B$31*B20</f>
        <v>179460641.47679672</v>
      </c>
      <c r="F20" s="1">
        <v>473134989.69999999</v>
      </c>
      <c r="G20" s="4"/>
    </row>
    <row r="21" spans="1:7" ht="15.75" customHeight="1">
      <c r="A21" s="1">
        <v>2042</v>
      </c>
      <c r="B21" s="4">
        <v>36764957.930600896</v>
      </c>
      <c r="C21" s="1">
        <v>48571063.669003099</v>
      </c>
      <c r="D21" s="1">
        <v>403532939.172553</v>
      </c>
      <c r="E21" s="1">
        <f>'High Goal Meeting Value'!$B$31*B21</f>
        <v>174854139.91793787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22453225.095015101</v>
      </c>
      <c r="D22" s="1">
        <v>313290715.88035399</v>
      </c>
      <c r="E22" s="1">
        <f>'High Goal Meeting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21662923.560443901</v>
      </c>
      <c r="D23" s="1">
        <v>329851736.82416201</v>
      </c>
      <c r="E23" s="1">
        <f>'High Goal Meeting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20860582.719085298</v>
      </c>
      <c r="D24" s="1">
        <v>345768442.54316401</v>
      </c>
      <c r="E24" s="1">
        <f>'High Goal Meeting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20047174.692697398</v>
      </c>
      <c r="D25" s="1">
        <v>360756130.25025803</v>
      </c>
      <c r="E25" s="1">
        <f>'High Goal Meeting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19224048.570154998</v>
      </c>
      <c r="D26" s="1">
        <v>374568524.55097097</v>
      </c>
      <c r="E26" s="1">
        <f>'High Goal Meeting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18392891.977974001</v>
      </c>
      <c r="D27" s="1">
        <v>386967233.19510502</v>
      </c>
      <c r="E27" s="1">
        <f>'High Goal Meeting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17555727.0051836</v>
      </c>
      <c r="D28" s="1">
        <v>397508375.08716398</v>
      </c>
      <c r="E28" s="1">
        <f>'High Goal Meeting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16715202.934852701</v>
      </c>
      <c r="D29" s="1">
        <v>405965906.61600202</v>
      </c>
      <c r="E29" s="1">
        <f>'High Goal Meeting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15874242.8471273</v>
      </c>
      <c r="D30" s="1">
        <v>412194374.96959001</v>
      </c>
      <c r="E30" s="1">
        <f>'High Goal Meeting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15035948.0207913</v>
      </c>
      <c r="D31" s="1">
        <v>416092331.475483</v>
      </c>
      <c r="E31" s="1">
        <f>'High Goal Meeting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14203552.5378737</v>
      </c>
      <c r="D32" s="1">
        <v>417683976.451621</v>
      </c>
      <c r="E32" s="1">
        <f>'High Goal Meeting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13380263.5804333</v>
      </c>
      <c r="D33" s="1">
        <v>417028371.18179202</v>
      </c>
      <c r="E33" s="1">
        <f>'High Goal Meeting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12569193.7849076</v>
      </c>
      <c r="D34" s="1">
        <v>414216069.34703398</v>
      </c>
      <c r="E34" s="1">
        <f>'High Goal Meeting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11773307.5922112</v>
      </c>
      <c r="D35" s="1">
        <v>409410907.24799597</v>
      </c>
      <c r="E35" s="1">
        <f>'High Goal Meeting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10995308.7736338</v>
      </c>
      <c r="D36" s="1">
        <v>402824875.69537598</v>
      </c>
      <c r="E36" s="1">
        <f>'High Goal Meeting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10237582.504790399</v>
      </c>
      <c r="D37" s="1">
        <v>394664683.850977</v>
      </c>
      <c r="E37" s="1">
        <f>'High Goal Meeting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9502210.8524453994</v>
      </c>
      <c r="D38" s="1">
        <v>385164762.07147098</v>
      </c>
      <c r="E38" s="1">
        <f>'High Goal Meeting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8790921.5080535207</v>
      </c>
      <c r="D39" s="1">
        <v>374526533.80523098</v>
      </c>
      <c r="E39" s="1">
        <f>'High Goal Meeting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8105135.2228694102</v>
      </c>
      <c r="D40" s="1">
        <v>362931581.61112797</v>
      </c>
      <c r="E40" s="1">
        <f>'High Goal Meeting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7445984.2565057902</v>
      </c>
      <c r="D41" s="1">
        <v>350537708.07151002</v>
      </c>
      <c r="E41" s="1">
        <f>'High Goal Meeting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6814355.1786831301</v>
      </c>
      <c r="D42" s="1">
        <v>337430605.27338701</v>
      </c>
      <c r="E42" s="1">
        <f>'High Goal Meeting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6210974.8805635301</v>
      </c>
      <c r="D43" s="1">
        <v>323685448.77221298</v>
      </c>
      <c r="E43" s="1">
        <f>'High Goal Meeting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5636426.4420731599</v>
      </c>
      <c r="D44" s="1">
        <v>309341216.69524401</v>
      </c>
      <c r="E44" s="1">
        <f>'High Goal Meeting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5091191.26792097</v>
      </c>
      <c r="D45" s="1">
        <v>294440414.76734698</v>
      </c>
      <c r="E45" s="1">
        <f>'High Goal Meeting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4575673.5338339601</v>
      </c>
      <c r="D46" s="1">
        <v>279032911.03258598</v>
      </c>
      <c r="E46" s="1">
        <f>'High Goal Meeting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4090201.9864244699</v>
      </c>
      <c r="D47" s="1">
        <v>263172206.58948699</v>
      </c>
      <c r="E47" s="1">
        <f>'High Goal Meeting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3635007.7548368201</v>
      </c>
      <c r="D48" s="1">
        <v>246927151.18579099</v>
      </c>
      <c r="E48" s="1">
        <f>'High Goal Meeting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3210207.9065314098</v>
      </c>
      <c r="D49" s="1">
        <v>230349965.151299</v>
      </c>
      <c r="E49" s="1">
        <f>'High Goal Meeting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2815826.5378184598</v>
      </c>
      <c r="D50" s="1">
        <v>213498227.106828</v>
      </c>
      <c r="E50" s="1">
        <f>'High Goal Meeting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2451814.04648754</v>
      </c>
      <c r="D51" s="1">
        <v>196458060.322721</v>
      </c>
      <c r="E51" s="1">
        <f>'High Goal Meeting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2118027.5532952002</v>
      </c>
      <c r="D52" s="1">
        <v>179315380.521265</v>
      </c>
      <c r="E52" s="1">
        <f>'High Goal Meeting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1814214.21669424</v>
      </c>
      <c r="D53" s="1">
        <v>162231641.25094599</v>
      </c>
      <c r="E53" s="1">
        <f>'High Goal Meeting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1539910.4606973601</v>
      </c>
      <c r="D54" s="1">
        <v>145420698.35864401</v>
      </c>
      <c r="E54" s="1">
        <f>'High Goal Meeting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1294354.65612817</v>
      </c>
      <c r="D55" s="1">
        <v>129030244.350869</v>
      </c>
      <c r="E55" s="1">
        <f>'High Goal Meeting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1076589.77101236</v>
      </c>
      <c r="D56" s="1">
        <v>113239796.372133</v>
      </c>
      <c r="E56" s="1">
        <f>'High Goal Meeting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885436.30503962596</v>
      </c>
      <c r="D57" s="1">
        <v>98180863.155106306</v>
      </c>
      <c r="E57" s="1">
        <f>'High Goal Meeting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719537.53556572006</v>
      </c>
      <c r="D58" s="1">
        <v>83976589.793337494</v>
      </c>
      <c r="E58" s="1">
        <f>'High Goal Meeting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577377.13896083005</v>
      </c>
      <c r="D59" s="1">
        <v>70861542.331021801</v>
      </c>
      <c r="E59" s="1">
        <f>'High Goal Meeting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457105.25087012397</v>
      </c>
      <c r="D60" s="1">
        <v>58918287.985634997</v>
      </c>
      <c r="E60" s="1">
        <f>'High Goal Meeting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356762.13011655601</v>
      </c>
      <c r="D61" s="1">
        <v>48230708.712716296</v>
      </c>
      <c r="E61" s="1">
        <f>'High Goal Meeting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274276.691655937</v>
      </c>
      <c r="D62" s="1">
        <v>38846478.596266799</v>
      </c>
      <c r="E62" s="1">
        <f>'High Goal Meeting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207511.60803345399</v>
      </c>
      <c r="D63" s="1">
        <v>30741397.3863081</v>
      </c>
      <c r="E63" s="1">
        <f>'High Goal Meeting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154372.42256338301</v>
      </c>
      <c r="D64" s="1">
        <v>23886619.833446998</v>
      </c>
      <c r="E64" s="1">
        <f>'High Goal Meeting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112812.835912318</v>
      </c>
      <c r="D65" s="1">
        <v>18199932.102681901</v>
      </c>
      <c r="E65" s="1">
        <f>'High Goal Meeting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80914.477212844402</v>
      </c>
      <c r="D66" s="1">
        <v>13578779.5630103</v>
      </c>
      <c r="E66" s="1">
        <f>'High Goal Meeting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56920.416747495001</v>
      </c>
      <c r="D67" s="1">
        <v>9914709.2589367591</v>
      </c>
      <c r="E67" s="1">
        <f>'High Goal Meeting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39243.4332851207</v>
      </c>
      <c r="D68" s="1">
        <v>7075558.0781187396</v>
      </c>
      <c r="E68" s="1">
        <f>'High Goal Meeting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26504.355367569598</v>
      </c>
      <c r="D69" s="1">
        <v>4933239.5913050398</v>
      </c>
      <c r="E69" s="1">
        <f>'High Goal Meeting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17527.8197188218</v>
      </c>
      <c r="D70" s="1">
        <v>3361271.0014978801</v>
      </c>
      <c r="E70" s="1">
        <f>'High Goal Meeting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11342.3139078644</v>
      </c>
      <c r="D71" s="1">
        <v>2236371.96228847</v>
      </c>
      <c r="E71" s="1">
        <f>'High Goal Meeting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7177.4366944911799</v>
      </c>
      <c r="D72" s="1">
        <v>1452032.62735641</v>
      </c>
      <c r="E72" s="1">
        <f>'High Goal Meeting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4439.1257848519999</v>
      </c>
      <c r="D73" s="1">
        <v>919643.14695834601</v>
      </c>
      <c r="E73" s="1">
        <f>'High Goal Meeting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2681.9598102585301</v>
      </c>
      <c r="D74" s="1">
        <v>568018.06535642804</v>
      </c>
      <c r="E74" s="1">
        <f>'High Goal Meeting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1581.85389038577</v>
      </c>
      <c r="D75" s="1">
        <v>342038.225035601</v>
      </c>
      <c r="E75" s="1">
        <f>'High Goal Meeting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910.22217107966298</v>
      </c>
      <c r="D76" s="1">
        <v>200713.98557808701</v>
      </c>
      <c r="E76" s="1">
        <f>'High Goal Meeting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510.477129467586</v>
      </c>
      <c r="D77" s="1">
        <v>114762.741679282</v>
      </c>
      <c r="E77" s="1">
        <f>'High Goal Meeting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278.63735079466801</v>
      </c>
      <c r="D78" s="1">
        <v>63936.154559521499</v>
      </c>
      <c r="E78" s="1">
        <f>'High Goal Meeting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147.57059373673101</v>
      </c>
      <c r="D79" s="1">
        <v>34515.766916048196</v>
      </c>
      <c r="E79" s="1">
        <f>'High Goal Meeting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75.819445607873305</v>
      </c>
      <c r="D80" s="1">
        <v>18048.6522229572</v>
      </c>
      <c r="E80" s="1">
        <f>'High Goal Meeting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37.7062102136154</v>
      </c>
      <c r="D81" s="1">
        <v>9128.9517725215101</v>
      </c>
      <c r="E81" s="1">
        <f>'High Goal Meeting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18.0702743191246</v>
      </c>
      <c r="D82" s="1">
        <v>4448.2034249034396</v>
      </c>
      <c r="E82" s="1">
        <f>'High Goal Meeting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8.3249811292915599</v>
      </c>
      <c r="D83" s="1">
        <v>2077.1099546917999</v>
      </c>
      <c r="E83" s="1">
        <f>'High Goal Meeting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3.6094113393987701</v>
      </c>
      <c r="D84" s="1">
        <v>916.199691975826</v>
      </c>
      <c r="E84" s="1">
        <f>'High Goal Meeting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1.4163614474563699</v>
      </c>
      <c r="D85" s="1">
        <v>368.10291820601901</v>
      </c>
      <c r="E85" s="1">
        <f>'High Goal Meeting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0.43381271442728098</v>
      </c>
      <c r="D86" s="1">
        <v>113.856034051821</v>
      </c>
      <c r="E86" s="1">
        <f>'High Goal Meeting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6034225023.0197439</v>
      </c>
      <c r="D3" s="7">
        <f t="shared" si="0"/>
        <v>6233324900.6681528</v>
      </c>
      <c r="E3" s="7">
        <f t="shared" si="0"/>
        <v>6429256709.004447</v>
      </c>
      <c r="F3" s="7">
        <f t="shared" si="0"/>
        <v>6621471718.8158436</v>
      </c>
      <c r="G3" s="7">
        <f t="shared" si="0"/>
        <v>6809390200.3602762</v>
      </c>
      <c r="H3" s="7">
        <f t="shared" si="0"/>
        <v>6989730927.0510168</v>
      </c>
      <c r="I3" s="7">
        <f t="shared" si="0"/>
        <v>7161365156.1064434</v>
      </c>
      <c r="J3" s="7">
        <f t="shared" si="0"/>
        <v>7323063831.386364</v>
      </c>
      <c r="K3" s="7">
        <f t="shared" si="0"/>
        <v>7473459404.5460291</v>
      </c>
      <c r="L3" s="7">
        <f t="shared" si="0"/>
        <v>7610452291.7843714</v>
      </c>
      <c r="M3" s="7">
        <f t="shared" si="0"/>
        <v>7733044383.9428997</v>
      </c>
      <c r="N3" s="7">
        <f t="shared" si="0"/>
        <v>7839599771.2386398</v>
      </c>
      <c r="O3" s="7">
        <f t="shared" si="0"/>
        <v>7928380387.1179047</v>
      </c>
      <c r="P3" s="7">
        <f t="shared" si="0"/>
        <v>7997619768.1963472</v>
      </c>
      <c r="Q3" s="7">
        <f t="shared" si="0"/>
        <v>8045553829.393446</v>
      </c>
      <c r="R3" s="7">
        <f t="shared" si="0"/>
        <v>8070481557.7062521</v>
      </c>
      <c r="S3" s="7">
        <f t="shared" si="0"/>
        <v>8070746029.7940731</v>
      </c>
      <c r="T3" s="7">
        <f t="shared" si="0"/>
        <v>8044718533.6021738</v>
      </c>
      <c r="U3" s="7">
        <f t="shared" si="0"/>
        <v>7990838623.5804949</v>
      </c>
      <c r="V3" s="7">
        <f t="shared" si="0"/>
        <v>7907606196.9351168</v>
      </c>
      <c r="W3" s="7">
        <f t="shared" si="0"/>
        <v>7777550833.3623705</v>
      </c>
      <c r="X3" s="7">
        <f t="shared" si="0"/>
        <v>7628081111.0942345</v>
      </c>
      <c r="Y3" s="7">
        <f t="shared" si="0"/>
        <v>7459656254.5935316</v>
      </c>
      <c r="Z3" s="7">
        <f t="shared" si="0"/>
        <v>7273053553.9365063</v>
      </c>
      <c r="AA3" s="7">
        <f t="shared" si="0"/>
        <v>7069324779.6499414</v>
      </c>
      <c r="AB3" s="7">
        <f t="shared" si="0"/>
        <v>6849781779.4800119</v>
      </c>
      <c r="AC3" s="7">
        <f t="shared" si="0"/>
        <v>6616188094.7019033</v>
      </c>
      <c r="AD3" s="7">
        <f t="shared" si="0"/>
        <v>6370529858.5597868</v>
      </c>
      <c r="AE3" s="7">
        <f t="shared" si="0"/>
        <v>6114918446.9332666</v>
      </c>
      <c r="AF3" s="7">
        <f t="shared" si="0"/>
        <v>5851539348.6732225</v>
      </c>
      <c r="AG3" s="7">
        <f t="shared" si="0"/>
        <v>5582524054.5847025</v>
      </c>
      <c r="AH3" s="7">
        <f t="shared" si="0"/>
        <v>5309913327.2592783</v>
      </c>
      <c r="AI3" s="7">
        <f t="shared" si="0"/>
        <v>5035637644.3836918</v>
      </c>
      <c r="AJ3" s="7">
        <f t="shared" si="0"/>
        <v>4761450513.4100332</v>
      </c>
      <c r="AK3" s="7">
        <f t="shared" si="0"/>
        <v>4488889541.3651047</v>
      </c>
      <c r="AL3" s="7">
        <f t="shared" si="0"/>
        <v>4218653961.2502904</v>
      </c>
      <c r="AM3" s="7">
        <f t="shared" si="0"/>
        <v>3950546607.1638827</v>
      </c>
      <c r="AN3" s="7">
        <f t="shared" si="0"/>
        <v>3685745550.065515</v>
      </c>
      <c r="AO3" s="7">
        <f t="shared" si="0"/>
        <v>3425281199.7334833</v>
      </c>
      <c r="AP3" s="7">
        <f t="shared" si="0"/>
        <v>3170055943.3974719</v>
      </c>
      <c r="AQ3" s="7">
        <f t="shared" si="0"/>
        <v>2920912661.2473259</v>
      </c>
      <c r="AR3" s="7">
        <f t="shared" si="0"/>
        <v>2678643617.4319692</v>
      </c>
      <c r="AS3" s="7">
        <f t="shared" si="0"/>
        <v>2444025282.8176112</v>
      </c>
      <c r="AT3" s="7">
        <f t="shared" si="0"/>
        <v>2217814435.2668719</v>
      </c>
      <c r="AU3" s="7">
        <f t="shared" si="0"/>
        <v>2000740283.7584581</v>
      </c>
      <c r="AV3" s="7">
        <f t="shared" si="0"/>
        <v>1793500083.6953003</v>
      </c>
      <c r="AW3" s="7">
        <f t="shared" si="0"/>
        <v>1596742927.2655315</v>
      </c>
      <c r="AX3" s="7">
        <f t="shared" si="0"/>
        <v>1411085042.0256672</v>
      </c>
      <c r="AY3" s="7">
        <f t="shared" si="0"/>
        <v>1237103539.6417909</v>
      </c>
      <c r="AZ3" s="7">
        <f t="shared" si="0"/>
        <v>1075306771.4618361</v>
      </c>
      <c r="BA3" s="7">
        <f t="shared" si="0"/>
        <v>926132566.53113103</v>
      </c>
      <c r="BB3" s="7">
        <f t="shared" si="0"/>
        <v>789870688.05942488</v>
      </c>
      <c r="BC3" s="7">
        <f t="shared" si="0"/>
        <v>666606199.88186634</v>
      </c>
      <c r="BD3" s="7">
        <f t="shared" si="0"/>
        <v>556279786.87132514</v>
      </c>
      <c r="BE3" s="7">
        <f t="shared" si="0"/>
        <v>458651794.33431953</v>
      </c>
      <c r="BF3" s="7">
        <f t="shared" si="0"/>
        <v>373345048.70420319</v>
      </c>
      <c r="BG3" s="7">
        <f t="shared" si="0"/>
        <v>299849272.83642608</v>
      </c>
      <c r="BH3" s="7">
        <f t="shared" si="0"/>
        <v>237405831.55153626</v>
      </c>
      <c r="BI3" s="7">
        <f t="shared" si="0"/>
        <v>185152613.26157725</v>
      </c>
      <c r="BJ3" s="7">
        <f t="shared" si="0"/>
        <v>142119720.81659171</v>
      </c>
      <c r="BK3" s="7">
        <f t="shared" si="0"/>
        <v>107262557.15316673</v>
      </c>
      <c r="BL3" s="7">
        <f t="shared" si="0"/>
        <v>79531524.873420179</v>
      </c>
      <c r="BM3" s="7">
        <f t="shared" si="0"/>
        <v>57876478.363612406</v>
      </c>
      <c r="BN3" s="7">
        <f t="shared" si="0"/>
        <v>41300027.775926568</v>
      </c>
      <c r="BO3" s="7">
        <f t="shared" si="0"/>
        <v>28879334.568981223</v>
      </c>
      <c r="BP3" s="7">
        <f t="shared" si="0"/>
        <v>19774084.930366404</v>
      </c>
      <c r="BQ3" s="7">
        <f t="shared" si="0"/>
        <v>13252505.966873536</v>
      </c>
      <c r="BR3" s="7">
        <f t="shared" si="0"/>
        <v>8690337.1992071327</v>
      </c>
      <c r="BS3" s="7">
        <f t="shared" si="0"/>
        <v>5572248.4939666446</v>
      </c>
      <c r="BT3" s="7">
        <f t="shared" si="0"/>
        <v>3491701.672589309</v>
      </c>
      <c r="BU3" s="7">
        <f t="shared" si="0"/>
        <v>2137242.6587160872</v>
      </c>
      <c r="BV3" s="7">
        <f t="shared" si="0"/>
        <v>1277277.6657343719</v>
      </c>
      <c r="BW3" s="7">
        <f t="shared" si="0"/>
        <v>744895.97053971642</v>
      </c>
      <c r="BX3" s="7">
        <f t="shared" si="0"/>
        <v>423622.77072992118</v>
      </c>
      <c r="BY3" s="7">
        <f t="shared" si="0"/>
        <v>234707.24610265216</v>
      </c>
      <c r="BZ3" s="7">
        <f t="shared" si="0"/>
        <v>126475.24467698214</v>
      </c>
      <c r="CA3" s="7">
        <f t="shared" si="0"/>
        <v>66054.710106975443</v>
      </c>
      <c r="CB3" s="7">
        <f t="shared" si="0"/>
        <v>33373.013900399783</v>
      </c>
      <c r="CC3" s="7">
        <f t="shared" si="0"/>
        <v>16249.732648846704</v>
      </c>
      <c r="CD3" s="7">
        <f t="shared" si="0"/>
        <v>7570.5666455769806</v>
      </c>
      <c r="CE3" s="7">
        <f t="shared" si="0"/>
        <v>3331.4099457217253</v>
      </c>
      <c r="CF3" s="7">
        <f t="shared" si="0"/>
        <v>1345.9173082722855</v>
      </c>
      <c r="CG3" s="7">
        <f t="shared" si="0"/>
        <v>466.48572420522942</v>
      </c>
      <c r="CH3" s="7">
        <f t="shared" si="0"/>
        <v>110.96101627791094</v>
      </c>
    </row>
    <row r="4" spans="1:86">
      <c r="A4" s="6" t="s">
        <v>8</v>
      </c>
      <c r="B4" s="9">
        <f t="array" ref="B4:CH4">TRANSPOSE('High Goal Meeting Data'!E2:E86)</f>
        <v>8214888152.6268091</v>
      </c>
      <c r="C4" s="9">
        <v>240550923.15100279</v>
      </c>
      <c r="D4" s="9">
        <v>238248307.9371933</v>
      </c>
      <c r="E4" s="9">
        <v>235940981.11491808</v>
      </c>
      <c r="F4" s="9">
        <v>233628104.93181595</v>
      </c>
      <c r="G4" s="9">
        <v>230928514.23128399</v>
      </c>
      <c r="H4" s="9">
        <v>228202041.74110267</v>
      </c>
      <c r="I4" s="9">
        <v>225444766.83717111</v>
      </c>
      <c r="J4" s="9">
        <v>222653632.93105903</v>
      </c>
      <c r="K4" s="9">
        <v>219819823.7445645</v>
      </c>
      <c r="L4" s="9">
        <v>215369633.68973535</v>
      </c>
      <c r="M4" s="9">
        <v>210921461.79730687</v>
      </c>
      <c r="N4" s="9">
        <v>206470687.27358937</v>
      </c>
      <c r="O4" s="9">
        <v>202013256.5072073</v>
      </c>
      <c r="P4" s="9">
        <v>197545022.45352703</v>
      </c>
      <c r="Q4" s="9">
        <v>193061248.03840613</v>
      </c>
      <c r="R4" s="9">
        <v>188556749.70065206</v>
      </c>
      <c r="S4" s="9">
        <v>184025492.53411496</v>
      </c>
      <c r="T4" s="9">
        <v>179460641.47679672</v>
      </c>
      <c r="U4" s="9">
        <v>174854139.91793787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24055092.315100282</v>
      </c>
      <c r="D5" s="1">
        <f t="shared" si="1"/>
        <v>23824830.793719333</v>
      </c>
      <c r="E5" s="1">
        <f t="shared" si="1"/>
        <v>23594098.111491811</v>
      </c>
      <c r="F5" s="1">
        <f t="shared" si="1"/>
        <v>23362810.493181597</v>
      </c>
      <c r="G5" s="1">
        <f t="shared" si="1"/>
        <v>23092851.4231284</v>
      </c>
      <c r="H5" s="1">
        <f t="shared" si="1"/>
        <v>22820204.174110267</v>
      </c>
      <c r="I5" s="1">
        <f t="shared" si="1"/>
        <v>22544476.683717113</v>
      </c>
      <c r="J5" s="1">
        <f t="shared" si="1"/>
        <v>22265363.293105904</v>
      </c>
      <c r="K5" s="1">
        <f t="shared" si="1"/>
        <v>21981982.37445645</v>
      </c>
      <c r="L5" s="1">
        <f t="shared" si="1"/>
        <v>21536963.368973538</v>
      </c>
      <c r="M5" s="1">
        <f t="shared" si="1"/>
        <v>21092146.179730687</v>
      </c>
      <c r="N5" s="1">
        <f t="shared" si="1"/>
        <v>20647068.727358937</v>
      </c>
      <c r="O5" s="1">
        <f t="shared" si="1"/>
        <v>20201325.65072073</v>
      </c>
      <c r="P5" s="1">
        <f t="shared" si="1"/>
        <v>19754502.245352704</v>
      </c>
      <c r="Q5" s="1">
        <f t="shared" si="1"/>
        <v>19306124.803840615</v>
      </c>
      <c r="R5" s="1">
        <f t="shared" si="1"/>
        <v>18855674.970065206</v>
      </c>
      <c r="S5" s="1">
        <f t="shared" si="1"/>
        <v>18402549.253411498</v>
      </c>
      <c r="T5" s="1">
        <f t="shared" si="1"/>
        <v>17946064.147679672</v>
      </c>
      <c r="U5" s="1">
        <f t="shared" si="1"/>
        <v>17485413.991793789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TRANSPOSE('High Goal Meeting Data'!C2:D86)</f>
        <v>68080475.721234396</v>
      </c>
      <c r="C6" s="9">
        <v>67421381.240137205</v>
      </c>
      <c r="D6" s="9">
        <v>66761168.872048303</v>
      </c>
      <c r="E6" s="9">
        <v>66099665.340329297</v>
      </c>
      <c r="F6" s="9">
        <v>65436802.930627003</v>
      </c>
      <c r="G6" s="9">
        <v>64665013.635800101</v>
      </c>
      <c r="H6" s="9">
        <v>63885367.306831501</v>
      </c>
      <c r="I6" s="9">
        <v>63096807.367767297</v>
      </c>
      <c r="J6" s="9">
        <v>62298226.568246998</v>
      </c>
      <c r="K6" s="9">
        <v>61486589.399177201</v>
      </c>
      <c r="L6" s="9">
        <v>60221175.008582301</v>
      </c>
      <c r="M6" s="9">
        <v>58954474.261722699</v>
      </c>
      <c r="N6" s="9">
        <v>57684779.8575712</v>
      </c>
      <c r="O6" s="9">
        <v>56410320.959015101</v>
      </c>
      <c r="P6" s="9">
        <v>55129354.105851397</v>
      </c>
      <c r="Q6" s="9">
        <v>53840180.995778397</v>
      </c>
      <c r="R6" s="9">
        <v>52541222.516230397</v>
      </c>
      <c r="S6" s="9">
        <v>51230991.895933203</v>
      </c>
      <c r="T6" s="9">
        <v>49908052.699111298</v>
      </c>
      <c r="U6" s="9">
        <v>48571063.669003099</v>
      </c>
      <c r="V6" s="9">
        <v>22453225.095015101</v>
      </c>
      <c r="W6" s="9">
        <v>21662923.560443901</v>
      </c>
      <c r="X6" s="9">
        <v>20860582.719085298</v>
      </c>
      <c r="Y6" s="9">
        <v>20047174.692697398</v>
      </c>
      <c r="Z6" s="9">
        <v>19224048.570154998</v>
      </c>
      <c r="AA6" s="9">
        <v>18392891.977974001</v>
      </c>
      <c r="AB6" s="9">
        <v>17555727.0051836</v>
      </c>
      <c r="AC6" s="9">
        <v>16715202.934852701</v>
      </c>
      <c r="AD6" s="9">
        <v>15874242.8471273</v>
      </c>
      <c r="AE6" s="9">
        <v>15035948.0207913</v>
      </c>
      <c r="AF6" s="9">
        <v>14203552.5378737</v>
      </c>
      <c r="AG6" s="9">
        <v>13380263.5804333</v>
      </c>
      <c r="AH6" s="9">
        <v>12569193.7849076</v>
      </c>
      <c r="AI6" s="9">
        <v>11773307.5922112</v>
      </c>
      <c r="AJ6" s="9">
        <v>10995308.7736338</v>
      </c>
      <c r="AK6" s="9">
        <v>10237582.504790399</v>
      </c>
      <c r="AL6" s="9">
        <v>9502210.8524453994</v>
      </c>
      <c r="AM6" s="9">
        <v>8790921.5080535207</v>
      </c>
      <c r="AN6" s="9">
        <v>8105135.2228694102</v>
      </c>
      <c r="AO6" s="9">
        <v>7445984.2565057902</v>
      </c>
      <c r="AP6" s="9">
        <v>6814355.1786831301</v>
      </c>
      <c r="AQ6" s="9">
        <v>6210974.8805635301</v>
      </c>
      <c r="AR6" s="9">
        <v>5636426.4420731599</v>
      </c>
      <c r="AS6" s="9">
        <v>5091191.26792097</v>
      </c>
      <c r="AT6" s="9">
        <v>4575673.5338339601</v>
      </c>
      <c r="AU6" s="9">
        <v>4090201.9864244699</v>
      </c>
      <c r="AV6" s="9">
        <v>3635007.7548368201</v>
      </c>
      <c r="AW6" s="9">
        <v>3210207.9065314098</v>
      </c>
      <c r="AX6" s="9">
        <v>2815826.5378184598</v>
      </c>
      <c r="AY6" s="9">
        <v>2451814.04648754</v>
      </c>
      <c r="AZ6" s="9">
        <v>2118027.5532952002</v>
      </c>
      <c r="BA6" s="9">
        <v>1814214.21669424</v>
      </c>
      <c r="BB6" s="9">
        <v>1539910.4606973601</v>
      </c>
      <c r="BC6" s="9">
        <v>1294354.65612817</v>
      </c>
      <c r="BD6" s="9">
        <v>1076589.77101236</v>
      </c>
      <c r="BE6" s="9">
        <v>885436.30503962596</v>
      </c>
      <c r="BF6" s="9">
        <v>719537.53556572006</v>
      </c>
      <c r="BG6" s="9">
        <v>577377.13896083005</v>
      </c>
      <c r="BH6" s="9">
        <v>457105.25087012397</v>
      </c>
      <c r="BI6" s="9">
        <v>356762.13011655601</v>
      </c>
      <c r="BJ6" s="9">
        <v>274276.691655937</v>
      </c>
      <c r="BK6" s="9">
        <v>207511.60803345399</v>
      </c>
      <c r="BL6" s="9">
        <v>154372.42256338301</v>
      </c>
      <c r="BM6" s="9">
        <v>112812.835912318</v>
      </c>
      <c r="BN6" s="9">
        <v>80914.477212844402</v>
      </c>
      <c r="BO6" s="9">
        <v>56920.416747495001</v>
      </c>
      <c r="BP6" s="9">
        <v>39243.4332851207</v>
      </c>
      <c r="BQ6" s="9">
        <v>26504.355367569598</v>
      </c>
      <c r="BR6" s="9">
        <v>17527.8197188218</v>
      </c>
      <c r="BS6" s="9">
        <v>11342.3139078644</v>
      </c>
      <c r="BT6" s="9">
        <v>7177.4366944911799</v>
      </c>
      <c r="BU6" s="9">
        <v>4439.1257848519999</v>
      </c>
      <c r="BV6" s="9">
        <v>2681.9598102585301</v>
      </c>
      <c r="BW6" s="9">
        <v>1581.85389038577</v>
      </c>
      <c r="BX6" s="9">
        <v>910.22217107966298</v>
      </c>
      <c r="BY6" s="9">
        <v>510.477129467586</v>
      </c>
      <c r="BZ6" s="9">
        <v>278.63735079466801</v>
      </c>
      <c r="CA6" s="9">
        <v>147.57059373673101</v>
      </c>
      <c r="CB6" s="9">
        <v>75.819445607873305</v>
      </c>
      <c r="CC6" s="9">
        <v>37.7062102136154</v>
      </c>
      <c r="CD6" s="9">
        <v>18.0702743191246</v>
      </c>
      <c r="CE6" s="9">
        <v>8.3249811292915599</v>
      </c>
      <c r="CF6" s="9">
        <v>3.6094113393987701</v>
      </c>
      <c r="CG6" s="9">
        <v>1.4163614474563699</v>
      </c>
      <c r="CH6" s="9">
        <v>0.43381271442728098</v>
      </c>
    </row>
    <row r="7" spans="1:86">
      <c r="A7" s="6" t="s">
        <v>12</v>
      </c>
      <c r="B7" s="9">
        <v>139427769.043084</v>
      </c>
      <c r="C7" s="9">
        <v>143740483.67894101</v>
      </c>
      <c r="D7" s="9">
        <v>148229311.086337</v>
      </c>
      <c r="E7" s="9">
        <v>152831874.587165</v>
      </c>
      <c r="F7" s="9">
        <v>157528619.36390701</v>
      </c>
      <c r="G7" s="9">
        <v>167160881.86836901</v>
      </c>
      <c r="H7" s="9">
        <v>177546407.70456901</v>
      </c>
      <c r="I7" s="9">
        <v>188741899.062839</v>
      </c>
      <c r="J7" s="9">
        <v>200836567.63218901</v>
      </c>
      <c r="K7" s="9">
        <v>215035812.60658899</v>
      </c>
      <c r="L7" s="9">
        <v>228812994.207993</v>
      </c>
      <c r="M7" s="9">
        <v>243733129.84256101</v>
      </c>
      <c r="N7" s="9">
        <v>259859433.44983301</v>
      </c>
      <c r="O7" s="9">
        <v>277190480.56016803</v>
      </c>
      <c r="P7" s="9">
        <v>295698950.19320703</v>
      </c>
      <c r="Q7" s="9">
        <v>315304492.05312598</v>
      </c>
      <c r="R7" s="9">
        <v>335946555.11497802</v>
      </c>
      <c r="S7" s="9">
        <v>357581854.545968</v>
      </c>
      <c r="T7" s="9">
        <v>380133191.82967299</v>
      </c>
      <c r="U7" s="9">
        <v>403532939.172553</v>
      </c>
      <c r="V7" s="9">
        <v>313290715.88035399</v>
      </c>
      <c r="W7" s="9">
        <v>329851736.82416201</v>
      </c>
      <c r="X7" s="9">
        <v>345768442.54316401</v>
      </c>
      <c r="Y7" s="9">
        <v>360756130.25025803</v>
      </c>
      <c r="Z7" s="9">
        <v>374568524.55097097</v>
      </c>
      <c r="AA7" s="9">
        <v>386967233.19510502</v>
      </c>
      <c r="AB7" s="9">
        <v>397508375.08716398</v>
      </c>
      <c r="AC7" s="9">
        <v>405965906.61600202</v>
      </c>
      <c r="AD7" s="9">
        <v>412194374.96959001</v>
      </c>
      <c r="AE7" s="9">
        <v>416092331.475483</v>
      </c>
      <c r="AF7" s="9">
        <v>417683976.451621</v>
      </c>
      <c r="AG7" s="9">
        <v>417028371.18179202</v>
      </c>
      <c r="AH7" s="9">
        <v>414216069.34703398</v>
      </c>
      <c r="AI7" s="9">
        <v>409410907.24799597</v>
      </c>
      <c r="AJ7" s="9">
        <v>402824875.69537598</v>
      </c>
      <c r="AK7" s="9">
        <v>394664683.850977</v>
      </c>
      <c r="AL7" s="9">
        <v>385164762.07147098</v>
      </c>
      <c r="AM7" s="9">
        <v>374526533.80523098</v>
      </c>
      <c r="AN7" s="9">
        <v>362931581.61112797</v>
      </c>
      <c r="AO7" s="9">
        <v>350537708.07151002</v>
      </c>
      <c r="AP7" s="9">
        <v>337430605.27338701</v>
      </c>
      <c r="AQ7" s="9">
        <v>323685448.77221298</v>
      </c>
      <c r="AR7" s="9">
        <v>309341216.69524401</v>
      </c>
      <c r="AS7" s="9">
        <v>294440414.76734698</v>
      </c>
      <c r="AT7" s="9">
        <v>279032911.03258598</v>
      </c>
      <c r="AU7" s="9">
        <v>263172206.58948699</v>
      </c>
      <c r="AV7" s="9">
        <v>246927151.18579099</v>
      </c>
      <c r="AW7" s="9">
        <v>230349965.151299</v>
      </c>
      <c r="AX7" s="9">
        <v>213498227.106828</v>
      </c>
      <c r="AY7" s="9">
        <v>196458060.322721</v>
      </c>
      <c r="AZ7" s="9">
        <v>179315380.521265</v>
      </c>
      <c r="BA7" s="9">
        <v>162231641.25094599</v>
      </c>
      <c r="BB7" s="9">
        <v>145420698.35864401</v>
      </c>
      <c r="BC7" s="9">
        <v>129030244.350869</v>
      </c>
      <c r="BD7" s="9">
        <v>113239796.372133</v>
      </c>
      <c r="BE7" s="9">
        <v>98180863.155106306</v>
      </c>
      <c r="BF7" s="9">
        <v>83976589.793337494</v>
      </c>
      <c r="BG7" s="9">
        <v>70861542.331021801</v>
      </c>
      <c r="BH7" s="9">
        <v>58918287.985634997</v>
      </c>
      <c r="BI7" s="9">
        <v>48230708.712716296</v>
      </c>
      <c r="BJ7" s="9">
        <v>38846478.596266799</v>
      </c>
      <c r="BK7" s="9">
        <v>30741397.3863081</v>
      </c>
      <c r="BL7" s="9">
        <v>23886619.833446998</v>
      </c>
      <c r="BM7" s="9">
        <v>18199932.102681901</v>
      </c>
      <c r="BN7" s="9">
        <v>13578779.5630103</v>
      </c>
      <c r="BO7" s="9">
        <v>9914709.2589367591</v>
      </c>
      <c r="BP7" s="9">
        <v>7075558.0781187396</v>
      </c>
      <c r="BQ7" s="9">
        <v>4933239.5913050398</v>
      </c>
      <c r="BR7" s="9">
        <v>3361271.0014978801</v>
      </c>
      <c r="BS7" s="9">
        <v>2236371.96228847</v>
      </c>
      <c r="BT7" s="9">
        <v>1452032.62735641</v>
      </c>
      <c r="BU7" s="9">
        <v>919643.14695834601</v>
      </c>
      <c r="BV7" s="9">
        <v>568018.06535642804</v>
      </c>
      <c r="BW7" s="9">
        <v>342038.225035601</v>
      </c>
      <c r="BX7" s="9">
        <v>200713.98557808701</v>
      </c>
      <c r="BY7" s="9">
        <v>114762.741679282</v>
      </c>
      <c r="BZ7" s="9">
        <v>63936.154559521499</v>
      </c>
      <c r="CA7" s="9">
        <v>34515.766916048196</v>
      </c>
      <c r="CB7" s="9">
        <v>18048.6522229572</v>
      </c>
      <c r="CC7" s="9">
        <v>9128.9517725215101</v>
      </c>
      <c r="CD7" s="9">
        <v>4448.2034249034396</v>
      </c>
      <c r="CE7" s="9">
        <v>2077.1099546917999</v>
      </c>
      <c r="CF7" s="9">
        <v>916.199691975826</v>
      </c>
      <c r="CG7" s="9">
        <v>368.10291820601901</v>
      </c>
      <c r="CH7" s="9">
        <v>113.856034051821</v>
      </c>
    </row>
    <row r="8" spans="1:86" ht="15" customHeight="1">
      <c r="A8" s="6" t="s">
        <v>13</v>
      </c>
      <c r="B8" s="7">
        <f t="shared" ref="B8:CH8" si="2">MAX((B12-B7)*$B$32*$B$33, 0)</f>
        <v>8614725.579319682</v>
      </c>
      <c r="C8" s="7">
        <f t="shared" si="2"/>
        <v>11315931.274108315</v>
      </c>
      <c r="D8" s="7">
        <f t="shared" si="2"/>
        <v>14325766.662558245</v>
      </c>
      <c r="E8" s="7">
        <f t="shared" si="2"/>
        <v>17672132.646160796</v>
      </c>
      <c r="F8" s="7">
        <f t="shared" si="2"/>
        <v>21388352.657324638</v>
      </c>
      <c r="G8" s="7">
        <f t="shared" si="2"/>
        <v>23043598.04718288</v>
      </c>
      <c r="H8" s="7">
        <f t="shared" si="2"/>
        <v>24827965.485806879</v>
      </c>
      <c r="I8" s="7">
        <f t="shared" si="2"/>
        <v>26748339.809837278</v>
      </c>
      <c r="J8" s="7">
        <f t="shared" si="2"/>
        <v>28815180.512549274</v>
      </c>
      <c r="K8" s="7">
        <f t="shared" si="2"/>
        <v>30508316.636837296</v>
      </c>
      <c r="L8" s="7">
        <f t="shared" si="2"/>
        <v>32056941.068163369</v>
      </c>
      <c r="M8" s="7">
        <f t="shared" si="2"/>
        <v>33669801.915570721</v>
      </c>
      <c r="N8" s="7">
        <f t="shared" si="2"/>
        <v>35333851.224080153</v>
      </c>
      <c r="O8" s="7">
        <f t="shared" si="2"/>
        <v>37024485.523119338</v>
      </c>
      <c r="P8" s="7">
        <f t="shared" si="2"/>
        <v>38711250.00326062</v>
      </c>
      <c r="Q8" s="7">
        <f t="shared" si="2"/>
        <v>40355461.558499537</v>
      </c>
      <c r="R8" s="7">
        <f t="shared" si="2"/>
        <v>41918946.712810561</v>
      </c>
      <c r="S8" s="7">
        <f t="shared" si="2"/>
        <v>43362523.177935362</v>
      </c>
      <c r="T8" s="7">
        <f t="shared" si="2"/>
        <v>44640862.977756955</v>
      </c>
      <c r="U8" s="7">
        <f t="shared" si="2"/>
        <v>45707722.429174542</v>
      </c>
      <c r="V8" s="7">
        <f t="shared" si="2"/>
        <v>31539608.505430099</v>
      </c>
      <c r="W8" s="7">
        <f t="shared" si="2"/>
        <v>31281586.884402238</v>
      </c>
      <c r="X8" s="7">
        <f t="shared" si="2"/>
        <v>30638264.571281262</v>
      </c>
      <c r="Y8" s="7">
        <f t="shared" si="2"/>
        <v>29589083.351876136</v>
      </c>
      <c r="Z8" s="7">
        <f t="shared" si="2"/>
        <v>28127807.783533949</v>
      </c>
      <c r="AA8" s="7">
        <f t="shared" si="2"/>
        <v>26262618.386349592</v>
      </c>
      <c r="AB8" s="7">
        <f t="shared" si="2"/>
        <v>24023036.070161279</v>
      </c>
      <c r="AC8" s="7">
        <f t="shared" si="2"/>
        <v>21462769.432319041</v>
      </c>
      <c r="AD8" s="7">
        <f t="shared" si="2"/>
        <v>18658689.566596784</v>
      </c>
      <c r="AE8" s="7">
        <f t="shared" si="2"/>
        <v>15698372.171768161</v>
      </c>
      <c r="AF8" s="7">
        <f t="shared" si="2"/>
        <v>12673945.559221916</v>
      </c>
      <c r="AG8" s="7">
        <f t="shared" si="2"/>
        <v>9677814.2007398419</v>
      </c>
      <c r="AH8" s="7">
        <f t="shared" si="2"/>
        <v>6787819.5614237031</v>
      </c>
      <c r="AI8" s="7">
        <f t="shared" si="2"/>
        <v>4072045.464961939</v>
      </c>
      <c r="AJ8" s="7">
        <f t="shared" si="2"/>
        <v>1584302.9782195187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7177276367.0204897</v>
      </c>
      <c r="C9" s="7">
        <f t="shared" ref="C9:CH9" si="3">C4-C6-C7-C8</f>
        <v>18073126.95781628</v>
      </c>
      <c r="D9" s="7">
        <f t="shared" si="3"/>
        <v>8932061.316249771</v>
      </c>
      <c r="E9" s="7">
        <f t="shared" si="3"/>
        <v>-662691.45873700082</v>
      </c>
      <c r="F9" s="7">
        <f t="shared" si="3"/>
        <v>-10725670.020042714</v>
      </c>
      <c r="G9" s="7">
        <f t="shared" si="3"/>
        <v>-23940979.320067994</v>
      </c>
      <c r="H9" s="7">
        <f t="shared" si="3"/>
        <v>-38057698.756104738</v>
      </c>
      <c r="I9" s="7">
        <f t="shared" si="3"/>
        <v>-53142279.40327248</v>
      </c>
      <c r="J9" s="7">
        <f t="shared" si="3"/>
        <v>-69296341.781926244</v>
      </c>
      <c r="K9" s="7">
        <f t="shared" si="3"/>
        <v>-87210894.898038983</v>
      </c>
      <c r="L9" s="7">
        <f t="shared" si="3"/>
        <v>-105721476.59500331</v>
      </c>
      <c r="M9" s="7">
        <f t="shared" si="3"/>
        <v>-125435944.22254758</v>
      </c>
      <c r="N9" s="7">
        <f t="shared" si="3"/>
        <v>-146407377.25789496</v>
      </c>
      <c r="O9" s="7">
        <f t="shared" si="3"/>
        <v>-168612030.53509516</v>
      </c>
      <c r="P9" s="7">
        <f t="shared" si="3"/>
        <v>-191994531.84879202</v>
      </c>
      <c r="Q9" s="7">
        <f t="shared" si="3"/>
        <v>-216438886.56899777</v>
      </c>
      <c r="R9" s="7">
        <f t="shared" si="3"/>
        <v>-241849974.64336693</v>
      </c>
      <c r="S9" s="7">
        <f t="shared" si="3"/>
        <v>-268149877.08572161</v>
      </c>
      <c r="T9" s="7">
        <f t="shared" si="3"/>
        <v>-295221466.02974457</v>
      </c>
      <c r="U9" s="7">
        <f t="shared" si="3"/>
        <v>-322957585.35279274</v>
      </c>
      <c r="V9" s="7">
        <f t="shared" si="3"/>
        <v>-367283549.4807992</v>
      </c>
      <c r="W9" s="7">
        <f t="shared" si="3"/>
        <v>-382796247.2690081</v>
      </c>
      <c r="X9" s="7">
        <f t="shared" si="3"/>
        <v>-397267289.83353055</v>
      </c>
      <c r="Y9" s="7">
        <f t="shared" si="3"/>
        <v>-410392388.29483157</v>
      </c>
      <c r="Z9" s="7">
        <f t="shared" si="3"/>
        <v>-421920380.90465993</v>
      </c>
      <c r="AA9" s="7">
        <f t="shared" si="3"/>
        <v>-431622743.55942863</v>
      </c>
      <c r="AB9" s="7">
        <f t="shared" si="3"/>
        <v>-439087138.16250885</v>
      </c>
      <c r="AC9" s="7">
        <f t="shared" si="3"/>
        <v>-444143878.98317379</v>
      </c>
      <c r="AD9" s="7">
        <f t="shared" si="3"/>
        <v>-446727307.38331413</v>
      </c>
      <c r="AE9" s="7">
        <f t="shared" si="3"/>
        <v>-446826651.66804248</v>
      </c>
      <c r="AF9" s="7">
        <f t="shared" si="3"/>
        <v>-444561474.5487166</v>
      </c>
      <c r="AG9" s="7">
        <f t="shared" si="3"/>
        <v>-440086448.96296519</v>
      </c>
      <c r="AH9" s="7">
        <f t="shared" si="3"/>
        <v>-433573082.69336528</v>
      </c>
      <c r="AI9" s="7">
        <f t="shared" si="3"/>
        <v>-425256260.30516911</v>
      </c>
      <c r="AJ9" s="7">
        <f t="shared" si="3"/>
        <v>-415404487.44722927</v>
      </c>
      <c r="AK9" s="7">
        <f t="shared" si="3"/>
        <v>-404902266.35576743</v>
      </c>
      <c r="AL9" s="7">
        <f t="shared" si="3"/>
        <v>-394666972.9239164</v>
      </c>
      <c r="AM9" s="7">
        <f t="shared" si="3"/>
        <v>-383317455.31328452</v>
      </c>
      <c r="AN9" s="7">
        <f t="shared" si="3"/>
        <v>-371036716.83399737</v>
      </c>
      <c r="AO9" s="7">
        <f t="shared" si="3"/>
        <v>-357983692.3280158</v>
      </c>
      <c r="AP9" s="7">
        <f t="shared" si="3"/>
        <v>-344244960.45207012</v>
      </c>
      <c r="AQ9" s="7">
        <f t="shared" si="3"/>
        <v>-329896423.65277654</v>
      </c>
      <c r="AR9" s="7">
        <f t="shared" si="3"/>
        <v>-314977643.13731718</v>
      </c>
      <c r="AS9" s="7">
        <f t="shared" si="3"/>
        <v>-299531606.03526795</v>
      </c>
      <c r="AT9" s="7">
        <f t="shared" si="3"/>
        <v>-283608584.56641996</v>
      </c>
      <c r="AU9" s="7">
        <f t="shared" si="3"/>
        <v>-267262408.57591146</v>
      </c>
      <c r="AV9" s="7">
        <f t="shared" si="3"/>
        <v>-250562158.94062781</v>
      </c>
      <c r="AW9" s="7">
        <f t="shared" si="3"/>
        <v>-233560173.05783042</v>
      </c>
      <c r="AX9" s="7">
        <f t="shared" si="3"/>
        <v>-216314053.64464647</v>
      </c>
      <c r="AY9" s="7">
        <f t="shared" si="3"/>
        <v>-198909874.36920854</v>
      </c>
      <c r="AZ9" s="7">
        <f t="shared" si="3"/>
        <v>-181433408.0745602</v>
      </c>
      <c r="BA9" s="7">
        <f t="shared" si="3"/>
        <v>-164045855.46764022</v>
      </c>
      <c r="BB9" s="7">
        <f t="shared" si="3"/>
        <v>-146960608.81934136</v>
      </c>
      <c r="BC9" s="7">
        <f t="shared" si="3"/>
        <v>-130324599.00699717</v>
      </c>
      <c r="BD9" s="7">
        <f t="shared" si="3"/>
        <v>-114316386.14314537</v>
      </c>
      <c r="BE9" s="7">
        <f t="shared" si="3"/>
        <v>-99066299.460145935</v>
      </c>
      <c r="BF9" s="7">
        <f t="shared" si="3"/>
        <v>-84696127.328903213</v>
      </c>
      <c r="BG9" s="7">
        <f t="shared" si="3"/>
        <v>-71438919.469982624</v>
      </c>
      <c r="BH9" s="7">
        <f t="shared" si="3"/>
        <v>-59375393.236505121</v>
      </c>
      <c r="BI9" s="7">
        <f t="shared" si="3"/>
        <v>-48587470.842832856</v>
      </c>
      <c r="BJ9" s="7">
        <f t="shared" si="3"/>
        <v>-39120755.287922733</v>
      </c>
      <c r="BK9" s="7">
        <f t="shared" si="3"/>
        <v>-30948908.994341552</v>
      </c>
      <c r="BL9" s="7">
        <f t="shared" si="3"/>
        <v>-24040992.25601038</v>
      </c>
      <c r="BM9" s="7">
        <f t="shared" si="3"/>
        <v>-18312744.938594218</v>
      </c>
      <c r="BN9" s="7">
        <f t="shared" si="3"/>
        <v>-13659694.040223144</v>
      </c>
      <c r="BO9" s="7">
        <f t="shared" si="3"/>
        <v>-9971629.6756842546</v>
      </c>
      <c r="BP9" s="7">
        <f t="shared" si="3"/>
        <v>-7114801.5114038605</v>
      </c>
      <c r="BQ9" s="7">
        <f t="shared" si="3"/>
        <v>-4959743.9466726091</v>
      </c>
      <c r="BR9" s="7">
        <f t="shared" si="3"/>
        <v>-3378798.821216702</v>
      </c>
      <c r="BS9" s="7">
        <f t="shared" si="3"/>
        <v>-2247714.2761963345</v>
      </c>
      <c r="BT9" s="7">
        <f t="shared" si="3"/>
        <v>-1459210.0640509012</v>
      </c>
      <c r="BU9" s="7">
        <f t="shared" si="3"/>
        <v>-924082.27274319797</v>
      </c>
      <c r="BV9" s="7">
        <f t="shared" si="3"/>
        <v>-570700.02516668662</v>
      </c>
      <c r="BW9" s="7">
        <f t="shared" si="3"/>
        <v>-343620.07892598677</v>
      </c>
      <c r="BX9" s="7">
        <f t="shared" si="3"/>
        <v>-201624.20774916667</v>
      </c>
      <c r="BY9" s="7">
        <f t="shared" si="3"/>
        <v>-115273.21880874959</v>
      </c>
      <c r="BZ9" s="7">
        <f t="shared" si="3"/>
        <v>-64214.791910316169</v>
      </c>
      <c r="CA9" s="7">
        <f t="shared" si="3"/>
        <v>-34663.337509784928</v>
      </c>
      <c r="CB9" s="7">
        <f t="shared" si="3"/>
        <v>-18124.471668565075</v>
      </c>
      <c r="CC9" s="7">
        <f t="shared" si="3"/>
        <v>-9166.6579827351252</v>
      </c>
      <c r="CD9" s="7">
        <f t="shared" si="3"/>
        <v>-4466.2736992225646</v>
      </c>
      <c r="CE9" s="7">
        <f t="shared" si="3"/>
        <v>-2085.4349358210916</v>
      </c>
      <c r="CF9" s="7">
        <f t="shared" si="3"/>
        <v>-919.80910331522477</v>
      </c>
      <c r="CG9" s="7">
        <f t="shared" si="3"/>
        <v>-369.51927965347539</v>
      </c>
      <c r="CH9" s="7">
        <f t="shared" si="3"/>
        <v>-114.28984676624827</v>
      </c>
    </row>
    <row r="10" spans="1:86">
      <c r="A10" s="6" t="s">
        <v>15</v>
      </c>
      <c r="B10" s="7">
        <f t="shared" ref="B10:CH10" si="4">B9-C3+(1+$B$28)*B3</f>
        <v>1143051344.0007458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TRANSPOSE('High Goal Meeting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1143051344.0007458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1088620327.6197579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229096117.28666931</v>
      </c>
      <c r="D21" s="5">
        <f t="shared" si="8"/>
        <v>216098238.49178529</v>
      </c>
      <c r="E21" s="5">
        <f t="shared" si="8"/>
        <v>203814690.52147117</v>
      </c>
      <c r="F21" s="5">
        <f t="shared" si="8"/>
        <v>192206420.10834244</v>
      </c>
      <c r="G21" s="5">
        <f t="shared" si="8"/>
        <v>180938533.48389491</v>
      </c>
      <c r="H21" s="5">
        <f t="shared" si="8"/>
        <v>170287877.09112516</v>
      </c>
      <c r="I21" s="5">
        <f t="shared" si="8"/>
        <v>160219386.76671588</v>
      </c>
      <c r="J21" s="5">
        <f t="shared" si="8"/>
        <v>150700742.86642748</v>
      </c>
      <c r="K21" s="5">
        <f t="shared" si="8"/>
        <v>141697818.34717095</v>
      </c>
      <c r="L21" s="5">
        <f t="shared" si="8"/>
        <v>132218272.53234695</v>
      </c>
      <c r="M21" s="5">
        <f t="shared" si="8"/>
        <v>123321410.33672155</v>
      </c>
      <c r="N21" s="5">
        <f t="shared" si="8"/>
        <v>114970604.43077177</v>
      </c>
      <c r="O21" s="5">
        <f t="shared" si="8"/>
        <v>107131943.03915657</v>
      </c>
      <c r="P21" s="5">
        <f t="shared" si="8"/>
        <v>99773660.115056679</v>
      </c>
      <c r="Q21" s="5">
        <f t="shared" si="8"/>
        <v>92865761.285255134</v>
      </c>
      <c r="R21" s="5">
        <f t="shared" si="8"/>
        <v>86380019.587117195</v>
      </c>
      <c r="S21" s="5">
        <f t="shared" si="8"/>
        <v>80289712.828590915</v>
      </c>
      <c r="T21" s="5">
        <f t="shared" si="8"/>
        <v>74569603.269377172</v>
      </c>
      <c r="U21" s="5">
        <f t="shared" si="8"/>
        <v>69195720.690468639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1088620327.6197579</v>
      </c>
    </row>
    <row r="24" spans="1:86" ht="15.75" customHeight="1">
      <c r="A24" s="5" t="s">
        <v>23</v>
      </c>
      <c r="B24" s="7">
        <f>SUM(B21:CH21)</f>
        <v>10840664685.705275</v>
      </c>
    </row>
    <row r="25" spans="1:86" ht="15.75" customHeight="1">
      <c r="A25" s="5" t="s">
        <v>17</v>
      </c>
      <c r="B25" s="14">
        <f>B23/B24</f>
        <v>0.10042007194035207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24">
        <v>0.8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51572610.995182902</v>
      </c>
      <c r="D2" s="1">
        <v>146390830.38744301</v>
      </c>
      <c r="E2" s="1">
        <f>'Low Goal Meeting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50570494.098619297</v>
      </c>
      <c r="C3" s="1">
        <v>51064542.283371903</v>
      </c>
      <c r="D3" s="1">
        <v>151513313.683768</v>
      </c>
      <c r="E3" s="1">
        <f>'Low Goal Meeting Value'!$B$31*B3</f>
        <v>240513269.93303338</v>
      </c>
      <c r="F3" s="1">
        <v>167315340.5</v>
      </c>
      <c r="G3" s="4"/>
    </row>
    <row r="4" spans="1:7" ht="15.75">
      <c r="A4" s="1">
        <v>2025</v>
      </c>
      <c r="B4" s="4">
        <v>50077572.916381903</v>
      </c>
      <c r="C4" s="1">
        <v>50554786.122038901</v>
      </c>
      <c r="D4" s="1">
        <v>156894603.19951099</v>
      </c>
      <c r="E4" s="1">
        <f>'Low Goal Meeting Value'!$B$31*B4</f>
        <v>238168936.79031235</v>
      </c>
      <c r="F4" s="1">
        <v>178074658.30000001</v>
      </c>
      <c r="G4" s="4"/>
    </row>
    <row r="5" spans="1:7" ht="15.75">
      <c r="A5" s="1">
        <v>2026</v>
      </c>
      <c r="B5" s="4">
        <v>49582713.390386797</v>
      </c>
      <c r="C5" s="1">
        <v>50043128.960870303</v>
      </c>
      <c r="D5" s="1">
        <v>162477856.18945399</v>
      </c>
      <c r="E5" s="1">
        <f>'Low Goal Meeting Value'!$B$31*B5</f>
        <v>235815384.88467962</v>
      </c>
      <c r="F5" s="1">
        <v>189648817.59999999</v>
      </c>
      <c r="G5" s="4"/>
    </row>
    <row r="6" spans="1:7" ht="15.75">
      <c r="A6" s="1">
        <v>2027</v>
      </c>
      <c r="B6" s="4">
        <v>49085639.199739598</v>
      </c>
      <c r="C6" s="1">
        <v>49529431.953074403</v>
      </c>
      <c r="D6" s="1">
        <v>168252314.13619801</v>
      </c>
      <c r="E6" s="1">
        <f>'Low Goal Meeting Value'!$B$31*B6</f>
        <v>233451300.03396153</v>
      </c>
      <c r="F6" s="1">
        <v>202087687.40000001</v>
      </c>
      <c r="G6" s="4"/>
    </row>
    <row r="7" spans="1:7" ht="15.75">
      <c r="A7" s="1">
        <v>2028</v>
      </c>
      <c r="B7" s="4">
        <v>48506168.766363703</v>
      </c>
      <c r="C7" s="1">
        <v>48932115.900532402</v>
      </c>
      <c r="D7" s="1">
        <v>179040344.524409</v>
      </c>
      <c r="E7" s="1">
        <f>'Low Goal Meeting Value'!$B$31*B7</f>
        <v>230695338.65282577</v>
      </c>
      <c r="F7" s="1">
        <v>215168377.80000001</v>
      </c>
      <c r="G7" s="4"/>
    </row>
    <row r="8" spans="1:7" ht="15.75">
      <c r="A8" s="1">
        <v>2029</v>
      </c>
      <c r="B8" s="4">
        <v>47919812.1928121</v>
      </c>
      <c r="C8" s="1">
        <v>48327612.571408004</v>
      </c>
      <c r="D8" s="1">
        <v>190688858.99996001</v>
      </c>
      <c r="E8" s="1">
        <f>'Low Goal Meeting Value'!$B$31*B8</f>
        <v>227906626.78901437</v>
      </c>
      <c r="F8" s="1">
        <v>229271335.80000001</v>
      </c>
      <c r="G8" s="4"/>
    </row>
    <row r="9" spans="1:7" ht="15.75">
      <c r="A9" s="1">
        <v>2030</v>
      </c>
      <c r="B9" s="4">
        <v>47325618.969545998</v>
      </c>
      <c r="C9" s="1">
        <v>47715007.977126002</v>
      </c>
      <c r="D9" s="1">
        <v>203262344.60571501</v>
      </c>
      <c r="E9" s="1">
        <f>'Low Goal Meeting Value'!$B$31*B9</f>
        <v>225080643.81916079</v>
      </c>
      <c r="F9" s="1">
        <v>244467607</v>
      </c>
      <c r="G9" s="4"/>
    </row>
    <row r="10" spans="1:7" ht="15.75">
      <c r="A10" s="1">
        <v>2031</v>
      </c>
      <c r="B10" s="4">
        <v>46722829.425562203</v>
      </c>
      <c r="C10" s="1">
        <v>47093342.6756512</v>
      </c>
      <c r="D10" s="1">
        <v>216860667.41757199</v>
      </c>
      <c r="E10" s="1">
        <f>'Low Goal Meeting Value'!$B$31*B10</f>
        <v>222213776.74797386</v>
      </c>
      <c r="F10" s="1">
        <v>260868193.69999999</v>
      </c>
      <c r="G10" s="4"/>
    </row>
    <row r="11" spans="1:7" ht="15.75">
      <c r="A11" s="1">
        <v>2032</v>
      </c>
      <c r="B11" s="4">
        <v>46110153.962562598</v>
      </c>
      <c r="C11" s="1">
        <v>46460870.067565702</v>
      </c>
      <c r="D11" s="1">
        <v>232017832.82875001</v>
      </c>
      <c r="E11" s="1">
        <f>'Low Goal Meeting Value'!$B$31*B11</f>
        <v>219299892.24594772</v>
      </c>
      <c r="F11" s="1">
        <v>278594805.60000002</v>
      </c>
      <c r="G11" s="4"/>
    </row>
    <row r="12" spans="1:7" ht="15.75">
      <c r="A12" s="1">
        <v>2033</v>
      </c>
      <c r="B12" s="4">
        <v>45157439.505887598</v>
      </c>
      <c r="C12" s="1">
        <v>45484509.952206001</v>
      </c>
      <c r="D12" s="1">
        <v>246676392.81483001</v>
      </c>
      <c r="E12" s="1">
        <f>'Low Goal Meeting Value'!$B$31*B12</f>
        <v>214768782.29000142</v>
      </c>
      <c r="F12" s="1">
        <v>295598288.10000002</v>
      </c>
      <c r="G12" s="4"/>
    </row>
    <row r="13" spans="1:7" ht="15.75">
      <c r="A13" s="1">
        <v>2034</v>
      </c>
      <c r="B13" s="4">
        <v>44204399.410177998</v>
      </c>
      <c r="C13" s="1">
        <v>44506417.215924203</v>
      </c>
      <c r="D13" s="1">
        <v>262517543.46702799</v>
      </c>
      <c r="E13" s="1">
        <f>'Low Goal Meeting Value'!$B$31*B13</f>
        <v>210236123.59480658</v>
      </c>
      <c r="F13" s="1">
        <v>313878550.5</v>
      </c>
      <c r="G13" s="4"/>
    </row>
    <row r="14" spans="1:7" ht="15.75">
      <c r="A14" s="1">
        <v>2035</v>
      </c>
      <c r="B14" s="4">
        <v>43250023.886818402</v>
      </c>
      <c r="C14" s="1">
        <v>43525260.774837799</v>
      </c>
      <c r="D14" s="1">
        <v>279597940.87260097</v>
      </c>
      <c r="E14" s="1">
        <f>'Low Goal Meeting Value'!$B$31*B14</f>
        <v>205697113.60570833</v>
      </c>
      <c r="F14" s="1">
        <v>333471623.5</v>
      </c>
      <c r="G14" s="4"/>
    </row>
    <row r="15" spans="1:7" ht="15.75">
      <c r="A15" s="1">
        <v>2036</v>
      </c>
      <c r="B15" s="4">
        <v>42293434.900609098</v>
      </c>
      <c r="C15" s="1">
        <v>42539671.803230099</v>
      </c>
      <c r="D15" s="1">
        <v>297902372.83536899</v>
      </c>
      <c r="E15" s="1">
        <f>'Low Goal Meeting Value'!$B$31*B15</f>
        <v>201147576.38729689</v>
      </c>
      <c r="F15" s="1">
        <v>354324825.39999998</v>
      </c>
      <c r="G15" s="4"/>
    </row>
    <row r="16" spans="1:7" ht="15.75">
      <c r="A16" s="1">
        <v>2037</v>
      </c>
      <c r="B16" s="4">
        <v>41333740.091014601</v>
      </c>
      <c r="C16" s="1">
        <v>41548317.255549297</v>
      </c>
      <c r="D16" s="1">
        <v>317387273.61879897</v>
      </c>
      <c r="E16" s="1">
        <f>'Low Goal Meeting Value'!$B$31*B16</f>
        <v>196583267.87286544</v>
      </c>
      <c r="F16" s="1">
        <v>376347387.69999999</v>
      </c>
      <c r="G16" s="4"/>
    </row>
    <row r="17" spans="1:7" ht="15.75">
      <c r="A17" s="1">
        <v>2038</v>
      </c>
      <c r="B17" s="4">
        <v>40369918.247265697</v>
      </c>
      <c r="C17" s="1">
        <v>40549915.042202502</v>
      </c>
      <c r="D17" s="1">
        <v>337951988.79864597</v>
      </c>
      <c r="E17" s="1">
        <f>'Low Goal Meeting Value'!$B$31*B17</f>
        <v>191999331.18399566</v>
      </c>
      <c r="F17" s="1">
        <v>399378370.30000001</v>
      </c>
      <c r="G17" s="4"/>
    </row>
    <row r="18" spans="1:7" ht="15.75">
      <c r="A18" s="1">
        <v>2039</v>
      </c>
      <c r="B18" s="4">
        <v>39400851.420953803</v>
      </c>
      <c r="C18" s="1">
        <v>39543297.177418999</v>
      </c>
      <c r="D18" s="1">
        <v>359514796.538378</v>
      </c>
      <c r="E18" s="1">
        <f>'Low Goal Meeting Value'!$B$31*B18</f>
        <v>187390449.35805631</v>
      </c>
      <c r="F18" s="1">
        <v>423277694.10000002</v>
      </c>
      <c r="G18" s="4"/>
    </row>
    <row r="19" spans="1:7" ht="15.75">
      <c r="A19" s="1">
        <v>2040</v>
      </c>
      <c r="B19" s="4">
        <v>38425239.705209799</v>
      </c>
      <c r="C19" s="1">
        <v>38527384.977573499</v>
      </c>
      <c r="D19" s="1">
        <v>382010212.57480699</v>
      </c>
      <c r="E19" s="1">
        <f>'Low Goal Meeting Value'!$B$31*B19</f>
        <v>182750440.03797781</v>
      </c>
      <c r="F19" s="1">
        <v>447920444.5</v>
      </c>
      <c r="G19" s="4"/>
    </row>
    <row r="20" spans="1:7" ht="15.75">
      <c r="A20" s="1">
        <v>2041</v>
      </c>
      <c r="B20" s="4">
        <v>37441614.7222303</v>
      </c>
      <c r="C20" s="1">
        <v>37501157.963134803</v>
      </c>
      <c r="D20" s="1">
        <v>405336025.08606499</v>
      </c>
      <c r="E20" s="1">
        <f>'Low Goal Meeting Value'!$B$31*B20</f>
        <v>178072319.61892733</v>
      </c>
      <c r="F20" s="1">
        <v>473134989.69999999</v>
      </c>
      <c r="G20" s="4"/>
    </row>
    <row r="21" spans="1:7" ht="15.75" customHeight="1">
      <c r="A21" s="1">
        <v>2042</v>
      </c>
      <c r="B21" s="4">
        <v>36448245.390360303</v>
      </c>
      <c r="C21" s="1">
        <v>36463694.764569201</v>
      </c>
      <c r="D21" s="1">
        <v>429397883.91803098</v>
      </c>
      <c r="E21" s="1">
        <f>'Low Goal Meeting Value'!$B$31*B21</f>
        <v>173347855.07655361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16770121.8527907</v>
      </c>
      <c r="D22" s="1">
        <v>331112625.75590098</v>
      </c>
      <c r="E22" s="1">
        <f>'Low Goal Meeting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16155618.6742128</v>
      </c>
      <c r="D23" s="1">
        <v>347581383.42875397</v>
      </c>
      <c r="E23" s="1">
        <f>'Low Goal Meeting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15532309.754423499</v>
      </c>
      <c r="D24" s="1">
        <v>363186578.480941</v>
      </c>
      <c r="E24" s="1">
        <f>'Low Goal Meeting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14901158.3342971</v>
      </c>
      <c r="D25" s="1">
        <v>377627306.91974801</v>
      </c>
      <c r="E25" s="1">
        <f>'Low Goal Meeting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14263430.9502498</v>
      </c>
      <c r="D26" s="1">
        <v>390649381.34123802</v>
      </c>
      <c r="E26" s="1">
        <f>'Low Goal Meeting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13620655.807111099</v>
      </c>
      <c r="D27" s="1">
        <v>402013309.83402199</v>
      </c>
      <c r="E27" s="1">
        <f>'Low Goal Meeting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12974609.268963801</v>
      </c>
      <c r="D28" s="1">
        <v>411286382.31343001</v>
      </c>
      <c r="E28" s="1">
        <f>'Low Goal Meeting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12327533.442513499</v>
      </c>
      <c r="D29" s="1">
        <v>418268137.29698199</v>
      </c>
      <c r="E29" s="1">
        <f>'Low Goal Meeting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11681841.157756301</v>
      </c>
      <c r="D30" s="1">
        <v>422851949.95618802</v>
      </c>
      <c r="E30" s="1">
        <f>'Low Goal Meeting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11040040.703616099</v>
      </c>
      <c r="D31" s="1">
        <v>424983294.00207901</v>
      </c>
      <c r="E31" s="1">
        <f>'Low Goal Meeting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10404689.2635519</v>
      </c>
      <c r="D32" s="1">
        <v>424738973.09679198</v>
      </c>
      <c r="E32" s="1">
        <f>'Low Goal Meeting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9778261.5820829608</v>
      </c>
      <c r="D33" s="1">
        <v>422232858.939619</v>
      </c>
      <c r="E33" s="1">
        <f>'Low Goal Meeting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9163103.3075722996</v>
      </c>
      <c r="D34" s="1">
        <v>417604652.87753302</v>
      </c>
      <c r="E34" s="1">
        <f>'Low Goal Meeting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8561397.8876942601</v>
      </c>
      <c r="D35" s="1">
        <v>411063742.66713601</v>
      </c>
      <c r="E35" s="1">
        <f>'Low Goal Meeting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7975084.7807528796</v>
      </c>
      <c r="D36" s="1">
        <v>402861354.84637702</v>
      </c>
      <c r="E36" s="1">
        <f>'Low Goal Meeting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7405821.5583136296</v>
      </c>
      <c r="D37" s="1">
        <v>393229905.06588602</v>
      </c>
      <c r="E37" s="1">
        <f>'Low Goal Meeting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6855009.7557694502</v>
      </c>
      <c r="D38" s="1">
        <v>382417260.93882602</v>
      </c>
      <c r="E38" s="1">
        <f>'Low Goal Meeting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6323774.87559448</v>
      </c>
      <c r="D39" s="1">
        <v>370626364.31926799</v>
      </c>
      <c r="E39" s="1">
        <f>'Low Goal Meeting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5813007.6843165196</v>
      </c>
      <c r="D40" s="1">
        <v>358028645.99050599</v>
      </c>
      <c r="E40" s="1">
        <f>'Low Goal Meeting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5323396.3769776002</v>
      </c>
      <c r="D41" s="1">
        <v>344763232.66406202</v>
      </c>
      <c r="E41" s="1">
        <f>'Low Goal Meeting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4855472.4584030099</v>
      </c>
      <c r="D42" s="1">
        <v>330893348.61778998</v>
      </c>
      <c r="E42" s="1">
        <f>'Low Goal Meeting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4409665.4095374001</v>
      </c>
      <c r="D43" s="1">
        <v>316471846.36656499</v>
      </c>
      <c r="E43" s="1">
        <f>'Low Goal Meeting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3986324.0515909502</v>
      </c>
      <c r="D44" s="1">
        <v>301519216.96532702</v>
      </c>
      <c r="E44" s="1">
        <f>'Low Goal Meeting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3585742.2114724801</v>
      </c>
      <c r="D45" s="1">
        <v>286063729.97354603</v>
      </c>
      <c r="E45" s="1">
        <f>'Low Goal Meeting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3208165.4536158801</v>
      </c>
      <c r="D46" s="1">
        <v>270147228.04905498</v>
      </c>
      <c r="E46" s="1">
        <f>'Low Goal Meeting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2853794.8798951898</v>
      </c>
      <c r="D47" s="1">
        <v>253820864.449411</v>
      </c>
      <c r="E47" s="1">
        <f>'Low Goal Meeting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2522759.8262180001</v>
      </c>
      <c r="D48" s="1">
        <v>237156139.840837</v>
      </c>
      <c r="E48" s="1">
        <f>'Low Goal Meeting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2215097.7592233098</v>
      </c>
      <c r="D49" s="1">
        <v>220211846.98183</v>
      </c>
      <c r="E49" s="1">
        <f>'Low Goal Meeting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1930770.2854335301</v>
      </c>
      <c r="D50" s="1">
        <v>203053856.61798599</v>
      </c>
      <c r="E50" s="1">
        <f>'Low Goal Meeting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1669669.96877706</v>
      </c>
      <c r="D51" s="1">
        <v>185778667.68830499</v>
      </c>
      <c r="E51" s="1">
        <f>'Low Goal Meeting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1431602.48051209</v>
      </c>
      <c r="D52" s="1">
        <v>168482538.35988101</v>
      </c>
      <c r="E52" s="1">
        <f>'Low Goal Meeting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1216276.4429144</v>
      </c>
      <c r="D53" s="1">
        <v>151339840.60440701</v>
      </c>
      <c r="E53" s="1">
        <f>'Low Goal Meeting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1023229.63464458</v>
      </c>
      <c r="D54" s="1">
        <v>134576136.39902601</v>
      </c>
      <c r="E54" s="1">
        <f>'Low Goal Meeting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851758.82168238203</v>
      </c>
      <c r="D55" s="1">
        <v>118345551.8317</v>
      </c>
      <c r="E55" s="1">
        <f>'Low Goal Meeting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701004.97827267495</v>
      </c>
      <c r="D56" s="1">
        <v>102831906.152274</v>
      </c>
      <c r="E56" s="1">
        <f>'Low Goal Meeting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569937.02609442803</v>
      </c>
      <c r="D57" s="1">
        <v>88167379.045420498</v>
      </c>
      <c r="E57" s="1">
        <f>'Low Goal Meeting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457386.21680339199</v>
      </c>
      <c r="D58" s="1">
        <v>74472327.613541201</v>
      </c>
      <c r="E58" s="1">
        <f>'Low Goal Meeting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362069.71702623402</v>
      </c>
      <c r="D59" s="1">
        <v>61971323.7668145</v>
      </c>
      <c r="E59" s="1">
        <f>'Low Goal Meeting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282465.73885942902</v>
      </c>
      <c r="D60" s="1">
        <v>50732298.836580098</v>
      </c>
      <c r="E60" s="1">
        <f>'Low Goal Meeting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216988.084769407</v>
      </c>
      <c r="D61" s="1">
        <v>40818842.660229102</v>
      </c>
      <c r="E61" s="1">
        <f>'Low Goal Meeting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163993.156343446</v>
      </c>
      <c r="D62" s="1">
        <v>32254590.041701499</v>
      </c>
      <c r="E62" s="1">
        <f>'Low Goal Meeting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121817.033046771</v>
      </c>
      <c r="D63" s="1">
        <v>24990605.867043801</v>
      </c>
      <c r="E63" s="1">
        <f>'Low Goal Meeting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88859.721070351603</v>
      </c>
      <c r="D64" s="1">
        <v>18970623.0038804</v>
      </c>
      <c r="E64" s="1">
        <f>'Low Goal Meeting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63591.382344171798</v>
      </c>
      <c r="D65" s="1">
        <v>14088329.838032801</v>
      </c>
      <c r="E65" s="1">
        <f>'Low Goal Meeting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44607.764631910897</v>
      </c>
      <c r="D66" s="1">
        <v>10219307.372259401</v>
      </c>
      <c r="E66" s="1">
        <f>'Low Goal Meeting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30652.6717884748</v>
      </c>
      <c r="D67" s="1">
        <v>7235997.4588218099</v>
      </c>
      <c r="E67" s="1">
        <f>'Low Goal Meeting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20620.4420068912</v>
      </c>
      <c r="D68" s="1">
        <v>4994376.15621466</v>
      </c>
      <c r="E68" s="1">
        <f>'Low Goal Meeting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13575.9626140608</v>
      </c>
      <c r="D69" s="1">
        <v>3358999.2273249198</v>
      </c>
      <c r="E69" s="1">
        <f>'Low Goal Meeting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8745.7311925325794</v>
      </c>
      <c r="D70" s="1">
        <v>2202278.7338289502</v>
      </c>
      <c r="E70" s="1">
        <f>'Low Goal Meeting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5510.3073922920503</v>
      </c>
      <c r="D71" s="1">
        <v>1406646.4957008599</v>
      </c>
      <c r="E71" s="1">
        <f>'Low Goal Meeting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3394.4250171203498</v>
      </c>
      <c r="D72" s="1">
        <v>874926.02414444205</v>
      </c>
      <c r="E72" s="1">
        <f>'Low Goal Meeting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2043.9907606805</v>
      </c>
      <c r="D73" s="1">
        <v>529912.061337244</v>
      </c>
      <c r="E73" s="1">
        <f>'Low Goal Meeting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1202.9403412201</v>
      </c>
      <c r="D74" s="1">
        <v>312579.20663064998</v>
      </c>
      <c r="E74" s="1">
        <f>'Low Goal Meeting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691.75997218096597</v>
      </c>
      <c r="D75" s="1">
        <v>179628.01131185101</v>
      </c>
      <c r="E75" s="1">
        <f>'Low Goal Meeting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388.58878728854398</v>
      </c>
      <c r="D76" s="1">
        <v>100591.553199402</v>
      </c>
      <c r="E76" s="1">
        <f>'Low Goal Meeting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213.10687125129601</v>
      </c>
      <c r="D77" s="1">
        <v>54924.568640203601</v>
      </c>
      <c r="E77" s="1">
        <f>'Low Goal Meeting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113.968211181076</v>
      </c>
      <c r="D78" s="1">
        <v>29266.685916513899</v>
      </c>
      <c r="E78" s="1">
        <f>'Low Goal Meeting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59.262922528803003</v>
      </c>
      <c r="D79" s="1">
        <v>15139.0024659874</v>
      </c>
      <c r="E79" s="1">
        <f>'Low Goal Meeting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29.9808685316553</v>
      </c>
      <c r="D80" s="1">
        <v>7610.9083448359597</v>
      </c>
      <c r="E80" s="1">
        <f>'Low Goal Meeting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14.7210225009464</v>
      </c>
      <c r="D81" s="1">
        <v>3713.4517018353199</v>
      </c>
      <c r="E81" s="1">
        <f>'Low Goal Meeting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6.9660355298036496</v>
      </c>
      <c r="D82" s="1">
        <v>1748.9254532037801</v>
      </c>
      <c r="E82" s="1">
        <f>'Low Goal Meeting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3.2014247160490599</v>
      </c>
      <c r="D83" s="1">
        <v>799.34529047234003</v>
      </c>
      <c r="E83" s="1">
        <f>'Low Goal Meeting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1.3794959298401599</v>
      </c>
      <c r="D84" s="1">
        <v>344.36489901657097</v>
      </c>
      <c r="E84" s="1">
        <f>'Low Goal Meeting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0.53336022250812698</v>
      </c>
      <c r="D85" s="1">
        <v>132.22130156940301</v>
      </c>
      <c r="E85" s="1">
        <f>'Low Goal Meeting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0.163925528423192</v>
      </c>
      <c r="D86" s="1">
        <v>41.867523976982298</v>
      </c>
      <c r="E86" s="1">
        <f>'Low Goal Meeting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5643578029.3975191</v>
      </c>
      <c r="D3" s="7">
        <f t="shared" si="0"/>
        <v>5847976419.418416</v>
      </c>
      <c r="E3" s="7">
        <f t="shared" si="0"/>
        <v>6050322849.5516434</v>
      </c>
      <c r="F3" s="7">
        <f t="shared" si="0"/>
        <v>6250236161.7186499</v>
      </c>
      <c r="G3" s="7">
        <f t="shared" si="0"/>
        <v>6447322433.3274145</v>
      </c>
      <c r="H3" s="7">
        <f t="shared" si="0"/>
        <v>6636961938.5655155</v>
      </c>
      <c r="I3" s="7">
        <f t="shared" si="0"/>
        <v>6818016106.1161203</v>
      </c>
      <c r="J3" s="7">
        <f t="shared" si="0"/>
        <v>6989242933.3049526</v>
      </c>
      <c r="K3" s="7">
        <f t="shared" si="0"/>
        <v>7149258633.2280149</v>
      </c>
      <c r="L3" s="7">
        <f t="shared" si="0"/>
        <v>7296173726.4756622</v>
      </c>
      <c r="M3" s="7">
        <f t="shared" si="0"/>
        <v>7428860876.6415672</v>
      </c>
      <c r="N3" s="7">
        <f t="shared" si="0"/>
        <v>7545693884.5867338</v>
      </c>
      <c r="O3" s="7">
        <f t="shared" si="0"/>
        <v>7644941350.2096739</v>
      </c>
      <c r="P3" s="7">
        <f t="shared" si="0"/>
        <v>7724839081.0030289</v>
      </c>
      <c r="Q3" s="7">
        <f t="shared" si="0"/>
        <v>7783619109.8970203</v>
      </c>
      <c r="R3" s="7">
        <f t="shared" si="0"/>
        <v>7819568361.8668346</v>
      </c>
      <c r="S3" s="7">
        <f t="shared" si="0"/>
        <v>7831010446.8040075</v>
      </c>
      <c r="T3" s="7">
        <f t="shared" si="0"/>
        <v>7816289760.9471903</v>
      </c>
      <c r="U3" s="7">
        <f t="shared" si="0"/>
        <v>7773809776.7148256</v>
      </c>
      <c r="V3" s="7">
        <f t="shared" si="0"/>
        <v>7702025640.5534697</v>
      </c>
      <c r="W3" s="7">
        <f t="shared" si="0"/>
        <v>7576584252.749444</v>
      </c>
      <c r="X3" s="7">
        <f t="shared" si="0"/>
        <v>7431605519.5361366</v>
      </c>
      <c r="Y3" s="7">
        <f t="shared" si="0"/>
        <v>7267480712.1414261</v>
      </c>
      <c r="Z3" s="7">
        <f t="shared" si="0"/>
        <v>7084917573.7951784</v>
      </c>
      <c r="AA3" s="7">
        <f t="shared" si="0"/>
        <v>6884898915.0209694</v>
      </c>
      <c r="AB3" s="7">
        <f t="shared" si="0"/>
        <v>6668671728.7305899</v>
      </c>
      <c r="AC3" s="7">
        <f t="shared" si="0"/>
        <v>6437942291.7845306</v>
      </c>
      <c r="AD3" s="7">
        <f t="shared" si="0"/>
        <v>6194650752.7840281</v>
      </c>
      <c r="AE3" s="7">
        <f t="shared" si="0"/>
        <v>5940877839.1637182</v>
      </c>
      <c r="AF3" s="7">
        <f t="shared" si="0"/>
        <v>5678794323.3233089</v>
      </c>
      <c r="AG3" s="7">
        <f t="shared" si="0"/>
        <v>5410531660.4740868</v>
      </c>
      <c r="AH3" s="7">
        <f t="shared" si="0"/>
        <v>5138144117.2377386</v>
      </c>
      <c r="AI3" s="7">
        <f t="shared" si="0"/>
        <v>4863585197.269722</v>
      </c>
      <c r="AJ3" s="7">
        <f t="shared" si="0"/>
        <v>4588638105.9590683</v>
      </c>
      <c r="AK3" s="7">
        <f t="shared" si="0"/>
        <v>4314873262.141058</v>
      </c>
      <c r="AL3" s="7">
        <f t="shared" si="0"/>
        <v>4043668006.9369497</v>
      </c>
      <c r="AM3" s="7">
        <f t="shared" si="0"/>
        <v>3775705776.4504628</v>
      </c>
      <c r="AN3" s="7">
        <f t="shared" si="0"/>
        <v>3512026810.5491142</v>
      </c>
      <c r="AO3" s="7">
        <f t="shared" si="0"/>
        <v>3253545961.1907654</v>
      </c>
      <c r="AP3" s="7">
        <f t="shared" si="0"/>
        <v>3001065710.9854488</v>
      </c>
      <c r="AQ3" s="7">
        <f t="shared" si="0"/>
        <v>2755348861.2388196</v>
      </c>
      <c r="AR3" s="7">
        <f t="shared" si="0"/>
        <v>2517127815.2998819</v>
      </c>
      <c r="AS3" s="7">
        <f t="shared" si="0"/>
        <v>2287136108.74196</v>
      </c>
      <c r="AT3" s="7">
        <f t="shared" si="0"/>
        <v>2066100719.8192008</v>
      </c>
      <c r="AU3" s="7">
        <f t="shared" si="0"/>
        <v>1854728347.9111061</v>
      </c>
      <c r="AV3" s="7">
        <f t="shared" si="0"/>
        <v>1653695539.0191333</v>
      </c>
      <c r="AW3" s="7">
        <f t="shared" si="0"/>
        <v>1463627505.5226524</v>
      </c>
      <c r="AX3" s="7">
        <f t="shared" si="0"/>
        <v>1285109385.9472787</v>
      </c>
      <c r="AY3" s="7">
        <f t="shared" si="0"/>
        <v>1118678040.6222777</v>
      </c>
      <c r="AZ3" s="7">
        <f t="shared" si="0"/>
        <v>964790044.18386424</v>
      </c>
      <c r="BA3" s="7">
        <f t="shared" si="0"/>
        <v>823819604.66898715</v>
      </c>
      <c r="BB3" s="7">
        <f t="shared" si="0"/>
        <v>695978075.76173532</v>
      </c>
      <c r="BC3" s="7">
        <f t="shared" si="0"/>
        <v>581258052.00091684</v>
      </c>
      <c r="BD3" s="7">
        <f t="shared" si="0"/>
        <v>479498482.90756196</v>
      </c>
      <c r="BE3" s="7">
        <f t="shared" si="0"/>
        <v>390350526.26424211</v>
      </c>
      <c r="BF3" s="7">
        <f t="shared" si="0"/>
        <v>313323725.98065448</v>
      </c>
      <c r="BG3" s="7">
        <f t="shared" si="0"/>
        <v>247793723.92972952</v>
      </c>
      <c r="BH3" s="7">
        <f t="shared" si="0"/>
        <v>192894142.16378069</v>
      </c>
      <c r="BI3" s="7">
        <f t="shared" si="0"/>
        <v>147666201.85325459</v>
      </c>
      <c r="BJ3" s="7">
        <f t="shared" si="0"/>
        <v>111060357.1638537</v>
      </c>
      <c r="BK3" s="7">
        <f t="shared" si="0"/>
        <v>81973584.680724382</v>
      </c>
      <c r="BL3" s="7">
        <f t="shared" si="0"/>
        <v>59320369.321055554</v>
      </c>
      <c r="BM3" s="7">
        <f t="shared" si="0"/>
        <v>42040497.675736472</v>
      </c>
      <c r="BN3" s="7">
        <f t="shared" si="0"/>
        <v>29149791.385631595</v>
      </c>
      <c r="BO3" s="7">
        <f t="shared" si="0"/>
        <v>19760369.990309235</v>
      </c>
      <c r="BP3" s="7">
        <f t="shared" si="0"/>
        <v>13086530.959408227</v>
      </c>
      <c r="BQ3" s="7">
        <f t="shared" si="0"/>
        <v>8464130.2899689227</v>
      </c>
      <c r="BR3" s="7">
        <f t="shared" si="0"/>
        <v>5345479.008729009</v>
      </c>
      <c r="BS3" s="7">
        <f t="shared" si="0"/>
        <v>3294818.9139693966</v>
      </c>
      <c r="BT3" s="7">
        <f t="shared" si="0"/>
        <v>1981506.6782953264</v>
      </c>
      <c r="BU3" s="7">
        <f t="shared" si="0"/>
        <v>1162631.4294826239</v>
      </c>
      <c r="BV3" s="7">
        <f t="shared" si="0"/>
        <v>665554.32026917802</v>
      </c>
      <c r="BW3" s="7">
        <f t="shared" si="0"/>
        <v>371738.80290538329</v>
      </c>
      <c r="BX3" s="7">
        <f t="shared" si="0"/>
        <v>202571.19570851288</v>
      </c>
      <c r="BY3" s="7">
        <f t="shared" si="0"/>
        <v>107668.18959307774</v>
      </c>
      <c r="BZ3" s="7">
        <f t="shared" si="0"/>
        <v>55760.559769415187</v>
      </c>
      <c r="CA3" s="7">
        <f t="shared" si="0"/>
        <v>28052.722434802668</v>
      </c>
      <c r="CB3" s="7">
        <f t="shared" si="0"/>
        <v>13696.038719330549</v>
      </c>
      <c r="CC3" s="7">
        <f t="shared" si="0"/>
        <v>6466.0306675428501</v>
      </c>
      <c r="CD3" s="7">
        <f t="shared" si="0"/>
        <v>2931.8388632328688</v>
      </c>
      <c r="CE3" s="7">
        <f t="shared" si="0"/>
        <v>1263.9025403962714</v>
      </c>
      <c r="CF3" s="7">
        <f t="shared" si="0"/>
        <v>499.27290141977045</v>
      </c>
      <c r="CG3" s="7">
        <f t="shared" si="0"/>
        <v>168.50669351595243</v>
      </c>
      <c r="CH3" s="7">
        <f t="shared" si="0"/>
        <v>40.807232529519894</v>
      </c>
    </row>
    <row r="4" spans="1:86">
      <c r="A4" s="6" t="s">
        <v>8</v>
      </c>
      <c r="B4" s="9">
        <f t="array" ref="B4:CH4">TRANSPOSE('Low Goal Meeting Data'!E2:E86)</f>
        <v>8214888152.6268091</v>
      </c>
      <c r="C4" s="9">
        <v>240513269.93303338</v>
      </c>
      <c r="D4" s="9">
        <v>238168936.79031235</v>
      </c>
      <c r="E4" s="9">
        <v>235815384.88467962</v>
      </c>
      <c r="F4" s="9">
        <v>233451300.03396153</v>
      </c>
      <c r="G4" s="9">
        <v>230695338.65282577</v>
      </c>
      <c r="H4" s="9">
        <v>227906626.78901437</v>
      </c>
      <c r="I4" s="9">
        <v>225080643.81916079</v>
      </c>
      <c r="J4" s="9">
        <v>222213776.74797386</v>
      </c>
      <c r="K4" s="9">
        <v>219299892.24594772</v>
      </c>
      <c r="L4" s="9">
        <v>214768782.29000142</v>
      </c>
      <c r="M4" s="9">
        <v>210236123.59480658</v>
      </c>
      <c r="N4" s="9">
        <v>205697113.60570833</v>
      </c>
      <c r="O4" s="9">
        <v>201147576.38729689</v>
      </c>
      <c r="P4" s="9">
        <v>196583267.87286544</v>
      </c>
      <c r="Q4" s="9">
        <v>191999331.18399566</v>
      </c>
      <c r="R4" s="9">
        <v>187390449.35805631</v>
      </c>
      <c r="S4" s="9">
        <v>182750440.03797781</v>
      </c>
      <c r="T4" s="9">
        <v>178072319.61892733</v>
      </c>
      <c r="U4" s="9">
        <v>173347855.07655361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24051326.99330334</v>
      </c>
      <c r="D5" s="1">
        <f t="shared" si="1"/>
        <v>23816893.679031238</v>
      </c>
      <c r="E5" s="1">
        <f t="shared" si="1"/>
        <v>23581538.488467962</v>
      </c>
      <c r="F5" s="1">
        <f t="shared" si="1"/>
        <v>23345130.003396153</v>
      </c>
      <c r="G5" s="1">
        <f t="shared" si="1"/>
        <v>23069533.86528258</v>
      </c>
      <c r="H5" s="1">
        <f t="shared" si="1"/>
        <v>22790662.678901438</v>
      </c>
      <c r="I5" s="1">
        <f t="shared" si="1"/>
        <v>22508064.38191608</v>
      </c>
      <c r="J5" s="1">
        <f t="shared" si="1"/>
        <v>22221377.674797386</v>
      </c>
      <c r="K5" s="1">
        <f t="shared" si="1"/>
        <v>21929989.224594772</v>
      </c>
      <c r="L5" s="1">
        <f t="shared" si="1"/>
        <v>21476878.229000144</v>
      </c>
      <c r="M5" s="1">
        <f t="shared" si="1"/>
        <v>21023612.35948066</v>
      </c>
      <c r="N5" s="1">
        <f t="shared" si="1"/>
        <v>20569711.360570833</v>
      </c>
      <c r="O5" s="1">
        <f t="shared" si="1"/>
        <v>20114757.638729688</v>
      </c>
      <c r="P5" s="1">
        <f t="shared" si="1"/>
        <v>19658326.787286546</v>
      </c>
      <c r="Q5" s="1">
        <f t="shared" si="1"/>
        <v>19199933.118399568</v>
      </c>
      <c r="R5" s="1">
        <f t="shared" si="1"/>
        <v>18739044.93580563</v>
      </c>
      <c r="S5" s="1">
        <f t="shared" si="1"/>
        <v>18275044.003797781</v>
      </c>
      <c r="T5" s="1">
        <f t="shared" si="1"/>
        <v>17807231.961892735</v>
      </c>
      <c r="U5" s="1">
        <f t="shared" si="1"/>
        <v>17334785.507655364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TRANSPOSE('Low Goal Meeting Data'!C2:D86)</f>
        <v>51572610.995182902</v>
      </c>
      <c r="C6" s="9">
        <v>51064542.283371903</v>
      </c>
      <c r="D6" s="9">
        <v>50554786.122038901</v>
      </c>
      <c r="E6" s="9">
        <v>50043128.960870303</v>
      </c>
      <c r="F6" s="9">
        <v>49529431.953074403</v>
      </c>
      <c r="G6" s="9">
        <v>48932115.900532402</v>
      </c>
      <c r="H6" s="9">
        <v>48327612.571408004</v>
      </c>
      <c r="I6" s="9">
        <v>47715007.977126002</v>
      </c>
      <c r="J6" s="9">
        <v>47093342.6756512</v>
      </c>
      <c r="K6" s="9">
        <v>46460870.067565702</v>
      </c>
      <c r="L6" s="9">
        <v>45484509.952206001</v>
      </c>
      <c r="M6" s="9">
        <v>44506417.215924203</v>
      </c>
      <c r="N6" s="9">
        <v>43525260.774837799</v>
      </c>
      <c r="O6" s="9">
        <v>42539671.803230099</v>
      </c>
      <c r="P6" s="9">
        <v>41548317.255549297</v>
      </c>
      <c r="Q6" s="9">
        <v>40549915.042202502</v>
      </c>
      <c r="R6" s="9">
        <v>39543297.177418999</v>
      </c>
      <c r="S6" s="9">
        <v>38527384.977573499</v>
      </c>
      <c r="T6" s="9">
        <v>37501157.963134803</v>
      </c>
      <c r="U6" s="9">
        <v>36463694.764569201</v>
      </c>
      <c r="V6" s="9">
        <v>16770121.8527907</v>
      </c>
      <c r="W6" s="9">
        <v>16155618.6742128</v>
      </c>
      <c r="X6" s="9">
        <v>15532309.754423499</v>
      </c>
      <c r="Y6" s="9">
        <v>14901158.3342971</v>
      </c>
      <c r="Z6" s="9">
        <v>14263430.9502498</v>
      </c>
      <c r="AA6" s="9">
        <v>13620655.807111099</v>
      </c>
      <c r="AB6" s="9">
        <v>12974609.268963801</v>
      </c>
      <c r="AC6" s="9">
        <v>12327533.442513499</v>
      </c>
      <c r="AD6" s="9">
        <v>11681841.157756301</v>
      </c>
      <c r="AE6" s="9">
        <v>11040040.703616099</v>
      </c>
      <c r="AF6" s="9">
        <v>10404689.2635519</v>
      </c>
      <c r="AG6" s="9">
        <v>9778261.5820829608</v>
      </c>
      <c r="AH6" s="9">
        <v>9163103.3075722996</v>
      </c>
      <c r="AI6" s="9">
        <v>8561397.8876942601</v>
      </c>
      <c r="AJ6" s="9">
        <v>7975084.7807528796</v>
      </c>
      <c r="AK6" s="9">
        <v>7405821.5583136296</v>
      </c>
      <c r="AL6" s="9">
        <v>6855009.7557694502</v>
      </c>
      <c r="AM6" s="9">
        <v>6323774.87559448</v>
      </c>
      <c r="AN6" s="9">
        <v>5813007.6843165196</v>
      </c>
      <c r="AO6" s="9">
        <v>5323396.3769776002</v>
      </c>
      <c r="AP6" s="9">
        <v>4855472.4584030099</v>
      </c>
      <c r="AQ6" s="9">
        <v>4409665.4095374001</v>
      </c>
      <c r="AR6" s="9">
        <v>3986324.0515909502</v>
      </c>
      <c r="AS6" s="9">
        <v>3585742.2114724801</v>
      </c>
      <c r="AT6" s="9">
        <v>3208165.4536158801</v>
      </c>
      <c r="AU6" s="9">
        <v>2853794.8798951898</v>
      </c>
      <c r="AV6" s="9">
        <v>2522759.8262180001</v>
      </c>
      <c r="AW6" s="9">
        <v>2215097.7592233098</v>
      </c>
      <c r="AX6" s="9">
        <v>1930770.2854335301</v>
      </c>
      <c r="AY6" s="9">
        <v>1669669.96877706</v>
      </c>
      <c r="AZ6" s="9">
        <v>1431602.48051209</v>
      </c>
      <c r="BA6" s="9">
        <v>1216276.4429144</v>
      </c>
      <c r="BB6" s="9">
        <v>1023229.63464458</v>
      </c>
      <c r="BC6" s="9">
        <v>851758.82168238203</v>
      </c>
      <c r="BD6" s="9">
        <v>701004.97827267495</v>
      </c>
      <c r="BE6" s="9">
        <v>569937.02609442803</v>
      </c>
      <c r="BF6" s="9">
        <v>457386.21680339199</v>
      </c>
      <c r="BG6" s="9">
        <v>362069.71702623402</v>
      </c>
      <c r="BH6" s="9">
        <v>282465.73885942902</v>
      </c>
      <c r="BI6" s="9">
        <v>216988.084769407</v>
      </c>
      <c r="BJ6" s="9">
        <v>163993.156343446</v>
      </c>
      <c r="BK6" s="9">
        <v>121817.033046771</v>
      </c>
      <c r="BL6" s="9">
        <v>88859.721070351603</v>
      </c>
      <c r="BM6" s="9">
        <v>63591.382344171798</v>
      </c>
      <c r="BN6" s="9">
        <v>44607.764631910897</v>
      </c>
      <c r="BO6" s="9">
        <v>30652.6717884748</v>
      </c>
      <c r="BP6" s="9">
        <v>20620.4420068912</v>
      </c>
      <c r="BQ6" s="9">
        <v>13575.9626140608</v>
      </c>
      <c r="BR6" s="9">
        <v>8745.7311925325794</v>
      </c>
      <c r="BS6" s="9">
        <v>5510.3073922920503</v>
      </c>
      <c r="BT6" s="9">
        <v>3394.4250171203498</v>
      </c>
      <c r="BU6" s="9">
        <v>2043.9907606805</v>
      </c>
      <c r="BV6" s="9">
        <v>1202.9403412201</v>
      </c>
      <c r="BW6" s="9">
        <v>691.75997218096597</v>
      </c>
      <c r="BX6" s="9">
        <v>388.58878728854398</v>
      </c>
      <c r="BY6" s="9">
        <v>213.10687125129601</v>
      </c>
      <c r="BZ6" s="9">
        <v>113.968211181076</v>
      </c>
      <c r="CA6" s="9">
        <v>59.262922528803003</v>
      </c>
      <c r="CB6" s="9">
        <v>29.9808685316553</v>
      </c>
      <c r="CC6" s="9">
        <v>14.7210225009464</v>
      </c>
      <c r="CD6" s="9">
        <v>6.9660355298036496</v>
      </c>
      <c r="CE6" s="9">
        <v>3.2014247160490599</v>
      </c>
      <c r="CF6" s="9">
        <v>1.3794959298401599</v>
      </c>
      <c r="CG6" s="9">
        <v>0.53336022250812698</v>
      </c>
      <c r="CH6" s="9">
        <v>0.163925528423192</v>
      </c>
    </row>
    <row r="7" spans="1:86">
      <c r="A7" s="6" t="s">
        <v>12</v>
      </c>
      <c r="B7" s="9">
        <v>146390830.38744301</v>
      </c>
      <c r="C7" s="9">
        <v>151513313.683768</v>
      </c>
      <c r="D7" s="9">
        <v>156894603.19951099</v>
      </c>
      <c r="E7" s="9">
        <v>162477856.18945399</v>
      </c>
      <c r="F7" s="9">
        <v>168252314.13619801</v>
      </c>
      <c r="G7" s="9">
        <v>179040344.524409</v>
      </c>
      <c r="H7" s="9">
        <v>190688858.99996001</v>
      </c>
      <c r="I7" s="9">
        <v>203262344.60571501</v>
      </c>
      <c r="J7" s="9">
        <v>216860667.41757199</v>
      </c>
      <c r="K7" s="9">
        <v>232017832.82875001</v>
      </c>
      <c r="L7" s="9">
        <v>246676392.81483001</v>
      </c>
      <c r="M7" s="9">
        <v>262517543.46702799</v>
      </c>
      <c r="N7" s="9">
        <v>279597940.87260097</v>
      </c>
      <c r="O7" s="9">
        <v>297902372.83536899</v>
      </c>
      <c r="P7" s="9">
        <v>317387273.61879897</v>
      </c>
      <c r="Q7" s="9">
        <v>337951988.79864597</v>
      </c>
      <c r="R7" s="9">
        <v>359514796.538378</v>
      </c>
      <c r="S7" s="9">
        <v>382010212.57480699</v>
      </c>
      <c r="T7" s="9">
        <v>405336025.08606499</v>
      </c>
      <c r="U7" s="9">
        <v>429397883.91803098</v>
      </c>
      <c r="V7" s="9">
        <v>331112625.75590098</v>
      </c>
      <c r="W7" s="9">
        <v>347581383.42875397</v>
      </c>
      <c r="X7" s="9">
        <v>363186578.480941</v>
      </c>
      <c r="Y7" s="9">
        <v>377627306.91974801</v>
      </c>
      <c r="Z7" s="9">
        <v>390649381.34123802</v>
      </c>
      <c r="AA7" s="9">
        <v>402013309.83402199</v>
      </c>
      <c r="AB7" s="9">
        <v>411286382.31343001</v>
      </c>
      <c r="AC7" s="9">
        <v>418268137.29698199</v>
      </c>
      <c r="AD7" s="9">
        <v>422851949.95618802</v>
      </c>
      <c r="AE7" s="9">
        <v>424983294.00207901</v>
      </c>
      <c r="AF7" s="9">
        <v>424738973.09679198</v>
      </c>
      <c r="AG7" s="9">
        <v>422232858.939619</v>
      </c>
      <c r="AH7" s="9">
        <v>417604652.87753302</v>
      </c>
      <c r="AI7" s="9">
        <v>411063742.66713601</v>
      </c>
      <c r="AJ7" s="9">
        <v>402861354.84637702</v>
      </c>
      <c r="AK7" s="9">
        <v>393229905.06588602</v>
      </c>
      <c r="AL7" s="9">
        <v>382417260.93882602</v>
      </c>
      <c r="AM7" s="9">
        <v>370626364.31926799</v>
      </c>
      <c r="AN7" s="9">
        <v>358028645.99050599</v>
      </c>
      <c r="AO7" s="9">
        <v>344763232.66406202</v>
      </c>
      <c r="AP7" s="9">
        <v>330893348.61778998</v>
      </c>
      <c r="AQ7" s="9">
        <v>316471846.36656499</v>
      </c>
      <c r="AR7" s="9">
        <v>301519216.96532702</v>
      </c>
      <c r="AS7" s="9">
        <v>286063729.97354603</v>
      </c>
      <c r="AT7" s="9">
        <v>270147228.04905498</v>
      </c>
      <c r="AU7" s="9">
        <v>253820864.449411</v>
      </c>
      <c r="AV7" s="9">
        <v>237156139.840837</v>
      </c>
      <c r="AW7" s="9">
        <v>220211846.98183</v>
      </c>
      <c r="AX7" s="9">
        <v>203053856.61798599</v>
      </c>
      <c r="AY7" s="9">
        <v>185778667.68830499</v>
      </c>
      <c r="AZ7" s="9">
        <v>168482538.35988101</v>
      </c>
      <c r="BA7" s="9">
        <v>151339840.60440701</v>
      </c>
      <c r="BB7" s="9">
        <v>134576136.39902601</v>
      </c>
      <c r="BC7" s="9">
        <v>118345551.8317</v>
      </c>
      <c r="BD7" s="9">
        <v>102831906.152274</v>
      </c>
      <c r="BE7" s="9">
        <v>88167379.045420498</v>
      </c>
      <c r="BF7" s="9">
        <v>74472327.613541201</v>
      </c>
      <c r="BG7" s="9">
        <v>61971323.7668145</v>
      </c>
      <c r="BH7" s="9">
        <v>50732298.836580098</v>
      </c>
      <c r="BI7" s="9">
        <v>40818842.660229102</v>
      </c>
      <c r="BJ7" s="9">
        <v>32254590.041701499</v>
      </c>
      <c r="BK7" s="9">
        <v>24990605.867043801</v>
      </c>
      <c r="BL7" s="9">
        <v>18970623.0038804</v>
      </c>
      <c r="BM7" s="9">
        <v>14088329.838032801</v>
      </c>
      <c r="BN7" s="9">
        <v>10219307.372259401</v>
      </c>
      <c r="BO7" s="9">
        <v>7235997.4588218099</v>
      </c>
      <c r="BP7" s="9">
        <v>4994376.15621466</v>
      </c>
      <c r="BQ7" s="9">
        <v>3358999.2273249198</v>
      </c>
      <c r="BR7" s="9">
        <v>2202278.7338289502</v>
      </c>
      <c r="BS7" s="9">
        <v>1406646.4957008599</v>
      </c>
      <c r="BT7" s="9">
        <v>874926.02414444205</v>
      </c>
      <c r="BU7" s="9">
        <v>529912.061337244</v>
      </c>
      <c r="BV7" s="9">
        <v>312579.20663064998</v>
      </c>
      <c r="BW7" s="9">
        <v>179628.01131185101</v>
      </c>
      <c r="BX7" s="9">
        <v>100591.553199402</v>
      </c>
      <c r="BY7" s="9">
        <v>54924.568640203601</v>
      </c>
      <c r="BZ7" s="9">
        <v>29266.685916513899</v>
      </c>
      <c r="CA7" s="9">
        <v>15139.0024659874</v>
      </c>
      <c r="CB7" s="9">
        <v>7610.9083448359597</v>
      </c>
      <c r="CC7" s="9">
        <v>3713.4517018353199</v>
      </c>
      <c r="CD7" s="9">
        <v>1748.9254532037801</v>
      </c>
      <c r="CE7" s="9">
        <v>799.34529047234003</v>
      </c>
      <c r="CF7" s="9">
        <v>344.36489901657097</v>
      </c>
      <c r="CG7" s="9">
        <v>132.22130156940301</v>
      </c>
      <c r="CH7" s="9">
        <v>41.867523976982298</v>
      </c>
    </row>
    <row r="8" spans="1:86" ht="15" customHeight="1">
      <c r="A8" s="6" t="s">
        <v>13</v>
      </c>
      <c r="B8" s="7">
        <f t="shared" ref="B8:CH8" si="2">MAX((B12-B7)*$B$32*$B$33, 0)</f>
        <v>1977171.0502602586</v>
      </c>
      <c r="C8" s="7">
        <f t="shared" si="2"/>
        <v>2844364.8269217592</v>
      </c>
      <c r="D8" s="7">
        <f t="shared" si="2"/>
        <v>3812409.9180880236</v>
      </c>
      <c r="E8" s="7">
        <f t="shared" si="2"/>
        <v>4890773.0538982805</v>
      </c>
      <c r="F8" s="7">
        <f t="shared" si="2"/>
        <v>6090367.1874843575</v>
      </c>
      <c r="G8" s="7">
        <f t="shared" si="2"/>
        <v>6503045.9896063833</v>
      </c>
      <c r="H8" s="7">
        <f t="shared" si="2"/>
        <v>6944845.824007201</v>
      </c>
      <c r="I8" s="7">
        <f t="shared" si="2"/>
        <v>7416947.2309712982</v>
      </c>
      <c r="J8" s="7">
        <f t="shared" si="2"/>
        <v>7921354.7308370387</v>
      </c>
      <c r="K8" s="7">
        <f t="shared" si="2"/>
        <v>8383855.0988250012</v>
      </c>
      <c r="L8" s="7">
        <f t="shared" si="2"/>
        <v>8805941.1513306033</v>
      </c>
      <c r="M8" s="7">
        <f t="shared" si="2"/>
        <v>9244981.2659349609</v>
      </c>
      <c r="N8" s="7">
        <f t="shared" si="2"/>
        <v>9697262.8729318231</v>
      </c>
      <c r="O8" s="7">
        <f t="shared" si="2"/>
        <v>10156041.461633576</v>
      </c>
      <c r="P8" s="7">
        <f t="shared" si="2"/>
        <v>10612820.534616183</v>
      </c>
      <c r="Q8" s="7">
        <f t="shared" si="2"/>
        <v>11056748.670243727</v>
      </c>
      <c r="R8" s="7">
        <f t="shared" si="2"/>
        <v>11477321.561091965</v>
      </c>
      <c r="S8" s="7">
        <f t="shared" si="2"/>
        <v>11863841.746534741</v>
      </c>
      <c r="T8" s="7">
        <f t="shared" si="2"/>
        <v>12203813.630508298</v>
      </c>
      <c r="U8" s="7">
        <f t="shared" si="2"/>
        <v>12484705.856754418</v>
      </c>
      <c r="V8" s="7">
        <f t="shared" si="2"/>
        <v>8619409.4119378272</v>
      </c>
      <c r="W8" s="7">
        <f t="shared" si="2"/>
        <v>8539258.6928242836</v>
      </c>
      <c r="X8" s="7">
        <f t="shared" si="2"/>
        <v>8354084.7454306157</v>
      </c>
      <c r="Y8" s="7">
        <f t="shared" si="2"/>
        <v>8059094.456445354</v>
      </c>
      <c r="Z8" s="7">
        <f t="shared" si="2"/>
        <v>7653373.6965771597</v>
      </c>
      <c r="AA8" s="7">
        <f t="shared" si="2"/>
        <v>7140188.0998760425</v>
      </c>
      <c r="AB8" s="7">
        <f t="shared" si="2"/>
        <v>6528597.2255825931</v>
      </c>
      <c r="AC8" s="7">
        <f t="shared" si="2"/>
        <v>5834137.0145432455</v>
      </c>
      <c r="AD8" s="7">
        <f t="shared" si="2"/>
        <v>5078645.0898861503</v>
      </c>
      <c r="AE8" s="7">
        <f t="shared" si="2"/>
        <v>4286516.3096257774</v>
      </c>
      <c r="AF8" s="7">
        <f t="shared" si="2"/>
        <v>3482830.1885774406</v>
      </c>
      <c r="AG8" s="7">
        <f t="shared" si="2"/>
        <v>2692372.528868583</v>
      </c>
      <c r="AH8" s="7">
        <f t="shared" si="2"/>
        <v>1935487.3000440607</v>
      </c>
      <c r="AI8" s="7">
        <f t="shared" si="2"/>
        <v>1229506.6739155196</v>
      </c>
      <c r="AJ8" s="7">
        <f t="shared" si="2"/>
        <v>587547.36965213297</v>
      </c>
      <c r="AK8" s="7">
        <f t="shared" si="2"/>
        <v>15726.444140514133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7193458724.931242</v>
      </c>
      <c r="C9" s="7">
        <f t="shared" ref="C9:CH9" si="3">C4-C6-C7-C8</f>
        <v>35091049.138971716</v>
      </c>
      <c r="D9" s="7">
        <f t="shared" si="3"/>
        <v>26907137.550674435</v>
      </c>
      <c r="E9" s="7">
        <f t="shared" si="3"/>
        <v>18403626.680457048</v>
      </c>
      <c r="F9" s="7">
        <f t="shared" si="3"/>
        <v>9579186.7572047673</v>
      </c>
      <c r="G9" s="7">
        <f t="shared" si="3"/>
        <v>-3780167.7617220012</v>
      </c>
      <c r="H9" s="7">
        <f t="shared" si="3"/>
        <v>-18054690.606360842</v>
      </c>
      <c r="I9" s="7">
        <f t="shared" si="3"/>
        <v>-33313655.994651519</v>
      </c>
      <c r="J9" s="7">
        <f t="shared" si="3"/>
        <v>-49661588.076086365</v>
      </c>
      <c r="K9" s="7">
        <f t="shared" si="3"/>
        <v>-67562665.749193013</v>
      </c>
      <c r="L9" s="7">
        <f t="shared" si="3"/>
        <v>-86198061.628365174</v>
      </c>
      <c r="M9" s="7">
        <f t="shared" si="3"/>
        <v>-106032818.35408057</v>
      </c>
      <c r="N9" s="7">
        <f t="shared" si="3"/>
        <v>-127123350.91466226</v>
      </c>
      <c r="O9" s="7">
        <f t="shared" si="3"/>
        <v>-149450509.71293578</v>
      </c>
      <c r="P9" s="7">
        <f t="shared" si="3"/>
        <v>-172965143.53609902</v>
      </c>
      <c r="Q9" s="7">
        <f t="shared" si="3"/>
        <v>-197559321.32709655</v>
      </c>
      <c r="R9" s="7">
        <f t="shared" si="3"/>
        <v>-223144965.91883266</v>
      </c>
      <c r="S9" s="7">
        <f t="shared" si="3"/>
        <v>-249650999.26093742</v>
      </c>
      <c r="T9" s="7">
        <f t="shared" si="3"/>
        <v>-276968677.06078076</v>
      </c>
      <c r="U9" s="7">
        <f t="shared" si="3"/>
        <v>-304998429.46280098</v>
      </c>
      <c r="V9" s="7">
        <f t="shared" si="3"/>
        <v>-356502157.02062953</v>
      </c>
      <c r="W9" s="7">
        <f t="shared" si="3"/>
        <v>-372276260.79579109</v>
      </c>
      <c r="X9" s="7">
        <f t="shared" si="3"/>
        <v>-387072972.98079509</v>
      </c>
      <c r="Y9" s="7">
        <f t="shared" si="3"/>
        <v>-400587559.71049047</v>
      </c>
      <c r="Z9" s="7">
        <f t="shared" si="3"/>
        <v>-412566185.98806494</v>
      </c>
      <c r="AA9" s="7">
        <f t="shared" si="3"/>
        <v>-422774153.74100912</v>
      </c>
      <c r="AB9" s="7">
        <f t="shared" si="3"/>
        <v>-430789588.80797642</v>
      </c>
      <c r="AC9" s="7">
        <f t="shared" si="3"/>
        <v>-436429807.75403875</v>
      </c>
      <c r="AD9" s="7">
        <f t="shared" si="3"/>
        <v>-439612436.20383048</v>
      </c>
      <c r="AE9" s="7">
        <f t="shared" si="3"/>
        <v>-440309851.0153209</v>
      </c>
      <c r="AF9" s="7">
        <f t="shared" si="3"/>
        <v>-438626492.54892129</v>
      </c>
      <c r="AG9" s="7">
        <f t="shared" si="3"/>
        <v>-434703493.05057055</v>
      </c>
      <c r="AH9" s="7">
        <f t="shared" si="3"/>
        <v>-428703243.48514938</v>
      </c>
      <c r="AI9" s="7">
        <f t="shared" si="3"/>
        <v>-420854647.22874576</v>
      </c>
      <c r="AJ9" s="7">
        <f t="shared" si="3"/>
        <v>-411423986.99678206</v>
      </c>
      <c r="AK9" s="7">
        <f t="shared" si="3"/>
        <v>-400651453.06834012</v>
      </c>
      <c r="AL9" s="7">
        <f t="shared" si="3"/>
        <v>-389272270.69459546</v>
      </c>
      <c r="AM9" s="7">
        <f t="shared" si="3"/>
        <v>-376950139.19486248</v>
      </c>
      <c r="AN9" s="7">
        <f t="shared" si="3"/>
        <v>-363841653.67482251</v>
      </c>
      <c r="AO9" s="7">
        <f t="shared" si="3"/>
        <v>-350086629.04103965</v>
      </c>
      <c r="AP9" s="7">
        <f t="shared" si="3"/>
        <v>-335748821.07619298</v>
      </c>
      <c r="AQ9" s="7">
        <f t="shared" si="3"/>
        <v>-320881511.77610236</v>
      </c>
      <c r="AR9" s="7">
        <f t="shared" si="3"/>
        <v>-305505541.016918</v>
      </c>
      <c r="AS9" s="7">
        <f t="shared" si="3"/>
        <v>-289649472.18501848</v>
      </c>
      <c r="AT9" s="7">
        <f t="shared" si="3"/>
        <v>-273355393.50267088</v>
      </c>
      <c r="AU9" s="7">
        <f t="shared" si="3"/>
        <v>-256674659.32930619</v>
      </c>
      <c r="AV9" s="7">
        <f t="shared" si="3"/>
        <v>-239678899.66705501</v>
      </c>
      <c r="AW9" s="7">
        <f t="shared" si="3"/>
        <v>-222426944.74105331</v>
      </c>
      <c r="AX9" s="7">
        <f t="shared" si="3"/>
        <v>-204984626.90341952</v>
      </c>
      <c r="AY9" s="7">
        <f t="shared" si="3"/>
        <v>-187448337.65708205</v>
      </c>
      <c r="AZ9" s="7">
        <f t="shared" si="3"/>
        <v>-169914140.8403931</v>
      </c>
      <c r="BA9" s="7">
        <f t="shared" si="3"/>
        <v>-152556117.04732141</v>
      </c>
      <c r="BB9" s="7">
        <f t="shared" si="3"/>
        <v>-135599366.03367057</v>
      </c>
      <c r="BC9" s="7">
        <f t="shared" si="3"/>
        <v>-119197310.65338238</v>
      </c>
      <c r="BD9" s="7">
        <f t="shared" si="3"/>
        <v>-103532911.13054667</v>
      </c>
      <c r="BE9" s="7">
        <f t="shared" si="3"/>
        <v>-88737316.071514919</v>
      </c>
      <c r="BF9" s="7">
        <f t="shared" si="3"/>
        <v>-74929713.830344588</v>
      </c>
      <c r="BG9" s="7">
        <f t="shared" si="3"/>
        <v>-62333393.483840734</v>
      </c>
      <c r="BH9" s="7">
        <f t="shared" si="3"/>
        <v>-51014764.575439528</v>
      </c>
      <c r="BI9" s="7">
        <f t="shared" si="3"/>
        <v>-41035830.744998507</v>
      </c>
      <c r="BJ9" s="7">
        <f t="shared" si="3"/>
        <v>-32418583.198044945</v>
      </c>
      <c r="BK9" s="7">
        <f t="shared" si="3"/>
        <v>-25112422.900090571</v>
      </c>
      <c r="BL9" s="7">
        <f t="shared" si="3"/>
        <v>-19059482.724950753</v>
      </c>
      <c r="BM9" s="7">
        <f t="shared" si="3"/>
        <v>-14151921.220376972</v>
      </c>
      <c r="BN9" s="7">
        <f t="shared" si="3"/>
        <v>-10263915.136891311</v>
      </c>
      <c r="BO9" s="7">
        <f t="shared" si="3"/>
        <v>-7266650.1306102844</v>
      </c>
      <c r="BP9" s="7">
        <f t="shared" si="3"/>
        <v>-5014996.5982215516</v>
      </c>
      <c r="BQ9" s="7">
        <f t="shared" si="3"/>
        <v>-3372575.1899389806</v>
      </c>
      <c r="BR9" s="7">
        <f t="shared" si="3"/>
        <v>-2211024.4650214827</v>
      </c>
      <c r="BS9" s="7">
        <f t="shared" si="3"/>
        <v>-1412156.8030931519</v>
      </c>
      <c r="BT9" s="7">
        <f t="shared" si="3"/>
        <v>-878320.44916156237</v>
      </c>
      <c r="BU9" s="7">
        <f t="shared" si="3"/>
        <v>-531956.05209792452</v>
      </c>
      <c r="BV9" s="7">
        <f t="shared" si="3"/>
        <v>-313782.1469718701</v>
      </c>
      <c r="BW9" s="7">
        <f t="shared" si="3"/>
        <v>-180319.77128403197</v>
      </c>
      <c r="BX9" s="7">
        <f t="shared" si="3"/>
        <v>-100980.14198669055</v>
      </c>
      <c r="BY9" s="7">
        <f t="shared" si="3"/>
        <v>-55137.675511454894</v>
      </c>
      <c r="BZ9" s="7">
        <f t="shared" si="3"/>
        <v>-29380.654127694976</v>
      </c>
      <c r="CA9" s="7">
        <f t="shared" si="3"/>
        <v>-15198.265388516204</v>
      </c>
      <c r="CB9" s="7">
        <f t="shared" si="3"/>
        <v>-7640.8892133676154</v>
      </c>
      <c r="CC9" s="7">
        <f t="shared" si="3"/>
        <v>-3728.1727243362661</v>
      </c>
      <c r="CD9" s="7">
        <f t="shared" si="3"/>
        <v>-1755.8914887335836</v>
      </c>
      <c r="CE9" s="7">
        <f t="shared" si="3"/>
        <v>-802.54671518838904</v>
      </c>
      <c r="CF9" s="7">
        <f t="shared" si="3"/>
        <v>-345.74439494641115</v>
      </c>
      <c r="CG9" s="7">
        <f t="shared" si="3"/>
        <v>-132.75466179191113</v>
      </c>
      <c r="CH9" s="7">
        <f t="shared" si="3"/>
        <v>-42.03144950540549</v>
      </c>
    </row>
    <row r="10" spans="1:86">
      <c r="A10" s="6" t="s">
        <v>15</v>
      </c>
      <c r="B10" s="7">
        <f t="shared" ref="B10:CH10" si="4">B9-C3+(1+$B$28)*B3</f>
        <v>1549880695.5337229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TRANSPOSE('Low Goal Meeting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3" spans="1:86">
      <c r="A13" s="12" t="s">
        <v>46</v>
      </c>
      <c r="B13" s="22">
        <f t="shared" ref="B13:CH13" si="5">B12-B7-B6</f>
        <v>-40588327.382625908</v>
      </c>
      <c r="C13" s="22">
        <f t="shared" si="5"/>
        <v>-35262515.467139907</v>
      </c>
      <c r="D13" s="22">
        <f t="shared" si="5"/>
        <v>-29374731.021549881</v>
      </c>
      <c r="E13" s="22">
        <f t="shared" si="5"/>
        <v>-22872167.550324298</v>
      </c>
      <c r="F13" s="22">
        <f t="shared" si="5"/>
        <v>-15694058.689272411</v>
      </c>
      <c r="G13" s="22">
        <f t="shared" si="5"/>
        <v>-12804082.624941386</v>
      </c>
      <c r="H13" s="22">
        <f t="shared" si="5"/>
        <v>-9745135.7713679969</v>
      </c>
      <c r="I13" s="22">
        <f t="shared" si="5"/>
        <v>-6509745.5828410089</v>
      </c>
      <c r="J13" s="22">
        <f t="shared" si="5"/>
        <v>-3085816.3932232037</v>
      </c>
      <c r="K13" s="22">
        <f t="shared" si="5"/>
        <v>116102.70368430763</v>
      </c>
      <c r="L13" s="22">
        <f t="shared" si="5"/>
        <v>3437385.332964018</v>
      </c>
      <c r="M13" s="22">
        <f t="shared" si="5"/>
        <v>6854589.8170478046</v>
      </c>
      <c r="N13" s="22">
        <f t="shared" si="5"/>
        <v>10348421.852561228</v>
      </c>
      <c r="O13" s="22">
        <f t="shared" si="5"/>
        <v>13882780.761400886</v>
      </c>
      <c r="P13" s="22">
        <f t="shared" si="5"/>
        <v>17411796.82565172</v>
      </c>
      <c r="Q13" s="22">
        <f t="shared" si="5"/>
        <v>20876466.459151536</v>
      </c>
      <c r="R13" s="22">
        <f t="shared" si="5"/>
        <v>24219600.384203024</v>
      </c>
      <c r="S13" s="22">
        <f t="shared" si="5"/>
        <v>27382846.947619513</v>
      </c>
      <c r="T13" s="22">
        <f t="shared" si="5"/>
        <v>30297806.650800191</v>
      </c>
      <c r="U13" s="22">
        <f t="shared" si="5"/>
        <v>32895782.217399798</v>
      </c>
      <c r="V13" s="22">
        <f t="shared" si="5"/>
        <v>31115485.991308346</v>
      </c>
      <c r="W13" s="22">
        <f t="shared" si="5"/>
        <v>31284707.397033229</v>
      </c>
      <c r="X13" s="22">
        <f t="shared" si="5"/>
        <v>30879272.164635479</v>
      </c>
      <c r="Y13" s="22">
        <f t="shared" si="5"/>
        <v>29871588.64595487</v>
      </c>
      <c r="Z13" s="22">
        <f t="shared" si="5"/>
        <v>28255311.808512203</v>
      </c>
      <c r="AA13" s="22">
        <f t="shared" si="5"/>
        <v>26047055.858866915</v>
      </c>
      <c r="AB13" s="22">
        <f t="shared" si="5"/>
        <v>23295375.317606166</v>
      </c>
      <c r="AC13" s="22">
        <f t="shared" si="5"/>
        <v>20084338.860504534</v>
      </c>
      <c r="AD13" s="22">
        <f t="shared" si="5"/>
        <v>16532853.786055652</v>
      </c>
      <c r="AE13" s="22">
        <f t="shared" si="5"/>
        <v>12773938.794304891</v>
      </c>
      <c r="AF13" s="22">
        <f t="shared" si="5"/>
        <v>8944367.3396561053</v>
      </c>
      <c r="AG13" s="22">
        <f t="shared" si="5"/>
        <v>5179363.5782980584</v>
      </c>
      <c r="AH13" s="22">
        <f t="shared" si="5"/>
        <v>1589603.9148947056</v>
      </c>
      <c r="AI13" s="22">
        <f t="shared" si="5"/>
        <v>-1730805.2548302617</v>
      </c>
      <c r="AJ13" s="22">
        <f t="shared" si="5"/>
        <v>-4710932.7271299185</v>
      </c>
      <c r="AK13" s="22">
        <f t="shared" si="5"/>
        <v>-7318452.4241996622</v>
      </c>
      <c r="AL13" s="22">
        <f t="shared" si="5"/>
        <v>-9552331.4945954867</v>
      </c>
      <c r="AM13" s="22">
        <f t="shared" si="5"/>
        <v>-11439239.394862456</v>
      </c>
      <c r="AN13" s="22">
        <f t="shared" si="5"/>
        <v>-13028459.174822513</v>
      </c>
      <c r="AO13" s="22">
        <f t="shared" si="5"/>
        <v>-14381048.141039647</v>
      </c>
      <c r="AP13" s="22">
        <f t="shared" si="5"/>
        <v>-15560779.676193018</v>
      </c>
      <c r="AQ13" s="22">
        <f t="shared" si="5"/>
        <v>-16622869.076102402</v>
      </c>
      <c r="AR13" s="22">
        <f t="shared" si="5"/>
        <v>-17609765.816917986</v>
      </c>
      <c r="AS13" s="22">
        <f t="shared" si="5"/>
        <v>-18550092.68501851</v>
      </c>
      <c r="AT13" s="22">
        <f t="shared" si="5"/>
        <v>-19453268.902670868</v>
      </c>
      <c r="AU13" s="22">
        <f t="shared" si="5"/>
        <v>-20315700.129306205</v>
      </c>
      <c r="AV13" s="22">
        <f t="shared" si="5"/>
        <v>-21119539.267054997</v>
      </c>
      <c r="AW13" s="22">
        <f t="shared" si="5"/>
        <v>-21837385.141053315</v>
      </c>
      <c r="AX13" s="22">
        <f t="shared" si="5"/>
        <v>-22439210.403419524</v>
      </c>
      <c r="AY13" s="22">
        <f t="shared" si="5"/>
        <v>-22890465.057082057</v>
      </c>
      <c r="AZ13" s="22">
        <f t="shared" si="5"/>
        <v>-23156241.74039311</v>
      </c>
      <c r="BA13" s="22">
        <f t="shared" si="5"/>
        <v>-23199180.247321416</v>
      </c>
      <c r="BB13" s="22">
        <f t="shared" si="5"/>
        <v>-22986090.733670589</v>
      </c>
      <c r="BC13" s="22">
        <f t="shared" si="5"/>
        <v>-22497400.723382372</v>
      </c>
      <c r="BD13" s="22">
        <f t="shared" si="5"/>
        <v>-21724906.660546675</v>
      </c>
      <c r="BE13" s="22">
        <f t="shared" si="5"/>
        <v>-20672052.961514927</v>
      </c>
      <c r="BF13" s="22">
        <f t="shared" si="5"/>
        <v>-19353180.790344592</v>
      </c>
      <c r="BG13" s="22">
        <f t="shared" si="5"/>
        <v>-17806731.553840734</v>
      </c>
      <c r="BH13" s="22">
        <f t="shared" si="5"/>
        <v>-16080070.575439528</v>
      </c>
      <c r="BI13" s="22">
        <f t="shared" si="5"/>
        <v>-14233739.734998507</v>
      </c>
      <c r="BJ13" s="22">
        <f t="shared" si="5"/>
        <v>-12336906.208044946</v>
      </c>
      <c r="BK13" s="22">
        <f t="shared" si="5"/>
        <v>-10453709.890090572</v>
      </c>
      <c r="BL13" s="22">
        <f t="shared" si="5"/>
        <v>-8650014.9849507511</v>
      </c>
      <c r="BM13" s="22">
        <f t="shared" si="5"/>
        <v>-6978846.8863769723</v>
      </c>
      <c r="BN13" s="22">
        <f t="shared" si="5"/>
        <v>-5480757.7838913118</v>
      </c>
      <c r="BO13" s="22">
        <f t="shared" si="5"/>
        <v>-4185470.8006102848</v>
      </c>
      <c r="BP13" s="22">
        <f t="shared" si="5"/>
        <v>-3103248.6192215509</v>
      </c>
      <c r="BQ13" s="22">
        <f t="shared" si="5"/>
        <v>-2232083.0769389807</v>
      </c>
      <c r="BR13" s="22">
        <f t="shared" si="5"/>
        <v>-1557412.7266214828</v>
      </c>
      <c r="BS13" s="22">
        <f t="shared" si="5"/>
        <v>-1053277.324693152</v>
      </c>
      <c r="BT13" s="22">
        <f t="shared" si="5"/>
        <v>-690038.95366156241</v>
      </c>
      <c r="BU13" s="22">
        <f t="shared" si="5"/>
        <v>-437822.57805792452</v>
      </c>
      <c r="BV13" s="22">
        <f t="shared" si="5"/>
        <v>-269049.23493187007</v>
      </c>
      <c r="BW13" s="22">
        <f t="shared" si="5"/>
        <v>-160173.85408403198</v>
      </c>
      <c r="BX13" s="22">
        <f t="shared" si="5"/>
        <v>-92411.516630690545</v>
      </c>
      <c r="BY13" s="22">
        <f t="shared" si="5"/>
        <v>-51707.286609454895</v>
      </c>
      <c r="BZ13" s="22">
        <f t="shared" si="5"/>
        <v>-28092.312011694976</v>
      </c>
      <c r="CA13" s="22">
        <f t="shared" si="5"/>
        <v>-14751.516816616204</v>
      </c>
      <c r="CB13" s="22">
        <f t="shared" si="5"/>
        <v>-7498.7351953676152</v>
      </c>
      <c r="CC13" s="22">
        <f t="shared" si="5"/>
        <v>-3686.959695006266</v>
      </c>
      <c r="CD13" s="22">
        <f t="shared" si="5"/>
        <v>-1745.0955726835837</v>
      </c>
      <c r="CE13" s="22">
        <f t="shared" si="5"/>
        <v>-800.01719717438903</v>
      </c>
      <c r="CF13" s="22">
        <f t="shared" si="5"/>
        <v>-345.22202866041113</v>
      </c>
      <c r="CG13" s="22">
        <f t="shared" si="5"/>
        <v>-132.66205022091114</v>
      </c>
      <c r="CH13" s="22">
        <f t="shared" si="5"/>
        <v>-42.018854222405487</v>
      </c>
    </row>
    <row r="14" spans="1:86">
      <c r="B14" s="22">
        <f>SUM(B13:CH13)</f>
        <v>-240419703.82575926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6">1/(1+$B$29)^B1</f>
        <v>0.95238095238095233</v>
      </c>
      <c r="C17" s="5">
        <f t="shared" si="6"/>
        <v>0.90702947845804982</v>
      </c>
      <c r="D17" s="5">
        <f t="shared" si="6"/>
        <v>0.86383759853147601</v>
      </c>
      <c r="E17" s="5">
        <f t="shared" si="6"/>
        <v>0.82270247479188197</v>
      </c>
      <c r="F17" s="5">
        <f t="shared" si="6"/>
        <v>0.78352616646845896</v>
      </c>
      <c r="G17" s="5">
        <f t="shared" si="6"/>
        <v>0.74621539663662761</v>
      </c>
      <c r="H17" s="5">
        <f t="shared" si="6"/>
        <v>0.71068133013012147</v>
      </c>
      <c r="I17" s="5">
        <f t="shared" si="6"/>
        <v>0.67683936202868722</v>
      </c>
      <c r="J17" s="5">
        <f t="shared" si="6"/>
        <v>0.64460891621779726</v>
      </c>
      <c r="K17" s="5">
        <f t="shared" si="6"/>
        <v>0.61391325354075932</v>
      </c>
      <c r="L17" s="5">
        <f t="shared" si="6"/>
        <v>0.5846792890864374</v>
      </c>
      <c r="M17" s="5">
        <f t="shared" si="6"/>
        <v>0.5568374181775595</v>
      </c>
      <c r="N17" s="5">
        <f t="shared" si="6"/>
        <v>0.53032135064529462</v>
      </c>
      <c r="O17" s="5">
        <f t="shared" si="6"/>
        <v>0.50506795299551888</v>
      </c>
      <c r="P17" s="5">
        <f t="shared" si="6"/>
        <v>0.48101709809097021</v>
      </c>
      <c r="Q17" s="5">
        <f t="shared" si="6"/>
        <v>0.45811152199140021</v>
      </c>
      <c r="R17" s="5">
        <f t="shared" si="6"/>
        <v>0.43629668761085727</v>
      </c>
      <c r="S17" s="5">
        <f t="shared" si="6"/>
        <v>0.41552065486748313</v>
      </c>
      <c r="T17" s="5">
        <f t="shared" si="6"/>
        <v>0.39573395701665059</v>
      </c>
      <c r="U17" s="5">
        <f t="shared" si="6"/>
        <v>0.37688948287300061</v>
      </c>
      <c r="V17" s="5">
        <f t="shared" si="6"/>
        <v>0.35894236464095297</v>
      </c>
      <c r="W17" s="5">
        <f t="shared" si="6"/>
        <v>0.3418498710866219</v>
      </c>
      <c r="X17" s="5">
        <f t="shared" si="6"/>
        <v>0.32557130579678267</v>
      </c>
      <c r="Y17" s="5">
        <f t="shared" si="6"/>
        <v>0.31006791028265024</v>
      </c>
      <c r="Z17" s="5">
        <f t="shared" si="6"/>
        <v>0.29530277169776209</v>
      </c>
      <c r="AA17" s="5">
        <f t="shared" si="6"/>
        <v>0.28124073495024959</v>
      </c>
      <c r="AB17" s="5">
        <f t="shared" si="6"/>
        <v>0.2678483190002377</v>
      </c>
      <c r="AC17" s="5">
        <f t="shared" si="6"/>
        <v>0.25509363714308358</v>
      </c>
      <c r="AD17" s="5">
        <f t="shared" si="6"/>
        <v>0.24294632108865097</v>
      </c>
      <c r="AE17" s="5">
        <f t="shared" si="6"/>
        <v>0.23137744865585813</v>
      </c>
      <c r="AF17" s="5">
        <f t="shared" si="6"/>
        <v>0.220359474910341</v>
      </c>
      <c r="AG17" s="5">
        <f t="shared" si="6"/>
        <v>0.20986616658127716</v>
      </c>
      <c r="AH17" s="5">
        <f t="shared" si="6"/>
        <v>0.19987253960121634</v>
      </c>
      <c r="AI17" s="5">
        <f t="shared" si="6"/>
        <v>0.19035479962020604</v>
      </c>
      <c r="AJ17" s="5">
        <f t="shared" si="6"/>
        <v>0.18129028535257716</v>
      </c>
      <c r="AK17" s="5">
        <f t="shared" si="6"/>
        <v>0.17265741462150208</v>
      </c>
      <c r="AL17" s="5">
        <f t="shared" si="6"/>
        <v>0.1644356329728591</v>
      </c>
      <c r="AM17" s="5">
        <f t="shared" si="6"/>
        <v>0.15660536473605632</v>
      </c>
      <c r="AN17" s="5">
        <f t="shared" si="6"/>
        <v>0.14914796641529171</v>
      </c>
      <c r="AO17" s="5">
        <f t="shared" si="6"/>
        <v>0.14204568230027784</v>
      </c>
      <c r="AP17" s="5">
        <f t="shared" si="6"/>
        <v>0.13528160219074079</v>
      </c>
      <c r="AQ17" s="5">
        <f t="shared" si="6"/>
        <v>0.12883962113403885</v>
      </c>
      <c r="AR17" s="5">
        <f t="shared" si="6"/>
        <v>0.12270440108003698</v>
      </c>
      <c r="AS17" s="5">
        <f t="shared" si="6"/>
        <v>0.11686133436193999</v>
      </c>
      <c r="AT17" s="5">
        <f t="shared" si="6"/>
        <v>0.1112965089161333</v>
      </c>
      <c r="AU17" s="5">
        <f t="shared" si="6"/>
        <v>0.10599667515822221</v>
      </c>
      <c r="AV17" s="5">
        <f t="shared" si="6"/>
        <v>0.10094921443640208</v>
      </c>
      <c r="AW17" s="5">
        <f t="shared" si="6"/>
        <v>9.6142108987049613E-2</v>
      </c>
      <c r="AX17" s="5">
        <f t="shared" si="6"/>
        <v>9.1563913320999626E-2</v>
      </c>
      <c r="AY17" s="5">
        <f t="shared" si="6"/>
        <v>8.7203726972380588E-2</v>
      </c>
      <c r="AZ17" s="5">
        <f t="shared" si="6"/>
        <v>8.3051168545124371E-2</v>
      </c>
      <c r="BA17" s="5">
        <f t="shared" si="6"/>
        <v>7.9096350995356543E-2</v>
      </c>
      <c r="BB17" s="5">
        <f t="shared" si="6"/>
        <v>7.5329858090815757E-2</v>
      </c>
      <c r="BC17" s="5">
        <f t="shared" si="6"/>
        <v>7.1742721991253117E-2</v>
      </c>
      <c r="BD17" s="5">
        <f t="shared" si="6"/>
        <v>6.8326401896431521E-2</v>
      </c>
      <c r="BE17" s="5">
        <f t="shared" si="6"/>
        <v>6.5072763710887174E-2</v>
      </c>
      <c r="BF17" s="5">
        <f t="shared" si="6"/>
        <v>6.1974060677035397E-2</v>
      </c>
      <c r="BG17" s="5">
        <f t="shared" si="6"/>
        <v>5.9022914930509894E-2</v>
      </c>
      <c r="BH17" s="5">
        <f t="shared" si="6"/>
        <v>5.6212299933818946E-2</v>
      </c>
      <c r="BI17" s="5">
        <f t="shared" si="6"/>
        <v>5.3535523746494243E-2</v>
      </c>
      <c r="BJ17" s="5">
        <f t="shared" si="6"/>
        <v>5.0986213091899268E-2</v>
      </c>
      <c r="BK17" s="5">
        <f t="shared" si="6"/>
        <v>4.855829818276123E-2</v>
      </c>
      <c r="BL17" s="5">
        <f t="shared" si="6"/>
        <v>4.6245998269296387E-2</v>
      </c>
      <c r="BM17" s="5">
        <f t="shared" si="6"/>
        <v>4.4043807875520369E-2</v>
      </c>
      <c r="BN17" s="5">
        <f t="shared" si="6"/>
        <v>4.1946483690971779E-2</v>
      </c>
      <c r="BO17" s="5">
        <f t="shared" si="6"/>
        <v>3.9949032086639788E-2</v>
      </c>
      <c r="BP17" s="5">
        <f t="shared" si="6"/>
        <v>3.8046697225371226E-2</v>
      </c>
      <c r="BQ17" s="5">
        <f t="shared" si="6"/>
        <v>3.6234949738448791E-2</v>
      </c>
      <c r="BR17" s="5">
        <f t="shared" si="6"/>
        <v>3.4509475941379798E-2</v>
      </c>
      <c r="BS17" s="5">
        <f t="shared" si="6"/>
        <v>3.2866167563218862E-2</v>
      </c>
      <c r="BT17" s="5">
        <f t="shared" si="6"/>
        <v>3.1301111964970339E-2</v>
      </c>
      <c r="BU17" s="5">
        <f t="shared" si="6"/>
        <v>2.9810582823781274E-2</v>
      </c>
      <c r="BV17" s="5">
        <f t="shared" si="6"/>
        <v>2.8391031260744073E-2</v>
      </c>
      <c r="BW17" s="5">
        <f t="shared" si="6"/>
        <v>2.7039077391184833E-2</v>
      </c>
      <c r="BX17" s="5">
        <f t="shared" si="6"/>
        <v>2.5751502277318886E-2</v>
      </c>
      <c r="BY17" s="5">
        <f t="shared" si="6"/>
        <v>2.4525240264113228E-2</v>
      </c>
      <c r="BZ17" s="5">
        <f t="shared" si="6"/>
        <v>2.3357371680107829E-2</v>
      </c>
      <c r="CA17" s="5">
        <f t="shared" si="6"/>
        <v>2.2245115885816989E-2</v>
      </c>
      <c r="CB17" s="5">
        <f t="shared" si="6"/>
        <v>2.1185824653159029E-2</v>
      </c>
      <c r="CC17" s="5">
        <f t="shared" si="6"/>
        <v>2.0176975860151457E-2</v>
      </c>
      <c r="CD17" s="5">
        <f t="shared" si="6"/>
        <v>1.9216167485858526E-2</v>
      </c>
      <c r="CE17" s="5">
        <f t="shared" si="6"/>
        <v>1.8301111891293836E-2</v>
      </c>
      <c r="CF17" s="5">
        <f t="shared" si="6"/>
        <v>1.7429630372660796E-2</v>
      </c>
      <c r="CG17" s="5">
        <f t="shared" si="6"/>
        <v>1.6599647973962663E-2</v>
      </c>
      <c r="CH17" s="5">
        <f t="shared" si="6"/>
        <v>1.580918854663111E-2</v>
      </c>
    </row>
    <row r="18" spans="1:86">
      <c r="A18" s="5" t="s">
        <v>19</v>
      </c>
      <c r="B18" s="7">
        <f t="shared" ref="B18:CH18" si="7">B10</f>
        <v>1549880695.5337229</v>
      </c>
      <c r="C18" s="7">
        <f t="shared" si="7"/>
        <v>0</v>
      </c>
      <c r="D18" s="7">
        <f t="shared" si="7"/>
        <v>0</v>
      </c>
      <c r="E18" s="7">
        <f t="shared" si="7"/>
        <v>0</v>
      </c>
      <c r="F18" s="7">
        <f t="shared" si="7"/>
        <v>0</v>
      </c>
      <c r="G18" s="7">
        <f t="shared" si="7"/>
        <v>0</v>
      </c>
      <c r="H18" s="7">
        <f t="shared" si="7"/>
        <v>0</v>
      </c>
      <c r="I18" s="7">
        <f t="shared" si="7"/>
        <v>0</v>
      </c>
      <c r="J18" s="7">
        <f t="shared" si="7"/>
        <v>0</v>
      </c>
      <c r="K18" s="7">
        <f t="shared" si="7"/>
        <v>0</v>
      </c>
      <c r="L18" s="7">
        <f t="shared" si="7"/>
        <v>0</v>
      </c>
      <c r="M18" s="7">
        <f t="shared" si="7"/>
        <v>0</v>
      </c>
      <c r="N18" s="7">
        <f t="shared" si="7"/>
        <v>0</v>
      </c>
      <c r="O18" s="7">
        <f t="shared" si="7"/>
        <v>0</v>
      </c>
      <c r="P18" s="7">
        <f t="shared" si="7"/>
        <v>0</v>
      </c>
      <c r="Q18" s="7">
        <f t="shared" si="7"/>
        <v>0</v>
      </c>
      <c r="R18" s="7">
        <f t="shared" si="7"/>
        <v>0</v>
      </c>
      <c r="S18" s="7">
        <f t="shared" si="7"/>
        <v>0</v>
      </c>
      <c r="T18" s="7">
        <f t="shared" si="7"/>
        <v>0</v>
      </c>
      <c r="U18" s="7">
        <f t="shared" si="7"/>
        <v>0</v>
      </c>
      <c r="V18" s="7">
        <f t="shared" si="7"/>
        <v>0</v>
      </c>
      <c r="W18" s="7">
        <f t="shared" si="7"/>
        <v>0</v>
      </c>
      <c r="X18" s="7">
        <f t="shared" si="7"/>
        <v>0</v>
      </c>
      <c r="Y18" s="7">
        <f t="shared" si="7"/>
        <v>0</v>
      </c>
      <c r="Z18" s="7">
        <f t="shared" si="7"/>
        <v>0</v>
      </c>
      <c r="AA18" s="7">
        <f t="shared" si="7"/>
        <v>0</v>
      </c>
      <c r="AB18" s="7">
        <f t="shared" si="7"/>
        <v>0</v>
      </c>
      <c r="AC18" s="7">
        <f t="shared" si="7"/>
        <v>0</v>
      </c>
      <c r="AD18" s="7">
        <f t="shared" si="7"/>
        <v>0</v>
      </c>
      <c r="AE18" s="7">
        <f t="shared" si="7"/>
        <v>0</v>
      </c>
      <c r="AF18" s="7">
        <f t="shared" si="7"/>
        <v>0</v>
      </c>
      <c r="AG18" s="7">
        <f t="shared" si="7"/>
        <v>0</v>
      </c>
      <c r="AH18" s="7">
        <f t="shared" si="7"/>
        <v>0</v>
      </c>
      <c r="AI18" s="7">
        <f t="shared" si="7"/>
        <v>0</v>
      </c>
      <c r="AJ18" s="7">
        <f t="shared" si="7"/>
        <v>0</v>
      </c>
      <c r="AK18" s="7">
        <f t="shared" si="7"/>
        <v>0</v>
      </c>
      <c r="AL18" s="7">
        <f t="shared" si="7"/>
        <v>0</v>
      </c>
      <c r="AM18" s="7">
        <f t="shared" si="7"/>
        <v>0</v>
      </c>
      <c r="AN18" s="7">
        <f t="shared" si="7"/>
        <v>0</v>
      </c>
      <c r="AO18" s="7">
        <f t="shared" si="7"/>
        <v>0</v>
      </c>
      <c r="AP18" s="7">
        <f t="shared" si="7"/>
        <v>0</v>
      </c>
      <c r="AQ18" s="7">
        <f t="shared" si="7"/>
        <v>0</v>
      </c>
      <c r="AR18" s="7">
        <f t="shared" si="7"/>
        <v>0</v>
      </c>
      <c r="AS18" s="7">
        <f t="shared" si="7"/>
        <v>0</v>
      </c>
      <c r="AT18" s="7">
        <f t="shared" si="7"/>
        <v>0</v>
      </c>
      <c r="AU18" s="7">
        <f t="shared" si="7"/>
        <v>0</v>
      </c>
      <c r="AV18" s="7">
        <f t="shared" si="7"/>
        <v>0</v>
      </c>
      <c r="AW18" s="7">
        <f t="shared" si="7"/>
        <v>0</v>
      </c>
      <c r="AX18" s="7">
        <f t="shared" si="7"/>
        <v>0</v>
      </c>
      <c r="AY18" s="7">
        <f t="shared" si="7"/>
        <v>0</v>
      </c>
      <c r="AZ18" s="7">
        <f t="shared" si="7"/>
        <v>0</v>
      </c>
      <c r="BA18" s="7">
        <f t="shared" si="7"/>
        <v>0</v>
      </c>
      <c r="BB18" s="7">
        <f t="shared" si="7"/>
        <v>0</v>
      </c>
      <c r="BC18" s="7">
        <f t="shared" si="7"/>
        <v>0</v>
      </c>
      <c r="BD18" s="7">
        <f t="shared" si="7"/>
        <v>0</v>
      </c>
      <c r="BE18" s="7">
        <f t="shared" si="7"/>
        <v>0</v>
      </c>
      <c r="BF18" s="7">
        <f t="shared" si="7"/>
        <v>0</v>
      </c>
      <c r="BG18" s="7">
        <f t="shared" si="7"/>
        <v>0</v>
      </c>
      <c r="BH18" s="7">
        <f t="shared" si="7"/>
        <v>0</v>
      </c>
      <c r="BI18" s="7">
        <f t="shared" si="7"/>
        <v>0</v>
      </c>
      <c r="BJ18" s="7">
        <f t="shared" si="7"/>
        <v>0</v>
      </c>
      <c r="BK18" s="7">
        <f t="shared" si="7"/>
        <v>0</v>
      </c>
      <c r="BL18" s="7">
        <f t="shared" si="7"/>
        <v>0</v>
      </c>
      <c r="BM18" s="7">
        <f t="shared" si="7"/>
        <v>0</v>
      </c>
      <c r="BN18" s="7">
        <f t="shared" si="7"/>
        <v>0</v>
      </c>
      <c r="BO18" s="7">
        <f t="shared" si="7"/>
        <v>0</v>
      </c>
      <c r="BP18" s="7">
        <f t="shared" si="7"/>
        <v>0</v>
      </c>
      <c r="BQ18" s="7">
        <f t="shared" si="7"/>
        <v>0</v>
      </c>
      <c r="BR18" s="7">
        <f t="shared" si="7"/>
        <v>0</v>
      </c>
      <c r="BS18" s="7">
        <f t="shared" si="7"/>
        <v>0</v>
      </c>
      <c r="BT18" s="7">
        <f t="shared" si="7"/>
        <v>0</v>
      </c>
      <c r="BU18" s="7">
        <f t="shared" si="7"/>
        <v>0</v>
      </c>
      <c r="BV18" s="7">
        <f t="shared" si="7"/>
        <v>0</v>
      </c>
      <c r="BW18" s="7">
        <f t="shared" si="7"/>
        <v>0</v>
      </c>
      <c r="BX18" s="7">
        <f t="shared" si="7"/>
        <v>0</v>
      </c>
      <c r="BY18" s="7">
        <f t="shared" si="7"/>
        <v>0</v>
      </c>
      <c r="BZ18" s="7">
        <f t="shared" si="7"/>
        <v>0</v>
      </c>
      <c r="CA18" s="7">
        <f t="shared" si="7"/>
        <v>0</v>
      </c>
      <c r="CB18" s="7">
        <f t="shared" si="7"/>
        <v>0</v>
      </c>
      <c r="CC18" s="7">
        <f t="shared" si="7"/>
        <v>0</v>
      </c>
      <c r="CD18" s="7">
        <f t="shared" si="7"/>
        <v>0</v>
      </c>
      <c r="CE18" s="7">
        <f t="shared" si="7"/>
        <v>0</v>
      </c>
      <c r="CF18" s="7">
        <f t="shared" si="7"/>
        <v>0</v>
      </c>
      <c r="CG18" s="7">
        <f t="shared" si="7"/>
        <v>0</v>
      </c>
      <c r="CH18" s="7">
        <f t="shared" si="7"/>
        <v>0</v>
      </c>
    </row>
    <row r="19" spans="1:86">
      <c r="A19" s="5" t="s">
        <v>20</v>
      </c>
      <c r="B19" s="5">
        <f t="shared" ref="B19:CH19" si="8">B18*B17</f>
        <v>1476076852.8892598</v>
      </c>
      <c r="C19" s="5">
        <f t="shared" si="8"/>
        <v>0</v>
      </c>
      <c r="D19" s="5">
        <f t="shared" si="8"/>
        <v>0</v>
      </c>
      <c r="E19" s="5">
        <f t="shared" si="8"/>
        <v>0</v>
      </c>
      <c r="F19" s="5">
        <f t="shared" si="8"/>
        <v>0</v>
      </c>
      <c r="G19" s="5">
        <f t="shared" si="8"/>
        <v>0</v>
      </c>
      <c r="H19" s="5">
        <f t="shared" si="8"/>
        <v>0</v>
      </c>
      <c r="I19" s="5">
        <f t="shared" si="8"/>
        <v>0</v>
      </c>
      <c r="J19" s="5">
        <f t="shared" si="8"/>
        <v>0</v>
      </c>
      <c r="K19" s="5">
        <f t="shared" si="8"/>
        <v>0</v>
      </c>
      <c r="L19" s="5">
        <f t="shared" si="8"/>
        <v>0</v>
      </c>
      <c r="M19" s="5">
        <f t="shared" si="8"/>
        <v>0</v>
      </c>
      <c r="N19" s="5">
        <f t="shared" si="8"/>
        <v>0</v>
      </c>
      <c r="O19" s="5">
        <f t="shared" si="8"/>
        <v>0</v>
      </c>
      <c r="P19" s="5">
        <f t="shared" si="8"/>
        <v>0</v>
      </c>
      <c r="Q19" s="5">
        <f t="shared" si="8"/>
        <v>0</v>
      </c>
      <c r="R19" s="5">
        <f t="shared" si="8"/>
        <v>0</v>
      </c>
      <c r="S19" s="5">
        <f t="shared" si="8"/>
        <v>0</v>
      </c>
      <c r="T19" s="5">
        <f t="shared" si="8"/>
        <v>0</v>
      </c>
      <c r="U19" s="5">
        <f t="shared" si="8"/>
        <v>0</v>
      </c>
      <c r="V19" s="5">
        <f t="shared" si="8"/>
        <v>0</v>
      </c>
      <c r="W19" s="5">
        <f t="shared" si="8"/>
        <v>0</v>
      </c>
      <c r="X19" s="5">
        <f t="shared" si="8"/>
        <v>0</v>
      </c>
      <c r="Y19" s="5">
        <f t="shared" si="8"/>
        <v>0</v>
      </c>
      <c r="Z19" s="5">
        <f t="shared" si="8"/>
        <v>0</v>
      </c>
      <c r="AA19" s="5">
        <f t="shared" si="8"/>
        <v>0</v>
      </c>
      <c r="AB19" s="5">
        <f t="shared" si="8"/>
        <v>0</v>
      </c>
      <c r="AC19" s="5">
        <f t="shared" si="8"/>
        <v>0</v>
      </c>
      <c r="AD19" s="5">
        <f t="shared" si="8"/>
        <v>0</v>
      </c>
      <c r="AE19" s="5">
        <f t="shared" si="8"/>
        <v>0</v>
      </c>
      <c r="AF19" s="5">
        <f t="shared" si="8"/>
        <v>0</v>
      </c>
      <c r="AG19" s="5">
        <f t="shared" si="8"/>
        <v>0</v>
      </c>
      <c r="AH19" s="5">
        <f t="shared" si="8"/>
        <v>0</v>
      </c>
      <c r="AI19" s="5">
        <f t="shared" si="8"/>
        <v>0</v>
      </c>
      <c r="AJ19" s="5">
        <f t="shared" si="8"/>
        <v>0</v>
      </c>
      <c r="AK19" s="5">
        <f t="shared" si="8"/>
        <v>0</v>
      </c>
      <c r="AL19" s="5">
        <f t="shared" si="8"/>
        <v>0</v>
      </c>
      <c r="AM19" s="5">
        <f t="shared" si="8"/>
        <v>0</v>
      </c>
      <c r="AN19" s="5">
        <f t="shared" si="8"/>
        <v>0</v>
      </c>
      <c r="AO19" s="5">
        <f t="shared" si="8"/>
        <v>0</v>
      </c>
      <c r="AP19" s="5">
        <f t="shared" si="8"/>
        <v>0</v>
      </c>
      <c r="AQ19" s="5">
        <f t="shared" si="8"/>
        <v>0</v>
      </c>
      <c r="AR19" s="5">
        <f t="shared" si="8"/>
        <v>0</v>
      </c>
      <c r="AS19" s="5">
        <f t="shared" si="8"/>
        <v>0</v>
      </c>
      <c r="AT19" s="5">
        <f t="shared" si="8"/>
        <v>0</v>
      </c>
      <c r="AU19" s="5">
        <f t="shared" si="8"/>
        <v>0</v>
      </c>
      <c r="AV19" s="5">
        <f t="shared" si="8"/>
        <v>0</v>
      </c>
      <c r="AW19" s="5">
        <f t="shared" si="8"/>
        <v>0</v>
      </c>
      <c r="AX19" s="5">
        <f t="shared" si="8"/>
        <v>0</v>
      </c>
      <c r="AY19" s="5">
        <f t="shared" si="8"/>
        <v>0</v>
      </c>
      <c r="AZ19" s="5">
        <f t="shared" si="8"/>
        <v>0</v>
      </c>
      <c r="BA19" s="5">
        <f t="shared" si="8"/>
        <v>0</v>
      </c>
      <c r="BB19" s="5">
        <f t="shared" si="8"/>
        <v>0</v>
      </c>
      <c r="BC19" s="5">
        <f t="shared" si="8"/>
        <v>0</v>
      </c>
      <c r="BD19" s="5">
        <f t="shared" si="8"/>
        <v>0</v>
      </c>
      <c r="BE19" s="5">
        <f t="shared" si="8"/>
        <v>0</v>
      </c>
      <c r="BF19" s="5">
        <f t="shared" si="8"/>
        <v>0</v>
      </c>
      <c r="BG19" s="5">
        <f t="shared" si="8"/>
        <v>0</v>
      </c>
      <c r="BH19" s="5">
        <f t="shared" si="8"/>
        <v>0</v>
      </c>
      <c r="BI19" s="5">
        <f t="shared" si="8"/>
        <v>0</v>
      </c>
      <c r="BJ19" s="5">
        <f t="shared" si="8"/>
        <v>0</v>
      </c>
      <c r="BK19" s="5">
        <f t="shared" si="8"/>
        <v>0</v>
      </c>
      <c r="BL19" s="5">
        <f t="shared" si="8"/>
        <v>0</v>
      </c>
      <c r="BM19" s="5">
        <f t="shared" si="8"/>
        <v>0</v>
      </c>
      <c r="BN19" s="5">
        <f t="shared" si="8"/>
        <v>0</v>
      </c>
      <c r="BO19" s="5">
        <f t="shared" si="8"/>
        <v>0</v>
      </c>
      <c r="BP19" s="5">
        <f t="shared" si="8"/>
        <v>0</v>
      </c>
      <c r="BQ19" s="5">
        <f t="shared" si="8"/>
        <v>0</v>
      </c>
      <c r="BR19" s="5">
        <f t="shared" si="8"/>
        <v>0</v>
      </c>
      <c r="BS19" s="5">
        <f t="shared" si="8"/>
        <v>0</v>
      </c>
      <c r="BT19" s="5">
        <f t="shared" si="8"/>
        <v>0</v>
      </c>
      <c r="BU19" s="5">
        <f t="shared" si="8"/>
        <v>0</v>
      </c>
      <c r="BV19" s="5">
        <f t="shared" si="8"/>
        <v>0</v>
      </c>
      <c r="BW19" s="5">
        <f t="shared" si="8"/>
        <v>0</v>
      </c>
      <c r="BX19" s="5">
        <f t="shared" si="8"/>
        <v>0</v>
      </c>
      <c r="BY19" s="5">
        <f t="shared" si="8"/>
        <v>0</v>
      </c>
      <c r="BZ19" s="5">
        <f t="shared" si="8"/>
        <v>0</v>
      </c>
      <c r="CA19" s="5">
        <f t="shared" si="8"/>
        <v>0</v>
      </c>
      <c r="CB19" s="5">
        <f t="shared" si="8"/>
        <v>0</v>
      </c>
      <c r="CC19" s="5">
        <f t="shared" si="8"/>
        <v>0</v>
      </c>
      <c r="CD19" s="5">
        <f t="shared" si="8"/>
        <v>0</v>
      </c>
      <c r="CE19" s="5">
        <f t="shared" si="8"/>
        <v>0</v>
      </c>
      <c r="CF19" s="5">
        <f t="shared" si="8"/>
        <v>0</v>
      </c>
      <c r="CG19" s="5">
        <f t="shared" si="8"/>
        <v>0</v>
      </c>
      <c r="CH19" s="5">
        <f t="shared" si="8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9">B4*B17*(1+$B$29)</f>
        <v>8214888152.6268091</v>
      </c>
      <c r="C21" s="5">
        <f t="shared" si="9"/>
        <v>229060257.07907939</v>
      </c>
      <c r="D21" s="5">
        <f t="shared" si="9"/>
        <v>216026246.52182525</v>
      </c>
      <c r="E21" s="5">
        <f t="shared" si="9"/>
        <v>203706195.77555737</v>
      </c>
      <c r="F21" s="5">
        <f t="shared" si="9"/>
        <v>192060962.28132233</v>
      </c>
      <c r="G21" s="5">
        <f t="shared" si="9"/>
        <v>180755834.3167915</v>
      </c>
      <c r="H21" s="5">
        <f t="shared" si="9"/>
        <v>170067433.90548021</v>
      </c>
      <c r="I21" s="5">
        <f t="shared" si="9"/>
        <v>159960611.33594534</v>
      </c>
      <c r="J21" s="5">
        <f t="shared" si="9"/>
        <v>150403030.88808373</v>
      </c>
      <c r="K21" s="5">
        <f t="shared" si="9"/>
        <v>141362665.86734009</v>
      </c>
      <c r="L21" s="5">
        <f t="shared" si="9"/>
        <v>131849401.89464177</v>
      </c>
      <c r="M21" s="5">
        <f t="shared" si="9"/>
        <v>122920707.28369991</v>
      </c>
      <c r="N21" s="5">
        <f t="shared" si="9"/>
        <v>114539849.66677876</v>
      </c>
      <c r="O21" s="5">
        <f t="shared" si="9"/>
        <v>106672854.3887389</v>
      </c>
      <c r="P21" s="5">
        <f t="shared" si="9"/>
        <v>99287908.697717875</v>
      </c>
      <c r="Q21" s="5">
        <f t="shared" si="9"/>
        <v>92354961.121532723</v>
      </c>
      <c r="R21" s="5">
        <f t="shared" si="9"/>
        <v>85845723.962071568</v>
      </c>
      <c r="S21" s="5">
        <f t="shared" si="9"/>
        <v>79733411.647996321</v>
      </c>
      <c r="T21" s="5">
        <f t="shared" si="9"/>
        <v>73992726.861828461</v>
      </c>
      <c r="U21" s="5">
        <f t="shared" si="9"/>
        <v>68599632.62979345</v>
      </c>
      <c r="V21" s="5">
        <f t="shared" si="9"/>
        <v>0</v>
      </c>
      <c r="W21" s="5">
        <f t="shared" si="9"/>
        <v>0</v>
      </c>
      <c r="X21" s="5">
        <f t="shared" si="9"/>
        <v>0</v>
      </c>
      <c r="Y21" s="5">
        <f t="shared" si="9"/>
        <v>0</v>
      </c>
      <c r="Z21" s="5">
        <f t="shared" si="9"/>
        <v>0</v>
      </c>
      <c r="AA21" s="5">
        <f t="shared" si="9"/>
        <v>0</v>
      </c>
      <c r="AB21" s="5">
        <f t="shared" si="9"/>
        <v>0</v>
      </c>
      <c r="AC21" s="5">
        <f t="shared" si="9"/>
        <v>0</v>
      </c>
      <c r="AD21" s="5">
        <f t="shared" si="9"/>
        <v>0</v>
      </c>
      <c r="AE21" s="5">
        <f t="shared" si="9"/>
        <v>0</v>
      </c>
      <c r="AF21" s="5">
        <f t="shared" si="9"/>
        <v>0</v>
      </c>
      <c r="AG21" s="5">
        <f t="shared" si="9"/>
        <v>0</v>
      </c>
      <c r="AH21" s="5">
        <f t="shared" si="9"/>
        <v>0</v>
      </c>
      <c r="AI21" s="5">
        <f t="shared" si="9"/>
        <v>0</v>
      </c>
      <c r="AJ21" s="5">
        <f t="shared" si="9"/>
        <v>0</v>
      </c>
      <c r="AK21" s="5">
        <f t="shared" si="9"/>
        <v>0</v>
      </c>
      <c r="AL21" s="5">
        <f t="shared" si="9"/>
        <v>0</v>
      </c>
      <c r="AM21" s="5">
        <f t="shared" si="9"/>
        <v>0</v>
      </c>
      <c r="AN21" s="5">
        <f t="shared" si="9"/>
        <v>0</v>
      </c>
      <c r="AO21" s="5">
        <f t="shared" si="9"/>
        <v>0</v>
      </c>
      <c r="AP21" s="5">
        <f t="shared" si="9"/>
        <v>0</v>
      </c>
      <c r="AQ21" s="5">
        <f t="shared" si="9"/>
        <v>0</v>
      </c>
      <c r="AR21" s="5">
        <f t="shared" si="9"/>
        <v>0</v>
      </c>
      <c r="AS21" s="5">
        <f t="shared" si="9"/>
        <v>0</v>
      </c>
      <c r="AT21" s="5">
        <f t="shared" si="9"/>
        <v>0</v>
      </c>
      <c r="AU21" s="5">
        <f t="shared" si="9"/>
        <v>0</v>
      </c>
      <c r="AV21" s="5">
        <f t="shared" si="9"/>
        <v>0</v>
      </c>
      <c r="AW21" s="5">
        <f t="shared" si="9"/>
        <v>0</v>
      </c>
      <c r="AX21" s="5">
        <f t="shared" si="9"/>
        <v>0</v>
      </c>
      <c r="AY21" s="5">
        <f t="shared" si="9"/>
        <v>0</v>
      </c>
      <c r="AZ21" s="5">
        <f t="shared" si="9"/>
        <v>0</v>
      </c>
      <c r="BA21" s="5">
        <f t="shared" si="9"/>
        <v>0</v>
      </c>
      <c r="BB21" s="5">
        <f t="shared" si="9"/>
        <v>0</v>
      </c>
      <c r="BC21" s="5">
        <f t="shared" si="9"/>
        <v>0</v>
      </c>
      <c r="BD21" s="5">
        <f t="shared" si="9"/>
        <v>0</v>
      </c>
      <c r="BE21" s="5">
        <f t="shared" si="9"/>
        <v>0</v>
      </c>
      <c r="BF21" s="5">
        <f t="shared" si="9"/>
        <v>0</v>
      </c>
      <c r="BG21" s="5">
        <f t="shared" si="9"/>
        <v>0</v>
      </c>
      <c r="BH21" s="5">
        <f t="shared" si="9"/>
        <v>0</v>
      </c>
      <c r="BI21" s="5">
        <f t="shared" si="9"/>
        <v>0</v>
      </c>
      <c r="BJ21" s="5">
        <f t="shared" si="9"/>
        <v>0</v>
      </c>
      <c r="BK21" s="5">
        <f t="shared" si="9"/>
        <v>0</v>
      </c>
      <c r="BL21" s="5">
        <f t="shared" si="9"/>
        <v>0</v>
      </c>
      <c r="BM21" s="5">
        <f t="shared" si="9"/>
        <v>0</v>
      </c>
      <c r="BN21" s="5">
        <f t="shared" si="9"/>
        <v>0</v>
      </c>
      <c r="BO21" s="5">
        <f t="shared" si="9"/>
        <v>0</v>
      </c>
      <c r="BP21" s="5">
        <f t="shared" si="9"/>
        <v>0</v>
      </c>
      <c r="BQ21" s="5">
        <f t="shared" si="9"/>
        <v>0</v>
      </c>
      <c r="BR21" s="5">
        <f t="shared" si="9"/>
        <v>0</v>
      </c>
      <c r="BS21" s="5">
        <f t="shared" si="9"/>
        <v>0</v>
      </c>
      <c r="BT21" s="5">
        <f t="shared" si="9"/>
        <v>0</v>
      </c>
      <c r="BU21" s="5">
        <f t="shared" si="9"/>
        <v>0</v>
      </c>
      <c r="BV21" s="5">
        <f t="shared" si="9"/>
        <v>0</v>
      </c>
      <c r="BW21" s="5">
        <f t="shared" si="9"/>
        <v>0</v>
      </c>
      <c r="BX21" s="5">
        <f t="shared" si="9"/>
        <v>0</v>
      </c>
      <c r="BY21" s="5">
        <f t="shared" si="9"/>
        <v>0</v>
      </c>
      <c r="BZ21" s="5">
        <f t="shared" si="9"/>
        <v>0</v>
      </c>
      <c r="CA21" s="5">
        <f t="shared" si="9"/>
        <v>0</v>
      </c>
      <c r="CB21" s="5">
        <f t="shared" si="9"/>
        <v>0</v>
      </c>
      <c r="CC21" s="5">
        <f t="shared" si="9"/>
        <v>0</v>
      </c>
      <c r="CD21" s="5">
        <f t="shared" si="9"/>
        <v>0</v>
      </c>
      <c r="CE21" s="5">
        <f t="shared" si="9"/>
        <v>0</v>
      </c>
      <c r="CF21" s="5">
        <f t="shared" si="9"/>
        <v>0</v>
      </c>
      <c r="CG21" s="5">
        <f t="shared" si="9"/>
        <v>0</v>
      </c>
      <c r="CH21" s="5">
        <f t="shared" si="9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1476076852.8892598</v>
      </c>
    </row>
    <row r="24" spans="1:86" ht="15.75" customHeight="1">
      <c r="A24" s="5" t="s">
        <v>23</v>
      </c>
      <c r="B24" s="7">
        <f>SUM(B21:CH21)</f>
        <v>10834088568.753033</v>
      </c>
    </row>
    <row r="25" spans="1:86" ht="15.75" customHeight="1">
      <c r="A25" s="5" t="s">
        <v>17</v>
      </c>
      <c r="B25" s="14">
        <f>B23/B24</f>
        <v>0.13624374985695278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24">
        <v>0.3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22510655</v>
      </c>
      <c r="D2" s="1">
        <v>140744469.690258</v>
      </c>
      <c r="E2" s="1">
        <f>'Low Intervention Cost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50576741.511895098</v>
      </c>
      <c r="C3" s="1">
        <v>22292283.040173899</v>
      </c>
      <c r="D3" s="1">
        <v>145227171.372538</v>
      </c>
      <c r="E3" s="1">
        <f>'Low Intervention Cost Value'!$B$31*B3</f>
        <v>240542982.63057309</v>
      </c>
      <c r="F3" s="1">
        <v>167315340.5</v>
      </c>
      <c r="G3" s="4"/>
    </row>
    <row r="4" spans="1:7" ht="15.75">
      <c r="A4" s="1">
        <v>2025</v>
      </c>
      <c r="B4" s="4">
        <v>50090739.2423288</v>
      </c>
      <c r="C4" s="1">
        <v>22073493.673994601</v>
      </c>
      <c r="D4" s="1">
        <v>149903860.54861599</v>
      </c>
      <c r="E4" s="1">
        <f>'Low Intervention Cost Value'!$B$31*B4</f>
        <v>238231555.83651578</v>
      </c>
      <c r="F4" s="1">
        <v>178074658.30000001</v>
      </c>
      <c r="G4" s="4"/>
    </row>
    <row r="5" spans="1:7" ht="15.75">
      <c r="A5" s="1">
        <v>2026</v>
      </c>
      <c r="B5" s="4">
        <v>49603542.587699696</v>
      </c>
      <c r="C5" s="1">
        <v>21854224.0717327</v>
      </c>
      <c r="D5" s="1">
        <v>154712770.82694501</v>
      </c>
      <c r="E5" s="1">
        <f>'Low Intervention Cost Value'!$B$31*B5</f>
        <v>235914448.54709977</v>
      </c>
      <c r="F5" s="1">
        <v>189648817.59999999</v>
      </c>
      <c r="G5" s="4"/>
    </row>
    <row r="6" spans="1:7" ht="15.75">
      <c r="A6" s="1">
        <v>2027</v>
      </c>
      <c r="B6" s="4">
        <v>49114953.333700098</v>
      </c>
      <c r="C6" s="1">
        <v>21634444.2127336</v>
      </c>
      <c r="D6" s="1">
        <v>159637368.806815</v>
      </c>
      <c r="E6" s="1">
        <f>'Low Intervention Cost Value'!$B$31*B6</f>
        <v>233590718.05507767</v>
      </c>
      <c r="F6" s="1">
        <v>202087687.40000001</v>
      </c>
      <c r="G6" s="4"/>
    </row>
    <row r="7" spans="1:7" ht="15.75">
      <c r="A7" s="1">
        <v>2028</v>
      </c>
      <c r="B7" s="4">
        <v>48544813.391050898</v>
      </c>
      <c r="C7" s="1">
        <v>21378583.503008001</v>
      </c>
      <c r="D7" s="1">
        <v>169504797.28647101</v>
      </c>
      <c r="E7" s="1">
        <f>'Low Intervention Cost Value'!$B$31*B7</f>
        <v>230879132.48783809</v>
      </c>
      <c r="F7" s="1">
        <v>215168377.80000001</v>
      </c>
      <c r="G7" s="4"/>
    </row>
    <row r="8" spans="1:7" ht="15.75">
      <c r="A8" s="1">
        <v>2029</v>
      </c>
      <c r="B8" s="4">
        <v>47968748.150580198</v>
      </c>
      <c r="C8" s="1">
        <v>21120053.598837599</v>
      </c>
      <c r="D8" s="1">
        <v>180147426.79618701</v>
      </c>
      <c r="E8" s="1">
        <f>'Low Intervention Cost Value'!$B$31*B8</f>
        <v>228139366.20415944</v>
      </c>
      <c r="F8" s="1">
        <v>229271335.80000001</v>
      </c>
      <c r="G8" s="4"/>
    </row>
    <row r="9" spans="1:7" ht="15.75">
      <c r="A9" s="1">
        <v>2030</v>
      </c>
      <c r="B9" s="4">
        <v>47385904.585634097</v>
      </c>
      <c r="C9" s="1">
        <v>20858497.727534499</v>
      </c>
      <c r="D9" s="1">
        <v>191623026.10920301</v>
      </c>
      <c r="E9" s="1">
        <f>'Low Intervention Cost Value'!$B$31*B9</f>
        <v>225367362.20927578</v>
      </c>
      <c r="F9" s="1">
        <v>244467607</v>
      </c>
      <c r="G9" s="4"/>
    </row>
    <row r="10" spans="1:7" ht="15.75">
      <c r="A10" s="1">
        <v>2031</v>
      </c>
      <c r="B10" s="4">
        <v>46795615.315319903</v>
      </c>
      <c r="C10" s="1">
        <v>20593542.592678301</v>
      </c>
      <c r="D10" s="1">
        <v>204022717.15564299</v>
      </c>
      <c r="E10" s="1">
        <f>'Low Intervention Cost Value'!$B$31*B10</f>
        <v>222559946.43966147</v>
      </c>
      <c r="F10" s="1">
        <v>260868193.69999999</v>
      </c>
      <c r="G10" s="4"/>
    </row>
    <row r="11" spans="1:7" ht="15.75">
      <c r="A11" s="1">
        <v>2032</v>
      </c>
      <c r="B11" s="4">
        <v>46196155.887491003</v>
      </c>
      <c r="C11" s="1">
        <v>20324225.291274101</v>
      </c>
      <c r="D11" s="1">
        <v>218411290.54116601</v>
      </c>
      <c r="E11" s="1">
        <f>'Low Intervention Cost Value'!$B$31*B11</f>
        <v>219708917.40090722</v>
      </c>
      <c r="F11" s="1">
        <v>278594805.60000002</v>
      </c>
      <c r="G11" s="4"/>
    </row>
    <row r="12" spans="1:7" ht="15.75">
      <c r="A12" s="1">
        <v>2033</v>
      </c>
      <c r="B12" s="4">
        <v>45256794.393904902</v>
      </c>
      <c r="C12" s="1">
        <v>19904864.225412</v>
      </c>
      <c r="D12" s="1">
        <v>232361892.09374201</v>
      </c>
      <c r="E12" s="1">
        <f>'Low Intervention Cost Value'!$B$31*B12</f>
        <v>215241314.13741171</v>
      </c>
      <c r="F12" s="1">
        <v>295598288.10000002</v>
      </c>
      <c r="G12" s="4"/>
    </row>
    <row r="13" spans="1:7" ht="15.75">
      <c r="A13" s="1">
        <v>2034</v>
      </c>
      <c r="B13" s="4">
        <v>44317695.685762301</v>
      </c>
      <c r="C13" s="1">
        <v>19485043.117236398</v>
      </c>
      <c r="D13" s="1">
        <v>247462986.33405301</v>
      </c>
      <c r="E13" s="1">
        <f>'Low Intervention Cost Value'!$B$31*B13</f>
        <v>210774960.6814855</v>
      </c>
      <c r="F13" s="1">
        <v>313878550.5</v>
      </c>
      <c r="G13" s="4"/>
    </row>
    <row r="14" spans="1:7" ht="15.75">
      <c r="A14" s="1">
        <v>2035</v>
      </c>
      <c r="B14" s="4">
        <v>43377878.969881602</v>
      </c>
      <c r="C14" s="1">
        <v>19064196.397946902</v>
      </c>
      <c r="D14" s="1">
        <v>263777032.405985</v>
      </c>
      <c r="E14" s="1">
        <f>'Low Intervention Cost Value'!$B$31*B14</f>
        <v>206305192.38075691</v>
      </c>
      <c r="F14" s="1">
        <v>333471623.5</v>
      </c>
      <c r="G14" s="4"/>
    </row>
    <row r="15" spans="1:7" ht="15.75">
      <c r="A15" s="1">
        <v>2036</v>
      </c>
      <c r="B15" s="4">
        <v>42436486.844648503</v>
      </c>
      <c r="C15" s="1">
        <v>18641738.846337501</v>
      </c>
      <c r="D15" s="1">
        <v>281299512.18630803</v>
      </c>
      <c r="E15" s="1">
        <f>'Low Intervention Cost Value'!$B$31*B15</f>
        <v>201827931.43314829</v>
      </c>
      <c r="F15" s="1">
        <v>354324825.39999998</v>
      </c>
      <c r="G15" s="4"/>
    </row>
    <row r="16" spans="1:7" ht="15.75">
      <c r="A16" s="1">
        <v>2037</v>
      </c>
      <c r="B16" s="4">
        <v>41492645.372297898</v>
      </c>
      <c r="C16" s="1">
        <v>18217095.4193408</v>
      </c>
      <c r="D16" s="1">
        <v>300000065.68002701</v>
      </c>
      <c r="E16" s="1">
        <f>'Low Intervention Cost Value'!$B$31*B16</f>
        <v>197339021.39064881</v>
      </c>
      <c r="F16" s="1">
        <v>376347387.69999999</v>
      </c>
      <c r="G16" s="4"/>
    </row>
    <row r="17" spans="1:7" ht="15.75">
      <c r="A17" s="1">
        <v>2038</v>
      </c>
      <c r="B17" s="4">
        <v>40545352.321584798</v>
      </c>
      <c r="C17" s="1">
        <v>17789707.0877681</v>
      </c>
      <c r="D17" s="1">
        <v>319794761.528759</v>
      </c>
      <c r="E17" s="1">
        <f>'Low Intervention Cost Value'!$B$31*B17</f>
        <v>192833695.64145732</v>
      </c>
      <c r="F17" s="1">
        <v>399378370.30000001</v>
      </c>
      <c r="G17" s="4"/>
    </row>
    <row r="18" spans="1:7" ht="15.75">
      <c r="A18" s="1">
        <v>2039</v>
      </c>
      <c r="B18" s="4">
        <v>39593512.103812397</v>
      </c>
      <c r="C18" s="1">
        <v>17359056.9874545</v>
      </c>
      <c r="D18" s="1">
        <v>340618170.51849502</v>
      </c>
      <c r="E18" s="1">
        <f>'Low Intervention Cost Value'!$B$31*B18</f>
        <v>188306743.56573176</v>
      </c>
      <c r="F18" s="1">
        <v>423277694.10000002</v>
      </c>
      <c r="G18" s="4"/>
    </row>
    <row r="19" spans="1:7" ht="15.75">
      <c r="A19" s="1">
        <v>2040</v>
      </c>
      <c r="B19" s="4">
        <v>38635849.135095902</v>
      </c>
      <c r="C19" s="1">
        <v>16924657.870219901</v>
      </c>
      <c r="D19" s="1">
        <v>362422732.36407101</v>
      </c>
      <c r="E19" s="1">
        <f>'Low Intervention Cost Value'!$B$31*B19</f>
        <v>183752098.48651612</v>
      </c>
      <c r="F19" s="1">
        <v>447920444.5</v>
      </c>
      <c r="G19" s="4"/>
    </row>
    <row r="20" spans="1:7" ht="15.75">
      <c r="A20" s="1">
        <v>2041</v>
      </c>
      <c r="B20" s="4">
        <v>37670918.103803404</v>
      </c>
      <c r="C20" s="1">
        <v>16486039.691763399</v>
      </c>
      <c r="D20" s="1">
        <v>385125478.66138601</v>
      </c>
      <c r="E20" s="1">
        <f>'Low Intervention Cost Value'!$B$31*B20</f>
        <v>179162886.50168899</v>
      </c>
      <c r="F20" s="1">
        <v>473134989.69999999</v>
      </c>
      <c r="G20" s="4"/>
    </row>
    <row r="21" spans="1:7" ht="15.75" customHeight="1">
      <c r="A21" s="1">
        <v>2042</v>
      </c>
      <c r="B21" s="4">
        <v>36697018.065348998</v>
      </c>
      <c r="C21" s="1">
        <v>16042767.440420499</v>
      </c>
      <c r="D21" s="1">
        <v>408652857.297176</v>
      </c>
      <c r="E21" s="1">
        <f>'Low Intervention Cost Value'!$B$31*B21</f>
        <v>174531017.91879985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7416632.2494241698</v>
      </c>
      <c r="D22" s="1">
        <v>316761036.91739899</v>
      </c>
      <c r="E22" s="1">
        <f>'Low Intervention Cost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7154498.1649792297</v>
      </c>
      <c r="D23" s="1">
        <v>333294507.081025</v>
      </c>
      <c r="E23" s="1">
        <f>'Low Intervention Cost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6888422.7503392799</v>
      </c>
      <c r="D24" s="1">
        <v>349137732.52280599</v>
      </c>
      <c r="E24" s="1">
        <f>'Low Intervention Cost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6618738.9417954199</v>
      </c>
      <c r="D25" s="1">
        <v>364002149.96101099</v>
      </c>
      <c r="E25" s="1">
        <f>'Low Intervention Cost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6345908.3205771102</v>
      </c>
      <c r="D26" s="1">
        <v>377638471.76597798</v>
      </c>
      <c r="E26" s="1">
        <f>'Low Intervention Cost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6070501.2253413601</v>
      </c>
      <c r="D27" s="1">
        <v>389807089.32823497</v>
      </c>
      <c r="E27" s="1">
        <f>'Low Intervention Cost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5793197.1999583896</v>
      </c>
      <c r="D28" s="1">
        <v>400065758.047993</v>
      </c>
      <c r="E28" s="1">
        <f>'Low Intervention Cost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5514881.0751072904</v>
      </c>
      <c r="D29" s="1">
        <v>408193115.33959597</v>
      </c>
      <c r="E29" s="1">
        <f>'Low Intervention Cost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5236520.9837753698</v>
      </c>
      <c r="D30" s="1">
        <v>414051771.20786703</v>
      </c>
      <c r="E30" s="1">
        <f>'Low Intervention Cost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4959146.9901667498</v>
      </c>
      <c r="D31" s="1">
        <v>417550494.85836899</v>
      </c>
      <c r="E31" s="1">
        <f>'Low Intervention Cost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4683827.34349602</v>
      </c>
      <c r="D32" s="1">
        <v>418724992.78948402</v>
      </c>
      <c r="E32" s="1">
        <f>'Low Intervention Cost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4411615.78441507</v>
      </c>
      <c r="D33" s="1">
        <v>417646772.47596902</v>
      </c>
      <c r="E33" s="1">
        <f>'Low Intervention Cost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4143536.5335634402</v>
      </c>
      <c r="D34" s="1">
        <v>414419128.58511502</v>
      </c>
      <c r="E34" s="1">
        <f>'Low Intervention Cost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3880554.1980504198</v>
      </c>
      <c r="D35" s="1">
        <v>409217366.98474902</v>
      </c>
      <c r="E35" s="1">
        <f>'Low Intervention Cost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3623549.4651392899</v>
      </c>
      <c r="D36" s="1">
        <v>402264427.05066198</v>
      </c>
      <c r="E36" s="1">
        <f>'Low Intervention Cost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3373295.7634408399</v>
      </c>
      <c r="D37" s="1">
        <v>393775214.12145799</v>
      </c>
      <c r="E37" s="1">
        <f>'Low Intervention Cost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3130461.5721362401</v>
      </c>
      <c r="D38" s="1">
        <v>383988654.69005299</v>
      </c>
      <c r="E38" s="1">
        <f>'Low Intervention Cost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2895606.3785079699</v>
      </c>
      <c r="D39" s="1">
        <v>373109419.33140099</v>
      </c>
      <c r="E39" s="1">
        <f>'Low Intervention Cost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2669188.0953359399</v>
      </c>
      <c r="D40" s="1">
        <v>361318079.54006499</v>
      </c>
      <c r="E40" s="1">
        <f>'Low Intervention Cost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2451572.4319453398</v>
      </c>
      <c r="D41" s="1">
        <v>348770375.83616102</v>
      </c>
      <c r="E41" s="1">
        <f>'Low Intervention Cost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2243046.4850820601</v>
      </c>
      <c r="D42" s="1">
        <v>335548965.57159501</v>
      </c>
      <c r="E42" s="1">
        <f>'Low Intervention Cost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2043845.2792676601</v>
      </c>
      <c r="D43" s="1">
        <v>321723800.62651199</v>
      </c>
      <c r="E43" s="1">
        <f>'Low Intervention Cost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1854163.5712210101</v>
      </c>
      <c r="D44" s="1">
        <v>307328767.41506398</v>
      </c>
      <c r="E44" s="1">
        <f>'Low Intervention Cost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1674168.7053924</v>
      </c>
      <c r="D45" s="1">
        <v>292401403.08735102</v>
      </c>
      <c r="E45" s="1">
        <f>'Low Intervention Cost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1504000.94994974</v>
      </c>
      <c r="D46" s="1">
        <v>276986750.42799503</v>
      </c>
      <c r="E46" s="1">
        <f>'Low Intervention Cost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1343775.32158732</v>
      </c>
      <c r="D47" s="1">
        <v>261134692.52356899</v>
      </c>
      <c r="E47" s="1">
        <f>'Low Intervention Cost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1193575.5795813201</v>
      </c>
      <c r="D48" s="1">
        <v>244911207.82668701</v>
      </c>
      <c r="E48" s="1">
        <f>'Low Intervention Cost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1053445.1474337601</v>
      </c>
      <c r="D49" s="1">
        <v>228365684.816266</v>
      </c>
      <c r="E49" s="1">
        <f>'Low Intervention Cost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923398.53814925905</v>
      </c>
      <c r="D50" s="1">
        <v>211554260.67033699</v>
      </c>
      <c r="E50" s="1">
        <f>'Low Intervention Cost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803423.418940473</v>
      </c>
      <c r="D51" s="1">
        <v>194561507.84792</v>
      </c>
      <c r="E51" s="1">
        <f>'Low Intervention Cost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693471.74992621294</v>
      </c>
      <c r="D52" s="1">
        <v>177472404.47679299</v>
      </c>
      <c r="E52" s="1">
        <f>'Low Intervention Cost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593458.857629493</v>
      </c>
      <c r="D53" s="1">
        <v>160448558.81263399</v>
      </c>
      <c r="E53" s="1">
        <f>'Low Intervention Cost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503226.94133637397</v>
      </c>
      <c r="D54" s="1">
        <v>143704484.713254</v>
      </c>
      <c r="E54" s="1">
        <f>'Low Intervention Cost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422518.808541701</v>
      </c>
      <c r="D55" s="1">
        <v>127388255.739051</v>
      </c>
      <c r="E55" s="1">
        <f>'Low Intervention Cost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351012.77547210502</v>
      </c>
      <c r="D56" s="1">
        <v>111680260.92037401</v>
      </c>
      <c r="E56" s="1">
        <f>'Low Intervention Cost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288310.05546195299</v>
      </c>
      <c r="D57" s="1">
        <v>96712147.932240605</v>
      </c>
      <c r="E57" s="1">
        <f>'Low Intervention Cost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233955.079497431</v>
      </c>
      <c r="D58" s="1">
        <v>82607360.740666196</v>
      </c>
      <c r="E58" s="1">
        <f>'Low Intervention Cost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187438.33790362399</v>
      </c>
      <c r="D59" s="1">
        <v>69600140.635507494</v>
      </c>
      <c r="E59" s="1">
        <f>'Low Intervention Cost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148140.000560699</v>
      </c>
      <c r="D60" s="1">
        <v>57771696.625973597</v>
      </c>
      <c r="E60" s="1">
        <f>'Low Intervention Cost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115405.265200234</v>
      </c>
      <c r="D61" s="1">
        <v>47204185.043476097</v>
      </c>
      <c r="E61" s="1">
        <f>'Low Intervention Cost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88542.763099774005</v>
      </c>
      <c r="D62" s="1">
        <v>37942619.516833298</v>
      </c>
      <c r="E62" s="1">
        <f>'Low Intervention Cost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66841.232663274597</v>
      </c>
      <c r="D63" s="1">
        <v>29959938.438228801</v>
      </c>
      <c r="E63" s="1">
        <f>'Low Intervention Cost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49604.860935184297</v>
      </c>
      <c r="D64" s="1">
        <v>23224117.797061801</v>
      </c>
      <c r="E64" s="1">
        <f>'Low Intervention Cost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36155.4700958174</v>
      </c>
      <c r="D65" s="1">
        <v>17649953.7113722</v>
      </c>
      <c r="E65" s="1">
        <f>'Low Intervention Cost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25858.888419623101</v>
      </c>
      <c r="D66" s="1">
        <v>13132507.894553</v>
      </c>
      <c r="E66" s="1">
        <f>'Low Intervention Cost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18135.3016930513</v>
      </c>
      <c r="D67" s="1">
        <v>9561113.5484507792</v>
      </c>
      <c r="E67" s="1">
        <f>'Low Intervention Cost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12462.392806182899</v>
      </c>
      <c r="D68" s="1">
        <v>6802389.5765439896</v>
      </c>
      <c r="E68" s="1">
        <f>'Low Intervention Cost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8387.6327348935592</v>
      </c>
      <c r="D69" s="1">
        <v>4727686.4835280897</v>
      </c>
      <c r="E69" s="1">
        <f>'Low Intervention Cost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5526.5204151672397</v>
      </c>
      <c r="D70" s="1">
        <v>3210638.3840319798</v>
      </c>
      <c r="E70" s="1">
        <f>'Low Intervention Cost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3562.3827199734201</v>
      </c>
      <c r="D71" s="1">
        <v>2128925.2711339998</v>
      </c>
      <c r="E71" s="1">
        <f>'Low Intervention Cost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2245.1435192089798</v>
      </c>
      <c r="D72" s="1">
        <v>1377495.0456821499</v>
      </c>
      <c r="E72" s="1">
        <f>'Low Intervention Cost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1382.7260713953499</v>
      </c>
      <c r="D73" s="1">
        <v>869379.64096271002</v>
      </c>
      <c r="E73" s="1">
        <f>'Low Intervention Cost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831.75532593250296</v>
      </c>
      <c r="D74" s="1">
        <v>535096.56325928902</v>
      </c>
      <c r="E74" s="1">
        <f>'Low Intervention Cost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488.37480286359801</v>
      </c>
      <c r="D75" s="1">
        <v>321093.40868106799</v>
      </c>
      <c r="E75" s="1">
        <f>'Low Intervention Cost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279.709942811681</v>
      </c>
      <c r="D76" s="1">
        <v>187759.24037960201</v>
      </c>
      <c r="E76" s="1">
        <f>'Low Intervention Cost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156.124056656291</v>
      </c>
      <c r="D77" s="1">
        <v>106973.092805672</v>
      </c>
      <c r="E77" s="1">
        <f>'Low Intervention Cost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84.798555910952302</v>
      </c>
      <c r="D78" s="1">
        <v>59386.545935419497</v>
      </c>
      <c r="E78" s="1">
        <f>'Low Intervention Cost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44.6857529598878</v>
      </c>
      <c r="D79" s="1">
        <v>31932.196267935498</v>
      </c>
      <c r="E79" s="1">
        <f>'Low Intervention Cost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22.844262613343901</v>
      </c>
      <c r="D80" s="1">
        <v>16637.1853709241</v>
      </c>
      <c r="E80" s="1">
        <f>'Low Intervention Cost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11.304977174348</v>
      </c>
      <c r="D81" s="1">
        <v>8386.3243006157809</v>
      </c>
      <c r="E81" s="1">
        <f>'Low Intervention Cost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5.3935638361964999</v>
      </c>
      <c r="D82" s="1">
        <v>4069.52369566265</v>
      </c>
      <c r="E82" s="1">
        <f>'Low Intervention Cost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2.4614479334558501</v>
      </c>
      <c r="D83" s="1">
        <v>1885.64780148676</v>
      </c>
      <c r="E83" s="1">
        <f>'Low Intervention Cost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1.06773152073416</v>
      </c>
      <c r="D84" s="1">
        <v>827.79399035885501</v>
      </c>
      <c r="E84" s="1">
        <f>'Low Intervention Cost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0.41681037663045001</v>
      </c>
      <c r="D85" s="1">
        <v>332.71033378162298</v>
      </c>
      <c r="E85" s="1">
        <f>'Low Intervention Cost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0.12163598997595899</v>
      </c>
      <c r="D86" s="1">
        <v>104.197303772407</v>
      </c>
      <c r="E86" s="1">
        <f>'Low Intervention Cost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5314214821.1800508</v>
      </c>
      <c r="D3" s="7">
        <f t="shared" si="0"/>
        <v>5537387762.9997797</v>
      </c>
      <c r="E3" s="7">
        <f t="shared" si="0"/>
        <v>5757931862.4480972</v>
      </c>
      <c r="F3" s="7">
        <f t="shared" si="0"/>
        <v>5975344132.3252792</v>
      </c>
      <c r="G3" s="7">
        <f t="shared" si="0"/>
        <v>6189094227.52143</v>
      </c>
      <c r="H3" s="7">
        <f t="shared" si="0"/>
        <v>6395584102.2297506</v>
      </c>
      <c r="I3" s="7">
        <f t="shared" si="0"/>
        <v>6593691469.3241768</v>
      </c>
      <c r="J3" s="7">
        <f t="shared" si="0"/>
        <v>6782193327.8023052</v>
      </c>
      <c r="K3" s="7">
        <f t="shared" si="0"/>
        <v>6959727714.1790848</v>
      </c>
      <c r="L3" s="7">
        <f t="shared" si="0"/>
        <v>7124215870.8482151</v>
      </c>
      <c r="M3" s="7">
        <f t="shared" si="0"/>
        <v>7274357618.4692907</v>
      </c>
      <c r="N3" s="7">
        <f t="shared" si="0"/>
        <v>7408520741.3038683</v>
      </c>
      <c r="O3" s="7">
        <f t="shared" si="0"/>
        <v>7524968598.8603239</v>
      </c>
      <c r="P3" s="7">
        <f t="shared" si="0"/>
        <v>7621933705.6768856</v>
      </c>
      <c r="Q3" s="7">
        <f t="shared" si="0"/>
        <v>7697647701.8900852</v>
      </c>
      <c r="R3" s="7">
        <f t="shared" si="0"/>
        <v>7750401244.287797</v>
      </c>
      <c r="S3" s="7">
        <f t="shared" si="0"/>
        <v>7778525797.7719812</v>
      </c>
      <c r="T3" s="7">
        <f t="shared" si="0"/>
        <v>7780377240.8602762</v>
      </c>
      <c r="U3" s="7">
        <f t="shared" si="0"/>
        <v>7754375931.5984058</v>
      </c>
      <c r="V3" s="7">
        <f t="shared" si="0"/>
        <v>7698998711.2143755</v>
      </c>
      <c r="W3" s="7">
        <f t="shared" si="0"/>
        <v>7579651380.7772913</v>
      </c>
      <c r="X3" s="7">
        <f t="shared" si="0"/>
        <v>7440666491.9386368</v>
      </c>
      <c r="Y3" s="7">
        <f t="shared" si="0"/>
        <v>7282466951.71523</v>
      </c>
      <c r="Z3" s="7">
        <f t="shared" si="0"/>
        <v>7105792951.709506</v>
      </c>
      <c r="AA3" s="7">
        <f t="shared" si="0"/>
        <v>6911659906.1939478</v>
      </c>
      <c r="AB3" s="7">
        <f t="shared" si="0"/>
        <v>6701345061.3140488</v>
      </c>
      <c r="AC3" s="7">
        <f t="shared" si="0"/>
        <v>6476580402.1876755</v>
      </c>
      <c r="AD3" s="7">
        <f t="shared" si="0"/>
        <v>6239325322.2492323</v>
      </c>
      <c r="AE3" s="7">
        <f t="shared" si="0"/>
        <v>5991670542.7743721</v>
      </c>
      <c r="AF3" s="7">
        <f t="shared" si="0"/>
        <v>5735787370.1795835</v>
      </c>
      <c r="AG3" s="7">
        <f t="shared" si="0"/>
        <v>5473799695.6495743</v>
      </c>
      <c r="AH3" s="7">
        <f t="shared" si="0"/>
        <v>5207746939.376585</v>
      </c>
      <c r="AI3" s="7">
        <f t="shared" si="0"/>
        <v>4939562625.2029524</v>
      </c>
      <c r="AJ3" s="7">
        <f t="shared" si="0"/>
        <v>4671007256.0838356</v>
      </c>
      <c r="AK3" s="7">
        <f t="shared" si="0"/>
        <v>4403627843.7138271</v>
      </c>
      <c r="AL3" s="7">
        <f t="shared" si="0"/>
        <v>4138588169.1403427</v>
      </c>
      <c r="AM3" s="7">
        <f t="shared" si="0"/>
        <v>3875626697.9523635</v>
      </c>
      <c r="AN3" s="7">
        <f t="shared" si="0"/>
        <v>3615890473.1810255</v>
      </c>
      <c r="AO3" s="7">
        <f t="shared" si="0"/>
        <v>3360379919.7410555</v>
      </c>
      <c r="AP3" s="7">
        <f t="shared" si="0"/>
        <v>3109969369.0651808</v>
      </c>
      <c r="AQ3" s="7">
        <f t="shared" si="0"/>
        <v>2865476438.0804596</v>
      </c>
      <c r="AR3" s="7">
        <f t="shared" si="0"/>
        <v>2627673085.3170938</v>
      </c>
      <c r="AS3" s="7">
        <f t="shared" si="0"/>
        <v>2397320346.8903217</v>
      </c>
      <c r="AT3" s="7">
        <f t="shared" si="0"/>
        <v>2175164385.5042877</v>
      </c>
      <c r="AU3" s="7">
        <f t="shared" si="0"/>
        <v>1961928565.6914716</v>
      </c>
      <c r="AV3" s="7">
        <f t="shared" si="0"/>
        <v>1758307954.8170593</v>
      </c>
      <c r="AW3" s="7">
        <f t="shared" si="0"/>
        <v>1564952410.0553029</v>
      </c>
      <c r="AX3" s="7">
        <f t="shared" si="0"/>
        <v>1382481852.3932621</v>
      </c>
      <c r="AY3" s="7">
        <f t="shared" si="0"/>
        <v>1211478648.7565737</v>
      </c>
      <c r="AZ3" s="7">
        <f t="shared" si="0"/>
        <v>1052458076.9524105</v>
      </c>
      <c r="BA3" s="7">
        <f t="shared" si="0"/>
        <v>905865943.03426349</v>
      </c>
      <c r="BB3" s="7">
        <f t="shared" si="0"/>
        <v>771999903.65502787</v>
      </c>
      <c r="BC3" s="7">
        <f t="shared" si="0"/>
        <v>650952189.11008835</v>
      </c>
      <c r="BD3" s="7">
        <f t="shared" si="0"/>
        <v>542669980.23579824</v>
      </c>
      <c r="BE3" s="7">
        <f t="shared" si="0"/>
        <v>446918805.94702607</v>
      </c>
      <c r="BF3" s="7">
        <f t="shared" si="0"/>
        <v>363325912.13773429</v>
      </c>
      <c r="BG3" s="7">
        <f t="shared" si="0"/>
        <v>291384373.68170273</v>
      </c>
      <c r="BH3" s="7">
        <f t="shared" si="0"/>
        <v>230338325.91874269</v>
      </c>
      <c r="BI3" s="7">
        <f t="shared" si="0"/>
        <v>179328639.06977069</v>
      </c>
      <c r="BJ3" s="7">
        <f t="shared" si="0"/>
        <v>137388907.93318748</v>
      </c>
      <c r="BK3" s="7">
        <f t="shared" si="0"/>
        <v>103479412.89125003</v>
      </c>
      <c r="BL3" s="7">
        <f t="shared" si="0"/>
        <v>76557015.607095465</v>
      </c>
      <c r="BM3" s="7">
        <f t="shared" si="0"/>
        <v>55580003.417311348</v>
      </c>
      <c r="BN3" s="7">
        <f t="shared" si="0"/>
        <v>39561294.338362671</v>
      </c>
      <c r="BO3" s="7">
        <f t="shared" si="0"/>
        <v>27589766.385540925</v>
      </c>
      <c r="BP3" s="7">
        <f t="shared" si="0"/>
        <v>18838210.526963323</v>
      </c>
      <c r="BQ3" s="7">
        <f t="shared" si="0"/>
        <v>12588504.873422051</v>
      </c>
      <c r="BR3" s="7">
        <f t="shared" si="0"/>
        <v>8230085.9033617284</v>
      </c>
      <c r="BS3" s="7">
        <f t="shared" si="0"/>
        <v>5260823.5760154333</v>
      </c>
      <c r="BT3" s="7">
        <f t="shared" si="0"/>
        <v>3286160.6294419235</v>
      </c>
      <c r="BU3" s="7">
        <f t="shared" si="0"/>
        <v>2005005.2591238227</v>
      </c>
      <c r="BV3" s="7">
        <f t="shared" si="0"/>
        <v>1194393.0498634321</v>
      </c>
      <c r="BW3" s="7">
        <f t="shared" si="0"/>
        <v>694296.52277411357</v>
      </c>
      <c r="BX3" s="7">
        <f t="shared" si="0"/>
        <v>393543.63497340545</v>
      </c>
      <c r="BY3" s="7">
        <f t="shared" si="0"/>
        <v>217310.99370019391</v>
      </c>
      <c r="BZ3" s="7">
        <f t="shared" si="0"/>
        <v>116701.10664887144</v>
      </c>
      <c r="CA3" s="7">
        <f t="shared" si="0"/>
        <v>60730.79535700714</v>
      </c>
      <c r="CB3" s="7">
        <f t="shared" si="0"/>
        <v>30575.837196821969</v>
      </c>
      <c r="CC3" s="7">
        <f t="shared" si="0"/>
        <v>14833.082679189185</v>
      </c>
      <c r="CD3" s="7">
        <f t="shared" si="0"/>
        <v>6880.4458817747336</v>
      </c>
      <c r="CE3" s="7">
        <f t="shared" si="0"/>
        <v>3011.9419987291299</v>
      </c>
      <c r="CF3" s="7">
        <f t="shared" si="0"/>
        <v>1214.1910092707878</v>
      </c>
      <c r="CG3" s="7">
        <f t="shared" si="0"/>
        <v>421.75501766932229</v>
      </c>
      <c r="CH3" s="7">
        <f t="shared" si="0"/>
        <v>101.2805240411485</v>
      </c>
    </row>
    <row r="4" spans="1:86">
      <c r="A4" s="6" t="s">
        <v>8</v>
      </c>
      <c r="B4" s="9">
        <f t="array" ref="B4:CH4">TRANSPOSE('Low Intervention Cost Data'!E2:E86)</f>
        <v>8214888152.6268091</v>
      </c>
      <c r="C4" s="9">
        <v>240542982.63057309</v>
      </c>
      <c r="D4" s="9">
        <v>238231555.83651578</v>
      </c>
      <c r="E4" s="9">
        <v>235914448.54709977</v>
      </c>
      <c r="F4" s="9">
        <v>233590718.05507767</v>
      </c>
      <c r="G4" s="9">
        <v>230879132.48783809</v>
      </c>
      <c r="H4" s="9">
        <v>228139366.20415944</v>
      </c>
      <c r="I4" s="9">
        <v>225367362.20927578</v>
      </c>
      <c r="J4" s="9">
        <v>222559946.43966147</v>
      </c>
      <c r="K4" s="9">
        <v>219708917.40090722</v>
      </c>
      <c r="L4" s="9">
        <v>215241314.13741171</v>
      </c>
      <c r="M4" s="9">
        <v>210774960.6814855</v>
      </c>
      <c r="N4" s="9">
        <v>206305192.38075691</v>
      </c>
      <c r="O4" s="9">
        <v>201827931.43314829</v>
      </c>
      <c r="P4" s="9">
        <v>197339021.39064881</v>
      </c>
      <c r="Q4" s="9">
        <v>192833695.64145732</v>
      </c>
      <c r="R4" s="9">
        <v>188306743.56573176</v>
      </c>
      <c r="S4" s="9">
        <v>183752098.48651612</v>
      </c>
      <c r="T4" s="9">
        <v>179162886.50168899</v>
      </c>
      <c r="U4" s="9">
        <v>174531017.91879985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24054298.26305731</v>
      </c>
      <c r="D5" s="1">
        <f t="shared" si="1"/>
        <v>23823155.58365158</v>
      </c>
      <c r="E5" s="1">
        <f t="shared" si="1"/>
        <v>23591444.854709979</v>
      </c>
      <c r="F5" s="1">
        <f t="shared" si="1"/>
        <v>23359071.805507768</v>
      </c>
      <c r="G5" s="1">
        <f t="shared" si="1"/>
        <v>23087913.248783812</v>
      </c>
      <c r="H5" s="1">
        <f t="shared" si="1"/>
        <v>22813936.620415945</v>
      </c>
      <c r="I5" s="1">
        <f t="shared" si="1"/>
        <v>22536736.220927581</v>
      </c>
      <c r="J5" s="1">
        <f t="shared" si="1"/>
        <v>22255994.64396615</v>
      </c>
      <c r="K5" s="1">
        <f t="shared" si="1"/>
        <v>21970891.740090724</v>
      </c>
      <c r="L5" s="1">
        <f t="shared" si="1"/>
        <v>21524131.413741171</v>
      </c>
      <c r="M5" s="1">
        <f t="shared" si="1"/>
        <v>21077496.068148553</v>
      </c>
      <c r="N5" s="1">
        <f t="shared" si="1"/>
        <v>20630519.238075692</v>
      </c>
      <c r="O5" s="1">
        <f t="shared" si="1"/>
        <v>20182793.143314831</v>
      </c>
      <c r="P5" s="1">
        <f t="shared" si="1"/>
        <v>19733902.139064882</v>
      </c>
      <c r="Q5" s="1">
        <f t="shared" si="1"/>
        <v>19283369.564145733</v>
      </c>
      <c r="R5" s="1">
        <f t="shared" si="1"/>
        <v>18830674.356573176</v>
      </c>
      <c r="S5" s="1">
        <f t="shared" si="1"/>
        <v>18375209.848651614</v>
      </c>
      <c r="T5" s="1">
        <f t="shared" si="1"/>
        <v>17916288.650168899</v>
      </c>
      <c r="U5" s="1">
        <f t="shared" si="1"/>
        <v>17453101.791879985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TRANSPOSE('Low Intervention Cost Data'!C2:D86)</f>
        <v>22510655</v>
      </c>
      <c r="C6" s="9">
        <v>22292283.040173899</v>
      </c>
      <c r="D6" s="9">
        <v>22073493.673994601</v>
      </c>
      <c r="E6" s="9">
        <v>21854224.0717327</v>
      </c>
      <c r="F6" s="9">
        <v>21634444.2127336</v>
      </c>
      <c r="G6" s="9">
        <v>21378583.503008001</v>
      </c>
      <c r="H6" s="9">
        <v>21120053.598837599</v>
      </c>
      <c r="I6" s="9">
        <v>20858497.727534499</v>
      </c>
      <c r="J6" s="9">
        <v>20593542.592678301</v>
      </c>
      <c r="K6" s="9">
        <v>20324225.291274101</v>
      </c>
      <c r="L6" s="9">
        <v>19904864.225412</v>
      </c>
      <c r="M6" s="9">
        <v>19485043.117236398</v>
      </c>
      <c r="N6" s="9">
        <v>19064196.397946902</v>
      </c>
      <c r="O6" s="9">
        <v>18641738.846337501</v>
      </c>
      <c r="P6" s="9">
        <v>18217095.4193408</v>
      </c>
      <c r="Q6" s="9">
        <v>17789707.0877681</v>
      </c>
      <c r="R6" s="9">
        <v>17359056.9874545</v>
      </c>
      <c r="S6" s="9">
        <v>16924657.870219901</v>
      </c>
      <c r="T6" s="9">
        <v>16486039.691763399</v>
      </c>
      <c r="U6" s="9">
        <v>16042767.440420499</v>
      </c>
      <c r="V6" s="9">
        <v>7416632.2494241698</v>
      </c>
      <c r="W6" s="9">
        <v>7154498.1649792297</v>
      </c>
      <c r="X6" s="9">
        <v>6888422.7503392799</v>
      </c>
      <c r="Y6" s="9">
        <v>6618738.9417954199</v>
      </c>
      <c r="Z6" s="9">
        <v>6345908.3205771102</v>
      </c>
      <c r="AA6" s="9">
        <v>6070501.2253413601</v>
      </c>
      <c r="AB6" s="9">
        <v>5793197.1999583896</v>
      </c>
      <c r="AC6" s="9">
        <v>5514881.0751072904</v>
      </c>
      <c r="AD6" s="9">
        <v>5236520.9837753698</v>
      </c>
      <c r="AE6" s="9">
        <v>4959146.9901667498</v>
      </c>
      <c r="AF6" s="9">
        <v>4683827.34349602</v>
      </c>
      <c r="AG6" s="9">
        <v>4411615.78441507</v>
      </c>
      <c r="AH6" s="9">
        <v>4143536.5335634402</v>
      </c>
      <c r="AI6" s="9">
        <v>3880554.1980504198</v>
      </c>
      <c r="AJ6" s="9">
        <v>3623549.4651392899</v>
      </c>
      <c r="AK6" s="9">
        <v>3373295.7634408399</v>
      </c>
      <c r="AL6" s="9">
        <v>3130461.5721362401</v>
      </c>
      <c r="AM6" s="9">
        <v>2895606.3785079699</v>
      </c>
      <c r="AN6" s="9">
        <v>2669188.0953359399</v>
      </c>
      <c r="AO6" s="9">
        <v>2451572.4319453398</v>
      </c>
      <c r="AP6" s="9">
        <v>2243046.4850820601</v>
      </c>
      <c r="AQ6" s="9">
        <v>2043845.2792676601</v>
      </c>
      <c r="AR6" s="9">
        <v>1854163.5712210101</v>
      </c>
      <c r="AS6" s="9">
        <v>1674168.7053924</v>
      </c>
      <c r="AT6" s="9">
        <v>1504000.94994974</v>
      </c>
      <c r="AU6" s="9">
        <v>1343775.32158732</v>
      </c>
      <c r="AV6" s="9">
        <v>1193575.5795813201</v>
      </c>
      <c r="AW6" s="9">
        <v>1053445.1474337601</v>
      </c>
      <c r="AX6" s="9">
        <v>923398.53814925905</v>
      </c>
      <c r="AY6" s="9">
        <v>803423.418940473</v>
      </c>
      <c r="AZ6" s="9">
        <v>693471.74992621294</v>
      </c>
      <c r="BA6" s="9">
        <v>593458.857629493</v>
      </c>
      <c r="BB6" s="9">
        <v>503226.94133637397</v>
      </c>
      <c r="BC6" s="9">
        <v>422518.808541701</v>
      </c>
      <c r="BD6" s="9">
        <v>351012.77547210502</v>
      </c>
      <c r="BE6" s="9">
        <v>288310.05546195299</v>
      </c>
      <c r="BF6" s="9">
        <v>233955.079497431</v>
      </c>
      <c r="BG6" s="9">
        <v>187438.33790362399</v>
      </c>
      <c r="BH6" s="9">
        <v>148140.000560699</v>
      </c>
      <c r="BI6" s="9">
        <v>115405.265200234</v>
      </c>
      <c r="BJ6" s="9">
        <v>88542.763099774005</v>
      </c>
      <c r="BK6" s="9">
        <v>66841.232663274597</v>
      </c>
      <c r="BL6" s="9">
        <v>49604.860935184297</v>
      </c>
      <c r="BM6" s="9">
        <v>36155.4700958174</v>
      </c>
      <c r="BN6" s="9">
        <v>25858.888419623101</v>
      </c>
      <c r="BO6" s="9">
        <v>18135.3016930513</v>
      </c>
      <c r="BP6" s="9">
        <v>12462.392806182899</v>
      </c>
      <c r="BQ6" s="9">
        <v>8387.6327348935592</v>
      </c>
      <c r="BR6" s="9">
        <v>5526.5204151672397</v>
      </c>
      <c r="BS6" s="9">
        <v>3562.3827199734201</v>
      </c>
      <c r="BT6" s="9">
        <v>2245.1435192089798</v>
      </c>
      <c r="BU6" s="9">
        <v>1382.7260713953499</v>
      </c>
      <c r="BV6" s="9">
        <v>831.75532593250296</v>
      </c>
      <c r="BW6" s="9">
        <v>488.37480286359801</v>
      </c>
      <c r="BX6" s="9">
        <v>279.709942811681</v>
      </c>
      <c r="BY6" s="9">
        <v>156.124056656291</v>
      </c>
      <c r="BZ6" s="9">
        <v>84.798555910952302</v>
      </c>
      <c r="CA6" s="9">
        <v>44.6857529598878</v>
      </c>
      <c r="CB6" s="9">
        <v>22.844262613343901</v>
      </c>
      <c r="CC6" s="9">
        <v>11.304977174348</v>
      </c>
      <c r="CD6" s="9">
        <v>5.3935638361964999</v>
      </c>
      <c r="CE6" s="9">
        <v>2.4614479334558501</v>
      </c>
      <c r="CF6" s="9">
        <v>1.06773152073416</v>
      </c>
      <c r="CG6" s="9">
        <v>0.41681037663045001</v>
      </c>
      <c r="CH6" s="9">
        <v>0.12163598997595899</v>
      </c>
    </row>
    <row r="7" spans="1:86">
      <c r="A7" s="6" t="s">
        <v>12</v>
      </c>
      <c r="B7" s="9">
        <v>140744469.690258</v>
      </c>
      <c r="C7" s="9">
        <v>145227171.372538</v>
      </c>
      <c r="D7" s="9">
        <v>149903860.54861599</v>
      </c>
      <c r="E7" s="9">
        <v>154712770.82694501</v>
      </c>
      <c r="F7" s="9">
        <v>159637368.806815</v>
      </c>
      <c r="G7" s="9">
        <v>169504797.28647101</v>
      </c>
      <c r="H7" s="9">
        <v>180147426.79618701</v>
      </c>
      <c r="I7" s="9">
        <v>191623026.10920301</v>
      </c>
      <c r="J7" s="9">
        <v>204022717.15564299</v>
      </c>
      <c r="K7" s="9">
        <v>218411290.54116601</v>
      </c>
      <c r="L7" s="9">
        <v>232361892.09374201</v>
      </c>
      <c r="M7" s="9">
        <v>247462986.33405301</v>
      </c>
      <c r="N7" s="9">
        <v>263777032.405985</v>
      </c>
      <c r="O7" s="9">
        <v>281299512.18630803</v>
      </c>
      <c r="P7" s="9">
        <v>300000065.68002701</v>
      </c>
      <c r="Q7" s="9">
        <v>319794761.528759</v>
      </c>
      <c r="R7" s="9">
        <v>340618170.51849502</v>
      </c>
      <c r="S7" s="9">
        <v>362422732.36407101</v>
      </c>
      <c r="T7" s="9">
        <v>385125478.66138601</v>
      </c>
      <c r="U7" s="9">
        <v>408652857.297176</v>
      </c>
      <c r="V7" s="9">
        <v>316761036.91739899</v>
      </c>
      <c r="W7" s="9">
        <v>333294507.081025</v>
      </c>
      <c r="X7" s="9">
        <v>349137732.52280599</v>
      </c>
      <c r="Y7" s="9">
        <v>364002149.96101099</v>
      </c>
      <c r="Z7" s="9">
        <v>377638471.76597798</v>
      </c>
      <c r="AA7" s="9">
        <v>389807089.32823497</v>
      </c>
      <c r="AB7" s="9">
        <v>400065758.047993</v>
      </c>
      <c r="AC7" s="9">
        <v>408193115.33959597</v>
      </c>
      <c r="AD7" s="9">
        <v>414051771.20786703</v>
      </c>
      <c r="AE7" s="9">
        <v>417550494.85836899</v>
      </c>
      <c r="AF7" s="9">
        <v>418724992.78948402</v>
      </c>
      <c r="AG7" s="9">
        <v>417646772.47596902</v>
      </c>
      <c r="AH7" s="9">
        <v>414419128.58511502</v>
      </c>
      <c r="AI7" s="9">
        <v>409217366.98474902</v>
      </c>
      <c r="AJ7" s="9">
        <v>402264427.05066198</v>
      </c>
      <c r="AK7" s="9">
        <v>393775214.12145799</v>
      </c>
      <c r="AL7" s="9">
        <v>383988654.69005299</v>
      </c>
      <c r="AM7" s="9">
        <v>373109419.33140099</v>
      </c>
      <c r="AN7" s="9">
        <v>361318079.54006499</v>
      </c>
      <c r="AO7" s="9">
        <v>348770375.83616102</v>
      </c>
      <c r="AP7" s="9">
        <v>335548965.57159501</v>
      </c>
      <c r="AQ7" s="9">
        <v>321723800.62651199</v>
      </c>
      <c r="AR7" s="9">
        <v>307328767.41506398</v>
      </c>
      <c r="AS7" s="9">
        <v>292401403.08735102</v>
      </c>
      <c r="AT7" s="9">
        <v>276986750.42799503</v>
      </c>
      <c r="AU7" s="9">
        <v>261134692.52356899</v>
      </c>
      <c r="AV7" s="9">
        <v>244911207.82668701</v>
      </c>
      <c r="AW7" s="9">
        <v>228365684.816266</v>
      </c>
      <c r="AX7" s="9">
        <v>211554260.67033699</v>
      </c>
      <c r="AY7" s="9">
        <v>194561507.84792</v>
      </c>
      <c r="AZ7" s="9">
        <v>177472404.47679299</v>
      </c>
      <c r="BA7" s="9">
        <v>160448558.81263399</v>
      </c>
      <c r="BB7" s="9">
        <v>143704484.713254</v>
      </c>
      <c r="BC7" s="9">
        <v>127388255.739051</v>
      </c>
      <c r="BD7" s="9">
        <v>111680260.92037401</v>
      </c>
      <c r="BE7" s="9">
        <v>96712147.932240605</v>
      </c>
      <c r="BF7" s="9">
        <v>82607360.740666196</v>
      </c>
      <c r="BG7" s="9">
        <v>69600140.635507494</v>
      </c>
      <c r="BH7" s="9">
        <v>57771696.625973597</v>
      </c>
      <c r="BI7" s="9">
        <v>47204185.043476097</v>
      </c>
      <c r="BJ7" s="9">
        <v>37942619.516833298</v>
      </c>
      <c r="BK7" s="9">
        <v>29959938.438228801</v>
      </c>
      <c r="BL7" s="9">
        <v>23224117.797061801</v>
      </c>
      <c r="BM7" s="9">
        <v>17649953.7113722</v>
      </c>
      <c r="BN7" s="9">
        <v>13132507.894553</v>
      </c>
      <c r="BO7" s="9">
        <v>9561113.5484507792</v>
      </c>
      <c r="BP7" s="9">
        <v>6802389.5765439896</v>
      </c>
      <c r="BQ7" s="9">
        <v>4727686.4835280897</v>
      </c>
      <c r="BR7" s="9">
        <v>3210638.3840319798</v>
      </c>
      <c r="BS7" s="9">
        <v>2128925.2711339998</v>
      </c>
      <c r="BT7" s="9">
        <v>1377495.0456821499</v>
      </c>
      <c r="BU7" s="9">
        <v>869379.64096271002</v>
      </c>
      <c r="BV7" s="9">
        <v>535096.56325928902</v>
      </c>
      <c r="BW7" s="9">
        <v>321093.40868106799</v>
      </c>
      <c r="BX7" s="9">
        <v>187759.24037960201</v>
      </c>
      <c r="BY7" s="9">
        <v>106973.092805672</v>
      </c>
      <c r="BZ7" s="9">
        <v>59386.545935419497</v>
      </c>
      <c r="CA7" s="9">
        <v>31932.196267935498</v>
      </c>
      <c r="CB7" s="9">
        <v>16637.1853709241</v>
      </c>
      <c r="CC7" s="9">
        <v>8386.3243006157809</v>
      </c>
      <c r="CD7" s="9">
        <v>4069.52369566265</v>
      </c>
      <c r="CE7" s="9">
        <v>1885.64780148676</v>
      </c>
      <c r="CF7" s="9">
        <v>827.79399035885501</v>
      </c>
      <c r="CG7" s="9">
        <v>332.71033378162298</v>
      </c>
      <c r="CH7" s="9">
        <v>104.197303772407</v>
      </c>
    </row>
    <row r="8" spans="1:86" ht="15" customHeight="1">
      <c r="A8" s="6" t="s">
        <v>13</v>
      </c>
      <c r="B8" s="7">
        <f t="shared" ref="B8:CH8" si="2">MAX((B12-B7)*$B$32*$B$33, 0)</f>
        <v>6984870.6100916415</v>
      </c>
      <c r="C8" s="7">
        <f t="shared" si="2"/>
        <v>9277031.0335340388</v>
      </c>
      <c r="D8" s="7">
        <f t="shared" si="2"/>
        <v>11831735.055581287</v>
      </c>
      <c r="E8" s="7">
        <f t="shared" si="2"/>
        <v>14673139.644683093</v>
      </c>
      <c r="F8" s="7">
        <f t="shared" si="2"/>
        <v>17829133.809137702</v>
      </c>
      <c r="G8" s="7">
        <f t="shared" si="2"/>
        <v>19178703.81568218</v>
      </c>
      <c r="H8" s="7">
        <f t="shared" si="2"/>
        <v>20632041.781601459</v>
      </c>
      <c r="I8" s="7">
        <f t="shared" si="2"/>
        <v>22194723.974134732</v>
      </c>
      <c r="J8" s="7">
        <f t="shared" si="2"/>
        <v>23875100.148629937</v>
      </c>
      <c r="K8" s="7">
        <f t="shared" si="2"/>
        <v>25277076.324710283</v>
      </c>
      <c r="L8" s="7">
        <f t="shared" si="2"/>
        <v>26559286.32262836</v>
      </c>
      <c r="M8" s="7">
        <f t="shared" si="2"/>
        <v>27894536.949697737</v>
      </c>
      <c r="N8" s="7">
        <f t="shared" si="2"/>
        <v>29271728.259486299</v>
      </c>
      <c r="O8" s="7">
        <f t="shared" si="2"/>
        <v>30670631.549750615</v>
      </c>
      <c r="P8" s="7">
        <f t="shared" si="2"/>
        <v>32065875.248388648</v>
      </c>
      <c r="Q8" s="7">
        <f t="shared" si="2"/>
        <v>33425115.683921222</v>
      </c>
      <c r="R8" s="7">
        <f t="shared" si="2"/>
        <v>34716999.904232092</v>
      </c>
      <c r="S8" s="7">
        <f t="shared" si="2"/>
        <v>35909039.09709017</v>
      </c>
      <c r="T8" s="7">
        <f t="shared" si="2"/>
        <v>36963994.636217862</v>
      </c>
      <c r="U8" s="7">
        <f t="shared" si="2"/>
        <v>37843891.513186067</v>
      </c>
      <c r="V8" s="7">
        <f t="shared" si="2"/>
        <v>26139622.60669243</v>
      </c>
      <c r="W8" s="7">
        <f t="shared" si="2"/>
        <v>25925425.015969496</v>
      </c>
      <c r="X8" s="7">
        <f t="shared" si="2"/>
        <v>25393379.708421472</v>
      </c>
      <c r="Y8" s="7">
        <f t="shared" si="2"/>
        <v>24527119.654375371</v>
      </c>
      <c r="Z8" s="7">
        <f t="shared" si="2"/>
        <v>23322453.980289258</v>
      </c>
      <c r="AA8" s="7">
        <f t="shared" si="2"/>
        <v>21787051.51214131</v>
      </c>
      <c r="AB8" s="7">
        <f t="shared" si="2"/>
        <v>19946055.717842925</v>
      </c>
      <c r="AC8" s="7">
        <f t="shared" si="2"/>
        <v>17844495.589369699</v>
      </c>
      <c r="AD8" s="7">
        <f t="shared" si="2"/>
        <v>15546246.950695837</v>
      </c>
      <c r="AE8" s="7">
        <f t="shared" si="2"/>
        <v>13123647.029485023</v>
      </c>
      <c r="AF8" s="7">
        <f t="shared" si="2"/>
        <v>10652475.502416702</v>
      </c>
      <c r="AG8" s="7">
        <f t="shared" si="2"/>
        <v>8208358.8820930216</v>
      </c>
      <c r="AH8" s="7">
        <f t="shared" si="2"/>
        <v>5854057.2362517035</v>
      </c>
      <c r="AI8" s="7">
        <f t="shared" si="2"/>
        <v>3644326.6924054166</v>
      </c>
      <c r="AJ8" s="7">
        <f t="shared" si="2"/>
        <v>1621653.5367219576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7223159342.0637789</v>
      </c>
      <c r="C9" s="7">
        <f t="shared" ref="C9:CH9" si="3">C4-C6-C7-C8</f>
        <v>63746497.18432717</v>
      </c>
      <c r="D9" s="7">
        <f t="shared" si="3"/>
        <v>54422466.558323905</v>
      </c>
      <c r="E9" s="7">
        <f t="shared" si="3"/>
        <v>44674314.00373897</v>
      </c>
      <c r="F9" s="7">
        <f t="shared" si="3"/>
        <v>34489771.226391375</v>
      </c>
      <c r="G9" s="7">
        <f t="shared" si="3"/>
        <v>20817047.882676892</v>
      </c>
      <c r="H9" s="7">
        <f t="shared" si="3"/>
        <v>6239844.0275333524</v>
      </c>
      <c r="I9" s="7">
        <f t="shared" si="3"/>
        <v>-9308885.6015964635</v>
      </c>
      <c r="J9" s="7">
        <f t="shared" si="3"/>
        <v>-25931413.457289759</v>
      </c>
      <c r="K9" s="7">
        <f t="shared" si="3"/>
        <v>-44303674.756243169</v>
      </c>
      <c r="L9" s="7">
        <f t="shared" si="3"/>
        <v>-63584728.504370674</v>
      </c>
      <c r="M9" s="7">
        <f t="shared" si="3"/>
        <v>-84067605.719501644</v>
      </c>
      <c r="N9" s="7">
        <f t="shared" si="3"/>
        <v>-105807764.68266128</v>
      </c>
      <c r="O9" s="7">
        <f t="shared" si="3"/>
        <v>-128783951.14924784</v>
      </c>
      <c r="P9" s="7">
        <f t="shared" si="3"/>
        <v>-152944014.95710763</v>
      </c>
      <c r="Q9" s="7">
        <f t="shared" si="3"/>
        <v>-178175888.65899101</v>
      </c>
      <c r="R9" s="7">
        <f t="shared" si="3"/>
        <v>-204387483.84444985</v>
      </c>
      <c r="S9" s="7">
        <f t="shared" si="3"/>
        <v>-231504330.84486496</v>
      </c>
      <c r="T9" s="7">
        <f t="shared" si="3"/>
        <v>-259412626.48767829</v>
      </c>
      <c r="U9" s="7">
        <f t="shared" si="3"/>
        <v>-288008498.33198273</v>
      </c>
      <c r="V9" s="7">
        <f t="shared" si="3"/>
        <v>-350317291.77351558</v>
      </c>
      <c r="W9" s="7">
        <f t="shared" si="3"/>
        <v>-366374430.26197374</v>
      </c>
      <c r="X9" s="7">
        <f t="shared" si="3"/>
        <v>-381419534.98156673</v>
      </c>
      <c r="Y9" s="7">
        <f t="shared" si="3"/>
        <v>-395148008.55718178</v>
      </c>
      <c r="Z9" s="7">
        <f t="shared" si="3"/>
        <v>-407306834.06684434</v>
      </c>
      <c r="AA9" s="7">
        <f t="shared" si="3"/>
        <v>-417664642.06571764</v>
      </c>
      <c r="AB9" s="7">
        <f t="shared" si="3"/>
        <v>-425805010.96579432</v>
      </c>
      <c r="AC9" s="7">
        <f t="shared" si="3"/>
        <v>-431552492.00407296</v>
      </c>
      <c r="AD9" s="7">
        <f t="shared" si="3"/>
        <v>-434834539.14233822</v>
      </c>
      <c r="AE9" s="7">
        <f t="shared" si="3"/>
        <v>-435633288.87802076</v>
      </c>
      <c r="AF9" s="7">
        <f t="shared" si="3"/>
        <v>-434061295.63539678</v>
      </c>
      <c r="AG9" s="7">
        <f t="shared" si="3"/>
        <v>-430266747.1424771</v>
      </c>
      <c r="AH9" s="7">
        <f t="shared" si="3"/>
        <v>-424416722.35493016</v>
      </c>
      <c r="AI9" s="7">
        <f t="shared" si="3"/>
        <v>-416742247.87520486</v>
      </c>
      <c r="AJ9" s="7">
        <f t="shared" si="3"/>
        <v>-407509630.0525232</v>
      </c>
      <c r="AK9" s="7">
        <f t="shared" si="3"/>
        <v>-397148509.88489884</v>
      </c>
      <c r="AL9" s="7">
        <f t="shared" si="3"/>
        <v>-387119116.26218921</v>
      </c>
      <c r="AM9" s="7">
        <f t="shared" si="3"/>
        <v>-376005025.70990896</v>
      </c>
      <c r="AN9" s="7">
        <f t="shared" si="3"/>
        <v>-363987267.63540095</v>
      </c>
      <c r="AO9" s="7">
        <f t="shared" si="3"/>
        <v>-351221948.26810634</v>
      </c>
      <c r="AP9" s="7">
        <f t="shared" si="3"/>
        <v>-337792012.0566771</v>
      </c>
      <c r="AQ9" s="7">
        <f t="shared" si="3"/>
        <v>-323767645.90577966</v>
      </c>
      <c r="AR9" s="7">
        <f t="shared" si="3"/>
        <v>-309182930.98628497</v>
      </c>
      <c r="AS9" s="7">
        <f t="shared" si="3"/>
        <v>-294075571.79274344</v>
      </c>
      <c r="AT9" s="7">
        <f t="shared" si="3"/>
        <v>-278490751.37794477</v>
      </c>
      <c r="AU9" s="7">
        <f t="shared" si="3"/>
        <v>-262478467.84515631</v>
      </c>
      <c r="AV9" s="7">
        <f t="shared" si="3"/>
        <v>-246104783.40626833</v>
      </c>
      <c r="AW9" s="7">
        <f t="shared" si="3"/>
        <v>-229419129.96369976</v>
      </c>
      <c r="AX9" s="7">
        <f t="shared" si="3"/>
        <v>-212477659.20848626</v>
      </c>
      <c r="AY9" s="7">
        <f t="shared" si="3"/>
        <v>-195364931.26686049</v>
      </c>
      <c r="AZ9" s="7">
        <f t="shared" si="3"/>
        <v>-178165876.2267192</v>
      </c>
      <c r="BA9" s="7">
        <f t="shared" si="3"/>
        <v>-161042017.6702635</v>
      </c>
      <c r="BB9" s="7">
        <f t="shared" si="3"/>
        <v>-144207711.65459037</v>
      </c>
      <c r="BC9" s="7">
        <f t="shared" si="3"/>
        <v>-127810774.5475927</v>
      </c>
      <c r="BD9" s="7">
        <f t="shared" si="3"/>
        <v>-112031273.69584611</v>
      </c>
      <c r="BE9" s="7">
        <f t="shared" si="3"/>
        <v>-97000457.987702563</v>
      </c>
      <c r="BF9" s="7">
        <f t="shared" si="3"/>
        <v>-82841315.820163622</v>
      </c>
      <c r="BG9" s="7">
        <f t="shared" si="3"/>
        <v>-69787578.973411113</v>
      </c>
      <c r="BH9" s="7">
        <f t="shared" si="3"/>
        <v>-57919836.626534298</v>
      </c>
      <c r="BI9" s="7">
        <f t="shared" si="3"/>
        <v>-47319590.308676332</v>
      </c>
      <c r="BJ9" s="7">
        <f t="shared" si="3"/>
        <v>-38031162.279933073</v>
      </c>
      <c r="BK9" s="7">
        <f t="shared" si="3"/>
        <v>-30026779.670892075</v>
      </c>
      <c r="BL9" s="7">
        <f t="shared" si="3"/>
        <v>-23273722.657996986</v>
      </c>
      <c r="BM9" s="7">
        <f t="shared" si="3"/>
        <v>-17686109.181468017</v>
      </c>
      <c r="BN9" s="7">
        <f t="shared" si="3"/>
        <v>-13158366.782972623</v>
      </c>
      <c r="BO9" s="7">
        <f t="shared" si="3"/>
        <v>-9579248.8501438312</v>
      </c>
      <c r="BP9" s="7">
        <f t="shared" si="3"/>
        <v>-6814851.9693501722</v>
      </c>
      <c r="BQ9" s="7">
        <f t="shared" si="3"/>
        <v>-4736074.1162629835</v>
      </c>
      <c r="BR9" s="7">
        <f t="shared" si="3"/>
        <v>-3216164.9044471472</v>
      </c>
      <c r="BS9" s="7">
        <f t="shared" si="3"/>
        <v>-2132487.6538539734</v>
      </c>
      <c r="BT9" s="7">
        <f t="shared" si="3"/>
        <v>-1379740.1892013589</v>
      </c>
      <c r="BU9" s="7">
        <f t="shared" si="3"/>
        <v>-870762.36703410535</v>
      </c>
      <c r="BV9" s="7">
        <f t="shared" si="3"/>
        <v>-535928.31858522154</v>
      </c>
      <c r="BW9" s="7">
        <f t="shared" si="3"/>
        <v>-321581.78348393156</v>
      </c>
      <c r="BX9" s="7">
        <f t="shared" si="3"/>
        <v>-188038.9503224137</v>
      </c>
      <c r="BY9" s="7">
        <f t="shared" si="3"/>
        <v>-107129.21686232829</v>
      </c>
      <c r="BZ9" s="7">
        <f t="shared" si="3"/>
        <v>-59471.344491330448</v>
      </c>
      <c r="CA9" s="7">
        <f t="shared" si="3"/>
        <v>-31976.882020895388</v>
      </c>
      <c r="CB9" s="7">
        <f t="shared" si="3"/>
        <v>-16660.029633537444</v>
      </c>
      <c r="CC9" s="7">
        <f t="shared" si="3"/>
        <v>-8397.629277790129</v>
      </c>
      <c r="CD9" s="7">
        <f t="shared" si="3"/>
        <v>-4074.9172594988463</v>
      </c>
      <c r="CE9" s="7">
        <f t="shared" si="3"/>
        <v>-1888.109249420216</v>
      </c>
      <c r="CF9" s="7">
        <f t="shared" si="3"/>
        <v>-828.86172187958914</v>
      </c>
      <c r="CG9" s="7">
        <f t="shared" si="3"/>
        <v>-333.12714415825343</v>
      </c>
      <c r="CH9" s="7">
        <f t="shared" si="3"/>
        <v>-104.31893976238295</v>
      </c>
    </row>
    <row r="10" spans="1:86">
      <c r="A10" s="6" t="s">
        <v>15</v>
      </c>
      <c r="B10" s="7">
        <f t="shared" ref="B10:CH10" si="4">B9-C3+(1+$B$28)*B3</f>
        <v>1908944520.883728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TRANSPOSE('Low Intervention Cost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1908944520.883728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1818042400.8416457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229088554.88626009</v>
      </c>
      <c r="D21" s="5">
        <f t="shared" si="8"/>
        <v>216083043.84264469</v>
      </c>
      <c r="E21" s="5">
        <f t="shared" si="8"/>
        <v>203791770.69180414</v>
      </c>
      <c r="F21" s="5">
        <f t="shared" si="8"/>
        <v>192175661.83232513</v>
      </c>
      <c r="G21" s="5">
        <f t="shared" si="8"/>
        <v>180899841.59575924</v>
      </c>
      <c r="H21" s="5">
        <f t="shared" si="8"/>
        <v>170241107.64046565</v>
      </c>
      <c r="I21" s="5">
        <f t="shared" si="8"/>
        <v>160164376.74280503</v>
      </c>
      <c r="J21" s="5">
        <f t="shared" si="8"/>
        <v>150637332.16135925</v>
      </c>
      <c r="K21" s="5">
        <f t="shared" si="8"/>
        <v>141626327.12918434</v>
      </c>
      <c r="L21" s="5">
        <f t="shared" si="8"/>
        <v>132139495.45848706</v>
      </c>
      <c r="M21" s="5">
        <f t="shared" si="8"/>
        <v>123235754.16847277</v>
      </c>
      <c r="N21" s="5">
        <f t="shared" si="8"/>
        <v>114878450.68192539</v>
      </c>
      <c r="O21" s="5">
        <f t="shared" si="8"/>
        <v>107033661.19557317</v>
      </c>
      <c r="P21" s="5">
        <f t="shared" si="8"/>
        <v>99669615.579913884</v>
      </c>
      <c r="Q21" s="5">
        <f t="shared" si="8"/>
        <v>92756304.691611171</v>
      </c>
      <c r="R21" s="5">
        <f t="shared" si="8"/>
        <v>86265488.896141678</v>
      </c>
      <c r="S21" s="5">
        <f t="shared" si="8"/>
        <v>80170431.911210999</v>
      </c>
      <c r="T21" s="5">
        <f t="shared" si="8"/>
        <v>74445879.927130356</v>
      </c>
      <c r="U21" s="5">
        <f t="shared" si="8"/>
        <v>69067850.343150616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1818042400.8416457</v>
      </c>
    </row>
    <row r="24" spans="1:86" ht="15.75" customHeight="1">
      <c r="A24" s="5" t="s">
        <v>23</v>
      </c>
      <c r="B24" s="7">
        <f>SUM(B21:CH21)</f>
        <v>10839259102.003031</v>
      </c>
    </row>
    <row r="25" spans="1:86" ht="15.75" customHeight="1">
      <c r="A25" s="5" t="s">
        <v>17</v>
      </c>
      <c r="B25" s="14">
        <f>B23/B24</f>
        <v>0.16772755256913108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107140115</v>
      </c>
      <c r="D2" s="1">
        <v>140744469.690258</v>
      </c>
      <c r="E2" s="1">
        <f>Standard!$B$32*B2</f>
        <v>8214888152.6268091</v>
      </c>
      <c r="F2" s="1">
        <v>157375114</v>
      </c>
      <c r="G2" s="4"/>
    </row>
    <row r="3" spans="1:7" ht="15.75">
      <c r="A3" s="1">
        <v>2024</v>
      </c>
      <c r="B3" s="4">
        <v>50576741.511895098</v>
      </c>
      <c r="C3" s="1">
        <v>106100827.10272101</v>
      </c>
      <c r="D3" s="1">
        <v>145227171.372538</v>
      </c>
      <c r="E3" s="1">
        <f>Standard!$B$32*B3</f>
        <v>240542982.63057309</v>
      </c>
      <c r="F3" s="1">
        <v>167315340.5</v>
      </c>
      <c r="G3" s="4"/>
    </row>
    <row r="4" spans="1:7" ht="15.75">
      <c r="A4" s="1">
        <v>2025</v>
      </c>
      <c r="B4" s="4">
        <v>50090739.2423288</v>
      </c>
      <c r="C4" s="1">
        <v>105059484.59480201</v>
      </c>
      <c r="D4" s="1">
        <v>149903860.54861599</v>
      </c>
      <c r="E4" s="1">
        <f>Standard!$B$32*B4</f>
        <v>238231555.83651578</v>
      </c>
      <c r="F4" s="1">
        <v>178074658.30000001</v>
      </c>
      <c r="G4" s="4"/>
    </row>
    <row r="5" spans="1:7" ht="15.75">
      <c r="A5" s="1">
        <v>2026</v>
      </c>
      <c r="B5" s="4">
        <v>49603542.587699696</v>
      </c>
      <c r="C5" s="1">
        <v>104015780.583792</v>
      </c>
      <c r="D5" s="1">
        <v>154712770.82694501</v>
      </c>
      <c r="E5" s="1">
        <f>Standard!$B$32*B5</f>
        <v>235914448.54709977</v>
      </c>
      <c r="F5" s="1">
        <v>189648817.59999999</v>
      </c>
      <c r="G5" s="4"/>
    </row>
    <row r="6" spans="1:7" ht="15.75">
      <c r="A6" s="1">
        <v>2027</v>
      </c>
      <c r="B6" s="4">
        <v>49114953.333700098</v>
      </c>
      <c r="C6" s="1">
        <v>102969563.375853</v>
      </c>
      <c r="D6" s="1">
        <v>159637368.806815</v>
      </c>
      <c r="E6" s="1">
        <f>Standard!$B$32*B6</f>
        <v>233590718.05507767</v>
      </c>
      <c r="F6" s="1">
        <v>202087687.40000001</v>
      </c>
      <c r="G6" s="4"/>
    </row>
    <row r="7" spans="1:7" ht="15.75">
      <c r="A7" s="1">
        <v>2028</v>
      </c>
      <c r="B7" s="4">
        <v>48544813.391050898</v>
      </c>
      <c r="C7" s="1">
        <v>101751610.393839</v>
      </c>
      <c r="D7" s="1">
        <v>169504797.28647101</v>
      </c>
      <c r="E7" s="1">
        <f>Standard!$B$32*B7</f>
        <v>230879132.48783809</v>
      </c>
      <c r="F7" s="1">
        <v>215168377.80000001</v>
      </c>
      <c r="G7" s="4"/>
    </row>
    <row r="8" spans="1:7" ht="15.75">
      <c r="A8" s="1">
        <v>2029</v>
      </c>
      <c r="B8" s="4">
        <v>47968748.150580198</v>
      </c>
      <c r="C8" s="1">
        <v>100520945.14966699</v>
      </c>
      <c r="D8" s="1">
        <v>180147426.79618701</v>
      </c>
      <c r="E8" s="1">
        <f>Standard!$B$32*B8</f>
        <v>228139366.20415944</v>
      </c>
      <c r="F8" s="1">
        <v>229271335.80000001</v>
      </c>
      <c r="G8" s="4"/>
    </row>
    <row r="9" spans="1:7" ht="15.75">
      <c r="A9" s="1">
        <v>2030</v>
      </c>
      <c r="B9" s="4">
        <v>47385904.585634097</v>
      </c>
      <c r="C9" s="1">
        <v>99275869.325937703</v>
      </c>
      <c r="D9" s="1">
        <v>191623026.10920301</v>
      </c>
      <c r="E9" s="1">
        <f>Standard!$B$32*B9</f>
        <v>225367362.20927578</v>
      </c>
      <c r="F9" s="1">
        <v>244467607</v>
      </c>
      <c r="G9" s="4"/>
    </row>
    <row r="10" spans="1:7" ht="15.75">
      <c r="A10" s="1">
        <v>2031</v>
      </c>
      <c r="B10" s="4">
        <v>46795615.315319903</v>
      </c>
      <c r="C10" s="1">
        <v>98014606.007571802</v>
      </c>
      <c r="D10" s="1">
        <v>204022717.15564299</v>
      </c>
      <c r="E10" s="1">
        <f>Standard!$B$32*B10</f>
        <v>222559946.43966147</v>
      </c>
      <c r="F10" s="1">
        <v>260868193.69999999</v>
      </c>
      <c r="G10" s="4"/>
    </row>
    <row r="11" spans="1:7" ht="15.75">
      <c r="A11" s="1">
        <v>2032</v>
      </c>
      <c r="B11" s="4">
        <v>46196155.887491003</v>
      </c>
      <c r="C11" s="1">
        <v>96732569.951388195</v>
      </c>
      <c r="D11" s="1">
        <v>218411290.54116601</v>
      </c>
      <c r="E11" s="1">
        <f>Standard!$B$32*B11</f>
        <v>219708917.40090722</v>
      </c>
      <c r="F11" s="1">
        <v>278594805.60000002</v>
      </c>
      <c r="G11" s="4"/>
    </row>
    <row r="12" spans="1:7" ht="15.75">
      <c r="A12" s="1">
        <v>2033</v>
      </c>
      <c r="B12" s="4">
        <v>45256794.393904902</v>
      </c>
      <c r="C12" s="1">
        <v>94736393.186860695</v>
      </c>
      <c r="D12" s="1">
        <v>232361892.09374201</v>
      </c>
      <c r="E12" s="1">
        <f>Standard!$B$32*B12</f>
        <v>215241314.13741171</v>
      </c>
      <c r="F12" s="1">
        <v>295598288.10000002</v>
      </c>
      <c r="G12" s="4"/>
    </row>
    <row r="13" spans="1:7" ht="15.75">
      <c r="A13" s="1">
        <v>2034</v>
      </c>
      <c r="B13" s="4">
        <v>44317695.685762301</v>
      </c>
      <c r="C13" s="1">
        <v>92738018.164714694</v>
      </c>
      <c r="D13" s="1">
        <v>247462986.33405301</v>
      </c>
      <c r="E13" s="1">
        <f>Standard!$B$32*B13</f>
        <v>210774960.6814855</v>
      </c>
      <c r="F13" s="1">
        <v>313878550.5</v>
      </c>
      <c r="G13" s="4"/>
    </row>
    <row r="14" spans="1:7" ht="15.75">
      <c r="A14" s="1">
        <v>2035</v>
      </c>
      <c r="B14" s="4">
        <v>43377878.969881602</v>
      </c>
      <c r="C14" s="1">
        <v>90734752.380471095</v>
      </c>
      <c r="D14" s="1">
        <v>263777032.405985</v>
      </c>
      <c r="E14" s="1">
        <f>Standard!$B$32*B14</f>
        <v>206305192.38075691</v>
      </c>
      <c r="F14" s="1">
        <v>333471623.5</v>
      </c>
      <c r="G14" s="4"/>
    </row>
    <row r="15" spans="1:7" ht="15.75">
      <c r="A15" s="1">
        <v>2036</v>
      </c>
      <c r="B15" s="4">
        <v>42436486.844648503</v>
      </c>
      <c r="C15" s="1">
        <v>88723810.012831599</v>
      </c>
      <c r="D15" s="1">
        <v>281299512.18630803</v>
      </c>
      <c r="E15" s="1">
        <f>Standard!$B$32*B15</f>
        <v>201827931.43314829</v>
      </c>
      <c r="F15" s="1">
        <v>354324825.39999998</v>
      </c>
      <c r="G15" s="4"/>
    </row>
    <row r="16" spans="1:7" ht="15.75">
      <c r="A16" s="1">
        <v>2037</v>
      </c>
      <c r="B16" s="4">
        <v>41492645.372297898</v>
      </c>
      <c r="C16" s="1">
        <v>86702453.729380801</v>
      </c>
      <c r="D16" s="1">
        <v>300000065.68002701</v>
      </c>
      <c r="E16" s="1">
        <f>Standard!$B$32*B16</f>
        <v>197339021.39064881</v>
      </c>
      <c r="F16" s="1">
        <v>376347387.69999999</v>
      </c>
      <c r="G16" s="4"/>
    </row>
    <row r="17" spans="1:7" ht="15.75">
      <c r="A17" s="1">
        <v>2038</v>
      </c>
      <c r="B17" s="4">
        <v>40545352.321584798</v>
      </c>
      <c r="C17" s="1">
        <v>84668022.161446303</v>
      </c>
      <c r="D17" s="1">
        <v>319794761.528759</v>
      </c>
      <c r="E17" s="1">
        <f>Standard!$B$32*B17</f>
        <v>192833695.64145732</v>
      </c>
      <c r="F17" s="1">
        <v>399378370.30000001</v>
      </c>
      <c r="G17" s="4"/>
    </row>
    <row r="18" spans="1:7" ht="15.75">
      <c r="A18" s="1">
        <v>2039</v>
      </c>
      <c r="B18" s="4">
        <v>39593512.103812397</v>
      </c>
      <c r="C18" s="1">
        <v>82618054.695037499</v>
      </c>
      <c r="D18" s="1">
        <v>340618170.51849502</v>
      </c>
      <c r="E18" s="1">
        <f>Standard!$B$32*B18</f>
        <v>188306743.56573176</v>
      </c>
      <c r="F18" s="1">
        <v>423277694.10000002</v>
      </c>
      <c r="G18" s="4"/>
    </row>
    <row r="19" spans="1:7" ht="15.75">
      <c r="A19" s="1">
        <v>2040</v>
      </c>
      <c r="B19" s="4">
        <v>38635849.135095902</v>
      </c>
      <c r="C19" s="1">
        <v>80550231.6289846</v>
      </c>
      <c r="D19" s="1">
        <v>362422732.36407101</v>
      </c>
      <c r="E19" s="1">
        <f>Standard!$B$32*B19</f>
        <v>183752098.48651612</v>
      </c>
      <c r="F19" s="1">
        <v>447920444.5</v>
      </c>
      <c r="G19" s="4"/>
    </row>
    <row r="20" spans="1:7" ht="15.75">
      <c r="A20" s="1">
        <v>2041</v>
      </c>
      <c r="B20" s="4">
        <v>37670918.103803404</v>
      </c>
      <c r="C20" s="1">
        <v>78462315.662153602</v>
      </c>
      <c r="D20" s="1">
        <v>385125478.66138601</v>
      </c>
      <c r="E20" s="1">
        <f>Standard!$B$32*B20</f>
        <v>179162886.50168899</v>
      </c>
      <c r="F20" s="1">
        <v>473134989.69999999</v>
      </c>
      <c r="G20" s="4"/>
    </row>
    <row r="21" spans="1:7" ht="15.75" customHeight="1">
      <c r="A21" s="1">
        <v>2042</v>
      </c>
      <c r="B21" s="4">
        <v>36697018.065348998</v>
      </c>
      <c r="C21" s="1">
        <v>76352236.715995297</v>
      </c>
      <c r="D21" s="1">
        <v>408652857.297176</v>
      </c>
      <c r="E21" s="1">
        <f>Standard!$B$32*B21</f>
        <v>174531017.91879985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35299213.713384204</v>
      </c>
      <c r="D22" s="1">
        <v>316761036.91739899</v>
      </c>
      <c r="E22" s="1">
        <f>Standard!$B$32*B22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34051302.011886798</v>
      </c>
      <c r="D23" s="1">
        <v>333294507.081025</v>
      </c>
      <c r="E23" s="1">
        <f>Standard!$B$32*B23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32784629.421735</v>
      </c>
      <c r="D24" s="1">
        <v>349137732.52280599</v>
      </c>
      <c r="E24" s="1">
        <f>Standard!$B$32*B24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31500782.792247798</v>
      </c>
      <c r="D25" s="1">
        <v>364002149.96101099</v>
      </c>
      <c r="E25" s="1">
        <f>Standard!$B$32*B25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30201961.9161103</v>
      </c>
      <c r="D26" s="1">
        <v>377638471.76597798</v>
      </c>
      <c r="E26" s="1">
        <f>Standard!$B$32*B26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28890884.698379301</v>
      </c>
      <c r="D27" s="1">
        <v>389807089.32823497</v>
      </c>
      <c r="E27" s="1">
        <f>Standard!$B$32*B27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27570789.3453671</v>
      </c>
      <c r="D28" s="1">
        <v>400065758.047993</v>
      </c>
      <c r="E28" s="1">
        <f>Standard!$B$32*B28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26245891.1620529</v>
      </c>
      <c r="D29" s="1">
        <v>408193115.33959597</v>
      </c>
      <c r="E29" s="1">
        <f>Standard!$B$32*B29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24920802.158940699</v>
      </c>
      <c r="D30" s="1">
        <v>414051771.20786703</v>
      </c>
      <c r="E30" s="1">
        <f>Standard!$B$32*B30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23600429.271003898</v>
      </c>
      <c r="D31" s="1">
        <v>417550494.85836899</v>
      </c>
      <c r="E31" s="1">
        <f>Standard!$B$32*B31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22289860.004440799</v>
      </c>
      <c r="D32" s="1">
        <v>418724992.78948402</v>
      </c>
      <c r="E32" s="1">
        <f>Standard!$B$32*B32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20994113.1168621</v>
      </c>
      <c r="D33" s="1">
        <v>417646772.47596902</v>
      </c>
      <c r="E33" s="1">
        <f>Standard!$B$32*B33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19718065.839266501</v>
      </c>
      <c r="D34" s="1">
        <v>414419128.58511502</v>
      </c>
      <c r="E34" s="1">
        <f>Standard!$B$32*B34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18466311.114013001</v>
      </c>
      <c r="D35" s="1">
        <v>409217366.98474902</v>
      </c>
      <c r="E35" s="1">
        <f>Standard!$B$32*B35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17243041.9224298</v>
      </c>
      <c r="D36" s="1">
        <v>402264427.05066198</v>
      </c>
      <c r="E36" s="1">
        <f>Standard!$B$32*B36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16051938.9485467</v>
      </c>
      <c r="D37" s="1">
        <v>393775214.12145799</v>
      </c>
      <c r="E37" s="1">
        <f>Standard!$B$32*B37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14896183.0442548</v>
      </c>
      <c r="D38" s="1">
        <v>383988654.69005299</v>
      </c>
      <c r="E38" s="1">
        <f>Standard!$B$32*B38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13778434.9284575</v>
      </c>
      <c r="D39" s="1">
        <v>373109419.33140099</v>
      </c>
      <c r="E39" s="1">
        <f>Standard!$B$32*B39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12700872.244119</v>
      </c>
      <c r="D40" s="1">
        <v>361318079.54006499</v>
      </c>
      <c r="E40" s="1">
        <f>Standard!$B$32*B40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11665232.697251201</v>
      </c>
      <c r="D41" s="1">
        <v>348770375.83616102</v>
      </c>
      <c r="E41" s="1">
        <f>Standard!$B$32*B41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10672878.877341401</v>
      </c>
      <c r="D42" s="1">
        <v>335548965.57159501</v>
      </c>
      <c r="E42" s="1">
        <f>Standard!$B$32*B42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9724924.9908077791</v>
      </c>
      <c r="D43" s="1">
        <v>321723800.62651199</v>
      </c>
      <c r="E43" s="1">
        <f>Standard!$B$32*B43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8822293.3007026799</v>
      </c>
      <c r="D44" s="1">
        <v>307328767.41506398</v>
      </c>
      <c r="E44" s="1">
        <f>Standard!$B$32*B44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7965776.9439744297</v>
      </c>
      <c r="D45" s="1">
        <v>292401403.08735102</v>
      </c>
      <c r="E45" s="1">
        <f>Standard!$B$32*B45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7156039.5607958399</v>
      </c>
      <c r="D46" s="1">
        <v>276986750.42799503</v>
      </c>
      <c r="E46" s="1">
        <f>Standard!$B$32*B46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6393624.62693875</v>
      </c>
      <c r="D47" s="1">
        <v>261134692.52356899</v>
      </c>
      <c r="E47" s="1">
        <f>Standard!$B$32*B47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5678927.2192487</v>
      </c>
      <c r="D48" s="1">
        <v>244911207.82668701</v>
      </c>
      <c r="E48" s="1">
        <f>Standard!$B$32*B48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5012150.5582194598</v>
      </c>
      <c r="D49" s="1">
        <v>228365684.816266</v>
      </c>
      <c r="E49" s="1">
        <f>Standard!$B$32*B49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4393361.7746416302</v>
      </c>
      <c r="D50" s="1">
        <v>211554260.67033699</v>
      </c>
      <c r="E50" s="1">
        <f>Standard!$B$32*B50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3822500.46046045</v>
      </c>
      <c r="D51" s="1">
        <v>194561507.84792</v>
      </c>
      <c r="E51" s="1">
        <f>Standard!$B$32*B51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3299336.5541292499</v>
      </c>
      <c r="D52" s="1">
        <v>177472404.47679299</v>
      </c>
      <c r="E52" s="1">
        <f>Standard!$B$32*B52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2823466.5969204102</v>
      </c>
      <c r="D53" s="1">
        <v>160448558.81263399</v>
      </c>
      <c r="E53" s="1">
        <f>Standard!$B$32*B53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2394139.0489409901</v>
      </c>
      <c r="D54" s="1">
        <v>143704484.713254</v>
      </c>
      <c r="E54" s="1">
        <f>Standard!$B$32*B54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2010129.7192367001</v>
      </c>
      <c r="D55" s="1">
        <v>127388255.739051</v>
      </c>
      <c r="E55" s="1">
        <f>Standard!$B$32*B55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1669908.08583579</v>
      </c>
      <c r="D56" s="1">
        <v>111680260.92037401</v>
      </c>
      <c r="E56" s="1">
        <f>Standard!$B$32*B56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1371576.1699030399</v>
      </c>
      <c r="D57" s="1">
        <v>96712147.932240605</v>
      </c>
      <c r="E57" s="1">
        <f>Standard!$B$32*B57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1112965.973034</v>
      </c>
      <c r="D58" s="1">
        <v>82607360.740666196</v>
      </c>
      <c r="E58" s="1">
        <f>Standard!$B$32*B58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891652.985153366</v>
      </c>
      <c r="D59" s="1">
        <v>69600140.635507494</v>
      </c>
      <c r="E59" s="1">
        <f>Standard!$B$32*B59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704687.36059578299</v>
      </c>
      <c r="D60" s="1">
        <v>57771696.625973597</v>
      </c>
      <c r="E60" s="1">
        <f>Standard!$B$32*B60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548952.96234649001</v>
      </c>
      <c r="D61" s="1">
        <v>47204185.043476097</v>
      </c>
      <c r="E61" s="1">
        <f>Standard!$B$32*B61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421159.49502788601</v>
      </c>
      <c r="D62" s="1">
        <v>37942619.516833298</v>
      </c>
      <c r="E62" s="1">
        <f>Standard!$B$32*B62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317921.99315238901</v>
      </c>
      <c r="D63" s="1">
        <v>29959938.438228801</v>
      </c>
      <c r="E63" s="1">
        <f>Standard!$B$32*B63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235929.14587725999</v>
      </c>
      <c r="D64" s="1">
        <v>23224117.797061801</v>
      </c>
      <c r="E64" s="1">
        <f>Standard!$B$32*B64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171953.56922196801</v>
      </c>
      <c r="D65" s="1">
        <v>17649953.7113722</v>
      </c>
      <c r="E65" s="1">
        <f>Standard!$B$32*B65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122977.43962408901</v>
      </c>
      <c r="D66" s="1">
        <v>13132507.894553</v>
      </c>
      <c r="E66" s="1">
        <f>Standard!$B$32*B66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86241.733290916105</v>
      </c>
      <c r="D67" s="1">
        <v>9561113.5484507792</v>
      </c>
      <c r="E67" s="1">
        <f>Standard!$B$32*B67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59261.120665329101</v>
      </c>
      <c r="D68" s="1">
        <v>6802389.5765439896</v>
      </c>
      <c r="E68" s="1">
        <f>Standard!$B$32*B68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39882.488513688397</v>
      </c>
      <c r="D69" s="1">
        <v>4727686.4835280897</v>
      </c>
      <c r="E69" s="1">
        <f>Standard!$B$32*B69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26276.518020298601</v>
      </c>
      <c r="D70" s="1">
        <v>3210638.3840319798</v>
      </c>
      <c r="E70" s="1">
        <f>Standard!$B$32*B70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16936.692262369099</v>
      </c>
      <c r="D71" s="1">
        <v>2128925.2711339998</v>
      </c>
      <c r="E71" s="1">
        <f>Standard!$B$32*B71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10673.403081619101</v>
      </c>
      <c r="D72" s="1">
        <v>1377495.0456821499</v>
      </c>
      <c r="E72" s="1">
        <f>Standard!$B$32*B72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6573.0144783995102</v>
      </c>
      <c r="D73" s="1">
        <v>869379.64096271002</v>
      </c>
      <c r="E73" s="1">
        <f>Standard!$B$32*B73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3953.59901389783</v>
      </c>
      <c r="D74" s="1">
        <v>535096.56325928902</v>
      </c>
      <c r="E74" s="1">
        <f>Standard!$B$32*B74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2321.22877998997</v>
      </c>
      <c r="D75" s="1">
        <v>321093.40868106799</v>
      </c>
      <c r="E75" s="1">
        <f>Standard!$B$32*B75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1329.3502052373001</v>
      </c>
      <c r="D76" s="1">
        <v>187759.24037960201</v>
      </c>
      <c r="E76" s="1">
        <f>Standard!$B$32*B76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741.93803286723198</v>
      </c>
      <c r="D77" s="1">
        <v>106973.092805672</v>
      </c>
      <c r="E77" s="1">
        <f>Standard!$B$32*B77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402.95111096452899</v>
      </c>
      <c r="D78" s="1">
        <v>59386.545935419497</v>
      </c>
      <c r="E78" s="1">
        <f>Standard!$B$32*B78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212.32410542281701</v>
      </c>
      <c r="D79" s="1">
        <v>31932.196267935498</v>
      </c>
      <c r="E79" s="1">
        <f>Standard!$B$32*B79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108.536388509427</v>
      </c>
      <c r="D80" s="1">
        <v>16637.1853709241</v>
      </c>
      <c r="E80" s="1">
        <f>Standard!$B$32*B80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53.707915136057103</v>
      </c>
      <c r="D81" s="1">
        <v>8386.3243006157809</v>
      </c>
      <c r="E81" s="1">
        <f>Standard!$B$32*B81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25.622144809954101</v>
      </c>
      <c r="D82" s="1">
        <v>4069.52369566265</v>
      </c>
      <c r="E82" s="1">
        <f>Standard!$B$32*B82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11.6922576381669</v>
      </c>
      <c r="D83" s="1">
        <v>1885.64780148676</v>
      </c>
      <c r="E83" s="1">
        <f>Standard!$B$32*B83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5.0715767284931799</v>
      </c>
      <c r="D84" s="1">
        <v>827.79399035885501</v>
      </c>
      <c r="E84" s="1">
        <f>Standard!$B$32*B84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1.97977675480035</v>
      </c>
      <c r="D85" s="1">
        <v>332.71033378162298</v>
      </c>
      <c r="E85" s="1">
        <f>Standard!$B$32*B85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0.57765991458794796</v>
      </c>
      <c r="D86" s="1">
        <v>104.197303772407</v>
      </c>
      <c r="E86" s="1">
        <f>Standard!$B$32*B86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6566864136.4471455</v>
      </c>
      <c r="D3" s="7">
        <f t="shared" si="0"/>
        <v>6743808013.6623402</v>
      </c>
      <c r="E3" s="7">
        <f t="shared" si="0"/>
        <v>6917558729.7097273</v>
      </c>
      <c r="F3" s="7">
        <f t="shared" si="0"/>
        <v>7087598249.0926981</v>
      </c>
      <c r="G3" s="7">
        <f t="shared" si="0"/>
        <v>7253380848.6287508</v>
      </c>
      <c r="H3" s="7">
        <f t="shared" si="0"/>
        <v>7411426295.0794592</v>
      </c>
      <c r="I3" s="7">
        <f t="shared" si="0"/>
        <v>7560608036.4085464</v>
      </c>
      <c r="J3" s="7">
        <f t="shared" si="0"/>
        <v>7699700020.3008032</v>
      </c>
      <c r="K3" s="7">
        <f t="shared" si="0"/>
        <v>7827338544.0376444</v>
      </c>
      <c r="L3" s="7">
        <f t="shared" si="0"/>
        <v>7941446680.9424171</v>
      </c>
      <c r="M3" s="7">
        <f t="shared" si="0"/>
        <v>8041273823.90487</v>
      </c>
      <c r="N3" s="7">
        <f t="shared" si="0"/>
        <v>8125191457.8550358</v>
      </c>
      <c r="O3" s="7">
        <f t="shared" si="0"/>
        <v>8191468880.9255009</v>
      </c>
      <c r="P3" s="7">
        <f t="shared" si="0"/>
        <v>8238346925.0375242</v>
      </c>
      <c r="Q3" s="7">
        <f t="shared" si="0"/>
        <v>8264067959.5215025</v>
      </c>
      <c r="R3" s="7">
        <f t="shared" si="0"/>
        <v>8266935794.5744791</v>
      </c>
      <c r="S3" s="7">
        <f t="shared" si="0"/>
        <v>8245297386.8596811</v>
      </c>
      <c r="T3" s="7">
        <f t="shared" si="0"/>
        <v>8197526403.8618422</v>
      </c>
      <c r="U3" s="7">
        <f t="shared" si="0"/>
        <v>8122063293.5196285</v>
      </c>
      <c r="V3" s="7">
        <f t="shared" si="0"/>
        <v>8017407224.71766</v>
      </c>
      <c r="W3" s="7">
        <f t="shared" si="0"/>
        <v>7879729568.221715</v>
      </c>
      <c r="X3" s="7">
        <f t="shared" si="0"/>
        <v>7722850221.1594858</v>
      </c>
      <c r="Y3" s="7">
        <f t="shared" si="0"/>
        <v>7547219986.1413078</v>
      </c>
      <c r="Z3" s="7">
        <f t="shared" si="0"/>
        <v>7353606533.3179131</v>
      </c>
      <c r="AA3" s="7">
        <f t="shared" si="0"/>
        <v>7143051841.6550732</v>
      </c>
      <c r="AB3" s="7">
        <f t="shared" si="0"/>
        <v>6916858371.3659706</v>
      </c>
      <c r="AC3" s="7">
        <f t="shared" si="0"/>
        <v>6676781519.3957472</v>
      </c>
      <c r="AD3" s="7">
        <f t="shared" si="0"/>
        <v>6424801462.8866014</v>
      </c>
      <c r="AE3" s="7">
        <f t="shared" si="0"/>
        <v>6163026686.4556961</v>
      </c>
      <c r="AF3" s="7">
        <f t="shared" si="0"/>
        <v>5893642915.8905087</v>
      </c>
      <c r="AG3" s="7">
        <f t="shared" si="0"/>
        <v>5618784875.0708818</v>
      </c>
      <c r="AH3" s="7">
        <f t="shared" si="0"/>
        <v>5340499176.8480844</v>
      </c>
      <c r="AI3" s="7">
        <f t="shared" si="0"/>
        <v>5060722900.4928942</v>
      </c>
      <c r="AJ3" s="7">
        <f t="shared" si="0"/>
        <v>4781216582.7165136</v>
      </c>
      <c r="AK3" s="7">
        <f t="shared" si="0"/>
        <v>4503523957.6881962</v>
      </c>
      <c r="AL3" s="7">
        <f t="shared" si="0"/>
        <v>4228802523.3488379</v>
      </c>
      <c r="AM3" s="7">
        <f t="shared" si="0"/>
        <v>3956781761.3149953</v>
      </c>
      <c r="AN3" s="7">
        <f t="shared" si="0"/>
        <v>3688597359.8945866</v>
      </c>
      <c r="AO3" s="7">
        <f t="shared" si="0"/>
        <v>3425236328.9072404</v>
      </c>
      <c r="AP3" s="7">
        <f t="shared" si="0"/>
        <v>3167557810.2410455</v>
      </c>
      <c r="AQ3" s="7">
        <f t="shared" si="0"/>
        <v>2916362700.0993404</v>
      </c>
      <c r="AR3" s="7">
        <f t="shared" si="0"/>
        <v>2672404855.4850011</v>
      </c>
      <c r="AS3" s="7">
        <f t="shared" si="0"/>
        <v>2436425940.433785</v>
      </c>
      <c r="AT3" s="7">
        <f t="shared" si="0"/>
        <v>2209151538.6154733</v>
      </c>
      <c r="AU3" s="7">
        <f t="shared" si="0"/>
        <v>1991283294.785147</v>
      </c>
      <c r="AV3" s="7">
        <f t="shared" si="0"/>
        <v>1783493476.4781938</v>
      </c>
      <c r="AW3" s="7">
        <f t="shared" si="0"/>
        <v>1586408145.726604</v>
      </c>
      <c r="AX3" s="7">
        <f t="shared" si="0"/>
        <v>1400622554.7239168</v>
      </c>
      <c r="AY3" s="7">
        <f t="shared" si="0"/>
        <v>1226693608.9206555</v>
      </c>
      <c r="AZ3" s="7">
        <f t="shared" si="0"/>
        <v>1065110408.8798946</v>
      </c>
      <c r="BA3" s="7">
        <f t="shared" si="0"/>
        <v>916291980.11536932</v>
      </c>
      <c r="BB3" s="7">
        <f t="shared" si="0"/>
        <v>780508714.10927606</v>
      </c>
      <c r="BC3" s="7">
        <f t="shared" si="0"/>
        <v>657825351.7703594</v>
      </c>
      <c r="BD3" s="7">
        <f t="shared" si="0"/>
        <v>548161726.86518252</v>
      </c>
      <c r="BE3" s="7">
        <f t="shared" si="0"/>
        <v>451256409.66492832</v>
      </c>
      <c r="BF3" s="7">
        <f t="shared" si="0"/>
        <v>366710377.85273254</v>
      </c>
      <c r="BG3" s="7">
        <f t="shared" si="0"/>
        <v>293991362.47461432</v>
      </c>
      <c r="BH3" s="7">
        <f t="shared" si="0"/>
        <v>232319309.72819188</v>
      </c>
      <c r="BI3" s="7">
        <f t="shared" si="0"/>
        <v>180812505.03346828</v>
      </c>
      <c r="BJ3" s="7">
        <f t="shared" si="0"/>
        <v>138483742.17864975</v>
      </c>
      <c r="BK3" s="7">
        <f t="shared" si="0"/>
        <v>104274475.43214805</v>
      </c>
      <c r="BL3" s="7">
        <f t="shared" si="0"/>
        <v>77124849.263731316</v>
      </c>
      <c r="BM3" s="7">
        <f t="shared" si="0"/>
        <v>55978547.798704185</v>
      </c>
      <c r="BN3" s="7">
        <f t="shared" si="0"/>
        <v>39835996.952071145</v>
      </c>
      <c r="BO3" s="7">
        <f t="shared" si="0"/>
        <v>27775591.526456192</v>
      </c>
      <c r="BP3" s="7">
        <f t="shared" si="0"/>
        <v>18961503.99050818</v>
      </c>
      <c r="BQ3" s="7">
        <f t="shared" si="0"/>
        <v>12668698.413014106</v>
      </c>
      <c r="BR3" s="7">
        <f t="shared" si="0"/>
        <v>8281190.3933627512</v>
      </c>
      <c r="BS3" s="7">
        <f t="shared" si="0"/>
        <v>5292711.2031113552</v>
      </c>
      <c r="BT3" s="7">
        <f t="shared" si="0"/>
        <v>3305630.5758083276</v>
      </c>
      <c r="BU3" s="7">
        <f t="shared" si="0"/>
        <v>2016631.0443188082</v>
      </c>
      <c r="BV3" s="7">
        <f t="shared" si="0"/>
        <v>1201177.3202072629</v>
      </c>
      <c r="BW3" s="7">
        <f t="shared" si="0"/>
        <v>698162.47754029394</v>
      </c>
      <c r="BX3" s="7">
        <f t="shared" si="0"/>
        <v>395692.71440544474</v>
      </c>
      <c r="BY3" s="7">
        <f t="shared" si="0"/>
        <v>218474.90525276877</v>
      </c>
      <c r="BZ3" s="7">
        <f t="shared" si="0"/>
        <v>117314.1215718126</v>
      </c>
      <c r="CA3" s="7">
        <f t="shared" si="0"/>
        <v>61044.048172582952</v>
      </c>
      <c r="CB3" s="7">
        <f t="shared" si="0"/>
        <v>30730.849244402129</v>
      </c>
      <c r="CC3" s="7">
        <f t="shared" si="0"/>
        <v>14907.052962300666</v>
      </c>
      <c r="CD3" s="7">
        <f t="shared" si="0"/>
        <v>6914.2323354178479</v>
      </c>
      <c r="CE3" s="7">
        <f t="shared" si="0"/>
        <v>3026.5134650077794</v>
      </c>
      <c r="CF3" s="7">
        <f t="shared" si="0"/>
        <v>1219.968809833086</v>
      </c>
      <c r="CG3" s="7">
        <f t="shared" si="0"/>
        <v>423.70230704073049</v>
      </c>
      <c r="CH3" s="7">
        <f t="shared" si="0"/>
        <v>101.72326571552908</v>
      </c>
    </row>
    <row r="4" spans="1:86">
      <c r="A4" s="6" t="s">
        <v>8</v>
      </c>
      <c r="B4" s="9">
        <f t="array" ref="B4:CH4">TRANSPOSE('High Intervention Cost Data'!E2:E86)</f>
        <v>8214888152.6268091</v>
      </c>
      <c r="C4" s="9">
        <v>240542982.63057309</v>
      </c>
      <c r="D4" s="9">
        <v>238231555.83651578</v>
      </c>
      <c r="E4" s="9">
        <v>235914448.54709977</v>
      </c>
      <c r="F4" s="9">
        <v>233590718.05507767</v>
      </c>
      <c r="G4" s="9">
        <v>230879132.48783809</v>
      </c>
      <c r="H4" s="9">
        <v>228139366.20415944</v>
      </c>
      <c r="I4" s="9">
        <v>225367362.20927578</v>
      </c>
      <c r="J4" s="9">
        <v>222559946.43966147</v>
      </c>
      <c r="K4" s="9">
        <v>219708917.40090722</v>
      </c>
      <c r="L4" s="9">
        <v>215241314.13741171</v>
      </c>
      <c r="M4" s="9">
        <v>210774960.6814855</v>
      </c>
      <c r="N4" s="9">
        <v>206305192.38075691</v>
      </c>
      <c r="O4" s="9">
        <v>201827931.43314829</v>
      </c>
      <c r="P4" s="9">
        <v>197339021.39064881</v>
      </c>
      <c r="Q4" s="9">
        <v>192833695.64145732</v>
      </c>
      <c r="R4" s="9">
        <v>188306743.56573176</v>
      </c>
      <c r="S4" s="9">
        <v>183752098.48651612</v>
      </c>
      <c r="T4" s="9">
        <v>179162886.50168899</v>
      </c>
      <c r="U4" s="9">
        <v>174531017.91879985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24054298.26305731</v>
      </c>
      <c r="D5" s="1">
        <f t="shared" si="1"/>
        <v>23823155.58365158</v>
      </c>
      <c r="E5" s="1">
        <f t="shared" si="1"/>
        <v>23591444.854709979</v>
      </c>
      <c r="F5" s="1">
        <f t="shared" si="1"/>
        <v>23359071.805507768</v>
      </c>
      <c r="G5" s="1">
        <f t="shared" si="1"/>
        <v>23087913.248783812</v>
      </c>
      <c r="H5" s="1">
        <f t="shared" si="1"/>
        <v>22813936.620415945</v>
      </c>
      <c r="I5" s="1">
        <f t="shared" si="1"/>
        <v>22536736.220927581</v>
      </c>
      <c r="J5" s="1">
        <f t="shared" si="1"/>
        <v>22255994.64396615</v>
      </c>
      <c r="K5" s="1">
        <f t="shared" si="1"/>
        <v>21970891.740090724</v>
      </c>
      <c r="L5" s="1">
        <f t="shared" si="1"/>
        <v>21524131.413741171</v>
      </c>
      <c r="M5" s="1">
        <f t="shared" si="1"/>
        <v>21077496.068148553</v>
      </c>
      <c r="N5" s="1">
        <f t="shared" si="1"/>
        <v>20630519.238075692</v>
      </c>
      <c r="O5" s="1">
        <f t="shared" si="1"/>
        <v>20182793.143314831</v>
      </c>
      <c r="P5" s="1">
        <f t="shared" si="1"/>
        <v>19733902.139064882</v>
      </c>
      <c r="Q5" s="1">
        <f t="shared" si="1"/>
        <v>19283369.564145733</v>
      </c>
      <c r="R5" s="1">
        <f t="shared" si="1"/>
        <v>18830674.356573176</v>
      </c>
      <c r="S5" s="1">
        <f t="shared" si="1"/>
        <v>18375209.848651614</v>
      </c>
      <c r="T5" s="1">
        <f t="shared" si="1"/>
        <v>17916288.650168899</v>
      </c>
      <c r="U5" s="1">
        <f t="shared" si="1"/>
        <v>17453101.791879985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TRANSPOSE('High Intervention Cost Data'!C2:D86)</f>
        <v>107140115</v>
      </c>
      <c r="C6" s="9">
        <v>106100827.10272101</v>
      </c>
      <c r="D6" s="9">
        <v>105059484.59480201</v>
      </c>
      <c r="E6" s="9">
        <v>104015780.583792</v>
      </c>
      <c r="F6" s="9">
        <v>102969563.375853</v>
      </c>
      <c r="G6" s="9">
        <v>101751610.393839</v>
      </c>
      <c r="H6" s="9">
        <v>100520945.14966699</v>
      </c>
      <c r="I6" s="9">
        <v>99275869.325937703</v>
      </c>
      <c r="J6" s="9">
        <v>98014606.007571802</v>
      </c>
      <c r="K6" s="9">
        <v>96732569.951388195</v>
      </c>
      <c r="L6" s="9">
        <v>94736393.186860695</v>
      </c>
      <c r="M6" s="9">
        <v>92738018.164714694</v>
      </c>
      <c r="N6" s="9">
        <v>90734752.380471095</v>
      </c>
      <c r="O6" s="9">
        <v>88723810.012831599</v>
      </c>
      <c r="P6" s="9">
        <v>86702453.729380801</v>
      </c>
      <c r="Q6" s="9">
        <v>84668022.161446303</v>
      </c>
      <c r="R6" s="9">
        <v>82618054.695037499</v>
      </c>
      <c r="S6" s="9">
        <v>80550231.6289846</v>
      </c>
      <c r="T6" s="9">
        <v>78462315.662153602</v>
      </c>
      <c r="U6" s="9">
        <v>76352236.715995297</v>
      </c>
      <c r="V6" s="9">
        <v>35299213.713384204</v>
      </c>
      <c r="W6" s="9">
        <v>34051302.011886798</v>
      </c>
      <c r="X6" s="9">
        <v>32784629.421735</v>
      </c>
      <c r="Y6" s="9">
        <v>31500782.792247798</v>
      </c>
      <c r="Z6" s="9">
        <v>30201961.9161103</v>
      </c>
      <c r="AA6" s="9">
        <v>28890884.698379301</v>
      </c>
      <c r="AB6" s="9">
        <v>27570789.3453671</v>
      </c>
      <c r="AC6" s="9">
        <v>26245891.1620529</v>
      </c>
      <c r="AD6" s="9">
        <v>24920802.158940699</v>
      </c>
      <c r="AE6" s="9">
        <v>23600429.271003898</v>
      </c>
      <c r="AF6" s="9">
        <v>22289860.004440799</v>
      </c>
      <c r="AG6" s="9">
        <v>20994113.1168621</v>
      </c>
      <c r="AH6" s="9">
        <v>19718065.839266501</v>
      </c>
      <c r="AI6" s="9">
        <v>18466311.114013001</v>
      </c>
      <c r="AJ6" s="9">
        <v>17243041.9224298</v>
      </c>
      <c r="AK6" s="9">
        <v>16051938.9485467</v>
      </c>
      <c r="AL6" s="9">
        <v>14896183.0442548</v>
      </c>
      <c r="AM6" s="9">
        <v>13778434.9284575</v>
      </c>
      <c r="AN6" s="9">
        <v>12700872.244119</v>
      </c>
      <c r="AO6" s="9">
        <v>11665232.697251201</v>
      </c>
      <c r="AP6" s="9">
        <v>10672878.877341401</v>
      </c>
      <c r="AQ6" s="9">
        <v>9724924.9908077791</v>
      </c>
      <c r="AR6" s="9">
        <v>8822293.3007026799</v>
      </c>
      <c r="AS6" s="9">
        <v>7965776.9439744297</v>
      </c>
      <c r="AT6" s="9">
        <v>7156039.5607958399</v>
      </c>
      <c r="AU6" s="9">
        <v>6393624.62693875</v>
      </c>
      <c r="AV6" s="9">
        <v>5678927.2192487</v>
      </c>
      <c r="AW6" s="9">
        <v>5012150.5582194598</v>
      </c>
      <c r="AX6" s="9">
        <v>4393361.7746416302</v>
      </c>
      <c r="AY6" s="9">
        <v>3822500.46046045</v>
      </c>
      <c r="AZ6" s="9">
        <v>3299336.5541292499</v>
      </c>
      <c r="BA6" s="9">
        <v>2823466.5969204102</v>
      </c>
      <c r="BB6" s="9">
        <v>2394139.0489409901</v>
      </c>
      <c r="BC6" s="9">
        <v>2010129.7192367001</v>
      </c>
      <c r="BD6" s="9">
        <v>1669908.08583579</v>
      </c>
      <c r="BE6" s="9">
        <v>1371576.1699030399</v>
      </c>
      <c r="BF6" s="9">
        <v>1112965.973034</v>
      </c>
      <c r="BG6" s="9">
        <v>891652.985153366</v>
      </c>
      <c r="BH6" s="9">
        <v>704687.36059578299</v>
      </c>
      <c r="BI6" s="9">
        <v>548952.96234649001</v>
      </c>
      <c r="BJ6" s="9">
        <v>421159.49502788601</v>
      </c>
      <c r="BK6" s="9">
        <v>317921.99315238901</v>
      </c>
      <c r="BL6" s="9">
        <v>235929.14587725999</v>
      </c>
      <c r="BM6" s="9">
        <v>171953.56922196801</v>
      </c>
      <c r="BN6" s="9">
        <v>122977.43962408901</v>
      </c>
      <c r="BO6" s="9">
        <v>86241.733290916105</v>
      </c>
      <c r="BP6" s="9">
        <v>59261.120665329101</v>
      </c>
      <c r="BQ6" s="9">
        <v>39882.488513688397</v>
      </c>
      <c r="BR6" s="9">
        <v>26276.518020298601</v>
      </c>
      <c r="BS6" s="9">
        <v>16936.692262369099</v>
      </c>
      <c r="BT6" s="9">
        <v>10673.403081619101</v>
      </c>
      <c r="BU6" s="9">
        <v>6573.0144783995102</v>
      </c>
      <c r="BV6" s="9">
        <v>3953.59901389783</v>
      </c>
      <c r="BW6" s="9">
        <v>2321.22877998997</v>
      </c>
      <c r="BX6" s="9">
        <v>1329.3502052373001</v>
      </c>
      <c r="BY6" s="9">
        <v>741.93803286723198</v>
      </c>
      <c r="BZ6" s="9">
        <v>402.95111096452899</v>
      </c>
      <c r="CA6" s="9">
        <v>212.32410542281701</v>
      </c>
      <c r="CB6" s="9">
        <v>108.536388509427</v>
      </c>
      <c r="CC6" s="9">
        <v>53.707915136057103</v>
      </c>
      <c r="CD6" s="9">
        <v>25.622144809954101</v>
      </c>
      <c r="CE6" s="9">
        <v>11.6922576381669</v>
      </c>
      <c r="CF6" s="9">
        <v>5.0715767284931799</v>
      </c>
      <c r="CG6" s="9">
        <v>1.97977675480035</v>
      </c>
      <c r="CH6" s="9">
        <v>0.57765991458794796</v>
      </c>
    </row>
    <row r="7" spans="1:86">
      <c r="A7" s="6" t="s">
        <v>12</v>
      </c>
      <c r="B7" s="9">
        <v>140744469.690258</v>
      </c>
      <c r="C7" s="9">
        <v>145227171.372538</v>
      </c>
      <c r="D7" s="9">
        <v>149903860.54861599</v>
      </c>
      <c r="E7" s="9">
        <v>154712770.82694501</v>
      </c>
      <c r="F7" s="9">
        <v>159637368.806815</v>
      </c>
      <c r="G7" s="9">
        <v>169504797.28647101</v>
      </c>
      <c r="H7" s="9">
        <v>180147426.79618701</v>
      </c>
      <c r="I7" s="9">
        <v>191623026.10920301</v>
      </c>
      <c r="J7" s="9">
        <v>204022717.15564299</v>
      </c>
      <c r="K7" s="9">
        <v>218411290.54116601</v>
      </c>
      <c r="L7" s="9">
        <v>232361892.09374201</v>
      </c>
      <c r="M7" s="9">
        <v>247462986.33405301</v>
      </c>
      <c r="N7" s="9">
        <v>263777032.405985</v>
      </c>
      <c r="O7" s="9">
        <v>281299512.18630803</v>
      </c>
      <c r="P7" s="9">
        <v>300000065.68002701</v>
      </c>
      <c r="Q7" s="9">
        <v>319794761.528759</v>
      </c>
      <c r="R7" s="9">
        <v>340618170.51849502</v>
      </c>
      <c r="S7" s="9">
        <v>362422732.36407101</v>
      </c>
      <c r="T7" s="9">
        <v>385125478.66138601</v>
      </c>
      <c r="U7" s="9">
        <v>408652857.297176</v>
      </c>
      <c r="V7" s="9">
        <v>316761036.91739899</v>
      </c>
      <c r="W7" s="9">
        <v>333294507.081025</v>
      </c>
      <c r="X7" s="9">
        <v>349137732.52280599</v>
      </c>
      <c r="Y7" s="9">
        <v>364002149.96101099</v>
      </c>
      <c r="Z7" s="9">
        <v>377638471.76597798</v>
      </c>
      <c r="AA7" s="9">
        <v>389807089.32823497</v>
      </c>
      <c r="AB7" s="9">
        <v>400065758.047993</v>
      </c>
      <c r="AC7" s="9">
        <v>408193115.33959597</v>
      </c>
      <c r="AD7" s="9">
        <v>414051771.20786703</v>
      </c>
      <c r="AE7" s="9">
        <v>417550494.85836899</v>
      </c>
      <c r="AF7" s="9">
        <v>418724992.78948402</v>
      </c>
      <c r="AG7" s="9">
        <v>417646772.47596902</v>
      </c>
      <c r="AH7" s="9">
        <v>414419128.58511502</v>
      </c>
      <c r="AI7" s="9">
        <v>409217366.98474902</v>
      </c>
      <c r="AJ7" s="9">
        <v>402264427.05066198</v>
      </c>
      <c r="AK7" s="9">
        <v>393775214.12145799</v>
      </c>
      <c r="AL7" s="9">
        <v>383988654.69005299</v>
      </c>
      <c r="AM7" s="9">
        <v>373109419.33140099</v>
      </c>
      <c r="AN7" s="9">
        <v>361318079.54006499</v>
      </c>
      <c r="AO7" s="9">
        <v>348770375.83616102</v>
      </c>
      <c r="AP7" s="9">
        <v>335548965.57159501</v>
      </c>
      <c r="AQ7" s="9">
        <v>321723800.62651199</v>
      </c>
      <c r="AR7" s="9">
        <v>307328767.41506398</v>
      </c>
      <c r="AS7" s="9">
        <v>292401403.08735102</v>
      </c>
      <c r="AT7" s="9">
        <v>276986750.42799503</v>
      </c>
      <c r="AU7" s="9">
        <v>261134692.52356899</v>
      </c>
      <c r="AV7" s="9">
        <v>244911207.82668701</v>
      </c>
      <c r="AW7" s="9">
        <v>228365684.816266</v>
      </c>
      <c r="AX7" s="9">
        <v>211554260.67033699</v>
      </c>
      <c r="AY7" s="9">
        <v>194561507.84792</v>
      </c>
      <c r="AZ7" s="9">
        <v>177472404.47679299</v>
      </c>
      <c r="BA7" s="9">
        <v>160448558.81263399</v>
      </c>
      <c r="BB7" s="9">
        <v>143704484.713254</v>
      </c>
      <c r="BC7" s="9">
        <v>127388255.739051</v>
      </c>
      <c r="BD7" s="9">
        <v>111680260.92037401</v>
      </c>
      <c r="BE7" s="9">
        <v>96712147.932240605</v>
      </c>
      <c r="BF7" s="9">
        <v>82607360.740666196</v>
      </c>
      <c r="BG7" s="9">
        <v>69600140.635507494</v>
      </c>
      <c r="BH7" s="9">
        <v>57771696.625973597</v>
      </c>
      <c r="BI7" s="9">
        <v>47204185.043476097</v>
      </c>
      <c r="BJ7" s="9">
        <v>37942619.516833298</v>
      </c>
      <c r="BK7" s="9">
        <v>29959938.438228801</v>
      </c>
      <c r="BL7" s="9">
        <v>23224117.797061801</v>
      </c>
      <c r="BM7" s="9">
        <v>17649953.7113722</v>
      </c>
      <c r="BN7" s="9">
        <v>13132507.894553</v>
      </c>
      <c r="BO7" s="9">
        <v>9561113.5484507792</v>
      </c>
      <c r="BP7" s="9">
        <v>6802389.5765439896</v>
      </c>
      <c r="BQ7" s="9">
        <v>4727686.4835280897</v>
      </c>
      <c r="BR7" s="9">
        <v>3210638.3840319798</v>
      </c>
      <c r="BS7" s="9">
        <v>2128925.2711339998</v>
      </c>
      <c r="BT7" s="9">
        <v>1377495.0456821499</v>
      </c>
      <c r="BU7" s="9">
        <v>869379.64096271002</v>
      </c>
      <c r="BV7" s="9">
        <v>535096.56325928902</v>
      </c>
      <c r="BW7" s="9">
        <v>321093.40868106799</v>
      </c>
      <c r="BX7" s="9">
        <v>187759.24037960201</v>
      </c>
      <c r="BY7" s="9">
        <v>106973.092805672</v>
      </c>
      <c r="BZ7" s="9">
        <v>59386.545935419497</v>
      </c>
      <c r="CA7" s="9">
        <v>31932.196267935498</v>
      </c>
      <c r="CB7" s="9">
        <v>16637.1853709241</v>
      </c>
      <c r="CC7" s="9">
        <v>8386.3243006157809</v>
      </c>
      <c r="CD7" s="9">
        <v>4069.52369566265</v>
      </c>
      <c r="CE7" s="9">
        <v>1885.64780148676</v>
      </c>
      <c r="CF7" s="9">
        <v>827.79399035885501</v>
      </c>
      <c r="CG7" s="9">
        <v>332.71033378162298</v>
      </c>
      <c r="CH7" s="9">
        <v>104.197303772407</v>
      </c>
    </row>
    <row r="8" spans="1:86" ht="15" customHeight="1">
      <c r="A8" s="6" t="s">
        <v>13</v>
      </c>
      <c r="B8" s="7">
        <f t="shared" ref="B8:CH8" si="2">MAX((B12-B7)*$B$32*$B$33, 0)</f>
        <v>6984870.6100916415</v>
      </c>
      <c r="C8" s="7">
        <f t="shared" si="2"/>
        <v>9277031.0335340388</v>
      </c>
      <c r="D8" s="7">
        <f t="shared" si="2"/>
        <v>11831735.055581287</v>
      </c>
      <c r="E8" s="7">
        <f t="shared" si="2"/>
        <v>14673139.644683093</v>
      </c>
      <c r="F8" s="7">
        <f t="shared" si="2"/>
        <v>17829133.809137702</v>
      </c>
      <c r="G8" s="7">
        <f t="shared" si="2"/>
        <v>19178703.81568218</v>
      </c>
      <c r="H8" s="7">
        <f t="shared" si="2"/>
        <v>20632041.781601459</v>
      </c>
      <c r="I8" s="7">
        <f t="shared" si="2"/>
        <v>22194723.974134732</v>
      </c>
      <c r="J8" s="7">
        <f t="shared" si="2"/>
        <v>23875100.148629937</v>
      </c>
      <c r="K8" s="7">
        <f t="shared" si="2"/>
        <v>25277076.324710283</v>
      </c>
      <c r="L8" s="7">
        <f t="shared" si="2"/>
        <v>26559286.32262836</v>
      </c>
      <c r="M8" s="7">
        <f t="shared" si="2"/>
        <v>27894536.949697737</v>
      </c>
      <c r="N8" s="7">
        <f t="shared" si="2"/>
        <v>29271728.259486299</v>
      </c>
      <c r="O8" s="7">
        <f t="shared" si="2"/>
        <v>30670631.549750615</v>
      </c>
      <c r="P8" s="7">
        <f t="shared" si="2"/>
        <v>32065875.248388648</v>
      </c>
      <c r="Q8" s="7">
        <f t="shared" si="2"/>
        <v>33425115.683921222</v>
      </c>
      <c r="R8" s="7">
        <f t="shared" si="2"/>
        <v>34716999.904232092</v>
      </c>
      <c r="S8" s="7">
        <f t="shared" si="2"/>
        <v>35909039.09709017</v>
      </c>
      <c r="T8" s="7">
        <f t="shared" si="2"/>
        <v>36963994.636217862</v>
      </c>
      <c r="U8" s="7">
        <f t="shared" si="2"/>
        <v>37843891.513186067</v>
      </c>
      <c r="V8" s="7">
        <f t="shared" si="2"/>
        <v>26139622.60669243</v>
      </c>
      <c r="W8" s="7">
        <f t="shared" si="2"/>
        <v>25925425.015969496</v>
      </c>
      <c r="X8" s="7">
        <f t="shared" si="2"/>
        <v>25393379.708421472</v>
      </c>
      <c r="Y8" s="7">
        <f t="shared" si="2"/>
        <v>24527119.654375371</v>
      </c>
      <c r="Z8" s="7">
        <f t="shared" si="2"/>
        <v>23322453.980289258</v>
      </c>
      <c r="AA8" s="7">
        <f t="shared" si="2"/>
        <v>21787051.51214131</v>
      </c>
      <c r="AB8" s="7">
        <f t="shared" si="2"/>
        <v>19946055.717842925</v>
      </c>
      <c r="AC8" s="7">
        <f t="shared" si="2"/>
        <v>17844495.589369699</v>
      </c>
      <c r="AD8" s="7">
        <f t="shared" si="2"/>
        <v>15546246.950695837</v>
      </c>
      <c r="AE8" s="7">
        <f t="shared" si="2"/>
        <v>13123647.029485023</v>
      </c>
      <c r="AF8" s="7">
        <f t="shared" si="2"/>
        <v>10652475.502416702</v>
      </c>
      <c r="AG8" s="7">
        <f t="shared" si="2"/>
        <v>8208358.8820930216</v>
      </c>
      <c r="AH8" s="7">
        <f t="shared" si="2"/>
        <v>5854057.2362517035</v>
      </c>
      <c r="AI8" s="7">
        <f t="shared" si="2"/>
        <v>3644326.6924054166</v>
      </c>
      <c r="AJ8" s="7">
        <f t="shared" si="2"/>
        <v>1621653.5367219576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7138529882.0637789</v>
      </c>
      <c r="C9" s="7">
        <f t="shared" ref="C9:CH9" si="3">C4-C6-C7-C8</f>
        <v>-20062046.878219951</v>
      </c>
      <c r="D9" s="7">
        <f t="shared" si="3"/>
        <v>-28563524.362483501</v>
      </c>
      <c r="E9" s="7">
        <f t="shared" si="3"/>
        <v>-37487242.508320332</v>
      </c>
      <c r="F9" s="7">
        <f t="shared" si="3"/>
        <v>-46845347.93672803</v>
      </c>
      <c r="G9" s="7">
        <f t="shared" si="3"/>
        <v>-59555979.008154102</v>
      </c>
      <c r="H9" s="7">
        <f t="shared" si="3"/>
        <v>-73161047.523296028</v>
      </c>
      <c r="I9" s="7">
        <f t="shared" si="3"/>
        <v>-87726257.19999966</v>
      </c>
      <c r="J9" s="7">
        <f t="shared" si="3"/>
        <v>-103352476.87218325</v>
      </c>
      <c r="K9" s="7">
        <f t="shared" si="3"/>
        <v>-120712019.41635726</v>
      </c>
      <c r="L9" s="7">
        <f t="shared" si="3"/>
        <v>-138416257.46581936</v>
      </c>
      <c r="M9" s="7">
        <f t="shared" si="3"/>
        <v>-157320580.76697993</v>
      </c>
      <c r="N9" s="7">
        <f t="shared" si="3"/>
        <v>-177478320.66518548</v>
      </c>
      <c r="O9" s="7">
        <f t="shared" si="3"/>
        <v>-198866022.31574196</v>
      </c>
      <c r="P9" s="7">
        <f t="shared" si="3"/>
        <v>-221429373.26714766</v>
      </c>
      <c r="Q9" s="7">
        <f t="shared" si="3"/>
        <v>-245054203.7326692</v>
      </c>
      <c r="R9" s="7">
        <f t="shared" si="3"/>
        <v>-269646481.55203283</v>
      </c>
      <c r="S9" s="7">
        <f t="shared" si="3"/>
        <v>-295129904.60362965</v>
      </c>
      <c r="T9" s="7">
        <f t="shared" si="3"/>
        <v>-321388902.45806849</v>
      </c>
      <c r="U9" s="7">
        <f t="shared" si="3"/>
        <v>-348317967.60755754</v>
      </c>
      <c r="V9" s="7">
        <f t="shared" si="3"/>
        <v>-378199873.23747563</v>
      </c>
      <c r="W9" s="7">
        <f t="shared" si="3"/>
        <v>-393271234.10888129</v>
      </c>
      <c r="X9" s="7">
        <f t="shared" si="3"/>
        <v>-407315741.65296245</v>
      </c>
      <c r="Y9" s="7">
        <f t="shared" si="3"/>
        <v>-420030052.40763414</v>
      </c>
      <c r="Z9" s="7">
        <f t="shared" si="3"/>
        <v>-431162887.66237754</v>
      </c>
      <c r="AA9" s="7">
        <f t="shared" si="3"/>
        <v>-440485025.53875554</v>
      </c>
      <c r="AB9" s="7">
        <f t="shared" si="3"/>
        <v>-447582603.11120301</v>
      </c>
      <c r="AC9" s="7">
        <f t="shared" si="3"/>
        <v>-452283502.09101862</v>
      </c>
      <c r="AD9" s="7">
        <f t="shared" si="3"/>
        <v>-454518820.31750351</v>
      </c>
      <c r="AE9" s="7">
        <f t="shared" si="3"/>
        <v>-454274571.15885794</v>
      </c>
      <c r="AF9" s="7">
        <f t="shared" si="3"/>
        <v>-451667328.29634154</v>
      </c>
      <c r="AG9" s="7">
        <f t="shared" si="3"/>
        <v>-446849244.47492415</v>
      </c>
      <c r="AH9" s="7">
        <f t="shared" si="3"/>
        <v>-439991251.66063321</v>
      </c>
      <c r="AI9" s="7">
        <f t="shared" si="3"/>
        <v>-431328004.79116744</v>
      </c>
      <c r="AJ9" s="7">
        <f t="shared" si="3"/>
        <v>-421129122.50981373</v>
      </c>
      <c r="AK9" s="7">
        <f t="shared" si="3"/>
        <v>-409827153.0700047</v>
      </c>
      <c r="AL9" s="7">
        <f t="shared" si="3"/>
        <v>-398884837.73430777</v>
      </c>
      <c r="AM9" s="7">
        <f t="shared" si="3"/>
        <v>-386887854.25985849</v>
      </c>
      <c r="AN9" s="7">
        <f t="shared" si="3"/>
        <v>-374018951.78418398</v>
      </c>
      <c r="AO9" s="7">
        <f t="shared" si="3"/>
        <v>-360435608.53341222</v>
      </c>
      <c r="AP9" s="7">
        <f t="shared" si="3"/>
        <v>-346221844.4489364</v>
      </c>
      <c r="AQ9" s="7">
        <f t="shared" si="3"/>
        <v>-331448725.61731976</v>
      </c>
      <c r="AR9" s="7">
        <f t="shared" si="3"/>
        <v>-316151060.71576667</v>
      </c>
      <c r="AS9" s="7">
        <f t="shared" si="3"/>
        <v>-300367180.03132546</v>
      </c>
      <c r="AT9" s="7">
        <f t="shared" si="3"/>
        <v>-284142789.98879087</v>
      </c>
      <c r="AU9" s="7">
        <f t="shared" si="3"/>
        <v>-267528317.15050775</v>
      </c>
      <c r="AV9" s="7">
        <f t="shared" si="3"/>
        <v>-250590135.04593572</v>
      </c>
      <c r="AW9" s="7">
        <f t="shared" si="3"/>
        <v>-233377835.37448546</v>
      </c>
      <c r="AX9" s="7">
        <f t="shared" si="3"/>
        <v>-215947622.44497862</v>
      </c>
      <c r="AY9" s="7">
        <f t="shared" si="3"/>
        <v>-198384008.30838045</v>
      </c>
      <c r="AZ9" s="7">
        <f t="shared" si="3"/>
        <v>-180771741.03092223</v>
      </c>
      <c r="BA9" s="7">
        <f t="shared" si="3"/>
        <v>-163272025.40955439</v>
      </c>
      <c r="BB9" s="7">
        <f t="shared" si="3"/>
        <v>-146098623.76219499</v>
      </c>
      <c r="BC9" s="7">
        <f t="shared" si="3"/>
        <v>-129398385.4582877</v>
      </c>
      <c r="BD9" s="7">
        <f t="shared" si="3"/>
        <v>-113350169.00620979</v>
      </c>
      <c r="BE9" s="7">
        <f t="shared" si="3"/>
        <v>-98083724.102143645</v>
      </c>
      <c r="BF9" s="7">
        <f t="shared" si="3"/>
        <v>-83720326.71370019</v>
      </c>
      <c r="BG9" s="7">
        <f t="shared" si="3"/>
        <v>-70491793.620660856</v>
      </c>
      <c r="BH9" s="7">
        <f t="shared" si="3"/>
        <v>-58476383.986569382</v>
      </c>
      <c r="BI9" s="7">
        <f t="shared" si="3"/>
        <v>-47753138.005822584</v>
      </c>
      <c r="BJ9" s="7">
        <f t="shared" si="3"/>
        <v>-38363779.011861183</v>
      </c>
      <c r="BK9" s="7">
        <f t="shared" si="3"/>
        <v>-30277860.431381188</v>
      </c>
      <c r="BL9" s="7">
        <f t="shared" si="3"/>
        <v>-23460046.942939062</v>
      </c>
      <c r="BM9" s="7">
        <f t="shared" si="3"/>
        <v>-17821907.28059417</v>
      </c>
      <c r="BN9" s="7">
        <f t="shared" si="3"/>
        <v>-13255485.33417709</v>
      </c>
      <c r="BO9" s="7">
        <f t="shared" si="3"/>
        <v>-9647355.2817416955</v>
      </c>
      <c r="BP9" s="7">
        <f t="shared" si="3"/>
        <v>-6861650.6972093191</v>
      </c>
      <c r="BQ9" s="7">
        <f t="shared" si="3"/>
        <v>-4767568.9720417783</v>
      </c>
      <c r="BR9" s="7">
        <f t="shared" si="3"/>
        <v>-3236914.9020522786</v>
      </c>
      <c r="BS9" s="7">
        <f t="shared" si="3"/>
        <v>-2145861.963396369</v>
      </c>
      <c r="BT9" s="7">
        <f t="shared" si="3"/>
        <v>-1388168.4487637691</v>
      </c>
      <c r="BU9" s="7">
        <f t="shared" si="3"/>
        <v>-875952.65544110956</v>
      </c>
      <c r="BV9" s="7">
        <f t="shared" si="3"/>
        <v>-539050.16227318684</v>
      </c>
      <c r="BW9" s="7">
        <f t="shared" si="3"/>
        <v>-323414.63746105798</v>
      </c>
      <c r="BX9" s="7">
        <f t="shared" si="3"/>
        <v>-189088.59058483932</v>
      </c>
      <c r="BY9" s="7">
        <f t="shared" si="3"/>
        <v>-107715.03083853923</v>
      </c>
      <c r="BZ9" s="7">
        <f t="shared" si="3"/>
        <v>-59789.497046384029</v>
      </c>
      <c r="CA9" s="7">
        <f t="shared" si="3"/>
        <v>-32144.520373358315</v>
      </c>
      <c r="CB9" s="7">
        <f t="shared" si="3"/>
        <v>-16745.721759433527</v>
      </c>
      <c r="CC9" s="7">
        <f t="shared" si="3"/>
        <v>-8440.0322157518385</v>
      </c>
      <c r="CD9" s="7">
        <f t="shared" si="3"/>
        <v>-4095.145840472604</v>
      </c>
      <c r="CE9" s="7">
        <f t="shared" si="3"/>
        <v>-1897.3400591249269</v>
      </c>
      <c r="CF9" s="7">
        <f t="shared" si="3"/>
        <v>-832.86556708734815</v>
      </c>
      <c r="CG9" s="7">
        <f t="shared" si="3"/>
        <v>-334.69011053642333</v>
      </c>
      <c r="CH9" s="7">
        <f t="shared" si="3"/>
        <v>-104.77496368699495</v>
      </c>
    </row>
    <row r="10" spans="1:86">
      <c r="A10" s="6" t="s">
        <v>15</v>
      </c>
      <c r="B10" s="7">
        <f t="shared" ref="B10:CH10" si="4">B9-C3+(1+$B$28)*B3</f>
        <v>571665745.61663342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TRANSPOSE(Data!$F$2:$F$86)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571665745.61663342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544443567.25393653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229088554.88626009</v>
      </c>
      <c r="D21" s="5">
        <f t="shared" si="8"/>
        <v>216083043.84264469</v>
      </c>
      <c r="E21" s="5">
        <f t="shared" si="8"/>
        <v>203791770.69180414</v>
      </c>
      <c r="F21" s="5">
        <f t="shared" si="8"/>
        <v>192175661.83232513</v>
      </c>
      <c r="G21" s="5">
        <f t="shared" si="8"/>
        <v>180899841.59575924</v>
      </c>
      <c r="H21" s="5">
        <f t="shared" si="8"/>
        <v>170241107.64046565</v>
      </c>
      <c r="I21" s="5">
        <f t="shared" si="8"/>
        <v>160164376.74280503</v>
      </c>
      <c r="J21" s="5">
        <f t="shared" si="8"/>
        <v>150637332.16135925</v>
      </c>
      <c r="K21" s="5">
        <f t="shared" si="8"/>
        <v>141626327.12918434</v>
      </c>
      <c r="L21" s="5">
        <f t="shared" si="8"/>
        <v>132139495.45848706</v>
      </c>
      <c r="M21" s="5">
        <f t="shared" si="8"/>
        <v>123235754.16847277</v>
      </c>
      <c r="N21" s="5">
        <f t="shared" si="8"/>
        <v>114878450.68192539</v>
      </c>
      <c r="O21" s="5">
        <f t="shared" si="8"/>
        <v>107033661.19557317</v>
      </c>
      <c r="P21" s="5">
        <f t="shared" si="8"/>
        <v>99669615.579913884</v>
      </c>
      <c r="Q21" s="5">
        <f t="shared" si="8"/>
        <v>92756304.691611171</v>
      </c>
      <c r="R21" s="5">
        <f t="shared" si="8"/>
        <v>86265488.896141678</v>
      </c>
      <c r="S21" s="5">
        <f t="shared" si="8"/>
        <v>80170431.911210999</v>
      </c>
      <c r="T21" s="5">
        <f t="shared" si="8"/>
        <v>74445879.927130356</v>
      </c>
      <c r="U21" s="5">
        <f t="shared" si="8"/>
        <v>69067850.343150616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544443567.25393653</v>
      </c>
    </row>
    <row r="24" spans="1:86" ht="15.75" customHeight="1">
      <c r="A24" s="5" t="s">
        <v>23</v>
      </c>
      <c r="B24" s="7">
        <f>SUM(B21:CH21)</f>
        <v>10839259102.003031</v>
      </c>
    </row>
    <row r="25" spans="1:86" ht="15.75" customHeight="1">
      <c r="A25" s="5" t="s">
        <v>17</v>
      </c>
      <c r="B25" s="14">
        <f>B23/B24</f>
        <v>5.0228854401434743E-2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64756400.5603301</v>
      </c>
      <c r="D2" s="1">
        <v>134453582.983565</v>
      </c>
      <c r="E2" s="1">
        <f>'High Mort Improvement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50584597.202834196</v>
      </c>
      <c r="C3" s="1">
        <v>64140860.159398101</v>
      </c>
      <c r="D3" s="1">
        <v>137555369.428449</v>
      </c>
      <c r="E3" s="1">
        <f>'High Mort Improvement Value'!$B$31*B3</f>
        <v>240580344.29667944</v>
      </c>
      <c r="F3" s="1">
        <v>167315340.5</v>
      </c>
      <c r="G3" s="4"/>
    </row>
    <row r="4" spans="1:7" ht="15.75">
      <c r="A4" s="1">
        <v>2025</v>
      </c>
      <c r="B4" s="4">
        <v>50107928.350092202</v>
      </c>
      <c r="C4" s="1">
        <v>63526211.169977799</v>
      </c>
      <c r="D4" s="1">
        <v>140693344.53667</v>
      </c>
      <c r="E4" s="1">
        <f>'High Mort Improvement Value'!$B$31*B4</f>
        <v>238313307.23303851</v>
      </c>
      <c r="F4" s="1">
        <v>178074658.30000001</v>
      </c>
      <c r="G4" s="4"/>
    </row>
    <row r="5" spans="1:7" ht="15.75">
      <c r="A5" s="1">
        <v>2026</v>
      </c>
      <c r="B5" s="4">
        <v>49631710.446678698</v>
      </c>
      <c r="C5" s="1">
        <v>62912504.329861999</v>
      </c>
      <c r="D5" s="1">
        <v>143790607.36893699</v>
      </c>
      <c r="E5" s="1">
        <f>'High Mort Improvement Value'!$B$31*B5</f>
        <v>236048414.88440388</v>
      </c>
      <c r="F5" s="1">
        <v>189648817.59999999</v>
      </c>
      <c r="G5" s="4"/>
    </row>
    <row r="6" spans="1:7" ht="15.75">
      <c r="A6" s="1">
        <v>2027</v>
      </c>
      <c r="B6" s="4">
        <v>49155932.224792004</v>
      </c>
      <c r="C6" s="1">
        <v>62299909.961909801</v>
      </c>
      <c r="D6" s="1">
        <v>146810486.18521801</v>
      </c>
      <c r="E6" s="1">
        <f>'High Mort Improvement Value'!$B$31*B6</f>
        <v>233785613.66111079</v>
      </c>
      <c r="F6" s="1">
        <v>202087687.40000001</v>
      </c>
      <c r="G6" s="4"/>
    </row>
    <row r="7" spans="1:7" ht="15.75">
      <c r="A7" s="1">
        <v>2028</v>
      </c>
      <c r="B7" s="4">
        <v>48599436.569044203</v>
      </c>
      <c r="C7" s="1">
        <v>61584746.4430525</v>
      </c>
      <c r="D7" s="1">
        <v>155752600.57031399</v>
      </c>
      <c r="E7" s="1">
        <f>'High Mort Improvement Value'!$B$31*B7</f>
        <v>231138920.32237422</v>
      </c>
      <c r="F7" s="1">
        <v>215168377.80000001</v>
      </c>
      <c r="G7" s="4"/>
    </row>
    <row r="8" spans="1:7" ht="15.75">
      <c r="A8" s="1">
        <v>2029</v>
      </c>
      <c r="B8" s="4">
        <v>48037967.533866398</v>
      </c>
      <c r="C8" s="1">
        <v>60863270.4950165</v>
      </c>
      <c r="D8" s="1">
        <v>165396675.43395001</v>
      </c>
      <c r="E8" s="1">
        <f>'High Mort Improvement Value'!$B$31*B8</f>
        <v>228468573.5910686</v>
      </c>
      <c r="F8" s="1">
        <v>229271335.80000001</v>
      </c>
      <c r="G8" s="4"/>
    </row>
    <row r="9" spans="1:7" ht="15.75">
      <c r="A9" s="1">
        <v>2030</v>
      </c>
      <c r="B9" s="4">
        <v>47470759.930813998</v>
      </c>
      <c r="C9" s="1">
        <v>60134573.331042103</v>
      </c>
      <c r="D9" s="1">
        <v>175796184.44534501</v>
      </c>
      <c r="E9" s="1">
        <f>'High Mort Improvement Value'!$B$31*B9</f>
        <v>225770934.2309514</v>
      </c>
      <c r="F9" s="1">
        <v>244467607</v>
      </c>
      <c r="G9" s="4"/>
    </row>
    <row r="10" spans="1:7" ht="15.75">
      <c r="A10" s="1">
        <v>2031</v>
      </c>
      <c r="B10" s="4">
        <v>46897217.759256899</v>
      </c>
      <c r="C10" s="1">
        <v>59397701.301153697</v>
      </c>
      <c r="D10" s="1">
        <v>187034657.597267</v>
      </c>
      <c r="E10" s="1">
        <f>'High Mort Improvement Value'!$B$31*B10</f>
        <v>223043167.66302583</v>
      </c>
      <c r="F10" s="1">
        <v>260868193.69999999</v>
      </c>
      <c r="G10" s="4"/>
    </row>
    <row r="11" spans="1:7" ht="15.75">
      <c r="A11" s="1">
        <v>2032</v>
      </c>
      <c r="B11" s="4">
        <v>46315497.221210703</v>
      </c>
      <c r="C11" s="1">
        <v>58649711.611523397</v>
      </c>
      <c r="D11" s="1">
        <v>200365758.583621</v>
      </c>
      <c r="E11" s="1">
        <f>'High Mort Improvement Value'!$B$31*B11</f>
        <v>220276504.78407812</v>
      </c>
      <c r="F11" s="1">
        <v>278594805.60000002</v>
      </c>
      <c r="G11" s="4"/>
    </row>
    <row r="12" spans="1:7" ht="15.75">
      <c r="A12" s="1">
        <v>2033</v>
      </c>
      <c r="B12" s="4">
        <v>45394065.988289401</v>
      </c>
      <c r="C12" s="1">
        <v>57470315.327310897</v>
      </c>
      <c r="D12" s="1">
        <v>213330905.48687401</v>
      </c>
      <c r="E12" s="1">
        <f>'High Mort Improvement Value'!$B$31*B12</f>
        <v>215894177.8403044</v>
      </c>
      <c r="F12" s="1">
        <v>295598288.10000002</v>
      </c>
      <c r="G12" s="4"/>
    </row>
    <row r="13" spans="1:7" ht="15.75">
      <c r="A13" s="1">
        <v>2034</v>
      </c>
      <c r="B13" s="4">
        <v>44473726.8784426</v>
      </c>
      <c r="C13" s="1">
        <v>56290816.258990698</v>
      </c>
      <c r="D13" s="1">
        <v>227392363.135631</v>
      </c>
      <c r="E13" s="1">
        <f>'High Mort Improvement Value'!$B$31*B13</f>
        <v>211517045.03387302</v>
      </c>
      <c r="F13" s="1">
        <v>313878550.5</v>
      </c>
      <c r="G13" s="4"/>
    </row>
    <row r="14" spans="1:7" ht="15.75">
      <c r="A14" s="1">
        <v>2035</v>
      </c>
      <c r="B14" s="4">
        <v>43553549.387311898</v>
      </c>
      <c r="C14" s="1">
        <v>55109660.169495299</v>
      </c>
      <c r="D14" s="1">
        <v>242617241.53387401</v>
      </c>
      <c r="E14" s="1">
        <f>'High Mort Improvement Value'!$B$31*B14</f>
        <v>207140680.88605541</v>
      </c>
      <c r="F14" s="1">
        <v>333471623.5</v>
      </c>
      <c r="G14" s="4"/>
    </row>
    <row r="15" spans="1:7" ht="15.75">
      <c r="A15" s="1">
        <v>2036</v>
      </c>
      <c r="B15" s="4">
        <v>42632708.847562298</v>
      </c>
      <c r="C15" s="1">
        <v>53925226.841381602</v>
      </c>
      <c r="D15" s="1">
        <v>259013252.71744001</v>
      </c>
      <c r="E15" s="1">
        <f>'High Mort Improvement Value'!$B$31*B15</f>
        <v>202761163.2790063</v>
      </c>
      <c r="F15" s="1">
        <v>354324825.39999998</v>
      </c>
      <c r="G15" s="4"/>
    </row>
    <row r="16" spans="1:7" ht="15.75">
      <c r="A16" s="1">
        <v>2037</v>
      </c>
      <c r="B16" s="4">
        <v>41710358.6668588</v>
      </c>
      <c r="C16" s="1">
        <v>52735907.6325863</v>
      </c>
      <c r="D16" s="1">
        <v>276563298.22241402</v>
      </c>
      <c r="E16" s="1">
        <f>'High Mort Improvement Value'!$B$31*B16</f>
        <v>198374465.81958047</v>
      </c>
      <c r="F16" s="1">
        <v>376347387.69999999</v>
      </c>
      <c r="G16" s="4"/>
    </row>
    <row r="17" spans="1:7" ht="15.75">
      <c r="A17" s="1">
        <v>2038</v>
      </c>
      <c r="B17" s="4">
        <v>40785535.036024198</v>
      </c>
      <c r="C17" s="1">
        <v>51540117.987367198</v>
      </c>
      <c r="D17" s="1">
        <v>295202932.08689702</v>
      </c>
      <c r="E17" s="1">
        <f>'High Mort Improvement Value'!$B$31*B17</f>
        <v>193976004.63133109</v>
      </c>
      <c r="F17" s="1">
        <v>399378370.30000001</v>
      </c>
      <c r="G17" s="4"/>
    </row>
    <row r="18" spans="1:7" ht="15.75">
      <c r="A18" s="1">
        <v>2039</v>
      </c>
      <c r="B18" s="4">
        <v>39857181.920456</v>
      </c>
      <c r="C18" s="1">
        <v>50336360.843056202</v>
      </c>
      <c r="D18" s="1">
        <v>314887248.39061999</v>
      </c>
      <c r="E18" s="1">
        <f>'High Mort Improvement Value'!$B$31*B18</f>
        <v>189560757.21368873</v>
      </c>
      <c r="F18" s="1">
        <v>423277694.10000002</v>
      </c>
      <c r="G18" s="4"/>
    </row>
    <row r="19" spans="1:7" ht="15.75">
      <c r="A19" s="1">
        <v>2040</v>
      </c>
      <c r="B19" s="4">
        <v>38924069.6834777</v>
      </c>
      <c r="C19" s="1">
        <v>49123199.478224702</v>
      </c>
      <c r="D19" s="1">
        <v>335588854.57485902</v>
      </c>
      <c r="E19" s="1">
        <f>'High Mort Improvement Value'!$B$31*B19</f>
        <v>185122875.41461995</v>
      </c>
      <c r="F19" s="1">
        <v>447920444.5</v>
      </c>
      <c r="G19" s="4"/>
    </row>
    <row r="20" spans="1:7" ht="15.75">
      <c r="A20" s="1">
        <v>2041</v>
      </c>
      <c r="B20" s="4">
        <v>37984804.957947597</v>
      </c>
      <c r="C20" s="1">
        <v>47899218.943357401</v>
      </c>
      <c r="D20" s="1">
        <v>357250925.42695802</v>
      </c>
      <c r="E20" s="1">
        <f>'High Mort Improvement Value'!$B$31*B20</f>
        <v>180655732.37999877</v>
      </c>
      <c r="F20" s="1">
        <v>473134989.69999999</v>
      </c>
      <c r="G20" s="4"/>
    </row>
    <row r="21" spans="1:7" ht="15.75" customHeight="1">
      <c r="A21" s="1">
        <v>2042</v>
      </c>
      <c r="B21" s="4">
        <v>37037744.318838097</v>
      </c>
      <c r="C21" s="1">
        <v>46663063.068474203</v>
      </c>
      <c r="D21" s="1">
        <v>379826768.63728303</v>
      </c>
      <c r="E21" s="1">
        <f>'High Mort Improvement Value'!$B$31*B21</f>
        <v>176151511.98039401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21681666.418224201</v>
      </c>
      <c r="D22" s="1">
        <v>296322524.14015102</v>
      </c>
      <c r="E22" s="1">
        <f>'High Mort Improvement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20954702.931496501</v>
      </c>
      <c r="D23" s="1">
        <v>312691633.06062102</v>
      </c>
      <c r="E23" s="1">
        <f>'High Mort Improvement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20216316.102730401</v>
      </c>
      <c r="D24" s="1">
        <v>328589573.42145002</v>
      </c>
      <c r="E24" s="1">
        <f>'High Mort Improvement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19467137.420914799</v>
      </c>
      <c r="D25" s="1">
        <v>343753062.69728899</v>
      </c>
      <c r="E25" s="1">
        <f>'High Mort Improvement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18708125.268036202</v>
      </c>
      <c r="D26" s="1">
        <v>357951731.883829</v>
      </c>
      <c r="E26" s="1">
        <f>'High Mort Improvement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17940534.3128822</v>
      </c>
      <c r="D27" s="1">
        <v>370958731.80556202</v>
      </c>
      <c r="E27" s="1">
        <f>'High Mort Improvement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17165918.3260189</v>
      </c>
      <c r="D28" s="1">
        <v>382335928.914464</v>
      </c>
      <c r="E28" s="1">
        <f>'High Mort Improvement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16386418.2895061</v>
      </c>
      <c r="D29" s="1">
        <v>391849808.34091902</v>
      </c>
      <c r="E29" s="1">
        <f>'High Mort Improvement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15604449.2644327</v>
      </c>
      <c r="D30" s="1">
        <v>399334604.05229002</v>
      </c>
      <c r="E30" s="1">
        <f>'High Mort Improvement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14822633.8916774</v>
      </c>
      <c r="D31" s="1">
        <v>404659506.71087301</v>
      </c>
      <c r="E31" s="1">
        <f>'High Mort Improvement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14043770.338993801</v>
      </c>
      <c r="D32" s="1">
        <v>407812193.81649101</v>
      </c>
      <c r="E32" s="1">
        <f>'High Mort Improvement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13270696.705822499</v>
      </c>
      <c r="D33" s="1">
        <v>408807882.126665</v>
      </c>
      <c r="E33" s="1">
        <f>'High Mort Improvement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12506237.3465013</v>
      </c>
      <c r="D34" s="1">
        <v>407695075.807302</v>
      </c>
      <c r="E34" s="1">
        <f>'High Mort Improvement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11753145.8762339</v>
      </c>
      <c r="D35" s="1">
        <v>404592709.45814902</v>
      </c>
      <c r="E35" s="1">
        <f>'High Mort Improvement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11014010.1240361</v>
      </c>
      <c r="D36" s="1">
        <v>399668898.96806097</v>
      </c>
      <c r="E36" s="1">
        <f>'High Mort Improvement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10291190.9575649</v>
      </c>
      <c r="D37" s="1">
        <v>393094595.78266501</v>
      </c>
      <c r="E37" s="1">
        <f>'High Mort Improvement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9586828.0084910896</v>
      </c>
      <c r="D38" s="1">
        <v>385073710.92674899</v>
      </c>
      <c r="E38" s="1">
        <f>'High Mort Improvement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8902777.3297293894</v>
      </c>
      <c r="D39" s="1">
        <v>375789103.46189398</v>
      </c>
      <c r="E39" s="1">
        <f>'High Mort Improvement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8240639.5862502996</v>
      </c>
      <c r="D40" s="1">
        <v>365413894.98383403</v>
      </c>
      <c r="E40" s="1">
        <f>'High Mort Improvement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7601758.2674507704</v>
      </c>
      <c r="D41" s="1">
        <v>354109064.80279797</v>
      </c>
      <c r="E41" s="1">
        <f>'High Mort Improvement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6987239.5375998402</v>
      </c>
      <c r="D42" s="1">
        <v>341972017.00743902</v>
      </c>
      <c r="E42" s="1">
        <f>'High Mort Improvement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6398022.0371796498</v>
      </c>
      <c r="D43" s="1">
        <v>329092255.20937502</v>
      </c>
      <c r="E43" s="1">
        <f>'High Mort Improvement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5834881.5429380601</v>
      </c>
      <c r="D44" s="1">
        <v>315525871.12545002</v>
      </c>
      <c r="E44" s="1">
        <f>'High Mort Improvement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5298473.9163992098</v>
      </c>
      <c r="D45" s="1">
        <v>301331477.62634099</v>
      </c>
      <c r="E45" s="1">
        <f>'High Mort Improvement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4789347.4121056404</v>
      </c>
      <c r="D46" s="1">
        <v>286571993.200553</v>
      </c>
      <c r="E46" s="1">
        <f>'High Mort Improvement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4307952.8738281699</v>
      </c>
      <c r="D47" s="1">
        <v>271310834.82731199</v>
      </c>
      <c r="E47" s="1">
        <f>'High Mort Improvement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3854629.3539616298</v>
      </c>
      <c r="D48" s="1">
        <v>255622272.27611199</v>
      </c>
      <c r="E48" s="1">
        <f>'High Mort Improvement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3429589.1652604099</v>
      </c>
      <c r="D49" s="1">
        <v>239558009.19133201</v>
      </c>
      <c r="E49" s="1">
        <f>'High Mort Improvement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3032954.3007908701</v>
      </c>
      <c r="D50" s="1">
        <v>223171966.370561</v>
      </c>
      <c r="E50" s="1">
        <f>'High Mort Improvement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2664771.4831244601</v>
      </c>
      <c r="D51" s="1">
        <v>206542613.00044399</v>
      </c>
      <c r="E51" s="1">
        <f>'High Mort Improvement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2325000.9610361601</v>
      </c>
      <c r="D52" s="1">
        <v>189745704.45852101</v>
      </c>
      <c r="E52" s="1">
        <f>'High Mort Improvement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2013511.36611674</v>
      </c>
      <c r="D53" s="1">
        <v>172928985.54369399</v>
      </c>
      <c r="E53" s="1">
        <f>'High Mort Improvement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1729984.8687356</v>
      </c>
      <c r="D54" s="1">
        <v>156290901.28491801</v>
      </c>
      <c r="E54" s="1">
        <f>'High Mort Improvement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1473840.8644836999</v>
      </c>
      <c r="D55" s="1">
        <v>139966808.57567799</v>
      </c>
      <c r="E55" s="1">
        <f>'High Mort Improvement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1244332.21826056</v>
      </c>
      <c r="D56" s="1">
        <v>124126542.178673</v>
      </c>
      <c r="E56" s="1">
        <f>'High Mort Improvement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1040507.31094818</v>
      </c>
      <c r="D57" s="1">
        <v>108894030.03785899</v>
      </c>
      <c r="E57" s="1">
        <f>'High Mort Improvement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861270.50881142099</v>
      </c>
      <c r="D58" s="1">
        <v>94389496.323277205</v>
      </c>
      <c r="E58" s="1">
        <f>'High Mort Improvement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705373.72818028601</v>
      </c>
      <c r="D59" s="1">
        <v>80850328.005836606</v>
      </c>
      <c r="E59" s="1">
        <f>'High Mort Improvement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571249.72922146204</v>
      </c>
      <c r="D60" s="1">
        <v>68367522.970975101</v>
      </c>
      <c r="E60" s="1">
        <f>'High Mort Improvement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457215.49248841603</v>
      </c>
      <c r="D61" s="1">
        <v>57039298.040759899</v>
      </c>
      <c r="E61" s="1">
        <f>'High Mort Improvement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361463.01173009299</v>
      </c>
      <c r="D62" s="1">
        <v>46933209.735397898</v>
      </c>
      <c r="E62" s="1">
        <f>'High Mort Improvement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282090.437226763</v>
      </c>
      <c r="D63" s="1">
        <v>38046068.031242199</v>
      </c>
      <c r="E63" s="1">
        <f>'High Mort Improvement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217203.13290184201</v>
      </c>
      <c r="D64" s="1">
        <v>30374997.159308899</v>
      </c>
      <c r="E64" s="1">
        <f>'High Mort Improvement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164909.871926308</v>
      </c>
      <c r="D65" s="1">
        <v>23862128.694772001</v>
      </c>
      <c r="E65" s="1">
        <f>'High Mort Improvement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123400.14041987</v>
      </c>
      <c r="D66" s="1">
        <v>18428629.550793201</v>
      </c>
      <c r="E66" s="1">
        <f>'High Mort Improvement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90977.141982703499</v>
      </c>
      <c r="D67" s="1">
        <v>13989988.340218401</v>
      </c>
      <c r="E67" s="1">
        <f>'High Mort Improvement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66062.220595199993</v>
      </c>
      <c r="D68" s="1">
        <v>10431604.597749</v>
      </c>
      <c r="E68" s="1">
        <f>'High Mort Improvement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47241.296614535298</v>
      </c>
      <c r="D69" s="1">
        <v>7640703.8842763398</v>
      </c>
      <c r="E69" s="1">
        <f>'High Mort Improvement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33263.600491662197</v>
      </c>
      <c r="D70" s="1">
        <v>5500667.5927781397</v>
      </c>
      <c r="E70" s="1">
        <f>'High Mort Improvement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23057.093693831801</v>
      </c>
      <c r="D71" s="1">
        <v>3891749.2076465599</v>
      </c>
      <c r="E71" s="1">
        <f>'High Mort Improvement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15728.5827726143</v>
      </c>
      <c r="D72" s="1">
        <v>2705499.13193563</v>
      </c>
      <c r="E72" s="1">
        <f>'High Mort Improvement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10557.365674286801</v>
      </c>
      <c r="D73" s="1">
        <v>1848220.78986586</v>
      </c>
      <c r="E73" s="1">
        <f>'High Mort Improvement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6971.0554472869899</v>
      </c>
      <c r="D74" s="1">
        <v>1240896.4672486901</v>
      </c>
      <c r="E74" s="1">
        <f>'High Mort Improvement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4525.8371823039097</v>
      </c>
      <c r="D75" s="1">
        <v>818852.84856232104</v>
      </c>
      <c r="E75" s="1">
        <f>'High Mort Improvement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2888.56241216636</v>
      </c>
      <c r="D76" s="1">
        <v>530979.16243145603</v>
      </c>
      <c r="E76" s="1">
        <f>'High Mort Improvement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1811.0745080444301</v>
      </c>
      <c r="D77" s="1">
        <v>338377.67806082702</v>
      </c>
      <c r="E77" s="1">
        <f>'High Mort Improvement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1113.9867310314601</v>
      </c>
      <c r="D78" s="1">
        <v>211883.28628648401</v>
      </c>
      <c r="E78" s="1">
        <f>'High Mort Improvement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670.50658079839104</v>
      </c>
      <c r="D79" s="1">
        <v>129851.56965007</v>
      </c>
      <c r="E79" s="1">
        <f>'High Mort Improvement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395.50915223454098</v>
      </c>
      <c r="D80" s="1">
        <v>77909.435279593396</v>
      </c>
      <c r="E80" s="1">
        <f>'High Mort Improvement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227.39974188202399</v>
      </c>
      <c r="D81" s="1">
        <v>45584.4408611857</v>
      </c>
      <c r="E81" s="1">
        <f>'High Mort Improvement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126.558239825595</v>
      </c>
      <c r="D82" s="1">
        <v>25810.626872865101</v>
      </c>
      <c r="E82" s="1">
        <f>'High Mort Improvement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68.243619590658</v>
      </c>
      <c r="D83" s="1">
        <v>14085.6450892046</v>
      </c>
      <c r="E83" s="1">
        <f>'High Mort Improvement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34.417877046048702</v>
      </c>
      <c r="D84" s="1">
        <v>7229.2763591828398</v>
      </c>
      <c r="E84" s="1">
        <f>'High Mort Improvement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15.620091659539099</v>
      </c>
      <c r="D85" s="1">
        <v>3390.1368825692298</v>
      </c>
      <c r="E85" s="1">
        <f>'High Mort Improvement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5.4630147714918698</v>
      </c>
      <c r="D86" s="1">
        <v>1208.3535597683001</v>
      </c>
      <c r="E86" s="1">
        <f>'High Mort Improvement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5792507562.3251429</v>
      </c>
      <c r="D3" s="7">
        <f t="shared" si="0"/>
        <v>5992667716.0536785</v>
      </c>
      <c r="E3" s="7">
        <f t="shared" si="0"/>
        <v>6190841347.2810812</v>
      </c>
      <c r="F3" s="7">
        <f t="shared" si="0"/>
        <v>6386651442.5880718</v>
      </c>
      <c r="G3" s="7">
        <f t="shared" si="0"/>
        <v>6579709778.8694887</v>
      </c>
      <c r="H3" s="7">
        <f t="shared" si="0"/>
        <v>6765948019.1081133</v>
      </c>
      <c r="I3" s="7">
        <f t="shared" si="0"/>
        <v>6944307729.9897175</v>
      </c>
      <c r="J3" s="7">
        <f t="shared" si="0"/>
        <v>7113635140.8710184</v>
      </c>
      <c r="K3" s="7">
        <f t="shared" si="0"/>
        <v>7272644918.6986065</v>
      </c>
      <c r="L3" s="7">
        <f t="shared" si="0"/>
        <v>7419229101.1016188</v>
      </c>
      <c r="M3" s="7">
        <f t="shared" si="0"/>
        <v>7552346630.463274</v>
      </c>
      <c r="N3" s="7">
        <f t="shared" si="0"/>
        <v>7670426696.3233891</v>
      </c>
      <c r="O3" s="7">
        <f t="shared" si="0"/>
        <v>7771794435.9700041</v>
      </c>
      <c r="P3" s="7">
        <f t="shared" si="0"/>
        <v>7854740092.2426138</v>
      </c>
      <c r="Q3" s="7">
        <f t="shared" si="0"/>
        <v>7917548237.3938866</v>
      </c>
      <c r="R3" s="7">
        <f t="shared" si="0"/>
        <v>7958553955.0232668</v>
      </c>
      <c r="S3" s="7">
        <f t="shared" si="0"/>
        <v>7976123734.4560385</v>
      </c>
      <c r="T3" s="7">
        <f t="shared" si="0"/>
        <v>7968639000.082696</v>
      </c>
      <c r="U3" s="7">
        <f t="shared" si="0"/>
        <v>7934532451.1001835</v>
      </c>
      <c r="V3" s="7">
        <f t="shared" si="0"/>
        <v>7872279256.157485</v>
      </c>
      <c r="W3" s="7">
        <f t="shared" si="0"/>
        <v>7755719645.3106976</v>
      </c>
      <c r="X3" s="7">
        <f t="shared" si="0"/>
        <v>7620166266.5733624</v>
      </c>
      <c r="Y3" s="7">
        <f t="shared" si="0"/>
        <v>7465941758.5153923</v>
      </c>
      <c r="Z3" s="7">
        <f t="shared" si="0"/>
        <v>7293668074.8475113</v>
      </c>
      <c r="AA3" s="7">
        <f t="shared" si="0"/>
        <v>7104227375.2102795</v>
      </c>
      <c r="AB3" s="7">
        <f t="shared" si="0"/>
        <v>6898751568.6764803</v>
      </c>
      <c r="AC3" s="7">
        <f t="shared" si="0"/>
        <v>6678819684.542366</v>
      </c>
      <c r="AD3" s="7">
        <f t="shared" si="0"/>
        <v>6446239363.9193983</v>
      </c>
      <c r="AE3" s="7">
        <f t="shared" si="0"/>
        <v>6202960034.3642197</v>
      </c>
      <c r="AF3" s="7">
        <f t="shared" si="0"/>
        <v>5951028832.7411623</v>
      </c>
      <c r="AG3" s="7">
        <f t="shared" si="0"/>
        <v>5692467882.4968386</v>
      </c>
      <c r="AH3" s="7">
        <f t="shared" si="0"/>
        <v>5429242647.3104553</v>
      </c>
      <c r="AI3" s="7">
        <f t="shared" si="0"/>
        <v>5163240454.1730318</v>
      </c>
      <c r="AJ3" s="7">
        <f t="shared" si="0"/>
        <v>4896205129.6102619</v>
      </c>
      <c r="AK3" s="7">
        <f t="shared" si="0"/>
        <v>4629696599.075058</v>
      </c>
      <c r="AL3" s="7">
        <f t="shared" si="0"/>
        <v>4365108185.3717995</v>
      </c>
      <c r="AM3" s="7">
        <f t="shared" si="0"/>
        <v>4101400891.997714</v>
      </c>
      <c r="AN3" s="7">
        <f t="shared" si="0"/>
        <v>3839751037.9660225</v>
      </c>
      <c r="AO3" s="7">
        <f t="shared" si="0"/>
        <v>3581289034.5349188</v>
      </c>
      <c r="AP3" s="7">
        <f t="shared" si="0"/>
        <v>3327016882.5007176</v>
      </c>
      <c r="AQ3" s="7">
        <f t="shared" si="0"/>
        <v>3077868132.4307008</v>
      </c>
      <c r="AR3" s="7">
        <f t="shared" si="0"/>
        <v>2834713899.1570668</v>
      </c>
      <c r="AS3" s="7">
        <f t="shared" si="0"/>
        <v>2598394563.4633908</v>
      </c>
      <c r="AT3" s="7">
        <f t="shared" si="0"/>
        <v>2369716448.8245521</v>
      </c>
      <c r="AU3" s="7">
        <f t="shared" si="0"/>
        <v>2149446601.67663</v>
      </c>
      <c r="AV3" s="7">
        <f t="shared" si="0"/>
        <v>1938311212.025789</v>
      </c>
      <c r="AW3" s="7">
        <f t="shared" si="0"/>
        <v>1736983646.7564893</v>
      </c>
      <c r="AX3" s="7">
        <f t="shared" si="0"/>
        <v>1546105557.8025916</v>
      </c>
      <c r="AY3" s="7">
        <f t="shared" si="0"/>
        <v>1366283803.8653173</v>
      </c>
      <c r="AZ3" s="7">
        <f t="shared" si="0"/>
        <v>1198064933.4977086</v>
      </c>
      <c r="BA3" s="7">
        <f t="shared" si="0"/>
        <v>1041936176.0830826</v>
      </c>
      <c r="BB3" s="7">
        <f t="shared" si="0"/>
        <v>898251764.45576429</v>
      </c>
      <c r="BC3" s="7">
        <f t="shared" si="0"/>
        <v>767178431.23578358</v>
      </c>
      <c r="BD3" s="7">
        <f t="shared" si="0"/>
        <v>648753134.73269546</v>
      </c>
      <c r="BE3" s="7">
        <f t="shared" si="0"/>
        <v>542844854.37774277</v>
      </c>
      <c r="BF3" s="7">
        <f t="shared" si="0"/>
        <v>449195662.66026783</v>
      </c>
      <c r="BG3" s="7">
        <f t="shared" si="0"/>
        <v>367420765.70798731</v>
      </c>
      <c r="BH3" s="7">
        <f t="shared" si="0"/>
        <v>296887686.94521004</v>
      </c>
      <c r="BI3" s="7">
        <f t="shared" si="0"/>
        <v>236855544.8533698</v>
      </c>
      <c r="BJ3" s="7">
        <f t="shared" si="0"/>
        <v>186464697.66572261</v>
      </c>
      <c r="BK3" s="7">
        <f t="shared" si="0"/>
        <v>144763965.84856632</v>
      </c>
      <c r="BL3" s="7">
        <f t="shared" si="0"/>
        <v>110778726.35555436</v>
      </c>
      <c r="BM3" s="7">
        <f t="shared" si="0"/>
        <v>83509887.854010254</v>
      </c>
      <c r="BN3" s="7">
        <f t="shared" si="0"/>
        <v>61988145.922932252</v>
      </c>
      <c r="BO3" s="7">
        <f t="shared" si="0"/>
        <v>45295760.609407149</v>
      </c>
      <c r="BP3" s="7">
        <f t="shared" si="0"/>
        <v>32573667.945488259</v>
      </c>
      <c r="BQ3" s="7">
        <f t="shared" si="0"/>
        <v>23053211.165508706</v>
      </c>
      <c r="BR3" s="7">
        <f t="shared" si="0"/>
        <v>16056862.319583094</v>
      </c>
      <c r="BS3" s="7">
        <f t="shared" si="0"/>
        <v>11004636.995900786</v>
      </c>
      <c r="BT3" s="7">
        <f t="shared" si="0"/>
        <v>7419969.8044374175</v>
      </c>
      <c r="BU3" s="7">
        <f t="shared" si="0"/>
        <v>4921341.1838622959</v>
      </c>
      <c r="BV3" s="7">
        <f t="shared" si="0"/>
        <v>3210203.2638380183</v>
      </c>
      <c r="BW3" s="7">
        <f t="shared" si="0"/>
        <v>2058641.8390571817</v>
      </c>
      <c r="BX3" s="7">
        <f t="shared" si="0"/>
        <v>1297022.4084842724</v>
      </c>
      <c r="BY3" s="7">
        <f t="shared" si="0"/>
        <v>802065.35589517816</v>
      </c>
      <c r="BZ3" s="7">
        <f t="shared" si="0"/>
        <v>485938.56400316214</v>
      </c>
      <c r="CA3" s="7">
        <f t="shared" si="0"/>
        <v>287519.44790574152</v>
      </c>
      <c r="CB3" s="7">
        <f t="shared" si="0"/>
        <v>165622.95511204534</v>
      </c>
      <c r="CC3" s="7">
        <f t="shared" si="0"/>
        <v>92286.69933357877</v>
      </c>
      <c r="CD3" s="7">
        <f t="shared" si="0"/>
        <v>49243.459710518408</v>
      </c>
      <c r="CE3" s="7">
        <f t="shared" si="0"/>
        <v>24783.578389143273</v>
      </c>
      <c r="CF3" s="7">
        <f t="shared" si="0"/>
        <v>11373.197032022317</v>
      </c>
      <c r="CG3" s="7">
        <f t="shared" si="0"/>
        <v>4450.6987067540995</v>
      </c>
      <c r="CH3" s="7">
        <f t="shared" si="0"/>
        <v>1178.4626937279531</v>
      </c>
    </row>
    <row r="4" spans="1:86">
      <c r="A4" s="6" t="s">
        <v>8</v>
      </c>
      <c r="B4" s="9">
        <f t="array" ref="B4:CH4">TRANSPOSE('High Mort Improvement Data'!E2:E86)</f>
        <v>8214888152.6268091</v>
      </c>
      <c r="C4" s="9">
        <v>240580344.29667944</v>
      </c>
      <c r="D4" s="9">
        <v>238313307.23303851</v>
      </c>
      <c r="E4" s="9">
        <v>236048414.88440388</v>
      </c>
      <c r="F4" s="9">
        <v>233785613.66111079</v>
      </c>
      <c r="G4" s="9">
        <v>231138920.32237422</v>
      </c>
      <c r="H4" s="9">
        <v>228468573.5910686</v>
      </c>
      <c r="I4" s="9">
        <v>225770934.2309514</v>
      </c>
      <c r="J4" s="9">
        <v>223043167.66302583</v>
      </c>
      <c r="K4" s="9">
        <v>220276504.78407812</v>
      </c>
      <c r="L4" s="9">
        <v>215894177.8403044</v>
      </c>
      <c r="M4" s="9">
        <v>211517045.03387302</v>
      </c>
      <c r="N4" s="9">
        <v>207140680.88605541</v>
      </c>
      <c r="O4" s="9">
        <v>202761163.2790063</v>
      </c>
      <c r="P4" s="9">
        <v>198374465.81958047</v>
      </c>
      <c r="Q4" s="9">
        <v>193976004.63133109</v>
      </c>
      <c r="R4" s="9">
        <v>189560757.21368873</v>
      </c>
      <c r="S4" s="9">
        <v>185122875.41461995</v>
      </c>
      <c r="T4" s="9">
        <v>180655732.37999877</v>
      </c>
      <c r="U4" s="9">
        <v>176151511.98039401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24058034.429667946</v>
      </c>
      <c r="D5" s="1">
        <f t="shared" si="1"/>
        <v>23831330.723303854</v>
      </c>
      <c r="E5" s="1">
        <f t="shared" si="1"/>
        <v>23604841.488440391</v>
      </c>
      <c r="F5" s="1">
        <f t="shared" si="1"/>
        <v>23378561.366111081</v>
      </c>
      <c r="G5" s="1">
        <f t="shared" si="1"/>
        <v>23113892.032237425</v>
      </c>
      <c r="H5" s="1">
        <f t="shared" si="1"/>
        <v>22846857.359106861</v>
      </c>
      <c r="I5" s="1">
        <f t="shared" si="1"/>
        <v>22577093.423095141</v>
      </c>
      <c r="J5" s="1">
        <f t="shared" si="1"/>
        <v>22304316.766302586</v>
      </c>
      <c r="K5" s="1">
        <f t="shared" si="1"/>
        <v>22027650.478407815</v>
      </c>
      <c r="L5" s="1">
        <f t="shared" si="1"/>
        <v>21589417.784030441</v>
      </c>
      <c r="M5" s="1">
        <f t="shared" si="1"/>
        <v>21151704.503387302</v>
      </c>
      <c r="N5" s="1">
        <f t="shared" si="1"/>
        <v>20714068.088605542</v>
      </c>
      <c r="O5" s="1">
        <f t="shared" si="1"/>
        <v>20276116.327900633</v>
      </c>
      <c r="P5" s="1">
        <f t="shared" si="1"/>
        <v>19837446.581958048</v>
      </c>
      <c r="Q5" s="1">
        <f t="shared" si="1"/>
        <v>19397600.463133108</v>
      </c>
      <c r="R5" s="1">
        <f t="shared" si="1"/>
        <v>18956075.721368875</v>
      </c>
      <c r="S5" s="1">
        <f t="shared" si="1"/>
        <v>18512287.541461997</v>
      </c>
      <c r="T5" s="1">
        <f t="shared" si="1"/>
        <v>18065573.237999879</v>
      </c>
      <c r="U5" s="1">
        <f t="shared" si="1"/>
        <v>17615151.198039401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TRANSPOSE('High Mort Improvement Data'!C2:D86)</f>
        <v>64756400.5603301</v>
      </c>
      <c r="C6" s="9">
        <v>64140860.159398101</v>
      </c>
      <c r="D6" s="9">
        <v>63526211.169977799</v>
      </c>
      <c r="E6" s="9">
        <v>62912504.329861999</v>
      </c>
      <c r="F6" s="9">
        <v>62299909.961909801</v>
      </c>
      <c r="G6" s="9">
        <v>61584746.4430525</v>
      </c>
      <c r="H6" s="9">
        <v>60863270.4950165</v>
      </c>
      <c r="I6" s="9">
        <v>60134573.331042103</v>
      </c>
      <c r="J6" s="9">
        <v>59397701.301153697</v>
      </c>
      <c r="K6" s="9">
        <v>58649711.611523397</v>
      </c>
      <c r="L6" s="9">
        <v>57470315.327310897</v>
      </c>
      <c r="M6" s="9">
        <v>56290816.258990698</v>
      </c>
      <c r="N6" s="9">
        <v>55109660.169495299</v>
      </c>
      <c r="O6" s="9">
        <v>53925226.841381602</v>
      </c>
      <c r="P6" s="9">
        <v>52735907.6325863</v>
      </c>
      <c r="Q6" s="9">
        <v>51540117.987367198</v>
      </c>
      <c r="R6" s="9">
        <v>50336360.843056202</v>
      </c>
      <c r="S6" s="9">
        <v>49123199.478224702</v>
      </c>
      <c r="T6" s="9">
        <v>47899218.943357401</v>
      </c>
      <c r="U6" s="9">
        <v>46663063.068474203</v>
      </c>
      <c r="V6" s="9">
        <v>21681666.418224201</v>
      </c>
      <c r="W6" s="9">
        <v>20954702.931496501</v>
      </c>
      <c r="X6" s="9">
        <v>20216316.102730401</v>
      </c>
      <c r="Y6" s="9">
        <v>19467137.420914799</v>
      </c>
      <c r="Z6" s="9">
        <v>18708125.268036202</v>
      </c>
      <c r="AA6" s="9">
        <v>17940534.3128822</v>
      </c>
      <c r="AB6" s="9">
        <v>17165918.3260189</v>
      </c>
      <c r="AC6" s="9">
        <v>16386418.2895061</v>
      </c>
      <c r="AD6" s="9">
        <v>15604449.2644327</v>
      </c>
      <c r="AE6" s="9">
        <v>14822633.8916774</v>
      </c>
      <c r="AF6" s="9">
        <v>14043770.338993801</v>
      </c>
      <c r="AG6" s="9">
        <v>13270696.705822499</v>
      </c>
      <c r="AH6" s="9">
        <v>12506237.3465013</v>
      </c>
      <c r="AI6" s="9">
        <v>11753145.8762339</v>
      </c>
      <c r="AJ6" s="9">
        <v>11014010.1240361</v>
      </c>
      <c r="AK6" s="9">
        <v>10291190.9575649</v>
      </c>
      <c r="AL6" s="9">
        <v>9586828.0084910896</v>
      </c>
      <c r="AM6" s="9">
        <v>8902777.3297293894</v>
      </c>
      <c r="AN6" s="9">
        <v>8240639.5862502996</v>
      </c>
      <c r="AO6" s="9">
        <v>7601758.2674507704</v>
      </c>
      <c r="AP6" s="9">
        <v>6987239.5375998402</v>
      </c>
      <c r="AQ6" s="9">
        <v>6398022.0371796498</v>
      </c>
      <c r="AR6" s="9">
        <v>5834881.5429380601</v>
      </c>
      <c r="AS6" s="9">
        <v>5298473.9163992098</v>
      </c>
      <c r="AT6" s="9">
        <v>4789347.4121056404</v>
      </c>
      <c r="AU6" s="9">
        <v>4307952.8738281699</v>
      </c>
      <c r="AV6" s="9">
        <v>3854629.3539616298</v>
      </c>
      <c r="AW6" s="9">
        <v>3429589.1652604099</v>
      </c>
      <c r="AX6" s="9">
        <v>3032954.3007908701</v>
      </c>
      <c r="AY6" s="9">
        <v>2664771.4831244601</v>
      </c>
      <c r="AZ6" s="9">
        <v>2325000.9610361601</v>
      </c>
      <c r="BA6" s="9">
        <v>2013511.36611674</v>
      </c>
      <c r="BB6" s="9">
        <v>1729984.8687356</v>
      </c>
      <c r="BC6" s="9">
        <v>1473840.8644836999</v>
      </c>
      <c r="BD6" s="9">
        <v>1244332.21826056</v>
      </c>
      <c r="BE6" s="9">
        <v>1040507.31094818</v>
      </c>
      <c r="BF6" s="9">
        <v>861270.50881142099</v>
      </c>
      <c r="BG6" s="9">
        <v>705373.72818028601</v>
      </c>
      <c r="BH6" s="9">
        <v>571249.72922146204</v>
      </c>
      <c r="BI6" s="9">
        <v>457215.49248841603</v>
      </c>
      <c r="BJ6" s="9">
        <v>361463.01173009299</v>
      </c>
      <c r="BK6" s="9">
        <v>282090.437226763</v>
      </c>
      <c r="BL6" s="9">
        <v>217203.13290184201</v>
      </c>
      <c r="BM6" s="9">
        <v>164909.871926308</v>
      </c>
      <c r="BN6" s="9">
        <v>123400.14041987</v>
      </c>
      <c r="BO6" s="9">
        <v>90977.141982703499</v>
      </c>
      <c r="BP6" s="9">
        <v>66062.220595199993</v>
      </c>
      <c r="BQ6" s="9">
        <v>47241.296614535298</v>
      </c>
      <c r="BR6" s="9">
        <v>33263.600491662197</v>
      </c>
      <c r="BS6" s="9">
        <v>23057.093693831801</v>
      </c>
      <c r="BT6" s="9">
        <v>15728.5827726143</v>
      </c>
      <c r="BU6" s="9">
        <v>10557.365674286801</v>
      </c>
      <c r="BV6" s="9">
        <v>6971.0554472869899</v>
      </c>
      <c r="BW6" s="9">
        <v>4525.8371823039097</v>
      </c>
      <c r="BX6" s="9">
        <v>2888.56241216636</v>
      </c>
      <c r="BY6" s="9">
        <v>1811.0745080444301</v>
      </c>
      <c r="BZ6" s="9">
        <v>1113.9867310314601</v>
      </c>
      <c r="CA6" s="9">
        <v>670.50658079839104</v>
      </c>
      <c r="CB6" s="9">
        <v>395.50915223454098</v>
      </c>
      <c r="CC6" s="9">
        <v>227.39974188202399</v>
      </c>
      <c r="CD6" s="9">
        <v>126.558239825595</v>
      </c>
      <c r="CE6" s="9">
        <v>68.243619590658</v>
      </c>
      <c r="CF6" s="9">
        <v>34.417877046048702</v>
      </c>
      <c r="CG6" s="9">
        <v>15.620091659539099</v>
      </c>
      <c r="CH6" s="9">
        <v>5.4630147714918698</v>
      </c>
    </row>
    <row r="7" spans="1:86">
      <c r="A7" s="6" t="s">
        <v>12</v>
      </c>
      <c r="B7" s="9">
        <v>134453582.983565</v>
      </c>
      <c r="C7" s="9">
        <v>137555369.428449</v>
      </c>
      <c r="D7" s="9">
        <v>140693344.53667</v>
      </c>
      <c r="E7" s="9">
        <v>143790607.36893699</v>
      </c>
      <c r="F7" s="9">
        <v>146810486.18521801</v>
      </c>
      <c r="G7" s="9">
        <v>155752600.57031399</v>
      </c>
      <c r="H7" s="9">
        <v>165396675.43395001</v>
      </c>
      <c r="I7" s="9">
        <v>175796184.44534501</v>
      </c>
      <c r="J7" s="9">
        <v>187034657.597267</v>
      </c>
      <c r="K7" s="9">
        <v>200365758.583621</v>
      </c>
      <c r="L7" s="9">
        <v>213330905.48687401</v>
      </c>
      <c r="M7" s="9">
        <v>227392363.135631</v>
      </c>
      <c r="N7" s="9">
        <v>242617241.53387401</v>
      </c>
      <c r="O7" s="9">
        <v>259013252.71744001</v>
      </c>
      <c r="P7" s="9">
        <v>276563298.22241402</v>
      </c>
      <c r="Q7" s="9">
        <v>295202932.08689702</v>
      </c>
      <c r="R7" s="9">
        <v>314887248.39061999</v>
      </c>
      <c r="S7" s="9">
        <v>335588854.57485902</v>
      </c>
      <c r="T7" s="9">
        <v>357250925.42695802</v>
      </c>
      <c r="U7" s="9">
        <v>379826768.63728303</v>
      </c>
      <c r="V7" s="9">
        <v>296322524.14015102</v>
      </c>
      <c r="W7" s="9">
        <v>312691633.06062102</v>
      </c>
      <c r="X7" s="9">
        <v>328589573.42145002</v>
      </c>
      <c r="Y7" s="9">
        <v>343753062.69728899</v>
      </c>
      <c r="Z7" s="9">
        <v>357951731.883829</v>
      </c>
      <c r="AA7" s="9">
        <v>370958731.80556202</v>
      </c>
      <c r="AB7" s="9">
        <v>382335928.914464</v>
      </c>
      <c r="AC7" s="9">
        <v>391849808.34091902</v>
      </c>
      <c r="AD7" s="9">
        <v>399334604.05229002</v>
      </c>
      <c r="AE7" s="9">
        <v>404659506.71087301</v>
      </c>
      <c r="AF7" s="9">
        <v>407812193.81649101</v>
      </c>
      <c r="AG7" s="9">
        <v>408807882.126665</v>
      </c>
      <c r="AH7" s="9">
        <v>407695075.807302</v>
      </c>
      <c r="AI7" s="9">
        <v>404592709.45814902</v>
      </c>
      <c r="AJ7" s="9">
        <v>399668898.96806097</v>
      </c>
      <c r="AK7" s="9">
        <v>393094595.78266501</v>
      </c>
      <c r="AL7" s="9">
        <v>385073710.92674899</v>
      </c>
      <c r="AM7" s="9">
        <v>375789103.46189398</v>
      </c>
      <c r="AN7" s="9">
        <v>365413894.98383403</v>
      </c>
      <c r="AO7" s="9">
        <v>354109064.80279797</v>
      </c>
      <c r="AP7" s="9">
        <v>341972017.00743902</v>
      </c>
      <c r="AQ7" s="9">
        <v>329092255.20937502</v>
      </c>
      <c r="AR7" s="9">
        <v>315525871.12545002</v>
      </c>
      <c r="AS7" s="9">
        <v>301331477.62634099</v>
      </c>
      <c r="AT7" s="9">
        <v>286571993.200553</v>
      </c>
      <c r="AU7" s="9">
        <v>271310834.82731199</v>
      </c>
      <c r="AV7" s="9">
        <v>255622272.27611199</v>
      </c>
      <c r="AW7" s="9">
        <v>239558009.19133201</v>
      </c>
      <c r="AX7" s="9">
        <v>223171966.370561</v>
      </c>
      <c r="AY7" s="9">
        <v>206542613.00044399</v>
      </c>
      <c r="AZ7" s="9">
        <v>189745704.45852101</v>
      </c>
      <c r="BA7" s="9">
        <v>172928985.54369399</v>
      </c>
      <c r="BB7" s="9">
        <v>156290901.28491801</v>
      </c>
      <c r="BC7" s="9">
        <v>139966808.57567799</v>
      </c>
      <c r="BD7" s="9">
        <v>124126542.178673</v>
      </c>
      <c r="BE7" s="9">
        <v>108894030.03785899</v>
      </c>
      <c r="BF7" s="9">
        <v>94389496.323277205</v>
      </c>
      <c r="BG7" s="9">
        <v>80850328.005836606</v>
      </c>
      <c r="BH7" s="9">
        <v>68367522.970975101</v>
      </c>
      <c r="BI7" s="9">
        <v>57039298.040759899</v>
      </c>
      <c r="BJ7" s="9">
        <v>46933209.735397898</v>
      </c>
      <c r="BK7" s="9">
        <v>38046068.031242199</v>
      </c>
      <c r="BL7" s="9">
        <v>30374997.159308899</v>
      </c>
      <c r="BM7" s="9">
        <v>23862128.694772001</v>
      </c>
      <c r="BN7" s="9">
        <v>18428629.550793201</v>
      </c>
      <c r="BO7" s="9">
        <v>13989988.340218401</v>
      </c>
      <c r="BP7" s="9">
        <v>10431604.597749</v>
      </c>
      <c r="BQ7" s="9">
        <v>7640703.8842763398</v>
      </c>
      <c r="BR7" s="9">
        <v>5500667.5927781397</v>
      </c>
      <c r="BS7" s="9">
        <v>3891749.2076465599</v>
      </c>
      <c r="BT7" s="9">
        <v>2705499.13193563</v>
      </c>
      <c r="BU7" s="9">
        <v>1848220.78986586</v>
      </c>
      <c r="BV7" s="9">
        <v>1240896.4672486901</v>
      </c>
      <c r="BW7" s="9">
        <v>818852.84856232104</v>
      </c>
      <c r="BX7" s="9">
        <v>530979.16243145603</v>
      </c>
      <c r="BY7" s="9">
        <v>338377.67806082702</v>
      </c>
      <c r="BZ7" s="9">
        <v>211883.28628648401</v>
      </c>
      <c r="CA7" s="9">
        <v>129851.56965007</v>
      </c>
      <c r="CB7" s="9">
        <v>77909.435279593396</v>
      </c>
      <c r="CC7" s="9">
        <v>45584.4408611857</v>
      </c>
      <c r="CD7" s="9">
        <v>25810.626872865101</v>
      </c>
      <c r="CE7" s="9">
        <v>14085.6450892046</v>
      </c>
      <c r="CF7" s="9">
        <v>7229.2763591828398</v>
      </c>
      <c r="CG7" s="9">
        <v>3390.1368825692298</v>
      </c>
      <c r="CH7" s="9">
        <v>1208.3535597683001</v>
      </c>
    </row>
    <row r="8" spans="1:86" ht="15" customHeight="1">
      <c r="A8" s="6" t="s">
        <v>13</v>
      </c>
      <c r="B8" s="7">
        <f t="shared" ref="B8:CH8" si="2">MAX((B12-B7)*$B$32*$B$33, 0)</f>
        <v>9627043.026902698</v>
      </c>
      <c r="C8" s="7">
        <f t="shared" si="2"/>
        <v>12499187.850051418</v>
      </c>
      <c r="D8" s="7">
        <f t="shared" si="2"/>
        <v>15700151.780598603</v>
      </c>
      <c r="E8" s="7">
        <f t="shared" si="2"/>
        <v>19260448.29704646</v>
      </c>
      <c r="F8" s="7">
        <f t="shared" si="2"/>
        <v>23216424.510208439</v>
      </c>
      <c r="G8" s="7">
        <f t="shared" si="2"/>
        <v>24954626.436468128</v>
      </c>
      <c r="H8" s="7">
        <f t="shared" si="2"/>
        <v>26827357.353741001</v>
      </c>
      <c r="I8" s="7">
        <f t="shared" si="2"/>
        <v>28841997.472955089</v>
      </c>
      <c r="J8" s="7">
        <f t="shared" si="2"/>
        <v>31010085.163147852</v>
      </c>
      <c r="K8" s="7">
        <f t="shared" si="2"/>
        <v>32856199.74687919</v>
      </c>
      <c r="L8" s="7">
        <f t="shared" si="2"/>
        <v>34552300.697512925</v>
      </c>
      <c r="M8" s="7">
        <f t="shared" si="2"/>
        <v>36324198.693034977</v>
      </c>
      <c r="N8" s="7">
        <f t="shared" si="2"/>
        <v>38158840.425772913</v>
      </c>
      <c r="O8" s="7">
        <f t="shared" si="2"/>
        <v>40030860.52667518</v>
      </c>
      <c r="P8" s="7">
        <f t="shared" si="2"/>
        <v>41909317.580586098</v>
      </c>
      <c r="Q8" s="7">
        <f t="shared" si="2"/>
        <v>43753684.049503252</v>
      </c>
      <c r="R8" s="7">
        <f t="shared" si="2"/>
        <v>45523987.197939605</v>
      </c>
      <c r="S8" s="7">
        <f t="shared" si="2"/>
        <v>47179267.76855921</v>
      </c>
      <c r="T8" s="7">
        <f t="shared" si="2"/>
        <v>48671306.994677618</v>
      </c>
      <c r="U8" s="7">
        <f t="shared" si="2"/>
        <v>49950848.75034111</v>
      </c>
      <c r="V8" s="7">
        <f t="shared" si="2"/>
        <v>34723797.973136581</v>
      </c>
      <c r="W8" s="7">
        <f t="shared" si="2"/>
        <v>34578632.104539171</v>
      </c>
      <c r="X8" s="7">
        <f t="shared" si="2"/>
        <v>34023606.530990981</v>
      </c>
      <c r="Y8" s="7">
        <f t="shared" si="2"/>
        <v>33031736.30513861</v>
      </c>
      <c r="Z8" s="7">
        <f t="shared" si="2"/>
        <v>31590884.73079183</v>
      </c>
      <c r="AA8" s="7">
        <f t="shared" si="2"/>
        <v>29703361.671663951</v>
      </c>
      <c r="AB8" s="7">
        <f t="shared" si="2"/>
        <v>27392583.95392511</v>
      </c>
      <c r="AC8" s="7">
        <f t="shared" si="2"/>
        <v>24708684.528814021</v>
      </c>
      <c r="AD8" s="7">
        <f t="shared" si="2"/>
        <v>21727457.156038176</v>
      </c>
      <c r="AE8" s="7">
        <f t="shared" si="2"/>
        <v>18537862.051433332</v>
      </c>
      <c r="AF8" s="7">
        <f t="shared" si="2"/>
        <v>15235851.071073771</v>
      </c>
      <c r="AG8" s="7">
        <f t="shared" si="2"/>
        <v>11920692.82880071</v>
      </c>
      <c r="AH8" s="7">
        <f t="shared" si="2"/>
        <v>8678159.4029331692</v>
      </c>
      <c r="AI8" s="7">
        <f t="shared" si="2"/>
        <v>5586682.8535774173</v>
      </c>
      <c r="AJ8" s="7">
        <f t="shared" si="2"/>
        <v>2711775.3314143824</v>
      </c>
      <c r="AK8" s="7">
        <f t="shared" si="2"/>
        <v>93524.935280688995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7184562310.7933292</v>
      </c>
      <c r="C9" s="7">
        <f t="shared" ref="C9:CH9" si="3">C4-C6-C7-C8</f>
        <v>26384926.858780906</v>
      </c>
      <c r="D9" s="7">
        <f t="shared" si="3"/>
        <v>18393599.745792098</v>
      </c>
      <c r="E9" s="7">
        <f t="shared" si="3"/>
        <v>10084854.88855844</v>
      </c>
      <c r="F9" s="7">
        <f t="shared" si="3"/>
        <v>1458793.0037745424</v>
      </c>
      <c r="G9" s="7">
        <f t="shared" si="3"/>
        <v>-11153053.127460394</v>
      </c>
      <c r="H9" s="7">
        <f t="shared" si="3"/>
        <v>-24618729.691638898</v>
      </c>
      <c r="I9" s="7">
        <f t="shared" si="3"/>
        <v>-39001821.018390819</v>
      </c>
      <c r="J9" s="7">
        <f t="shared" si="3"/>
        <v>-54399276.398542717</v>
      </c>
      <c r="K9" s="7">
        <f t="shared" si="3"/>
        <v>-71595165.157945454</v>
      </c>
      <c r="L9" s="7">
        <f t="shared" si="3"/>
        <v>-89459343.671393424</v>
      </c>
      <c r="M9" s="7">
        <f t="shared" si="3"/>
        <v>-108490333.05378366</v>
      </c>
      <c r="N9" s="7">
        <f t="shared" si="3"/>
        <v>-128745061.24308679</v>
      </c>
      <c r="O9" s="7">
        <f t="shared" si="3"/>
        <v>-150208176.80649048</v>
      </c>
      <c r="P9" s="7">
        <f t="shared" si="3"/>
        <v>-172834057.61600596</v>
      </c>
      <c r="Q9" s="7">
        <f t="shared" si="3"/>
        <v>-196520729.49243641</v>
      </c>
      <c r="R9" s="7">
        <f t="shared" si="3"/>
        <v>-221186839.21792707</v>
      </c>
      <c r="S9" s="7">
        <f t="shared" si="3"/>
        <v>-246768446.40702298</v>
      </c>
      <c r="T9" s="7">
        <f t="shared" si="3"/>
        <v>-273165718.98499429</v>
      </c>
      <c r="U9" s="7">
        <f t="shared" si="3"/>
        <v>-300289168.47570431</v>
      </c>
      <c r="V9" s="7">
        <f t="shared" si="3"/>
        <v>-352727988.53151184</v>
      </c>
      <c r="W9" s="7">
        <f t="shared" si="3"/>
        <v>-368224968.09665668</v>
      </c>
      <c r="X9" s="7">
        <f t="shared" si="3"/>
        <v>-382829496.05517137</v>
      </c>
      <c r="Y9" s="7">
        <f t="shared" si="3"/>
        <v>-396251936.42334235</v>
      </c>
      <c r="Z9" s="7">
        <f t="shared" si="3"/>
        <v>-408250741.88265699</v>
      </c>
      <c r="AA9" s="7">
        <f t="shared" si="3"/>
        <v>-418602627.79010814</v>
      </c>
      <c r="AB9" s="7">
        <f t="shared" si="3"/>
        <v>-426894431.19440806</v>
      </c>
      <c r="AC9" s="7">
        <f t="shared" si="3"/>
        <v>-432944911.15923911</v>
      </c>
      <c r="AD9" s="7">
        <f t="shared" si="3"/>
        <v>-436666510.47276092</v>
      </c>
      <c r="AE9" s="7">
        <f t="shared" si="3"/>
        <v>-438020002.65398371</v>
      </c>
      <c r="AF9" s="7">
        <f t="shared" si="3"/>
        <v>-437091815.22655857</v>
      </c>
      <c r="AG9" s="7">
        <f t="shared" si="3"/>
        <v>-433999271.66128826</v>
      </c>
      <c r="AH9" s="7">
        <f t="shared" si="3"/>
        <v>-428879472.55673647</v>
      </c>
      <c r="AI9" s="7">
        <f t="shared" si="3"/>
        <v>-421932538.18796033</v>
      </c>
      <c r="AJ9" s="7">
        <f t="shared" si="3"/>
        <v>-413394684.42351145</v>
      </c>
      <c r="AK9" s="7">
        <f t="shared" si="3"/>
        <v>-403479311.67551059</v>
      </c>
      <c r="AL9" s="7">
        <f t="shared" si="3"/>
        <v>-394660538.93524009</v>
      </c>
      <c r="AM9" s="7">
        <f t="shared" si="3"/>
        <v>-384691880.79162335</v>
      </c>
      <c r="AN9" s="7">
        <f t="shared" si="3"/>
        <v>-373654534.57008433</v>
      </c>
      <c r="AO9" s="7">
        <f t="shared" si="3"/>
        <v>-361710823.07024872</v>
      </c>
      <c r="AP9" s="7">
        <f t="shared" si="3"/>
        <v>-348959256.54503888</v>
      </c>
      <c r="AQ9" s="7">
        <f t="shared" si="3"/>
        <v>-335490277.24655467</v>
      </c>
      <c r="AR9" s="7">
        <f t="shared" si="3"/>
        <v>-321360752.66838807</v>
      </c>
      <c r="AS9" s="7">
        <f t="shared" si="3"/>
        <v>-306629951.54274017</v>
      </c>
      <c r="AT9" s="7">
        <f t="shared" si="3"/>
        <v>-291361340.61265862</v>
      </c>
      <c r="AU9" s="7">
        <f t="shared" si="3"/>
        <v>-275618787.70114017</v>
      </c>
      <c r="AV9" s="7">
        <f t="shared" si="3"/>
        <v>-259476901.63007361</v>
      </c>
      <c r="AW9" s="7">
        <f t="shared" si="3"/>
        <v>-242987598.35659242</v>
      </c>
      <c r="AX9" s="7">
        <f t="shared" si="3"/>
        <v>-226204920.67135188</v>
      </c>
      <c r="AY9" s="7">
        <f t="shared" si="3"/>
        <v>-209207384.48356846</v>
      </c>
      <c r="AZ9" s="7">
        <f t="shared" si="3"/>
        <v>-192070705.41955715</v>
      </c>
      <c r="BA9" s="7">
        <f t="shared" si="3"/>
        <v>-174942496.90981072</v>
      </c>
      <c r="BB9" s="7">
        <f t="shared" si="3"/>
        <v>-158020886.15365362</v>
      </c>
      <c r="BC9" s="7">
        <f t="shared" si="3"/>
        <v>-141440649.44016171</v>
      </c>
      <c r="BD9" s="7">
        <f t="shared" si="3"/>
        <v>-125370874.39693356</v>
      </c>
      <c r="BE9" s="7">
        <f t="shared" si="3"/>
        <v>-109934537.34880717</v>
      </c>
      <c r="BF9" s="7">
        <f t="shared" si="3"/>
        <v>-95250766.832088619</v>
      </c>
      <c r="BG9" s="7">
        <f t="shared" si="3"/>
        <v>-81555701.734016895</v>
      </c>
      <c r="BH9" s="7">
        <f t="shared" si="3"/>
        <v>-68938772.700196564</v>
      </c>
      <c r="BI9" s="7">
        <f t="shared" si="3"/>
        <v>-57496513.533248313</v>
      </c>
      <c r="BJ9" s="7">
        <f t="shared" si="3"/>
        <v>-47294672.747127987</v>
      </c>
      <c r="BK9" s="7">
        <f t="shared" si="3"/>
        <v>-38328158.468468964</v>
      </c>
      <c r="BL9" s="7">
        <f t="shared" si="3"/>
        <v>-30592200.292210743</v>
      </c>
      <c r="BM9" s="7">
        <f t="shared" si="3"/>
        <v>-24027038.566698309</v>
      </c>
      <c r="BN9" s="7">
        <f t="shared" si="3"/>
        <v>-18552029.691213071</v>
      </c>
      <c r="BO9" s="7">
        <f t="shared" si="3"/>
        <v>-14080965.482201105</v>
      </c>
      <c r="BP9" s="7">
        <f t="shared" si="3"/>
        <v>-10497666.8183442</v>
      </c>
      <c r="BQ9" s="7">
        <f t="shared" si="3"/>
        <v>-7687945.1808908749</v>
      </c>
      <c r="BR9" s="7">
        <f t="shared" si="3"/>
        <v>-5533931.1932698023</v>
      </c>
      <c r="BS9" s="7">
        <f t="shared" si="3"/>
        <v>-3914806.3013403919</v>
      </c>
      <c r="BT9" s="7">
        <f t="shared" si="3"/>
        <v>-2721227.7147082444</v>
      </c>
      <c r="BU9" s="7">
        <f t="shared" si="3"/>
        <v>-1858778.1555401469</v>
      </c>
      <c r="BV9" s="7">
        <f t="shared" si="3"/>
        <v>-1247867.522695977</v>
      </c>
      <c r="BW9" s="7">
        <f t="shared" si="3"/>
        <v>-823378.68574462493</v>
      </c>
      <c r="BX9" s="7">
        <f t="shared" si="3"/>
        <v>-533867.72484362242</v>
      </c>
      <c r="BY9" s="7">
        <f t="shared" si="3"/>
        <v>-340188.75256887142</v>
      </c>
      <c r="BZ9" s="7">
        <f t="shared" si="3"/>
        <v>-212997.27301751549</v>
      </c>
      <c r="CA9" s="7">
        <f t="shared" si="3"/>
        <v>-130522.07623086839</v>
      </c>
      <c r="CB9" s="7">
        <f t="shared" si="3"/>
        <v>-78304.944431827942</v>
      </c>
      <c r="CC9" s="7">
        <f t="shared" si="3"/>
        <v>-45811.840603067722</v>
      </c>
      <c r="CD9" s="7">
        <f t="shared" si="3"/>
        <v>-25937.185112690695</v>
      </c>
      <c r="CE9" s="7">
        <f t="shared" si="3"/>
        <v>-14153.888708795257</v>
      </c>
      <c r="CF9" s="7">
        <f t="shared" si="3"/>
        <v>-7263.6942362288883</v>
      </c>
      <c r="CG9" s="7">
        <f t="shared" si="3"/>
        <v>-3405.7569742287687</v>
      </c>
      <c r="CH9" s="7">
        <f t="shared" si="3"/>
        <v>-1213.8165745397919</v>
      </c>
    </row>
    <row r="10" spans="1:86">
      <c r="A10" s="6" t="s">
        <v>15</v>
      </c>
      <c r="B10" s="7">
        <f t="shared" ref="B10:CH10" si="4">B9-C3+(1+$B$28)*B3</f>
        <v>1392054748.4681864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TRANSPOSE('High Mort Improvement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1392054748.4681864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1325766427.1125584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229124137.42540899</v>
      </c>
      <c r="D21" s="5">
        <f t="shared" si="8"/>
        <v>216157194.76919591</v>
      </c>
      <c r="E21" s="5">
        <f t="shared" si="8"/>
        <v>203907495.85090497</v>
      </c>
      <c r="F21" s="5">
        <f t="shared" si="8"/>
        <v>192336002.92973465</v>
      </c>
      <c r="G21" s="5">
        <f t="shared" si="8"/>
        <v>181103392.16184849</v>
      </c>
      <c r="H21" s="5">
        <f t="shared" si="8"/>
        <v>170486767.26126379</v>
      </c>
      <c r="I21" s="5">
        <f t="shared" si="8"/>
        <v>160451187.84397274</v>
      </c>
      <c r="J21" s="5">
        <f t="shared" si="8"/>
        <v>150964395.30589992</v>
      </c>
      <c r="K21" s="5">
        <f t="shared" si="8"/>
        <v>141992199.01710904</v>
      </c>
      <c r="L21" s="5">
        <f t="shared" si="8"/>
        <v>132540297.13844858</v>
      </c>
      <c r="M21" s="5">
        <f t="shared" si="8"/>
        <v>123669635.52006887</v>
      </c>
      <c r="N21" s="5">
        <f t="shared" si="8"/>
        <v>115343681.94413282</v>
      </c>
      <c r="O21" s="5">
        <f t="shared" si="8"/>
        <v>107528573.96853378</v>
      </c>
      <c r="P21" s="5">
        <f t="shared" si="8"/>
        <v>100192585.378075</v>
      </c>
      <c r="Q21" s="5">
        <f t="shared" si="8"/>
        <v>93305774.847043484</v>
      </c>
      <c r="R21" s="5">
        <f t="shared" si="8"/>
        <v>86839966.997005224</v>
      </c>
      <c r="S21" s="5">
        <f t="shared" si="8"/>
        <v>80768497.344396099</v>
      </c>
      <c r="T21" s="5">
        <f t="shared" si="8"/>
        <v>75066188.224101871</v>
      </c>
      <c r="U21" s="5">
        <f t="shared" si="8"/>
        <v>69709134.870467275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1325766427.1125584</v>
      </c>
    </row>
    <row r="24" spans="1:86" ht="15.75" customHeight="1">
      <c r="A24" s="5" t="s">
        <v>23</v>
      </c>
      <c r="B24" s="7">
        <f>SUM(B21:CH21)</f>
        <v>10846375261.424425</v>
      </c>
    </row>
    <row r="25" spans="1:86" ht="15.75" customHeight="1">
      <c r="A25" s="5" t="s">
        <v>17</v>
      </c>
      <c r="B25" s="14">
        <f>B23/B24</f>
        <v>0.12223128880923939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64756400.5603301</v>
      </c>
      <c r="D2" s="1">
        <v>144203763.898947</v>
      </c>
      <c r="E2" s="1">
        <f>'Low Mort Improvement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50571565.1205047</v>
      </c>
      <c r="C3" s="1">
        <v>64119047.289609902</v>
      </c>
      <c r="D3" s="1">
        <v>150587966.64536399</v>
      </c>
      <c r="E3" s="1">
        <f>'Low Mort Improvement Value'!$B$31*B3</f>
        <v>240518363.71312037</v>
      </c>
      <c r="F3" s="1">
        <v>167315340.5</v>
      </c>
      <c r="G3" s="4"/>
    </row>
    <row r="4" spans="1:7" ht="15.75">
      <c r="A4" s="1">
        <v>2025</v>
      </c>
      <c r="B4" s="4">
        <v>50078310.021329597</v>
      </c>
      <c r="C4" s="1">
        <v>63477283.626304097</v>
      </c>
      <c r="D4" s="1">
        <v>157393164.45709699</v>
      </c>
      <c r="E4" s="1">
        <f>'Low Mort Improvement Value'!$B$31*B4</f>
        <v>238172442.46144357</v>
      </c>
      <c r="F4" s="1">
        <v>178074658.30000001</v>
      </c>
      <c r="G4" s="4"/>
    </row>
    <row r="5" spans="1:7" ht="15.75">
      <c r="A5" s="1">
        <v>2026</v>
      </c>
      <c r="B5" s="4">
        <v>49581546.272410199</v>
      </c>
      <c r="C5" s="1">
        <v>62830570.6145197</v>
      </c>
      <c r="D5" s="1">
        <v>164581617.00591901</v>
      </c>
      <c r="E5" s="1">
        <f>'Low Mort Improvement Value'!$B$31*B5</f>
        <v>235809834.07158291</v>
      </c>
      <c r="F5" s="1">
        <v>189648817.59999999</v>
      </c>
      <c r="G5" s="4"/>
    </row>
    <row r="6" spans="1:7" ht="15.75">
      <c r="A6" s="1">
        <v>2027</v>
      </c>
      <c r="B6" s="4">
        <v>49080808.8940157</v>
      </c>
      <c r="C6" s="1">
        <v>62178431.233978502</v>
      </c>
      <c r="D6" s="1">
        <v>172163261.10519701</v>
      </c>
      <c r="E6" s="1">
        <f>'Low Mort Improvement Value'!$B$31*B6</f>
        <v>233428327.09993869</v>
      </c>
      <c r="F6" s="1">
        <v>202087687.40000001</v>
      </c>
      <c r="G6" s="4"/>
    </row>
    <row r="7" spans="1:7" ht="15.75">
      <c r="A7" s="1">
        <v>2028</v>
      </c>
      <c r="B7" s="4">
        <v>48497612.066145599</v>
      </c>
      <c r="C7" s="1">
        <v>61421012.865193702</v>
      </c>
      <c r="D7" s="1">
        <v>183058802.49323601</v>
      </c>
      <c r="E7" s="1">
        <f>'Low Mort Improvement Value'!$B$31*B7</f>
        <v>230654642.98658848</v>
      </c>
      <c r="F7" s="1">
        <v>215168377.80000001</v>
      </c>
      <c r="G7" s="4"/>
    </row>
    <row r="8" spans="1:7" ht="15.75">
      <c r="A8" s="1">
        <v>2029</v>
      </c>
      <c r="B8" s="4">
        <v>47907466.466267802</v>
      </c>
      <c r="C8" s="1">
        <v>60654269.705096103</v>
      </c>
      <c r="D8" s="1">
        <v>194814693.98276201</v>
      </c>
      <c r="E8" s="1">
        <f>'Low Mort Improvement Value'!$B$31*B8</f>
        <v>227847910.51356968</v>
      </c>
      <c r="F8" s="1">
        <v>229271335.80000001</v>
      </c>
      <c r="G8" s="4"/>
    </row>
    <row r="9" spans="1:7" ht="15.75">
      <c r="A9" s="1">
        <v>2030</v>
      </c>
      <c r="B9" s="4">
        <v>47309422.870873198</v>
      </c>
      <c r="C9" s="1">
        <v>59877036.326889202</v>
      </c>
      <c r="D9" s="1">
        <v>207494756.95395899</v>
      </c>
      <c r="E9" s="1">
        <f>'Low Mort Improvement Value'!$B$31*B9</f>
        <v>225003615.17387295</v>
      </c>
      <c r="F9" s="1">
        <v>244467607</v>
      </c>
      <c r="G9" s="4"/>
    </row>
    <row r="10" spans="1:7" ht="15.75">
      <c r="A10" s="1">
        <v>2031</v>
      </c>
      <c r="B10" s="4">
        <v>46702728.393676803</v>
      </c>
      <c r="C10" s="1">
        <v>59088090.157138303</v>
      </c>
      <c r="D10" s="1">
        <v>221198015.10627201</v>
      </c>
      <c r="E10" s="1">
        <f>'Low Mort Improvement Value'!$B$31*B10</f>
        <v>222118176.24032688</v>
      </c>
      <c r="F10" s="1">
        <v>260868193.69999999</v>
      </c>
      <c r="G10" s="4"/>
    </row>
    <row r="11" spans="1:7" ht="15.75">
      <c r="A11" s="1">
        <v>2032</v>
      </c>
      <c r="B11" s="4">
        <v>46085919.656558603</v>
      </c>
      <c r="C11" s="1">
        <v>58285126.434309199</v>
      </c>
      <c r="D11" s="1">
        <v>236616552.69418299</v>
      </c>
      <c r="E11" s="1">
        <f>'Low Mort Improvement Value'!$B$31*B11</f>
        <v>219184633.88659272</v>
      </c>
      <c r="F11" s="1">
        <v>278594805.60000002</v>
      </c>
      <c r="G11" s="4"/>
    </row>
    <row r="12" spans="1:7" ht="15.75">
      <c r="A12" s="1">
        <v>2033</v>
      </c>
      <c r="B12" s="4">
        <v>45129007.694535501</v>
      </c>
      <c r="C12" s="1">
        <v>57050264.873885997</v>
      </c>
      <c r="D12" s="1">
        <v>251515798.550255</v>
      </c>
      <c r="E12" s="1">
        <f>'Low Mort Improvement Value'!$B$31*B12</f>
        <v>214633560.59521085</v>
      </c>
      <c r="F12" s="1">
        <v>295598288.10000002</v>
      </c>
      <c r="G12" s="4"/>
    </row>
    <row r="13" spans="1:7" ht="15.75">
      <c r="A13" s="1">
        <v>2034</v>
      </c>
      <c r="B13" s="4">
        <v>44171585.121276103</v>
      </c>
      <c r="C13" s="1">
        <v>55812853.3146495</v>
      </c>
      <c r="D13" s="1">
        <v>267608747.47750801</v>
      </c>
      <c r="E13" s="1">
        <f>'Low Mort Improvement Value'!$B$31*B13</f>
        <v>210080058.83678916</v>
      </c>
      <c r="F13" s="1">
        <v>313878550.5</v>
      </c>
      <c r="G13" s="4"/>
    </row>
    <row r="14" spans="1:7" ht="15.75">
      <c r="A14" s="1">
        <v>2035</v>
      </c>
      <c r="B14" s="4">
        <v>43212632.290540099</v>
      </c>
      <c r="C14" s="1">
        <v>54571199.177718602</v>
      </c>
      <c r="D14" s="1">
        <v>284950644.13606602</v>
      </c>
      <c r="E14" s="1">
        <f>'Low Mort Improvement Value'!$B$31*B14</f>
        <v>205519279.17380872</v>
      </c>
      <c r="F14" s="1">
        <v>333471623.5</v>
      </c>
      <c r="G14" s="4"/>
    </row>
    <row r="15" spans="1:7" ht="15.75">
      <c r="A15" s="1">
        <v>2036</v>
      </c>
      <c r="B15" s="4">
        <v>42251266.047834799</v>
      </c>
      <c r="C15" s="1">
        <v>53323565.446815997</v>
      </c>
      <c r="D15" s="1">
        <v>303523720.48223102</v>
      </c>
      <c r="E15" s="1">
        <f>'Low Mort Improvement Value'!$B$31*B15</f>
        <v>200947021.3235023</v>
      </c>
      <c r="F15" s="1">
        <v>354324825.39999998</v>
      </c>
      <c r="G15" s="4"/>
    </row>
    <row r="16" spans="1:7" ht="15.75">
      <c r="A16" s="1">
        <v>2037</v>
      </c>
      <c r="B16" s="4">
        <v>41286586.8879724</v>
      </c>
      <c r="C16" s="1">
        <v>52068268.0243285</v>
      </c>
      <c r="D16" s="1">
        <v>323279371.12833101</v>
      </c>
      <c r="E16" s="1">
        <f>'Low Mort Improvement Value'!$B$31*B16</f>
        <v>196359007.23919675</v>
      </c>
      <c r="F16" s="1">
        <v>376347387.69999999</v>
      </c>
      <c r="G16" s="4"/>
    </row>
    <row r="17" spans="1:7" ht="15.75">
      <c r="A17" s="1">
        <v>2038</v>
      </c>
      <c r="B17" s="4">
        <v>40317565.7047906</v>
      </c>
      <c r="C17" s="1">
        <v>50803694.8369326</v>
      </c>
      <c r="D17" s="1">
        <v>344110519.58567297</v>
      </c>
      <c r="E17" s="1">
        <f>'Low Mort Improvement Value'!$B$31*B17</f>
        <v>191750342.4919841</v>
      </c>
      <c r="F17" s="1">
        <v>399378370.30000001</v>
      </c>
      <c r="G17" s="4"/>
    </row>
    <row r="18" spans="1:7" ht="15.75">
      <c r="A18" s="1">
        <v>2039</v>
      </c>
      <c r="B18" s="4">
        <v>39343079.530395798</v>
      </c>
      <c r="C18" s="1">
        <v>49528386.193750598</v>
      </c>
      <c r="D18" s="1">
        <v>365929788.31507403</v>
      </c>
      <c r="E18" s="1">
        <f>'Low Mort Improvement Value'!$B$31*B18</f>
        <v>187115686.24656242</v>
      </c>
      <c r="F18" s="1">
        <v>423277694.10000002</v>
      </c>
      <c r="G18" s="4"/>
    </row>
    <row r="19" spans="1:7" ht="15.75">
      <c r="A19" s="1">
        <v>2040</v>
      </c>
      <c r="B19" s="4">
        <v>38361820.388124101</v>
      </c>
      <c r="C19" s="1">
        <v>48241005.6647508</v>
      </c>
      <c r="D19" s="1">
        <v>388665863.25353301</v>
      </c>
      <c r="E19" s="1">
        <f>'Low Mort Improvement Value'!$B$31*B19</f>
        <v>182448817.76591823</v>
      </c>
      <c r="F19" s="1">
        <v>447920444.5</v>
      </c>
      <c r="G19" s="4"/>
    </row>
    <row r="20" spans="1:7" ht="15.75">
      <c r="A20" s="1">
        <v>2041</v>
      </c>
      <c r="B20" s="4">
        <v>37372310.390298098</v>
      </c>
      <c r="C20" s="1">
        <v>46940302.077910103</v>
      </c>
      <c r="D20" s="1">
        <v>412209072.54509902</v>
      </c>
      <c r="E20" s="1">
        <f>'Low Mort Improvement Value'!$B$31*B20</f>
        <v>177742708.21625775</v>
      </c>
      <c r="F20" s="1">
        <v>473134989.69999999</v>
      </c>
      <c r="G20" s="4"/>
    </row>
    <row r="21" spans="1:7" ht="15.75" customHeight="1">
      <c r="A21" s="1">
        <v>2042</v>
      </c>
      <c r="B21" s="4">
        <v>36372807.791754901</v>
      </c>
      <c r="C21" s="1">
        <v>45625160.915025003</v>
      </c>
      <c r="D21" s="1">
        <v>436457557.78984898</v>
      </c>
      <c r="E21" s="1">
        <f>'Low Mort Improvement Value'!$B$31*B21</f>
        <v>172989073.85758632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20931305.832750902</v>
      </c>
      <c r="D22" s="1">
        <v>336239132.43568897</v>
      </c>
      <c r="E22" s="1">
        <f>'Low Mort Improvement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20151628.600697801</v>
      </c>
      <c r="D23" s="1">
        <v>352693890.72510499</v>
      </c>
      <c r="E23" s="1">
        <f>'Low Mort Improvement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19361005.839343499</v>
      </c>
      <c r="D24" s="1">
        <v>368222225.91805202</v>
      </c>
      <c r="E24" s="1">
        <f>'Low Mort Improvement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18560765.3513669</v>
      </c>
      <c r="D25" s="1">
        <v>382518397.71947402</v>
      </c>
      <c r="E25" s="1">
        <f>'Low Mort Improvement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17752622.137223698</v>
      </c>
      <c r="D26" s="1">
        <v>395324223.84573603</v>
      </c>
      <c r="E26" s="1">
        <f>'Low Mort Improvement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16938628.662388898</v>
      </c>
      <c r="D27" s="1">
        <v>406398923.18019801</v>
      </c>
      <c r="E27" s="1">
        <f>'Low Mort Improvement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16121155.990395</v>
      </c>
      <c r="D28" s="1">
        <v>415311575.12638199</v>
      </c>
      <c r="E28" s="1">
        <f>'Low Mort Improvement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15303148.494685801</v>
      </c>
      <c r="D29" s="1">
        <v>421867737.68159598</v>
      </c>
      <c r="E29" s="1">
        <f>'Low Mort Improvement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14487759.2852505</v>
      </c>
      <c r="D30" s="1">
        <v>425971978.72604901</v>
      </c>
      <c r="E30" s="1">
        <f>'Low Mort Improvement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13678236.7873182</v>
      </c>
      <c r="D31" s="1">
        <v>427583897.06866503</v>
      </c>
      <c r="E31" s="1">
        <f>'Low Mort Improvement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12877864.044208599</v>
      </c>
      <c r="D32" s="1">
        <v>426794999.25494099</v>
      </c>
      <c r="E32" s="1">
        <f>'Low Mort Improvement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12089802.5985834</v>
      </c>
      <c r="D33" s="1">
        <v>423735861.63608903</v>
      </c>
      <c r="E33" s="1">
        <f>'Low Mort Improvement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11317018.0321135</v>
      </c>
      <c r="D34" s="1">
        <v>418562075.658503</v>
      </c>
      <c r="E34" s="1">
        <f>'Low Mort Improvement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10562234.9171052</v>
      </c>
      <c r="D35" s="1">
        <v>411497783.46295202</v>
      </c>
      <c r="E35" s="1">
        <f>'Low Mort Improvement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9827843.3921928201</v>
      </c>
      <c r="D36" s="1">
        <v>402808242.42475599</v>
      </c>
      <c r="E36" s="1">
        <f>'Low Mort Improvement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9115850.2406081203</v>
      </c>
      <c r="D37" s="1">
        <v>392735402.85658699</v>
      </c>
      <c r="E37" s="1">
        <f>'Low Mort Improvement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8427924.4888403397</v>
      </c>
      <c r="D38" s="1">
        <v>381532940.76178497</v>
      </c>
      <c r="E38" s="1">
        <f>'Low Mort Improvement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7765366.9563533403</v>
      </c>
      <c r="D39" s="1">
        <v>369406380.24891698</v>
      </c>
      <c r="E39" s="1">
        <f>'Low Mort Improvement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7129179.32628386</v>
      </c>
      <c r="D40" s="1">
        <v>356524394.45363402</v>
      </c>
      <c r="E40" s="1">
        <f>'Low Mort Improvement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6520108.95114969</v>
      </c>
      <c r="D41" s="1">
        <v>343021311.7087</v>
      </c>
      <c r="E41" s="1">
        <f>'Low Mort Improvement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5938704.9578453004</v>
      </c>
      <c r="D42" s="1">
        <v>328953754.21103001</v>
      </c>
      <c r="E42" s="1">
        <f>'Low Mort Improvement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5385408.83681913</v>
      </c>
      <c r="D43" s="1">
        <v>314366944.95025098</v>
      </c>
      <c r="E43" s="1">
        <f>'Low Mort Improvement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4860568.3089706404</v>
      </c>
      <c r="D44" s="1">
        <v>299273361.63850999</v>
      </c>
      <c r="E44" s="1">
        <f>'Low Mort Improvement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4364482.9916064497</v>
      </c>
      <c r="D45" s="1">
        <v>283693972.83834398</v>
      </c>
      <c r="E45" s="1">
        <f>'Low Mort Improvement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3897411.1520044198</v>
      </c>
      <c r="D46" s="1">
        <v>267665558.81528699</v>
      </c>
      <c r="E46" s="1">
        <f>'Low Mort Improvement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3459562.40931813</v>
      </c>
      <c r="D47" s="1">
        <v>251235467.53077599</v>
      </c>
      <c r="E47" s="1">
        <f>'Low Mort Improvement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3051068.6622061902</v>
      </c>
      <c r="D48" s="1">
        <v>234473811.52426001</v>
      </c>
      <c r="E48" s="1">
        <f>'Low Mort Improvement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2671951.5340769398</v>
      </c>
      <c r="D49" s="1">
        <v>217440082.849962</v>
      </c>
      <c r="E49" s="1">
        <f>'Low Mort Improvement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2322141.6829875498</v>
      </c>
      <c r="D50" s="1">
        <v>200202013.59373701</v>
      </c>
      <c r="E50" s="1">
        <f>'Low Mort Improvement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2001487.81329618</v>
      </c>
      <c r="D51" s="1">
        <v>182859448.21304101</v>
      </c>
      <c r="E51" s="1">
        <f>'Low Mort Improvement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1709729.98014113</v>
      </c>
      <c r="D52" s="1">
        <v>165512968.56014699</v>
      </c>
      <c r="E52" s="1">
        <f>'Low Mort Improvement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1446487.95586969</v>
      </c>
      <c r="D53" s="1">
        <v>148341621.94870201</v>
      </c>
      <c r="E53" s="1">
        <f>'Low Mort Improvement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1211152.4102604501</v>
      </c>
      <c r="D54" s="1">
        <v>131576203.370528</v>
      </c>
      <c r="E54" s="1">
        <f>'Low Mort Improvement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1002803.88813857</v>
      </c>
      <c r="D55" s="1">
        <v>115375061.802248</v>
      </c>
      <c r="E55" s="1">
        <f>'Low Mort Improvement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820324.11759795598</v>
      </c>
      <c r="D56" s="1">
        <v>99924813.227737203</v>
      </c>
      <c r="E56" s="1">
        <f>'Low Mort Improvement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662368.11580987298</v>
      </c>
      <c r="D57" s="1">
        <v>85358771.052524194</v>
      </c>
      <c r="E57" s="1">
        <f>'Low Mort Improvement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527420.20299380098</v>
      </c>
      <c r="D58" s="1">
        <v>71797421.784917295</v>
      </c>
      <c r="E58" s="1">
        <f>'Low Mort Improvement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413813.96219746099</v>
      </c>
      <c r="D59" s="1">
        <v>59462212.530771598</v>
      </c>
      <c r="E59" s="1">
        <f>'Low Mort Improvement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319584.02534070599</v>
      </c>
      <c r="D60" s="1">
        <v>48416778.065975398</v>
      </c>
      <c r="E60" s="1">
        <f>'Low Mort Improvement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242689.42379972001</v>
      </c>
      <c r="D61" s="1">
        <v>38718837.942178696</v>
      </c>
      <c r="E61" s="1">
        <f>'Low Mort Improvement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181021.564085083</v>
      </c>
      <c r="D62" s="1">
        <v>30383979.9653893</v>
      </c>
      <c r="E62" s="1">
        <f>'Low Mort Improvement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132459.326041144</v>
      </c>
      <c r="D63" s="1">
        <v>23355899.306837</v>
      </c>
      <c r="E63" s="1">
        <f>'Low Mort Improvement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94973.085546554503</v>
      </c>
      <c r="D64" s="1">
        <v>17570219.639879901</v>
      </c>
      <c r="E64" s="1">
        <f>'Low Mort Improvement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66635.426228498007</v>
      </c>
      <c r="D65" s="1">
        <v>12913186.609844301</v>
      </c>
      <c r="E65" s="1">
        <f>'Low Mort Improvement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45692.022745090799</v>
      </c>
      <c r="D66" s="1">
        <v>9254550.7912307307</v>
      </c>
      <c r="E66" s="1">
        <f>'Low Mort Improvement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30586.924762094299</v>
      </c>
      <c r="D67" s="1">
        <v>6461538.3059845204</v>
      </c>
      <c r="E67" s="1">
        <f>'Low Mort Improvement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19965.831625312301</v>
      </c>
      <c r="D68" s="1">
        <v>4387067.7929533096</v>
      </c>
      <c r="E68" s="1">
        <f>'Low Mort Improvement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12697.784507652899</v>
      </c>
      <c r="D69" s="1">
        <v>2894132.2363967798</v>
      </c>
      <c r="E69" s="1">
        <f>'Low Mort Improvement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7861.4639443243505</v>
      </c>
      <c r="D70" s="1">
        <v>1854982.31304388</v>
      </c>
      <c r="E70" s="1">
        <f>'Low Mort Improvement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4732.51366922133</v>
      </c>
      <c r="D71" s="1">
        <v>1153612.3239837899</v>
      </c>
      <c r="E71" s="1">
        <f>'Low Mort Improvement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2766.9558865098702</v>
      </c>
      <c r="D72" s="1">
        <v>695271.06664181699</v>
      </c>
      <c r="E72" s="1">
        <f>'Low Mort Improvement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1569.5370593692901</v>
      </c>
      <c r="D73" s="1">
        <v>405681.75752997998</v>
      </c>
      <c r="E73" s="1">
        <f>'Low Mort Improvement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862.85949720641804</v>
      </c>
      <c r="D74" s="1">
        <v>228977.58284834001</v>
      </c>
      <c r="E74" s="1">
        <f>'Low Mort Improvement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459.20207062748301</v>
      </c>
      <c r="D75" s="1">
        <v>124907.719466051</v>
      </c>
      <c r="E75" s="1">
        <f>'Low Mort Improvement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236.253152452553</v>
      </c>
      <c r="D76" s="1">
        <v>65778.988421208604</v>
      </c>
      <c r="E76" s="1">
        <f>'Low Mort Improvement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117.31990391258201</v>
      </c>
      <c r="D77" s="1">
        <v>33418.977536703103</v>
      </c>
      <c r="E77" s="1">
        <f>'Low Mort Improvement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56.097093643198498</v>
      </c>
      <c r="D78" s="1">
        <v>16371.2301377514</v>
      </c>
      <c r="E78" s="1">
        <f>'Low Mort Improvement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25.707351607413901</v>
      </c>
      <c r="D79" s="1">
        <v>7671.6990227246597</v>
      </c>
      <c r="E79" s="1">
        <f>'Low Mort Improvement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11.2757169904393</v>
      </c>
      <c r="D80" s="1">
        <v>3435.1333720750699</v>
      </c>
      <c r="E80" s="1">
        <f>'Low Mort Improvement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4.7244659967514897</v>
      </c>
      <c r="D81" s="1">
        <v>1467.5418515193501</v>
      </c>
      <c r="E81" s="1">
        <f>'Low Mort Improvement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1.88531766132113</v>
      </c>
      <c r="D82" s="1">
        <v>596.46194753718703</v>
      </c>
      <c r="E82" s="1">
        <f>'Low Mort Improvement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0.71399333537021203</v>
      </c>
      <c r="D83" s="1">
        <v>229.69788030533201</v>
      </c>
      <c r="E83" s="1">
        <f>'Low Mort Improvement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0.25281236808320801</v>
      </c>
      <c r="D84" s="1">
        <v>82.839955160093893</v>
      </c>
      <c r="E84" s="1">
        <f>'Low Mort Improvement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8.1148043206769202E-2</v>
      </c>
      <c r="D85" s="1">
        <v>27.253281649001501</v>
      </c>
      <c r="E85" s="1">
        <f>'Low Mort Improvement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2.0453121839399999E-2</v>
      </c>
      <c r="D86" s="1">
        <v>7.0320702353059001</v>
      </c>
      <c r="E86" s="1">
        <f>'Low Mort Improvement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6076004824.7839613</v>
      </c>
      <c r="D3" s="7">
        <f t="shared" si="0"/>
        <v>6277070822.2866793</v>
      </c>
      <c r="E3" s="7">
        <f t="shared" si="0"/>
        <v>6473998713.9193029</v>
      </c>
      <c r="F3" s="7">
        <f t="shared" si="0"/>
        <v>6666088097.5385132</v>
      </c>
      <c r="G3" s="7">
        <f t="shared" si="0"/>
        <v>6852589116.1816149</v>
      </c>
      <c r="H3" s="7">
        <f t="shared" si="0"/>
        <v>7030855595.6663818</v>
      </c>
      <c r="I3" s="7">
        <f t="shared" si="0"/>
        <v>7199688420.7988443</v>
      </c>
      <c r="J3" s="7">
        <f t="shared" si="0"/>
        <v>7357782298.2964973</v>
      </c>
      <c r="K3" s="7">
        <f t="shared" si="0"/>
        <v>7503686363.212944</v>
      </c>
      <c r="L3" s="7">
        <f t="shared" si="0"/>
        <v>7635449042.6469908</v>
      </c>
      <c r="M3" s="7">
        <f t="shared" si="0"/>
        <v>7752065365.486578</v>
      </c>
      <c r="N3" s="7">
        <f t="shared" si="0"/>
        <v>7851852467.2263603</v>
      </c>
      <c r="O3" s="7">
        <f t="shared" si="0"/>
        <v>7933026665.7703238</v>
      </c>
      <c r="P3" s="7">
        <f t="shared" si="0"/>
        <v>7993780737.0724258</v>
      </c>
      <c r="Q3" s="7">
        <f t="shared" si="0"/>
        <v>8032316960.3110352</v>
      </c>
      <c r="R3" s="7">
        <f t="shared" si="0"/>
        <v>8046910099.8897276</v>
      </c>
      <c r="S3" s="7">
        <f t="shared" si="0"/>
        <v>8035888794.1944885</v>
      </c>
      <c r="T3" s="7">
        <f t="shared" si="0"/>
        <v>7997620482.744442</v>
      </c>
      <c r="U3" s="7">
        <f t="shared" si="0"/>
        <v>7930553545.6149654</v>
      </c>
      <c r="V3" s="7">
        <f t="shared" si="0"/>
        <v>7833210589.8298635</v>
      </c>
      <c r="W3" s="7">
        <f t="shared" si="0"/>
        <v>7693077646.7673092</v>
      </c>
      <c r="X3" s="7">
        <f t="shared" si="0"/>
        <v>7533246772.9590702</v>
      </c>
      <c r="Y3" s="7">
        <f t="shared" si="0"/>
        <v>7354283051.9080286</v>
      </c>
      <c r="Z3" s="7">
        <f t="shared" si="0"/>
        <v>7157082084.7986078</v>
      </c>
      <c r="AA3" s="7">
        <f t="shared" si="0"/>
        <v>6942823263.2528162</v>
      </c>
      <c r="AB3" s="7">
        <f t="shared" si="0"/>
        <v>6712951928.0134974</v>
      </c>
      <c r="AC3" s="7">
        <f t="shared" si="0"/>
        <v>6469364942.1922064</v>
      </c>
      <c r="AD3" s="7">
        <f t="shared" si="0"/>
        <v>6214173850.0759611</v>
      </c>
      <c r="AE3" s="7">
        <f t="shared" si="0"/>
        <v>5949599567.7738819</v>
      </c>
      <c r="AF3" s="7">
        <f t="shared" si="0"/>
        <v>5677915802.8499546</v>
      </c>
      <c r="AG3" s="7">
        <f t="shared" si="0"/>
        <v>5401317340.8493786</v>
      </c>
      <c r="AH3" s="7">
        <f t="shared" si="0"/>
        <v>5121880255.405345</v>
      </c>
      <c r="AI3" s="7">
        <f t="shared" si="0"/>
        <v>4841543549.9114609</v>
      </c>
      <c r="AJ3" s="7">
        <f t="shared" si="0"/>
        <v>4562043286.2571878</v>
      </c>
      <c r="AK3" s="7">
        <f t="shared" si="0"/>
        <v>4284875247.9483528</v>
      </c>
      <c r="AL3" s="7">
        <f t="shared" si="0"/>
        <v>4011325866.3253751</v>
      </c>
      <c r="AM3" s="7">
        <f t="shared" si="0"/>
        <v>3741704777.0645113</v>
      </c>
      <c r="AN3" s="7">
        <f t="shared" si="0"/>
        <v>3476784173.1711764</v>
      </c>
      <c r="AO3" s="7">
        <f t="shared" si="0"/>
        <v>3217434124.5863943</v>
      </c>
      <c r="AP3" s="7">
        <f t="shared" si="0"/>
        <v>2964415727.6641364</v>
      </c>
      <c r="AQ3" s="7">
        <f t="shared" si="0"/>
        <v>2718455740.3251853</v>
      </c>
      <c r="AR3" s="7">
        <f t="shared" si="0"/>
        <v>2480257058.7478704</v>
      </c>
      <c r="AS3" s="7">
        <f t="shared" si="0"/>
        <v>2250530840.5628262</v>
      </c>
      <c r="AT3" s="7">
        <f t="shared" si="0"/>
        <v>2029988309.9497607</v>
      </c>
      <c r="AU3" s="7">
        <f t="shared" si="0"/>
        <v>1819324989.2809622</v>
      </c>
      <c r="AV3" s="7">
        <f t="shared" si="0"/>
        <v>1619209709.0192969</v>
      </c>
      <c r="AW3" s="7">
        <f t="shared" si="0"/>
        <v>1430261120.1034095</v>
      </c>
      <c r="AX3" s="7">
        <f t="shared" si="0"/>
        <v>1253056919.3224728</v>
      </c>
      <c r="AY3" s="7">
        <f t="shared" si="0"/>
        <v>1088124471.6254225</v>
      </c>
      <c r="AZ3" s="7">
        <f t="shared" si="0"/>
        <v>935907269.74784803</v>
      </c>
      <c r="BA3" s="7">
        <f t="shared" si="0"/>
        <v>796761789.29999542</v>
      </c>
      <c r="BB3" s="7">
        <f t="shared" si="0"/>
        <v>670876533.07442355</v>
      </c>
      <c r="BC3" s="7">
        <f t="shared" si="0"/>
        <v>558215473.28586781</v>
      </c>
      <c r="BD3" s="7">
        <f t="shared" si="0"/>
        <v>458584071.79405737</v>
      </c>
      <c r="BE3" s="7">
        <f t="shared" si="0"/>
        <v>371596456.60254395</v>
      </c>
      <c r="BF3" s="7">
        <f t="shared" si="0"/>
        <v>296723211.13228619</v>
      </c>
      <c r="BG3" s="7">
        <f t="shared" si="0"/>
        <v>233300065.47834367</v>
      </c>
      <c r="BH3" s="7">
        <f t="shared" si="0"/>
        <v>180423040.94972491</v>
      </c>
      <c r="BI3" s="7">
        <f t="shared" si="0"/>
        <v>137099370.08690056</v>
      </c>
      <c r="BJ3" s="7">
        <f t="shared" si="0"/>
        <v>102250823.82352915</v>
      </c>
      <c r="BK3" s="7">
        <f t="shared" si="0"/>
        <v>74753347.008760661</v>
      </c>
      <c r="BL3" s="7">
        <f t="shared" si="0"/>
        <v>53507588.786145337</v>
      </c>
      <c r="BM3" s="7">
        <f t="shared" si="0"/>
        <v>37447623.724303238</v>
      </c>
      <c r="BN3" s="7">
        <f t="shared" si="0"/>
        <v>25591230.399959534</v>
      </c>
      <c r="BO3" s="7">
        <f t="shared" si="0"/>
        <v>17058724.497982498</v>
      </c>
      <c r="BP3" s="7">
        <f t="shared" si="0"/>
        <v>11078361.002175357</v>
      </c>
      <c r="BQ3" s="7">
        <f t="shared" si="0"/>
        <v>7003678.2076619966</v>
      </c>
      <c r="BR3" s="7">
        <f t="shared" si="0"/>
        <v>4306958.5329874232</v>
      </c>
      <c r="BS3" s="7">
        <f t="shared" si="0"/>
        <v>2573323.5119888424</v>
      </c>
      <c r="BT3" s="7">
        <f t="shared" si="0"/>
        <v>1492178.3796954965</v>
      </c>
      <c r="BU3" s="7">
        <f t="shared" si="0"/>
        <v>838905.70855803462</v>
      </c>
      <c r="BV3" s="7">
        <f t="shared" si="0"/>
        <v>456821.58522542636</v>
      </c>
      <c r="BW3" s="7">
        <f t="shared" si="0"/>
        <v>240685.79043664271</v>
      </c>
      <c r="BX3" s="7">
        <f t="shared" si="0"/>
        <v>122539.44261306353</v>
      </c>
      <c r="BY3" s="7">
        <f t="shared" si="0"/>
        <v>60200.384317794276</v>
      </c>
      <c r="BZ3" s="7">
        <f t="shared" si="0"/>
        <v>28470.098406712419</v>
      </c>
      <c r="CA3" s="7">
        <f t="shared" si="0"/>
        <v>12896.874127519197</v>
      </c>
      <c r="CB3" s="7">
        <f t="shared" si="0"/>
        <v>5586.3739770126995</v>
      </c>
      <c r="CC3" s="7">
        <f t="shared" si="0"/>
        <v>2307.5561072575715</v>
      </c>
      <c r="CD3" s="7">
        <f t="shared" si="0"/>
        <v>904.51647295919679</v>
      </c>
      <c r="CE3" s="7">
        <f t="shared" si="0"/>
        <v>333.30470194946457</v>
      </c>
      <c r="CF3" s="7">
        <f t="shared" si="0"/>
        <v>112.89196936724626</v>
      </c>
      <c r="CG3" s="7">
        <f t="shared" si="0"/>
        <v>33.185960920086544</v>
      </c>
      <c r="CH3" s="7">
        <f t="shared" si="0"/>
        <v>6.8471100554808739</v>
      </c>
    </row>
    <row r="4" spans="1:86">
      <c r="A4" s="6" t="s">
        <v>8</v>
      </c>
      <c r="B4" s="9">
        <f t="array" ref="B4:CH4">TRANSPOSE('Low Mort Improvement Data'!E2:E86)</f>
        <v>8214888152.6268091</v>
      </c>
      <c r="C4" s="9">
        <v>240518363.71312037</v>
      </c>
      <c r="D4" s="9">
        <v>238172442.46144357</v>
      </c>
      <c r="E4" s="9">
        <v>235809834.07158291</v>
      </c>
      <c r="F4" s="9">
        <v>233428327.09993869</v>
      </c>
      <c r="G4" s="9">
        <v>230654642.98658848</v>
      </c>
      <c r="H4" s="9">
        <v>227847910.51356968</v>
      </c>
      <c r="I4" s="9">
        <v>225003615.17387295</v>
      </c>
      <c r="J4" s="9">
        <v>222118176.24032688</v>
      </c>
      <c r="K4" s="9">
        <v>219184633.88659272</v>
      </c>
      <c r="L4" s="9">
        <v>214633560.59521085</v>
      </c>
      <c r="M4" s="9">
        <v>210080058.83678916</v>
      </c>
      <c r="N4" s="9">
        <v>205519279.17380872</v>
      </c>
      <c r="O4" s="9">
        <v>200947021.3235023</v>
      </c>
      <c r="P4" s="9">
        <v>196359007.23919675</v>
      </c>
      <c r="Q4" s="9">
        <v>191750342.4919841</v>
      </c>
      <c r="R4" s="9">
        <v>187115686.24656242</v>
      </c>
      <c r="S4" s="9">
        <v>182448817.76591823</v>
      </c>
      <c r="T4" s="9">
        <v>177742708.21625775</v>
      </c>
      <c r="U4" s="9">
        <v>172989073.85758632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24051836.371312037</v>
      </c>
      <c r="D5" s="1">
        <f t="shared" si="1"/>
        <v>23817244.246144358</v>
      </c>
      <c r="E5" s="1">
        <f t="shared" si="1"/>
        <v>23580983.407158293</v>
      </c>
      <c r="F5" s="1">
        <f t="shared" si="1"/>
        <v>23342832.709993869</v>
      </c>
      <c r="G5" s="1">
        <f t="shared" si="1"/>
        <v>23065464.298658848</v>
      </c>
      <c r="H5" s="1">
        <f t="shared" si="1"/>
        <v>22784791.051356971</v>
      </c>
      <c r="I5" s="1">
        <f t="shared" si="1"/>
        <v>22500361.517387297</v>
      </c>
      <c r="J5" s="1">
        <f t="shared" si="1"/>
        <v>22211817.624032691</v>
      </c>
      <c r="K5" s="1">
        <f t="shared" si="1"/>
        <v>21918463.388659272</v>
      </c>
      <c r="L5" s="1">
        <f t="shared" si="1"/>
        <v>21463356.059521087</v>
      </c>
      <c r="M5" s="1">
        <f t="shared" si="1"/>
        <v>21008005.883678917</v>
      </c>
      <c r="N5" s="1">
        <f t="shared" si="1"/>
        <v>20551927.917380873</v>
      </c>
      <c r="O5" s="1">
        <f t="shared" si="1"/>
        <v>20094702.132350232</v>
      </c>
      <c r="P5" s="1">
        <f t="shared" si="1"/>
        <v>19635900.723919675</v>
      </c>
      <c r="Q5" s="1">
        <f t="shared" si="1"/>
        <v>19175034.249198411</v>
      </c>
      <c r="R5" s="1">
        <f t="shared" si="1"/>
        <v>18711568.624656241</v>
      </c>
      <c r="S5" s="1">
        <f t="shared" si="1"/>
        <v>18244881.776591823</v>
      </c>
      <c r="T5" s="1">
        <f t="shared" si="1"/>
        <v>17774270.821625777</v>
      </c>
      <c r="U5" s="1">
        <f t="shared" si="1"/>
        <v>17298907.385758635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TRANSPOSE('Low Mort Improvement Data'!C2:D86)</f>
        <v>64756400.5603301</v>
      </c>
      <c r="C6" s="9">
        <v>64119047.289609902</v>
      </c>
      <c r="D6" s="9">
        <v>63477283.626304097</v>
      </c>
      <c r="E6" s="9">
        <v>62830570.6145197</v>
      </c>
      <c r="F6" s="9">
        <v>62178431.233978502</v>
      </c>
      <c r="G6" s="9">
        <v>61421012.865193702</v>
      </c>
      <c r="H6" s="9">
        <v>60654269.705096103</v>
      </c>
      <c r="I6" s="9">
        <v>59877036.326889202</v>
      </c>
      <c r="J6" s="9">
        <v>59088090.157138303</v>
      </c>
      <c r="K6" s="9">
        <v>58285126.434309199</v>
      </c>
      <c r="L6" s="9">
        <v>57050264.873885997</v>
      </c>
      <c r="M6" s="9">
        <v>55812853.3146495</v>
      </c>
      <c r="N6" s="9">
        <v>54571199.177718602</v>
      </c>
      <c r="O6" s="9">
        <v>53323565.446815997</v>
      </c>
      <c r="P6" s="9">
        <v>52068268.0243285</v>
      </c>
      <c r="Q6" s="9">
        <v>50803694.8369326</v>
      </c>
      <c r="R6" s="9">
        <v>49528386.193750598</v>
      </c>
      <c r="S6" s="9">
        <v>48241005.6647508</v>
      </c>
      <c r="T6" s="9">
        <v>46940302.077910103</v>
      </c>
      <c r="U6" s="9">
        <v>45625160.915025003</v>
      </c>
      <c r="V6" s="9">
        <v>20931305.832750902</v>
      </c>
      <c r="W6" s="9">
        <v>20151628.600697801</v>
      </c>
      <c r="X6" s="9">
        <v>19361005.839343499</v>
      </c>
      <c r="Y6" s="9">
        <v>18560765.3513669</v>
      </c>
      <c r="Z6" s="9">
        <v>17752622.137223698</v>
      </c>
      <c r="AA6" s="9">
        <v>16938628.662388898</v>
      </c>
      <c r="AB6" s="9">
        <v>16121155.990395</v>
      </c>
      <c r="AC6" s="9">
        <v>15303148.494685801</v>
      </c>
      <c r="AD6" s="9">
        <v>14487759.2852505</v>
      </c>
      <c r="AE6" s="9">
        <v>13678236.7873182</v>
      </c>
      <c r="AF6" s="9">
        <v>12877864.044208599</v>
      </c>
      <c r="AG6" s="9">
        <v>12089802.5985834</v>
      </c>
      <c r="AH6" s="9">
        <v>11317018.0321135</v>
      </c>
      <c r="AI6" s="9">
        <v>10562234.9171052</v>
      </c>
      <c r="AJ6" s="9">
        <v>9827843.3921928201</v>
      </c>
      <c r="AK6" s="9">
        <v>9115850.2406081203</v>
      </c>
      <c r="AL6" s="9">
        <v>8427924.4888403397</v>
      </c>
      <c r="AM6" s="9">
        <v>7765366.9563533403</v>
      </c>
      <c r="AN6" s="9">
        <v>7129179.32628386</v>
      </c>
      <c r="AO6" s="9">
        <v>6520108.95114969</v>
      </c>
      <c r="AP6" s="9">
        <v>5938704.9578453004</v>
      </c>
      <c r="AQ6" s="9">
        <v>5385408.83681913</v>
      </c>
      <c r="AR6" s="9">
        <v>4860568.3089706404</v>
      </c>
      <c r="AS6" s="9">
        <v>4364482.9916064497</v>
      </c>
      <c r="AT6" s="9">
        <v>3897411.1520044198</v>
      </c>
      <c r="AU6" s="9">
        <v>3459562.40931813</v>
      </c>
      <c r="AV6" s="9">
        <v>3051068.6622061902</v>
      </c>
      <c r="AW6" s="9">
        <v>2671951.5340769398</v>
      </c>
      <c r="AX6" s="9">
        <v>2322141.6829875498</v>
      </c>
      <c r="AY6" s="9">
        <v>2001487.81329618</v>
      </c>
      <c r="AZ6" s="9">
        <v>1709729.98014113</v>
      </c>
      <c r="BA6" s="9">
        <v>1446487.95586969</v>
      </c>
      <c r="BB6" s="9">
        <v>1211152.4102604501</v>
      </c>
      <c r="BC6" s="9">
        <v>1002803.88813857</v>
      </c>
      <c r="BD6" s="9">
        <v>820324.11759795598</v>
      </c>
      <c r="BE6" s="9">
        <v>662368.11580987298</v>
      </c>
      <c r="BF6" s="9">
        <v>527420.20299380098</v>
      </c>
      <c r="BG6" s="9">
        <v>413813.96219746099</v>
      </c>
      <c r="BH6" s="9">
        <v>319584.02534070599</v>
      </c>
      <c r="BI6" s="9">
        <v>242689.42379972001</v>
      </c>
      <c r="BJ6" s="9">
        <v>181021.564085083</v>
      </c>
      <c r="BK6" s="9">
        <v>132459.326041144</v>
      </c>
      <c r="BL6" s="9">
        <v>94973.085546554503</v>
      </c>
      <c r="BM6" s="9">
        <v>66635.426228498007</v>
      </c>
      <c r="BN6" s="9">
        <v>45692.022745090799</v>
      </c>
      <c r="BO6" s="9">
        <v>30586.924762094299</v>
      </c>
      <c r="BP6" s="9">
        <v>19965.831625312301</v>
      </c>
      <c r="BQ6" s="9">
        <v>12697.784507652899</v>
      </c>
      <c r="BR6" s="9">
        <v>7861.4639443243505</v>
      </c>
      <c r="BS6" s="9">
        <v>4732.51366922133</v>
      </c>
      <c r="BT6" s="9">
        <v>2766.9558865098702</v>
      </c>
      <c r="BU6" s="9">
        <v>1569.5370593692901</v>
      </c>
      <c r="BV6" s="9">
        <v>862.85949720641804</v>
      </c>
      <c r="BW6" s="9">
        <v>459.20207062748301</v>
      </c>
      <c r="BX6" s="9">
        <v>236.253152452553</v>
      </c>
      <c r="BY6" s="9">
        <v>117.31990391258201</v>
      </c>
      <c r="BZ6" s="9">
        <v>56.097093643198498</v>
      </c>
      <c r="CA6" s="9">
        <v>25.707351607413901</v>
      </c>
      <c r="CB6" s="9">
        <v>11.2757169904393</v>
      </c>
      <c r="CC6" s="9">
        <v>4.7244659967514897</v>
      </c>
      <c r="CD6" s="9">
        <v>1.88531766132113</v>
      </c>
      <c r="CE6" s="9">
        <v>0.71399333537021203</v>
      </c>
      <c r="CF6" s="9">
        <v>0.25281236808320801</v>
      </c>
      <c r="CG6" s="9">
        <v>8.1148043206769202E-2</v>
      </c>
      <c r="CH6" s="9">
        <v>2.0453121839399999E-2</v>
      </c>
    </row>
    <row r="7" spans="1:86">
      <c r="A7" s="6" t="s">
        <v>12</v>
      </c>
      <c r="B7" s="9">
        <v>144203763.898947</v>
      </c>
      <c r="C7" s="9">
        <v>150587966.64536399</v>
      </c>
      <c r="D7" s="9">
        <v>157393164.45709699</v>
      </c>
      <c r="E7" s="9">
        <v>164581617.00591901</v>
      </c>
      <c r="F7" s="9">
        <v>172163261.10519701</v>
      </c>
      <c r="G7" s="9">
        <v>183058802.49323601</v>
      </c>
      <c r="H7" s="9">
        <v>194814693.98276201</v>
      </c>
      <c r="I7" s="9">
        <v>207494756.95395899</v>
      </c>
      <c r="J7" s="9">
        <v>221198015.10627201</v>
      </c>
      <c r="K7" s="9">
        <v>236616552.69418299</v>
      </c>
      <c r="L7" s="9">
        <v>251515798.550255</v>
      </c>
      <c r="M7" s="9">
        <v>267608747.47750801</v>
      </c>
      <c r="N7" s="9">
        <v>284950644.13606602</v>
      </c>
      <c r="O7" s="9">
        <v>303523720.48223102</v>
      </c>
      <c r="P7" s="9">
        <v>323279371.12833101</v>
      </c>
      <c r="Q7" s="9">
        <v>344110519.58567297</v>
      </c>
      <c r="R7" s="9">
        <v>365929788.31507403</v>
      </c>
      <c r="S7" s="9">
        <v>388665863.25353301</v>
      </c>
      <c r="T7" s="9">
        <v>412209072.54509902</v>
      </c>
      <c r="U7" s="9">
        <v>436457557.78984898</v>
      </c>
      <c r="V7" s="9">
        <v>336239132.43568897</v>
      </c>
      <c r="W7" s="9">
        <v>352693890.72510499</v>
      </c>
      <c r="X7" s="9">
        <v>368222225.91805202</v>
      </c>
      <c r="Y7" s="9">
        <v>382518397.71947402</v>
      </c>
      <c r="Z7" s="9">
        <v>395324223.84573603</v>
      </c>
      <c r="AA7" s="9">
        <v>406398923.18019801</v>
      </c>
      <c r="AB7" s="9">
        <v>415311575.12638199</v>
      </c>
      <c r="AC7" s="9">
        <v>421867737.68159598</v>
      </c>
      <c r="AD7" s="9">
        <v>425971978.72604901</v>
      </c>
      <c r="AE7" s="9">
        <v>427583897.06866503</v>
      </c>
      <c r="AF7" s="9">
        <v>426794999.25494099</v>
      </c>
      <c r="AG7" s="9">
        <v>423735861.63608903</v>
      </c>
      <c r="AH7" s="9">
        <v>418562075.658503</v>
      </c>
      <c r="AI7" s="9">
        <v>411497783.46295202</v>
      </c>
      <c r="AJ7" s="9">
        <v>402808242.42475599</v>
      </c>
      <c r="AK7" s="9">
        <v>392735402.85658699</v>
      </c>
      <c r="AL7" s="9">
        <v>381532940.76178497</v>
      </c>
      <c r="AM7" s="9">
        <v>369406380.24891698</v>
      </c>
      <c r="AN7" s="9">
        <v>356524394.45363402</v>
      </c>
      <c r="AO7" s="9">
        <v>343021311.7087</v>
      </c>
      <c r="AP7" s="9">
        <v>328953754.21103001</v>
      </c>
      <c r="AQ7" s="9">
        <v>314366944.95025098</v>
      </c>
      <c r="AR7" s="9">
        <v>299273361.63850999</v>
      </c>
      <c r="AS7" s="9">
        <v>283693972.83834398</v>
      </c>
      <c r="AT7" s="9">
        <v>267665558.81528699</v>
      </c>
      <c r="AU7" s="9">
        <v>251235467.53077599</v>
      </c>
      <c r="AV7" s="9">
        <v>234473811.52426001</v>
      </c>
      <c r="AW7" s="9">
        <v>217440082.849962</v>
      </c>
      <c r="AX7" s="9">
        <v>200202013.59373701</v>
      </c>
      <c r="AY7" s="9">
        <v>182859448.21304101</v>
      </c>
      <c r="AZ7" s="9">
        <v>165512968.56014699</v>
      </c>
      <c r="BA7" s="9">
        <v>148341621.94870201</v>
      </c>
      <c r="BB7" s="9">
        <v>131576203.370528</v>
      </c>
      <c r="BC7" s="9">
        <v>115375061.802248</v>
      </c>
      <c r="BD7" s="9">
        <v>99924813.227737203</v>
      </c>
      <c r="BE7" s="9">
        <v>85358771.052524194</v>
      </c>
      <c r="BF7" s="9">
        <v>71797421.784917295</v>
      </c>
      <c r="BG7" s="9">
        <v>59462212.530771598</v>
      </c>
      <c r="BH7" s="9">
        <v>48416778.065975398</v>
      </c>
      <c r="BI7" s="9">
        <v>38718837.942178696</v>
      </c>
      <c r="BJ7" s="9">
        <v>30383979.9653893</v>
      </c>
      <c r="BK7" s="9">
        <v>23355899.306837</v>
      </c>
      <c r="BL7" s="9">
        <v>17570219.639879901</v>
      </c>
      <c r="BM7" s="9">
        <v>12913186.609844301</v>
      </c>
      <c r="BN7" s="9">
        <v>9254550.7912307307</v>
      </c>
      <c r="BO7" s="9">
        <v>6461538.3059845204</v>
      </c>
      <c r="BP7" s="9">
        <v>4387067.7929533096</v>
      </c>
      <c r="BQ7" s="9">
        <v>2894132.2363967798</v>
      </c>
      <c r="BR7" s="9">
        <v>1854982.31304388</v>
      </c>
      <c r="BS7" s="9">
        <v>1153612.3239837899</v>
      </c>
      <c r="BT7" s="9">
        <v>695271.06664181699</v>
      </c>
      <c r="BU7" s="9">
        <v>405681.75752997998</v>
      </c>
      <c r="BV7" s="9">
        <v>228977.58284834001</v>
      </c>
      <c r="BW7" s="9">
        <v>124907.719466051</v>
      </c>
      <c r="BX7" s="9">
        <v>65778.988421208604</v>
      </c>
      <c r="BY7" s="9">
        <v>33418.977536703103</v>
      </c>
      <c r="BZ7" s="9">
        <v>16371.2301377514</v>
      </c>
      <c r="CA7" s="9">
        <v>7671.6990227246597</v>
      </c>
      <c r="CB7" s="9">
        <v>3435.1333720750699</v>
      </c>
      <c r="CC7" s="9">
        <v>1467.5418515193501</v>
      </c>
      <c r="CD7" s="9">
        <v>596.46194753718703</v>
      </c>
      <c r="CE7" s="9">
        <v>229.69788030533201</v>
      </c>
      <c r="CF7" s="9">
        <v>82.839955160093893</v>
      </c>
      <c r="CG7" s="9">
        <v>27.253281649001501</v>
      </c>
      <c r="CH7" s="9">
        <v>7.0320702353059001</v>
      </c>
    </row>
    <row r="8" spans="1:86" ht="15" customHeight="1">
      <c r="A8" s="6" t="s">
        <v>13</v>
      </c>
      <c r="B8" s="7">
        <f t="shared" ref="B8:CH8" si="2">MAX((B12-B7)*$B$32*$B$33, 0)</f>
        <v>5531967.0424422594</v>
      </c>
      <c r="C8" s="7">
        <f t="shared" si="2"/>
        <v>7025497.0189471254</v>
      </c>
      <c r="D8" s="7">
        <f t="shared" si="2"/>
        <v>8686227.4140192661</v>
      </c>
      <c r="E8" s="7">
        <f t="shared" si="2"/>
        <v>10528224.249514014</v>
      </c>
      <c r="F8" s="7">
        <f t="shared" si="2"/>
        <v>12568259.043817256</v>
      </c>
      <c r="G8" s="7">
        <f t="shared" si="2"/>
        <v>13486021.628840882</v>
      </c>
      <c r="H8" s="7">
        <f t="shared" si="2"/>
        <v>14471789.56323996</v>
      </c>
      <c r="I8" s="7">
        <f t="shared" si="2"/>
        <v>15528597.019337224</v>
      </c>
      <c r="J8" s="7">
        <f t="shared" si="2"/>
        <v>16661475.009365749</v>
      </c>
      <c r="K8" s="7">
        <f t="shared" si="2"/>
        <v>17630866.220443152</v>
      </c>
      <c r="L8" s="7">
        <f t="shared" si="2"/>
        <v>18514645.610892907</v>
      </c>
      <c r="M8" s="7">
        <f t="shared" si="2"/>
        <v>19433317.269446634</v>
      </c>
      <c r="N8" s="7">
        <f t="shared" si="2"/>
        <v>20378811.33285227</v>
      </c>
      <c r="O8" s="7">
        <f t="shared" si="2"/>
        <v>21336464.065462958</v>
      </c>
      <c r="P8" s="7">
        <f t="shared" si="2"/>
        <v>22288566.960100971</v>
      </c>
      <c r="Q8" s="7">
        <f t="shared" si="2"/>
        <v>23212497.300017353</v>
      </c>
      <c r="R8" s="7">
        <f t="shared" si="2"/>
        <v>24086120.429668915</v>
      </c>
      <c r="S8" s="7">
        <f t="shared" si="2"/>
        <v>24886924.123516135</v>
      </c>
      <c r="T8" s="7">
        <f t="shared" si="2"/>
        <v>25588885.205058403</v>
      </c>
      <c r="U8" s="7">
        <f t="shared" si="2"/>
        <v>26165917.306263417</v>
      </c>
      <c r="V8" s="7">
        <f t="shared" si="2"/>
        <v>17958822.489010639</v>
      </c>
      <c r="W8" s="7">
        <f t="shared" si="2"/>
        <v>17777683.885455903</v>
      </c>
      <c r="X8" s="7">
        <f t="shared" si="2"/>
        <v>17377892.482418139</v>
      </c>
      <c r="Y8" s="7">
        <f t="shared" si="2"/>
        <v>16750295.5958209</v>
      </c>
      <c r="Z8" s="7">
        <f t="shared" si="2"/>
        <v>15894438.106790878</v>
      </c>
      <c r="AA8" s="7">
        <f t="shared" si="2"/>
        <v>14818481.294316834</v>
      </c>
      <c r="AB8" s="7">
        <f t="shared" si="2"/>
        <v>13542812.544919552</v>
      </c>
      <c r="AC8" s="7">
        <f t="shared" si="2"/>
        <v>12101154.205729695</v>
      </c>
      <c r="AD8" s="7">
        <f t="shared" si="2"/>
        <v>10539759.793059407</v>
      </c>
      <c r="AE8" s="7">
        <f t="shared" si="2"/>
        <v>8909618.1011606883</v>
      </c>
      <c r="AF8" s="7">
        <f t="shared" si="2"/>
        <v>7263072.7869247803</v>
      </c>
      <c r="AG8" s="7">
        <f t="shared" si="2"/>
        <v>5650941.4348426173</v>
      </c>
      <c r="AH8" s="7">
        <f t="shared" si="2"/>
        <v>4114019.4654287514</v>
      </c>
      <c r="AI8" s="7">
        <f t="shared" si="2"/>
        <v>2686551.7715601572</v>
      </c>
      <c r="AJ8" s="7">
        <f t="shared" si="2"/>
        <v>1393251.0796024739</v>
      </c>
      <c r="AK8" s="7">
        <f t="shared" si="2"/>
        <v>244385.96423345804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7178907205.8624086</v>
      </c>
      <c r="C9" s="7">
        <f t="shared" ref="C9:CH9" si="3">C4-C6-C7-C8</f>
        <v>18785852.759199351</v>
      </c>
      <c r="D9" s="7">
        <f t="shared" si="3"/>
        <v>8615766.9640232231</v>
      </c>
      <c r="E9" s="7">
        <f t="shared" si="3"/>
        <v>-2130577.7983698249</v>
      </c>
      <c r="F9" s="7">
        <f t="shared" si="3"/>
        <v>-13481624.283054087</v>
      </c>
      <c r="G9" s="7">
        <f t="shared" si="3"/>
        <v>-27311194.000682104</v>
      </c>
      <c r="H9" s="7">
        <f t="shared" si="3"/>
        <v>-42092842.737528384</v>
      </c>
      <c r="I9" s="7">
        <f t="shared" si="3"/>
        <v>-57896775.126312479</v>
      </c>
      <c r="J9" s="7">
        <f t="shared" si="3"/>
        <v>-74829404.032449171</v>
      </c>
      <c r="K9" s="7">
        <f t="shared" si="3"/>
        <v>-93347911.46234265</v>
      </c>
      <c r="L9" s="7">
        <f t="shared" si="3"/>
        <v>-112447148.43982305</v>
      </c>
      <c r="M9" s="7">
        <f t="shared" si="3"/>
        <v>-132774859.22481498</v>
      </c>
      <c r="N9" s="7">
        <f t="shared" si="3"/>
        <v>-154381375.47282818</v>
      </c>
      <c r="O9" s="7">
        <f t="shared" si="3"/>
        <v>-177236728.67100766</v>
      </c>
      <c r="P9" s="7">
        <f t="shared" si="3"/>
        <v>-201277198.87356374</v>
      </c>
      <c r="Q9" s="7">
        <f t="shared" si="3"/>
        <v>-226376369.23063883</v>
      </c>
      <c r="R9" s="7">
        <f t="shared" si="3"/>
        <v>-252428608.6919311</v>
      </c>
      <c r="S9" s="7">
        <f t="shared" si="3"/>
        <v>-279344975.27588171</v>
      </c>
      <c r="T9" s="7">
        <f t="shared" si="3"/>
        <v>-306995551.61180979</v>
      </c>
      <c r="U9" s="7">
        <f t="shared" si="3"/>
        <v>-335259562.1535511</v>
      </c>
      <c r="V9" s="7">
        <f t="shared" si="3"/>
        <v>-375129260.75745052</v>
      </c>
      <c r="W9" s="7">
        <f t="shared" si="3"/>
        <v>-390623203.21125871</v>
      </c>
      <c r="X9" s="7">
        <f t="shared" si="3"/>
        <v>-404961124.23981363</v>
      </c>
      <c r="Y9" s="7">
        <f t="shared" si="3"/>
        <v>-417829458.6666618</v>
      </c>
      <c r="Z9" s="7">
        <f t="shared" si="3"/>
        <v>-428971284.08975065</v>
      </c>
      <c r="AA9" s="7">
        <f t="shared" si="3"/>
        <v>-438156033.13690376</v>
      </c>
      <c r="AB9" s="7">
        <f t="shared" si="3"/>
        <v>-444975543.66169655</v>
      </c>
      <c r="AC9" s="7">
        <f t="shared" si="3"/>
        <v>-449272040.38201153</v>
      </c>
      <c r="AD9" s="7">
        <f t="shared" si="3"/>
        <v>-450999497.8043589</v>
      </c>
      <c r="AE9" s="7">
        <f t="shared" si="3"/>
        <v>-450171751.95714396</v>
      </c>
      <c r="AF9" s="7">
        <f t="shared" si="3"/>
        <v>-446935936.08607435</v>
      </c>
      <c r="AG9" s="7">
        <f t="shared" si="3"/>
        <v>-441476605.66951507</v>
      </c>
      <c r="AH9" s="7">
        <f t="shared" si="3"/>
        <v>-433993113.15604526</v>
      </c>
      <c r="AI9" s="7">
        <f t="shared" si="3"/>
        <v>-424746570.15161735</v>
      </c>
      <c r="AJ9" s="7">
        <f t="shared" si="3"/>
        <v>-414029336.89655131</v>
      </c>
      <c r="AK9" s="7">
        <f t="shared" si="3"/>
        <v>-402095639.06142855</v>
      </c>
      <c r="AL9" s="7">
        <f t="shared" si="3"/>
        <v>-389960865.25062531</v>
      </c>
      <c r="AM9" s="7">
        <f t="shared" si="3"/>
        <v>-377171747.20527035</v>
      </c>
      <c r="AN9" s="7">
        <f t="shared" si="3"/>
        <v>-363653573.7799179</v>
      </c>
      <c r="AO9" s="7">
        <f t="shared" si="3"/>
        <v>-349541420.6598497</v>
      </c>
      <c r="AP9" s="7">
        <f t="shared" si="3"/>
        <v>-334892459.16887534</v>
      </c>
      <c r="AQ9" s="7">
        <f t="shared" si="3"/>
        <v>-319752353.7870701</v>
      </c>
      <c r="AR9" s="7">
        <f t="shared" si="3"/>
        <v>-304133929.94748062</v>
      </c>
      <c r="AS9" s="7">
        <f t="shared" si="3"/>
        <v>-288058455.82995045</v>
      </c>
      <c r="AT9" s="7">
        <f t="shared" si="3"/>
        <v>-271562969.96729141</v>
      </c>
      <c r="AU9" s="7">
        <f t="shared" si="3"/>
        <v>-254695029.94009411</v>
      </c>
      <c r="AV9" s="7">
        <f t="shared" si="3"/>
        <v>-237524880.18646622</v>
      </c>
      <c r="AW9" s="7">
        <f t="shared" si="3"/>
        <v>-220112034.38403893</v>
      </c>
      <c r="AX9" s="7">
        <f t="shared" si="3"/>
        <v>-202524155.27672455</v>
      </c>
      <c r="AY9" s="7">
        <f t="shared" si="3"/>
        <v>-184860936.02633718</v>
      </c>
      <c r="AZ9" s="7">
        <f t="shared" si="3"/>
        <v>-167222698.54028812</v>
      </c>
      <c r="BA9" s="7">
        <f t="shared" si="3"/>
        <v>-149788109.90457171</v>
      </c>
      <c r="BB9" s="7">
        <f t="shared" si="3"/>
        <v>-132787355.78078845</v>
      </c>
      <c r="BC9" s="7">
        <f t="shared" si="3"/>
        <v>-116377865.69038658</v>
      </c>
      <c r="BD9" s="7">
        <f t="shared" si="3"/>
        <v>-100745137.34533516</v>
      </c>
      <c r="BE9" s="7">
        <f t="shared" si="3"/>
        <v>-86021139.168334067</v>
      </c>
      <c r="BF9" s="7">
        <f t="shared" si="3"/>
        <v>-72324841.98791109</v>
      </c>
      <c r="BG9" s="7">
        <f t="shared" si="3"/>
        <v>-59876026.492969058</v>
      </c>
      <c r="BH9" s="7">
        <f t="shared" si="3"/>
        <v>-48736362.091316104</v>
      </c>
      <c r="BI9" s="7">
        <f t="shared" si="3"/>
        <v>-38961527.36597842</v>
      </c>
      <c r="BJ9" s="7">
        <f t="shared" si="3"/>
        <v>-30565001.529474381</v>
      </c>
      <c r="BK9" s="7">
        <f t="shared" si="3"/>
        <v>-23488358.632878143</v>
      </c>
      <c r="BL9" s="7">
        <f t="shared" si="3"/>
        <v>-17665192.725426454</v>
      </c>
      <c r="BM9" s="7">
        <f t="shared" si="3"/>
        <v>-12979822.036072798</v>
      </c>
      <c r="BN9" s="7">
        <f t="shared" si="3"/>
        <v>-9300242.8139758222</v>
      </c>
      <c r="BO9" s="7">
        <f t="shared" si="3"/>
        <v>-6492125.2307466147</v>
      </c>
      <c r="BP9" s="7">
        <f t="shared" si="3"/>
        <v>-4407033.6245786222</v>
      </c>
      <c r="BQ9" s="7">
        <f t="shared" si="3"/>
        <v>-2906830.0209044325</v>
      </c>
      <c r="BR9" s="7">
        <f t="shared" si="3"/>
        <v>-1862843.7769882043</v>
      </c>
      <c r="BS9" s="7">
        <f t="shared" si="3"/>
        <v>-1158344.8376530113</v>
      </c>
      <c r="BT9" s="7">
        <f t="shared" si="3"/>
        <v>-698038.02252832684</v>
      </c>
      <c r="BU9" s="7">
        <f t="shared" si="3"/>
        <v>-407251.29458934924</v>
      </c>
      <c r="BV9" s="7">
        <f t="shared" si="3"/>
        <v>-229840.44234554644</v>
      </c>
      <c r="BW9" s="7">
        <f t="shared" si="3"/>
        <v>-125366.92153667848</v>
      </c>
      <c r="BX9" s="7">
        <f t="shared" si="3"/>
        <v>-66015.241573661158</v>
      </c>
      <c r="BY9" s="7">
        <f t="shared" si="3"/>
        <v>-33536.297440615686</v>
      </c>
      <c r="BZ9" s="7">
        <f t="shared" si="3"/>
        <v>-16427.327231394596</v>
      </c>
      <c r="CA9" s="7">
        <f t="shared" si="3"/>
        <v>-7697.4063743320739</v>
      </c>
      <c r="CB9" s="7">
        <f t="shared" si="3"/>
        <v>-3446.4090890655093</v>
      </c>
      <c r="CC9" s="7">
        <f t="shared" si="3"/>
        <v>-1472.2663175161015</v>
      </c>
      <c r="CD9" s="7">
        <f t="shared" si="3"/>
        <v>-598.34726519850813</v>
      </c>
      <c r="CE9" s="7">
        <f t="shared" si="3"/>
        <v>-230.41187364070223</v>
      </c>
      <c r="CF9" s="7">
        <f t="shared" si="3"/>
        <v>-83.092767528177106</v>
      </c>
      <c r="CG9" s="7">
        <f t="shared" si="3"/>
        <v>-27.334429692208271</v>
      </c>
      <c r="CH9" s="7">
        <f t="shared" si="3"/>
        <v>-7.0525233571452999</v>
      </c>
    </row>
    <row r="10" spans="1:86">
      <c r="A10" s="6" t="s">
        <v>15</v>
      </c>
      <c r="B10" s="7">
        <f t="shared" ref="B10:CH10" si="4">B9-C3+(1+$B$28)*B3</f>
        <v>1102902381.0784473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TRANSPOSE('Low Mort Improvement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0.95238095238095233</v>
      </c>
      <c r="C17" s="5">
        <f t="shared" si="5"/>
        <v>0.90702947845804982</v>
      </c>
      <c r="D17" s="5">
        <f t="shared" si="5"/>
        <v>0.86383759853147601</v>
      </c>
      <c r="E17" s="5">
        <f t="shared" si="5"/>
        <v>0.82270247479188197</v>
      </c>
      <c r="F17" s="5">
        <f t="shared" si="5"/>
        <v>0.78352616646845896</v>
      </c>
      <c r="G17" s="5">
        <f t="shared" si="5"/>
        <v>0.74621539663662761</v>
      </c>
      <c r="H17" s="5">
        <f t="shared" si="5"/>
        <v>0.71068133013012147</v>
      </c>
      <c r="I17" s="5">
        <f t="shared" si="5"/>
        <v>0.67683936202868722</v>
      </c>
      <c r="J17" s="5">
        <f t="shared" si="5"/>
        <v>0.64460891621779726</v>
      </c>
      <c r="K17" s="5">
        <f t="shared" si="5"/>
        <v>0.61391325354075932</v>
      </c>
      <c r="L17" s="5">
        <f t="shared" si="5"/>
        <v>0.5846792890864374</v>
      </c>
      <c r="M17" s="5">
        <f t="shared" si="5"/>
        <v>0.5568374181775595</v>
      </c>
      <c r="N17" s="5">
        <f t="shared" si="5"/>
        <v>0.53032135064529462</v>
      </c>
      <c r="O17" s="5">
        <f t="shared" si="5"/>
        <v>0.50506795299551888</v>
      </c>
      <c r="P17" s="5">
        <f t="shared" si="5"/>
        <v>0.48101709809097021</v>
      </c>
      <c r="Q17" s="5">
        <f t="shared" si="5"/>
        <v>0.45811152199140021</v>
      </c>
      <c r="R17" s="5">
        <f t="shared" si="5"/>
        <v>0.43629668761085727</v>
      </c>
      <c r="S17" s="5">
        <f t="shared" si="5"/>
        <v>0.41552065486748313</v>
      </c>
      <c r="T17" s="5">
        <f t="shared" si="5"/>
        <v>0.39573395701665059</v>
      </c>
      <c r="U17" s="5">
        <f t="shared" si="5"/>
        <v>0.37688948287300061</v>
      </c>
      <c r="V17" s="5">
        <f t="shared" si="5"/>
        <v>0.35894236464095297</v>
      </c>
      <c r="W17" s="5">
        <f t="shared" si="5"/>
        <v>0.3418498710866219</v>
      </c>
      <c r="X17" s="5">
        <f t="shared" si="5"/>
        <v>0.32557130579678267</v>
      </c>
      <c r="Y17" s="5">
        <f t="shared" si="5"/>
        <v>0.31006791028265024</v>
      </c>
      <c r="Z17" s="5">
        <f t="shared" si="5"/>
        <v>0.29530277169776209</v>
      </c>
      <c r="AA17" s="5">
        <f t="shared" si="5"/>
        <v>0.28124073495024959</v>
      </c>
      <c r="AB17" s="5">
        <f t="shared" si="5"/>
        <v>0.2678483190002377</v>
      </c>
      <c r="AC17" s="5">
        <f t="shared" si="5"/>
        <v>0.25509363714308358</v>
      </c>
      <c r="AD17" s="5">
        <f t="shared" si="5"/>
        <v>0.24294632108865097</v>
      </c>
      <c r="AE17" s="5">
        <f t="shared" si="5"/>
        <v>0.23137744865585813</v>
      </c>
      <c r="AF17" s="5">
        <f t="shared" si="5"/>
        <v>0.220359474910341</v>
      </c>
      <c r="AG17" s="5">
        <f t="shared" si="5"/>
        <v>0.20986616658127716</v>
      </c>
      <c r="AH17" s="5">
        <f t="shared" si="5"/>
        <v>0.19987253960121634</v>
      </c>
      <c r="AI17" s="5">
        <f t="shared" si="5"/>
        <v>0.19035479962020604</v>
      </c>
      <c r="AJ17" s="5">
        <f t="shared" si="5"/>
        <v>0.18129028535257716</v>
      </c>
      <c r="AK17" s="5">
        <f t="shared" si="5"/>
        <v>0.17265741462150208</v>
      </c>
      <c r="AL17" s="5">
        <f t="shared" si="5"/>
        <v>0.1644356329728591</v>
      </c>
      <c r="AM17" s="5">
        <f t="shared" si="5"/>
        <v>0.15660536473605632</v>
      </c>
      <c r="AN17" s="5">
        <f t="shared" si="5"/>
        <v>0.14914796641529171</v>
      </c>
      <c r="AO17" s="5">
        <f t="shared" si="5"/>
        <v>0.14204568230027784</v>
      </c>
      <c r="AP17" s="5">
        <f t="shared" si="5"/>
        <v>0.13528160219074079</v>
      </c>
      <c r="AQ17" s="5">
        <f t="shared" si="5"/>
        <v>0.12883962113403885</v>
      </c>
      <c r="AR17" s="5">
        <f t="shared" si="5"/>
        <v>0.12270440108003698</v>
      </c>
      <c r="AS17" s="5">
        <f t="shared" si="5"/>
        <v>0.11686133436193999</v>
      </c>
      <c r="AT17" s="5">
        <f t="shared" si="5"/>
        <v>0.1112965089161333</v>
      </c>
      <c r="AU17" s="5">
        <f t="shared" si="5"/>
        <v>0.10599667515822221</v>
      </c>
      <c r="AV17" s="5">
        <f t="shared" si="5"/>
        <v>0.10094921443640208</v>
      </c>
      <c r="AW17" s="5">
        <f t="shared" si="5"/>
        <v>9.6142108987049613E-2</v>
      </c>
      <c r="AX17" s="5">
        <f t="shared" si="5"/>
        <v>9.1563913320999626E-2</v>
      </c>
      <c r="AY17" s="5">
        <f t="shared" si="5"/>
        <v>8.7203726972380588E-2</v>
      </c>
      <c r="AZ17" s="5">
        <f t="shared" si="5"/>
        <v>8.3051168545124371E-2</v>
      </c>
      <c r="BA17" s="5">
        <f t="shared" si="5"/>
        <v>7.9096350995356543E-2</v>
      </c>
      <c r="BB17" s="5">
        <f t="shared" si="5"/>
        <v>7.5329858090815757E-2</v>
      </c>
      <c r="BC17" s="5">
        <f t="shared" si="5"/>
        <v>7.1742721991253117E-2</v>
      </c>
      <c r="BD17" s="5">
        <f t="shared" si="5"/>
        <v>6.8326401896431521E-2</v>
      </c>
      <c r="BE17" s="5">
        <f t="shared" si="5"/>
        <v>6.5072763710887174E-2</v>
      </c>
      <c r="BF17" s="5">
        <f t="shared" si="5"/>
        <v>6.1974060677035397E-2</v>
      </c>
      <c r="BG17" s="5">
        <f t="shared" si="5"/>
        <v>5.9022914930509894E-2</v>
      </c>
      <c r="BH17" s="5">
        <f t="shared" si="5"/>
        <v>5.6212299933818946E-2</v>
      </c>
      <c r="BI17" s="5">
        <f t="shared" si="5"/>
        <v>5.3535523746494243E-2</v>
      </c>
      <c r="BJ17" s="5">
        <f t="shared" si="5"/>
        <v>5.0986213091899268E-2</v>
      </c>
      <c r="BK17" s="5">
        <f t="shared" si="5"/>
        <v>4.855829818276123E-2</v>
      </c>
      <c r="BL17" s="5">
        <f t="shared" si="5"/>
        <v>4.6245998269296387E-2</v>
      </c>
      <c r="BM17" s="5">
        <f t="shared" si="5"/>
        <v>4.4043807875520369E-2</v>
      </c>
      <c r="BN17" s="5">
        <f t="shared" si="5"/>
        <v>4.1946483690971779E-2</v>
      </c>
      <c r="BO17" s="5">
        <f t="shared" si="5"/>
        <v>3.9949032086639788E-2</v>
      </c>
      <c r="BP17" s="5">
        <f t="shared" si="5"/>
        <v>3.8046697225371226E-2</v>
      </c>
      <c r="BQ17" s="5">
        <f t="shared" si="5"/>
        <v>3.6234949738448791E-2</v>
      </c>
      <c r="BR17" s="5">
        <f t="shared" si="5"/>
        <v>3.4509475941379798E-2</v>
      </c>
      <c r="BS17" s="5">
        <f t="shared" si="5"/>
        <v>3.2866167563218862E-2</v>
      </c>
      <c r="BT17" s="5">
        <f t="shared" si="5"/>
        <v>3.1301111964970339E-2</v>
      </c>
      <c r="BU17" s="5">
        <f t="shared" si="5"/>
        <v>2.9810582823781274E-2</v>
      </c>
      <c r="BV17" s="5">
        <f t="shared" si="5"/>
        <v>2.8391031260744073E-2</v>
      </c>
      <c r="BW17" s="5">
        <f t="shared" si="5"/>
        <v>2.7039077391184833E-2</v>
      </c>
      <c r="BX17" s="5">
        <f t="shared" si="5"/>
        <v>2.5751502277318886E-2</v>
      </c>
      <c r="BY17" s="5">
        <f t="shared" si="5"/>
        <v>2.4525240264113228E-2</v>
      </c>
      <c r="BZ17" s="5">
        <f t="shared" si="5"/>
        <v>2.3357371680107829E-2</v>
      </c>
      <c r="CA17" s="5">
        <f t="shared" si="5"/>
        <v>2.2245115885816989E-2</v>
      </c>
      <c r="CB17" s="5">
        <f t="shared" si="5"/>
        <v>2.1185824653159029E-2</v>
      </c>
      <c r="CC17" s="5">
        <f t="shared" si="5"/>
        <v>2.0176975860151457E-2</v>
      </c>
      <c r="CD17" s="5">
        <f t="shared" si="5"/>
        <v>1.9216167485858526E-2</v>
      </c>
      <c r="CE17" s="5">
        <f t="shared" si="5"/>
        <v>1.8301111891293836E-2</v>
      </c>
      <c r="CF17" s="5">
        <f t="shared" si="5"/>
        <v>1.7429630372660796E-2</v>
      </c>
      <c r="CG17" s="5">
        <f t="shared" si="5"/>
        <v>1.6599647973962663E-2</v>
      </c>
      <c r="CH17" s="5">
        <f t="shared" si="5"/>
        <v>1.580918854663111E-2</v>
      </c>
    </row>
    <row r="18" spans="1:86">
      <c r="A18" s="5" t="s">
        <v>19</v>
      </c>
      <c r="B18" s="7">
        <f t="shared" ref="B18:CH18" si="6">B10</f>
        <v>1102902381.0784473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1050383220.0747117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229065108.29820988</v>
      </c>
      <c r="D21" s="5">
        <f t="shared" si="8"/>
        <v>216029426.26888305</v>
      </c>
      <c r="E21" s="5">
        <f t="shared" si="8"/>
        <v>203701400.77450204</v>
      </c>
      <c r="F21" s="5">
        <f t="shared" si="8"/>
        <v>192042062.39164847</v>
      </c>
      <c r="G21" s="5">
        <f t="shared" si="8"/>
        <v>180723948.19743273</v>
      </c>
      <c r="H21" s="5">
        <f t="shared" si="8"/>
        <v>170023618.91671023</v>
      </c>
      <c r="I21" s="5">
        <f t="shared" si="8"/>
        <v>159905868.51585406</v>
      </c>
      <c r="J21" s="5">
        <f t="shared" si="8"/>
        <v>150338324.70147833</v>
      </c>
      <c r="K21" s="5">
        <f t="shared" si="8"/>
        <v>141288369.30123124</v>
      </c>
      <c r="L21" s="5">
        <f t="shared" si="8"/>
        <v>131766387.50404361</v>
      </c>
      <c r="M21" s="5">
        <f t="shared" si="8"/>
        <v>122829459.45193085</v>
      </c>
      <c r="N21" s="5">
        <f t="shared" si="8"/>
        <v>114440824.80085669</v>
      </c>
      <c r="O21" s="5">
        <f t="shared" si="8"/>
        <v>106566495.7564286</v>
      </c>
      <c r="P21" s="5">
        <f t="shared" si="8"/>
        <v>99174641.838533357</v>
      </c>
      <c r="Q21" s="5">
        <f t="shared" si="8"/>
        <v>92235193.303443849</v>
      </c>
      <c r="R21" s="5">
        <f t="shared" si="8"/>
        <v>85719851.814878017</v>
      </c>
      <c r="S21" s="5">
        <f t="shared" si="8"/>
        <v>79601814.849787056</v>
      </c>
      <c r="T21" s="5">
        <f t="shared" si="8"/>
        <v>73855766.5159394</v>
      </c>
      <c r="U21" s="5">
        <f t="shared" si="8"/>
        <v>68457650.71830827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1050383220.0747117</v>
      </c>
    </row>
    <row r="24" spans="1:86" ht="15.75" customHeight="1">
      <c r="A24" s="5" t="s">
        <v>23</v>
      </c>
      <c r="B24" s="7">
        <f>SUM(B21:CH21)</f>
        <v>10832654366.546911</v>
      </c>
    </row>
    <row r="25" spans="1:86" ht="15.75" customHeight="1">
      <c r="A25" s="5" t="s">
        <v>17</v>
      </c>
      <c r="B25" s="14">
        <f>B23/B24</f>
        <v>9.6964528224815758E-2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17">
        <f>Standard!B30</f>
        <v>0.05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63332854.419955797</v>
      </c>
      <c r="D2" s="1">
        <v>147534430.20866799</v>
      </c>
      <c r="E2" s="1">
        <f>'Interest Low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50572226.224923603</v>
      </c>
      <c r="C3" s="1">
        <v>62711666.215257898</v>
      </c>
      <c r="D3" s="1">
        <v>152744896.36784399</v>
      </c>
      <c r="E3" s="1">
        <f>'Interest Low Value'!$B$31*B3</f>
        <v>240521507.92573667</v>
      </c>
      <c r="F3" s="1">
        <v>167315340.5</v>
      </c>
      <c r="G3" s="4"/>
    </row>
    <row r="4" spans="1:7" ht="15.75">
      <c r="A4" s="1">
        <v>2025</v>
      </c>
      <c r="B4" s="4">
        <v>50081052.393229701</v>
      </c>
      <c r="C4" s="1">
        <v>62088381.821702898</v>
      </c>
      <c r="D4" s="1">
        <v>158222031.27399999</v>
      </c>
      <c r="E4" s="1">
        <f>'Interest Low Value'!$B$31*B4</f>
        <v>238185485.18220046</v>
      </c>
      <c r="F4" s="1">
        <v>178074658.30000001</v>
      </c>
      <c r="G4" s="4"/>
    </row>
    <row r="5" spans="1:7" ht="15.75">
      <c r="A5" s="1">
        <v>2026</v>
      </c>
      <c r="B5" s="4">
        <v>49587956.2121851</v>
      </c>
      <c r="C5" s="1">
        <v>61462730.015933298</v>
      </c>
      <c r="D5" s="1">
        <v>163908799.711043</v>
      </c>
      <c r="E5" s="1">
        <f>'Interest Low Value'!$B$31*B5</f>
        <v>235840319.74515235</v>
      </c>
      <c r="F5" s="1">
        <v>189648817.59999999</v>
      </c>
      <c r="G5" s="4"/>
    </row>
    <row r="6" spans="1:7" ht="15.75">
      <c r="A6" s="1">
        <v>2027</v>
      </c>
      <c r="B6" s="4">
        <v>49092660.486285903</v>
      </c>
      <c r="C6" s="1">
        <v>60834527.157265797</v>
      </c>
      <c r="D6" s="1">
        <v>169795394.63650301</v>
      </c>
      <c r="E6" s="1">
        <f>'Interest Low Value'!$B$31*B6</f>
        <v>233484693.27277577</v>
      </c>
      <c r="F6" s="1">
        <v>202087687.40000001</v>
      </c>
      <c r="G6" s="4"/>
    </row>
    <row r="7" spans="1:7" ht="15.75">
      <c r="A7" s="1">
        <v>2028</v>
      </c>
      <c r="B7" s="4">
        <v>48515282.176437803</v>
      </c>
      <c r="C7" s="1">
        <v>60104010.676764101</v>
      </c>
      <c r="D7" s="1">
        <v>180480957.05647299</v>
      </c>
      <c r="E7" s="1">
        <f>'Interest Low Value'!$B$31*B7</f>
        <v>230738682.03113821</v>
      </c>
      <c r="F7" s="1">
        <v>215168377.80000001</v>
      </c>
      <c r="G7" s="4"/>
    </row>
    <row r="8" spans="1:7" ht="15.75">
      <c r="A8" s="1">
        <v>2029</v>
      </c>
      <c r="B8" s="4">
        <v>47931373.781483501</v>
      </c>
      <c r="C8" s="1">
        <v>59365087.367166802</v>
      </c>
      <c r="D8" s="1">
        <v>192010803.06764001</v>
      </c>
      <c r="E8" s="1">
        <f>'Interest Low Value'!$B$31*B8</f>
        <v>227961613.70473555</v>
      </c>
      <c r="F8" s="1">
        <v>229271335.80000001</v>
      </c>
      <c r="G8" s="4"/>
    </row>
    <row r="9" spans="1:7" ht="15.75">
      <c r="A9" s="1">
        <v>2030</v>
      </c>
      <c r="B9" s="4">
        <v>47340024.699285299</v>
      </c>
      <c r="C9" s="1">
        <v>58616674.2916077</v>
      </c>
      <c r="D9" s="1">
        <v>204448022.25797001</v>
      </c>
      <c r="E9" s="1">
        <f>'Interest Low Value'!$B$31*B9</f>
        <v>225149157.46980089</v>
      </c>
      <c r="F9" s="1">
        <v>244467607</v>
      </c>
      <c r="G9" s="4"/>
    </row>
    <row r="10" spans="1:7" ht="15.75">
      <c r="A10" s="1">
        <v>2031</v>
      </c>
      <c r="B10" s="4">
        <v>46740515.185635597</v>
      </c>
      <c r="C10" s="1">
        <v>57857636.683641903</v>
      </c>
      <c r="D10" s="1">
        <v>217891117.63145599</v>
      </c>
      <c r="E10" s="1">
        <f>'Interest Low Value'!$B$31*B10</f>
        <v>222297890.2228829</v>
      </c>
      <c r="F10" s="1">
        <v>260868193.69999999</v>
      </c>
      <c r="G10" s="4"/>
    </row>
    <row r="11" spans="1:7" ht="15.75">
      <c r="A11" s="1">
        <v>2032</v>
      </c>
      <c r="B11" s="4">
        <v>46131303.9401154</v>
      </c>
      <c r="C11" s="1">
        <v>57085564.834492698</v>
      </c>
      <c r="D11" s="1">
        <v>233154529.56335601</v>
      </c>
      <c r="E11" s="1">
        <f>'Interest Low Value'!$B$31*B11</f>
        <v>219400481.53918886</v>
      </c>
      <c r="F11" s="1">
        <v>278594805.60000002</v>
      </c>
      <c r="G11" s="4"/>
    </row>
    <row r="12" spans="1:7" ht="15.75">
      <c r="A12" s="1">
        <v>2033</v>
      </c>
      <c r="B12" s="4">
        <v>45182096.0384719</v>
      </c>
      <c r="C12" s="1">
        <v>55891224.591163799</v>
      </c>
      <c r="D12" s="1">
        <v>247925117.86715999</v>
      </c>
      <c r="E12" s="1">
        <f>'Interest Low Value'!$B$31*B12</f>
        <v>214886048.75897238</v>
      </c>
      <c r="F12" s="1">
        <v>295598288.10000002</v>
      </c>
      <c r="G12" s="4"/>
    </row>
    <row r="13" spans="1:7" ht="15.75">
      <c r="A13" s="1">
        <v>2034</v>
      </c>
      <c r="B13" s="4">
        <v>44232713.536722302</v>
      </c>
      <c r="C13" s="1">
        <v>54694951.5648477</v>
      </c>
      <c r="D13" s="1">
        <v>263893827.27719</v>
      </c>
      <c r="E13" s="1">
        <f>'Interest Low Value'!$B$31*B13</f>
        <v>210370785.58065128</v>
      </c>
      <c r="F13" s="1">
        <v>313878550.5</v>
      </c>
      <c r="G13" s="4"/>
    </row>
    <row r="14" spans="1:7" ht="15.75">
      <c r="A14" s="1">
        <v>2035</v>
      </c>
      <c r="B14" s="4">
        <v>43282153.738414504</v>
      </c>
      <c r="C14" s="1">
        <v>53495118.731041797</v>
      </c>
      <c r="D14" s="1">
        <v>281120491.662727</v>
      </c>
      <c r="E14" s="1">
        <f>'Interest Low Value'!$B$31*B14</f>
        <v>205849923.17989939</v>
      </c>
      <c r="F14" s="1">
        <v>333471623.5</v>
      </c>
      <c r="G14" s="4"/>
    </row>
    <row r="15" spans="1:7" ht="15.75">
      <c r="A15" s="1">
        <v>2036</v>
      </c>
      <c r="B15" s="4">
        <v>42329544.258163802</v>
      </c>
      <c r="C15" s="1">
        <v>52290051.185085997</v>
      </c>
      <c r="D15" s="1">
        <v>299592773.00588</v>
      </c>
      <c r="E15" s="1">
        <f>'Interest Low Value'!$B$31*B15</f>
        <v>201319312.49182704</v>
      </c>
      <c r="F15" s="1">
        <v>354324825.39999998</v>
      </c>
      <c r="G15" s="4"/>
    </row>
    <row r="16" spans="1:7" ht="15.75">
      <c r="A16" s="1">
        <v>2037</v>
      </c>
      <c r="B16" s="4">
        <v>41373995.5836858</v>
      </c>
      <c r="C16" s="1">
        <v>51078116.796670496</v>
      </c>
      <c r="D16" s="1">
        <v>319268910.54008698</v>
      </c>
      <c r="E16" s="1">
        <f>'Interest Low Value'!$B$31*B16</f>
        <v>196774722.99600968</v>
      </c>
      <c r="F16" s="1">
        <v>376347387.69999999</v>
      </c>
      <c r="G16" s="4"/>
    </row>
    <row r="17" spans="1:7" ht="15.75">
      <c r="A17" s="1">
        <v>2038</v>
      </c>
      <c r="B17" s="4">
        <v>40414489.524304502</v>
      </c>
      <c r="C17" s="1">
        <v>49857739.639138103</v>
      </c>
      <c r="D17" s="1">
        <v>340049708.75986302</v>
      </c>
      <c r="E17" s="1">
        <f>'Interest Low Value'!$B$31*B17</f>
        <v>192211312.17759222</v>
      </c>
      <c r="F17" s="1">
        <v>399378370.30000001</v>
      </c>
      <c r="G17" s="4"/>
    </row>
    <row r="18" spans="1:7" ht="15.75">
      <c r="A18" s="1">
        <v>2039</v>
      </c>
      <c r="B18" s="4">
        <v>39449913.720606998</v>
      </c>
      <c r="C18" s="1">
        <v>48627477.392310403</v>
      </c>
      <c r="D18" s="1">
        <v>361855076.15876001</v>
      </c>
      <c r="E18" s="1">
        <f>'Interest Low Value'!$B$31*B18</f>
        <v>187623789.65520689</v>
      </c>
      <c r="F18" s="1">
        <v>423277694.10000002</v>
      </c>
      <c r="G18" s="4"/>
    </row>
    <row r="19" spans="1:7" ht="15.75">
      <c r="A19" s="1">
        <v>2040</v>
      </c>
      <c r="B19" s="4">
        <v>38478973.806718297</v>
      </c>
      <c r="C19" s="1">
        <v>47385989.023928799</v>
      </c>
      <c r="D19" s="1">
        <v>384622984.27753901</v>
      </c>
      <c r="E19" s="1">
        <f>'Interest Low Value'!$B$31*B19</f>
        <v>183005999.42475224</v>
      </c>
      <c r="F19" s="1">
        <v>447920444.5</v>
      </c>
      <c r="G19" s="4"/>
    </row>
    <row r="20" spans="1:7" ht="15.75">
      <c r="A20" s="1">
        <v>2041</v>
      </c>
      <c r="B20" s="4">
        <v>37500205.967587702</v>
      </c>
      <c r="C20" s="1">
        <v>46131998.323048003</v>
      </c>
      <c r="D20" s="1">
        <v>408253856.07422101</v>
      </c>
      <c r="E20" s="1">
        <f>'Interest Low Value'!$B$31*B20</f>
        <v>178350979.58184713</v>
      </c>
      <c r="F20" s="1">
        <v>473134989.69999999</v>
      </c>
      <c r="G20" s="4"/>
    </row>
    <row r="21" spans="1:7" ht="15.75" customHeight="1">
      <c r="A21" s="1">
        <v>2042</v>
      </c>
      <c r="B21" s="4">
        <v>36511884.775527298</v>
      </c>
      <c r="C21" s="1">
        <v>44864344.872719802</v>
      </c>
      <c r="D21" s="1">
        <v>432656395.710558</v>
      </c>
      <c r="E21" s="1">
        <f>'Interest Low Value'!$B$31*B21</f>
        <v>173650523.99240783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20670083.744529799</v>
      </c>
      <c r="D22" s="1">
        <v>334133546.67881298</v>
      </c>
      <c r="E22" s="1">
        <f>'Interest Low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19919334.1432858</v>
      </c>
      <c r="D23" s="1">
        <v>350940852.38403398</v>
      </c>
      <c r="E23" s="1">
        <f>'Interest Low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19157657.052731998</v>
      </c>
      <c r="D24" s="1">
        <v>366908054.519728</v>
      </c>
      <c r="E24" s="1">
        <f>'Interest Low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18386167.362278499</v>
      </c>
      <c r="D25" s="1">
        <v>381731128.57436401</v>
      </c>
      <c r="E25" s="1">
        <f>'Interest Low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17606348.353504598</v>
      </c>
      <c r="D26" s="1">
        <v>395151940.35257202</v>
      </c>
      <c r="E26" s="1">
        <f>'Interest Low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16820001.6354229</v>
      </c>
      <c r="D27" s="1">
        <v>406926645.91242599</v>
      </c>
      <c r="E27" s="1">
        <f>'Interest Low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16029239.389513001</v>
      </c>
      <c r="D28" s="1">
        <v>416611876.18016601</v>
      </c>
      <c r="E28" s="1">
        <f>'Interest Low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15236747.909148401</v>
      </c>
      <c r="D29" s="1">
        <v>423998588.22864097</v>
      </c>
      <c r="E29" s="1">
        <f>'Interest Low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14445433.660506301</v>
      </c>
      <c r="D30" s="1">
        <v>428971287.80161601</v>
      </c>
      <c r="E30" s="1">
        <f>'Interest Low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13658341.2814501</v>
      </c>
      <c r="D31" s="1">
        <v>431466871.408943</v>
      </c>
      <c r="E31" s="1">
        <f>'Interest Low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12878581.2840885</v>
      </c>
      <c r="D32" s="1">
        <v>431554740.03456497</v>
      </c>
      <c r="E32" s="1">
        <f>'Interest Low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12109190.235292399</v>
      </c>
      <c r="D33" s="1">
        <v>429341821.50950998</v>
      </c>
      <c r="E33" s="1">
        <f>'Interest Low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11353067.472038301</v>
      </c>
      <c r="D34" s="1">
        <v>424962573.42446297</v>
      </c>
      <c r="E34" s="1">
        <f>'Interest Low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10612918.9625715</v>
      </c>
      <c r="D35" s="1">
        <v>418622463.75337797</v>
      </c>
      <c r="E35" s="1">
        <f>'Interest Low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9891169.7179750297</v>
      </c>
      <c r="D36" s="1">
        <v>410571816.941113</v>
      </c>
      <c r="E36" s="1">
        <f>'Interest Low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9189908.8906582296</v>
      </c>
      <c r="D37" s="1">
        <v>401043601.89378899</v>
      </c>
      <c r="E37" s="1">
        <f>'Interest Low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8510918.2675101794</v>
      </c>
      <c r="D38" s="1">
        <v>390287825.48229098</v>
      </c>
      <c r="E38" s="1">
        <f>'Interest Low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7855646.0436698198</v>
      </c>
      <c r="D39" s="1">
        <v>378511060.86369097</v>
      </c>
      <c r="E39" s="1">
        <f>'Interest Low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7225249.7107959697</v>
      </c>
      <c r="D40" s="1">
        <v>365887895.22935098</v>
      </c>
      <c r="E40" s="1">
        <f>'Interest Low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6620627.0454469696</v>
      </c>
      <c r="D41" s="1">
        <v>352562228.23931003</v>
      </c>
      <c r="E41" s="1">
        <f>'Interest Low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6042472.8314967304</v>
      </c>
      <c r="D42" s="1">
        <v>338601315.53902298</v>
      </c>
      <c r="E42" s="1">
        <f>'Interest Low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5491347.5862980103</v>
      </c>
      <c r="D43" s="1">
        <v>324061173.65363097</v>
      </c>
      <c r="E43" s="1">
        <f>'Interest Low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4967709.6390609602</v>
      </c>
      <c r="D44" s="1">
        <v>308963835.78318399</v>
      </c>
      <c r="E44" s="1">
        <f>'Interest Low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4471949.0956823397</v>
      </c>
      <c r="D45" s="1">
        <v>293338571.962726</v>
      </c>
      <c r="E45" s="1">
        <f>'Interest Low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4004391.9905345901</v>
      </c>
      <c r="D46" s="1">
        <v>277227560.88500702</v>
      </c>
      <c r="E46" s="1">
        <f>'Interest Low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3565298.8534742701</v>
      </c>
      <c r="D47" s="1">
        <v>260682478.30417001</v>
      </c>
      <c r="E47" s="1">
        <f>'Interest Low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3154834.9472749601</v>
      </c>
      <c r="D48" s="1">
        <v>243775644.67886901</v>
      </c>
      <c r="E48" s="1">
        <f>'Interest Low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2773054.08946857</v>
      </c>
      <c r="D49" s="1">
        <v>226566248.598405</v>
      </c>
      <c r="E49" s="1">
        <f>'Interest Low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2419919.9052643399</v>
      </c>
      <c r="D50" s="1">
        <v>209121431.01308501</v>
      </c>
      <c r="E50" s="1">
        <f>'Interest Low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2095318.82329915</v>
      </c>
      <c r="D51" s="1">
        <v>191538606.737241</v>
      </c>
      <c r="E51" s="1">
        <f>'Interest Low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1799031.1748009799</v>
      </c>
      <c r="D52" s="1">
        <v>173915845.56778499</v>
      </c>
      <c r="E52" s="1">
        <f>'Interest Low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1530719.9129723499</v>
      </c>
      <c r="D53" s="1">
        <v>156429798.36114901</v>
      </c>
      <c r="E53" s="1">
        <f>'Interest Low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1289840.8647199599</v>
      </c>
      <c r="D54" s="1">
        <v>139310184.636094</v>
      </c>
      <c r="E54" s="1">
        <f>'Interest Low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1075552.1510328499</v>
      </c>
      <c r="D55" s="1">
        <v>122714557.823661</v>
      </c>
      <c r="E55" s="1">
        <f>'Interest Low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886830.58993362298</v>
      </c>
      <c r="D56" s="1">
        <v>106830372.594864</v>
      </c>
      <c r="E56" s="1">
        <f>'Interest Low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722440.89928278897</v>
      </c>
      <c r="D57" s="1">
        <v>91792539.176954895</v>
      </c>
      <c r="E57" s="1">
        <f>'Interest Low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580981.33310440101</v>
      </c>
      <c r="D58" s="1">
        <v>77723899.518954203</v>
      </c>
      <c r="E58" s="1">
        <f>'Interest Low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460909.013758727</v>
      </c>
      <c r="D59" s="1">
        <v>64855066.707234502</v>
      </c>
      <c r="E59" s="1">
        <f>'Interest Low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360382.66822757298</v>
      </c>
      <c r="D60" s="1">
        <v>53257490.185832299</v>
      </c>
      <c r="E60" s="1">
        <f>'Interest Low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277477.553667292</v>
      </c>
      <c r="D61" s="1">
        <v>42999543.728637397</v>
      </c>
      <c r="E61" s="1">
        <f>'Interest Low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210189.58455016301</v>
      </c>
      <c r="D62" s="1">
        <v>34109533.581431501</v>
      </c>
      <c r="E62" s="1">
        <f>'Interest Low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156481.10033068</v>
      </c>
      <c r="D63" s="1">
        <v>26541718.3041448</v>
      </c>
      <c r="E63" s="1">
        <f>'Interest Low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114384.879491721</v>
      </c>
      <c r="D64" s="1">
        <v>20243786.028147802</v>
      </c>
      <c r="E64" s="1">
        <f>'Interest Low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82010.779309158199</v>
      </c>
      <c r="D65" s="1">
        <v>15111695.5783164</v>
      </c>
      <c r="E65" s="1">
        <f>'Interest Low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57615.732415832797</v>
      </c>
      <c r="D66" s="1">
        <v>11022935.847974399</v>
      </c>
      <c r="E66" s="1">
        <f>'Interest Low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39631.795051986403</v>
      </c>
      <c r="D67" s="1">
        <v>7851362.7380785104</v>
      </c>
      <c r="E67" s="1">
        <f>'Interest Low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26670.628805361801</v>
      </c>
      <c r="D68" s="1">
        <v>5452718.2982429499</v>
      </c>
      <c r="E68" s="1">
        <f>'Interest Low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17550.574254620198</v>
      </c>
      <c r="D69" s="1">
        <v>3690543.4842639798</v>
      </c>
      <c r="E69" s="1">
        <f>'Interest Low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11288.1666986041</v>
      </c>
      <c r="D70" s="1">
        <v>2434863.61682272</v>
      </c>
      <c r="E70" s="1">
        <f>'Interest Low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7091.1380975054199</v>
      </c>
      <c r="D71" s="1">
        <v>1564512.1776536501</v>
      </c>
      <c r="E71" s="1">
        <f>'Interest Low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4348.0832300103102</v>
      </c>
      <c r="D72" s="1">
        <v>978345.22035887802</v>
      </c>
      <c r="E72" s="1">
        <f>'Interest Low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2601.0568925022899</v>
      </c>
      <c r="D73" s="1">
        <v>595148.71549412899</v>
      </c>
      <c r="E73" s="1">
        <f>'Interest Low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1517.27412453029</v>
      </c>
      <c r="D74" s="1">
        <v>352089.32531713002</v>
      </c>
      <c r="E74" s="1">
        <f>'Interest Low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862.58590084643004</v>
      </c>
      <c r="D75" s="1">
        <v>202533.69962510001</v>
      </c>
      <c r="E75" s="1">
        <f>'Interest Low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477.63563123831699</v>
      </c>
      <c r="D76" s="1">
        <v>113239.887907857</v>
      </c>
      <c r="E76" s="1">
        <f>'Interest Low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257.34261634130598</v>
      </c>
      <c r="D77" s="1">
        <v>61532.639648503697</v>
      </c>
      <c r="E77" s="1">
        <f>'Interest Low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134.71371841145799</v>
      </c>
      <c r="D78" s="1">
        <v>32496.3820367021</v>
      </c>
      <c r="E78" s="1">
        <f>'Interest Low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68.312173193537504</v>
      </c>
      <c r="D79" s="1">
        <v>16586.474160080601</v>
      </c>
      <c r="E79" s="1">
        <f>'Interest Low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33.568421261545701</v>
      </c>
      <c r="D80" s="1">
        <v>8183.5583616681297</v>
      </c>
      <c r="E80" s="1">
        <f>'Interest Low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15.9490947630475</v>
      </c>
      <c r="D81" s="1">
        <v>3898.1506615890298</v>
      </c>
      <c r="E81" s="1">
        <f>'Interest Low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7.2890169279454602</v>
      </c>
      <c r="D82" s="1">
        <v>1782.92493212724</v>
      </c>
      <c r="E82" s="1">
        <f>'Interest Low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3.2087562808954599</v>
      </c>
      <c r="D83" s="1">
        <v>784.73879593484298</v>
      </c>
      <c r="E83" s="1">
        <f>'Interest Low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1.3095338839823401</v>
      </c>
      <c r="D84" s="1">
        <v>320.84958362608802</v>
      </c>
      <c r="E84" s="1">
        <f>'Interest Low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0.46833841410237098</v>
      </c>
      <c r="D85" s="1">
        <v>118.380914841416</v>
      </c>
      <c r="E85" s="1">
        <f>'Interest Low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0.13882447833932501</v>
      </c>
      <c r="D86" s="1">
        <v>35.570107856117403</v>
      </c>
      <c r="E86" s="1">
        <f>'Interest Low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6099243123.8586073</v>
      </c>
      <c r="D3" s="7">
        <f t="shared" si="0"/>
        <v>6301165776.3814945</v>
      </c>
      <c r="E3" s="7">
        <f t="shared" si="0"/>
        <v>6499737718.4085169</v>
      </c>
      <c r="F3" s="7">
        <f t="shared" si="0"/>
        <v>6694387832.4655867</v>
      </c>
      <c r="G3" s="7">
        <f t="shared" si="0"/>
        <v>6884511475.9578924</v>
      </c>
      <c r="H3" s="7">
        <f t="shared" si="0"/>
        <v>7066631817.8222494</v>
      </c>
      <c r="I3" s="7">
        <f t="shared" si="0"/>
        <v>7239567071.8792553</v>
      </c>
      <c r="J3" s="7">
        <f t="shared" si="0"/>
        <v>7402030319.3642035</v>
      </c>
      <c r="K3" s="7">
        <f t="shared" si="0"/>
        <v>7552589992.9041262</v>
      </c>
      <c r="L3" s="7">
        <f t="shared" si="0"/>
        <v>7689243163.8971996</v>
      </c>
      <c r="M3" s="7">
        <f t="shared" si="0"/>
        <v>7810967433.616971</v>
      </c>
      <c r="N3" s="7">
        <f t="shared" si="0"/>
        <v>7916084879.6105137</v>
      </c>
      <c r="O3" s="7">
        <f t="shared" si="0"/>
        <v>8002814263.4133053</v>
      </c>
      <c r="P3" s="7">
        <f t="shared" si="0"/>
        <v>8069347717.6110353</v>
      </c>
      <c r="Q3" s="7">
        <f t="shared" si="0"/>
        <v>8113882884.3914547</v>
      </c>
      <c r="R3" s="7">
        <f t="shared" si="0"/>
        <v>8134685196.8549318</v>
      </c>
      <c r="S3" s="7">
        <f t="shared" si="0"/>
        <v>8130069489.3293953</v>
      </c>
      <c r="T3" s="7">
        <f t="shared" si="0"/>
        <v>8098383666.8391285</v>
      </c>
      <c r="U3" s="7">
        <f t="shared" si="0"/>
        <v>8038050225.9060535</v>
      </c>
      <c r="V3" s="7">
        <f t="shared" si="0"/>
        <v>7947559110.7128</v>
      </c>
      <c r="W3" s="7">
        <f t="shared" si="0"/>
        <v>7812339085.1039429</v>
      </c>
      <c r="X3" s="7">
        <f t="shared" si="0"/>
        <v>7657335111.141036</v>
      </c>
      <c r="Y3" s="7">
        <f t="shared" si="0"/>
        <v>7483059608.4330931</v>
      </c>
      <c r="Z3" s="7">
        <f t="shared" si="0"/>
        <v>7290353152.1126757</v>
      </c>
      <c r="AA3" s="7">
        <f t="shared" si="0"/>
        <v>7080338660.7960596</v>
      </c>
      <c r="AB3" s="7">
        <f t="shared" si="0"/>
        <v>6854405335.3253117</v>
      </c>
      <c r="AC3" s="7">
        <f t="shared" si="0"/>
        <v>6614399693.7130613</v>
      </c>
      <c r="AD3" s="7">
        <f t="shared" si="0"/>
        <v>6362390151.4106932</v>
      </c>
      <c r="AE3" s="7">
        <f t="shared" si="0"/>
        <v>6100565084.5095711</v>
      </c>
      <c r="AF3" s="7">
        <f t="shared" si="0"/>
        <v>5831178055.4762211</v>
      </c>
      <c r="AG3" s="7">
        <f t="shared" si="0"/>
        <v>5556416094.1623716</v>
      </c>
      <c r="AH3" s="7">
        <f t="shared" si="0"/>
        <v>5278361126.9544344</v>
      </c>
      <c r="AI3" s="7">
        <f t="shared" si="0"/>
        <v>4998970509.4628401</v>
      </c>
      <c r="AJ3" s="7">
        <f t="shared" si="0"/>
        <v>4719704242.030776</v>
      </c>
      <c r="AK3" s="7">
        <f t="shared" si="0"/>
        <v>4440832382.6326113</v>
      </c>
      <c r="AL3" s="7">
        <f t="shared" si="0"/>
        <v>4163823843.3271422</v>
      </c>
      <c r="AM3" s="7">
        <f t="shared" si="0"/>
        <v>3889939814.8771553</v>
      </c>
      <c r="AN3" s="7">
        <f t="shared" si="0"/>
        <v>3620271302.4161096</v>
      </c>
      <c r="AO3" s="7">
        <f t="shared" si="0"/>
        <v>3355766296.5484462</v>
      </c>
      <c r="AP3" s="7">
        <f t="shared" si="0"/>
        <v>3097256430.1601424</v>
      </c>
      <c r="AQ3" s="7">
        <f t="shared" si="0"/>
        <v>2845530334.694427</v>
      </c>
      <c r="AR3" s="7">
        <f t="shared" si="0"/>
        <v>2601343723.4953313</v>
      </c>
      <c r="AS3" s="7">
        <f t="shared" si="0"/>
        <v>2365452489.7779465</v>
      </c>
      <c r="AT3" s="7">
        <f t="shared" si="0"/>
        <v>2138605543.4128766</v>
      </c>
      <c r="AU3" s="7">
        <f t="shared" si="0"/>
        <v>1921531756.8397214</v>
      </c>
      <c r="AV3" s="7">
        <f t="shared" si="0"/>
        <v>1714929932.3872688</v>
      </c>
      <c r="AW3" s="7">
        <f t="shared" si="0"/>
        <v>1519447350.732743</v>
      </c>
      <c r="AX3" s="7">
        <f t="shared" si="0"/>
        <v>1335691468.5668519</v>
      </c>
      <c r="AY3" s="7">
        <f t="shared" si="0"/>
        <v>1164220861.7055082</v>
      </c>
      <c r="AZ3" s="7">
        <f t="shared" si="0"/>
        <v>1005513561.9961334</v>
      </c>
      <c r="BA3" s="7">
        <f t="shared" si="0"/>
        <v>859964092.11343145</v>
      </c>
      <c r="BB3" s="7">
        <f t="shared" si="0"/>
        <v>727802496.60271299</v>
      </c>
      <c r="BC3" s="7">
        <f t="shared" si="0"/>
        <v>609036545.99998045</v>
      </c>
      <c r="BD3" s="7">
        <f t="shared" si="0"/>
        <v>503517532.40528601</v>
      </c>
      <c r="BE3" s="7">
        <f t="shared" si="0"/>
        <v>410905855.19264704</v>
      </c>
      <c r="BF3" s="7">
        <f t="shared" si="0"/>
        <v>330718050.77218878</v>
      </c>
      <c r="BG3" s="7">
        <f t="shared" si="0"/>
        <v>262334711.44329581</v>
      </c>
      <c r="BH3" s="7">
        <f t="shared" si="0"/>
        <v>204888777.06560144</v>
      </c>
      <c r="BI3" s="7">
        <f t="shared" si="0"/>
        <v>157417567.52350962</v>
      </c>
      <c r="BJ3" s="7">
        <f t="shared" si="0"/>
        <v>118863073.26691021</v>
      </c>
      <c r="BK3" s="7">
        <f t="shared" si="0"/>
        <v>88109242.29893586</v>
      </c>
      <c r="BL3" s="7">
        <f t="shared" si="0"/>
        <v>64054320.163428448</v>
      </c>
      <c r="BM3" s="7">
        <f t="shared" si="0"/>
        <v>45617778.860691778</v>
      </c>
      <c r="BN3" s="7">
        <f t="shared" si="0"/>
        <v>31792605.868886981</v>
      </c>
      <c r="BO3" s="7">
        <f t="shared" si="0"/>
        <v>21665832.464563362</v>
      </c>
      <c r="BP3" s="7">
        <f t="shared" si="0"/>
        <v>14424812.905369764</v>
      </c>
      <c r="BQ3" s="7">
        <f t="shared" si="0"/>
        <v>9378168.3654825445</v>
      </c>
      <c r="BR3" s="7">
        <f t="shared" si="0"/>
        <v>5951419.3579284204</v>
      </c>
      <c r="BS3" s="7">
        <f t="shared" si="0"/>
        <v>3683810.155144949</v>
      </c>
      <c r="BT3" s="7">
        <f t="shared" si="0"/>
        <v>2222721.1440481422</v>
      </c>
      <c r="BU3" s="7">
        <f t="shared" si="0"/>
        <v>1306709.4747806981</v>
      </c>
      <c r="BV3" s="7">
        <f t="shared" si="0"/>
        <v>748160.98663748766</v>
      </c>
      <c r="BW3" s="7">
        <f t="shared" si="0"/>
        <v>416999.21679495194</v>
      </c>
      <c r="BX3" s="7">
        <f t="shared" si="0"/>
        <v>226112.90777285409</v>
      </c>
      <c r="BY3" s="7">
        <f t="shared" si="0"/>
        <v>119178.77146694441</v>
      </c>
      <c r="BZ3" s="7">
        <f t="shared" si="0"/>
        <v>60964.152346107752</v>
      </c>
      <c r="CA3" s="7">
        <f t="shared" si="0"/>
        <v>30161.981161377429</v>
      </c>
      <c r="CB3" s="7">
        <f t="shared" si="0"/>
        <v>14412.054262944614</v>
      </c>
      <c r="CC3" s="7">
        <f t="shared" si="0"/>
        <v>6627.2891079032752</v>
      </c>
      <c r="CD3" s="7">
        <f t="shared" si="0"/>
        <v>2912.0080247882966</v>
      </c>
      <c r="CE3" s="7">
        <f t="shared" si="0"/>
        <v>1209.15431647676</v>
      </c>
      <c r="CF3" s="7">
        <f t="shared" si="0"/>
        <v>457.48139375532435</v>
      </c>
      <c r="CG3" s="7">
        <f t="shared" si="0"/>
        <v>149.04671805791372</v>
      </c>
      <c r="CH3" s="7">
        <f t="shared" si="0"/>
        <v>34.668866344132745</v>
      </c>
    </row>
    <row r="4" spans="1:86">
      <c r="A4" s="6" t="s">
        <v>8</v>
      </c>
      <c r="B4" s="9">
        <f t="array" ref="B4:CH4">TRANSPOSE('Interest Low Data'!E2:E86)</f>
        <v>8214888152.6268091</v>
      </c>
      <c r="C4" s="9">
        <v>240521507.92573667</v>
      </c>
      <c r="D4" s="9">
        <v>238185485.18220046</v>
      </c>
      <c r="E4" s="9">
        <v>235840319.74515235</v>
      </c>
      <c r="F4" s="9">
        <v>233484693.27277577</v>
      </c>
      <c r="G4" s="9">
        <v>230738682.03113821</v>
      </c>
      <c r="H4" s="9">
        <v>227961613.70473555</v>
      </c>
      <c r="I4" s="9">
        <v>225149157.46980089</v>
      </c>
      <c r="J4" s="9">
        <v>222297890.2228829</v>
      </c>
      <c r="K4" s="9">
        <v>219400481.53918886</v>
      </c>
      <c r="L4" s="9">
        <v>214886048.75897238</v>
      </c>
      <c r="M4" s="9">
        <v>210370785.58065128</v>
      </c>
      <c r="N4" s="9">
        <v>205849923.17989939</v>
      </c>
      <c r="O4" s="9">
        <v>201319312.49182704</v>
      </c>
      <c r="P4" s="9">
        <v>196774722.99600968</v>
      </c>
      <c r="Q4" s="9">
        <v>192211312.17759222</v>
      </c>
      <c r="R4" s="9">
        <v>187623789.65520689</v>
      </c>
      <c r="S4" s="9">
        <v>183005999.42475224</v>
      </c>
      <c r="T4" s="9">
        <v>178350979.58184713</v>
      </c>
      <c r="U4" s="9">
        <v>173650523.99240783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24052150.792573668</v>
      </c>
      <c r="D5" s="1">
        <f t="shared" si="1"/>
        <v>23818548.518220048</v>
      </c>
      <c r="E5" s="1">
        <f t="shared" si="1"/>
        <v>23584031.974515237</v>
      </c>
      <c r="F5" s="1">
        <f t="shared" si="1"/>
        <v>23348469.327277578</v>
      </c>
      <c r="G5" s="1">
        <f t="shared" si="1"/>
        <v>23073868.203113824</v>
      </c>
      <c r="H5" s="1">
        <f t="shared" si="1"/>
        <v>22796161.370473556</v>
      </c>
      <c r="I5" s="1">
        <f t="shared" si="1"/>
        <v>22514915.74698009</v>
      </c>
      <c r="J5" s="1">
        <f t="shared" si="1"/>
        <v>22229789.022288293</v>
      </c>
      <c r="K5" s="1">
        <f t="shared" si="1"/>
        <v>21940048.153918888</v>
      </c>
      <c r="L5" s="1">
        <f t="shared" si="1"/>
        <v>21488604.87589724</v>
      </c>
      <c r="M5" s="1">
        <f t="shared" si="1"/>
        <v>21037078.558065131</v>
      </c>
      <c r="N5" s="1">
        <f t="shared" si="1"/>
        <v>20584992.317989942</v>
      </c>
      <c r="O5" s="1">
        <f t="shared" si="1"/>
        <v>20131931.249182705</v>
      </c>
      <c r="P5" s="1">
        <f t="shared" si="1"/>
        <v>19677472.29960097</v>
      </c>
      <c r="Q5" s="1">
        <f t="shared" si="1"/>
        <v>19221131.217759222</v>
      </c>
      <c r="R5" s="1">
        <f t="shared" si="1"/>
        <v>18762378.965520691</v>
      </c>
      <c r="S5" s="1">
        <f t="shared" si="1"/>
        <v>18300599.942475226</v>
      </c>
      <c r="T5" s="1">
        <f t="shared" si="1"/>
        <v>17835097.958184715</v>
      </c>
      <c r="U5" s="1">
        <f t="shared" si="1"/>
        <v>17365052.399240784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TRANSPOSE('Interest Low Data'!C2:D86)</f>
        <v>63332854.419955797</v>
      </c>
      <c r="C6" s="9">
        <v>62711666.215257898</v>
      </c>
      <c r="D6" s="9">
        <v>62088381.821702898</v>
      </c>
      <c r="E6" s="9">
        <v>61462730.015933298</v>
      </c>
      <c r="F6" s="9">
        <v>60834527.157265797</v>
      </c>
      <c r="G6" s="9">
        <v>60104010.676764101</v>
      </c>
      <c r="H6" s="9">
        <v>59365087.367166802</v>
      </c>
      <c r="I6" s="9">
        <v>58616674.2916077</v>
      </c>
      <c r="J6" s="9">
        <v>57857636.683641903</v>
      </c>
      <c r="K6" s="9">
        <v>57085564.834492698</v>
      </c>
      <c r="L6" s="9">
        <v>55891224.591163799</v>
      </c>
      <c r="M6" s="9">
        <v>54694951.5648477</v>
      </c>
      <c r="N6" s="9">
        <v>53495118.731041797</v>
      </c>
      <c r="O6" s="9">
        <v>52290051.185085997</v>
      </c>
      <c r="P6" s="9">
        <v>51078116.796670496</v>
      </c>
      <c r="Q6" s="9">
        <v>49857739.639138103</v>
      </c>
      <c r="R6" s="9">
        <v>48627477.392310403</v>
      </c>
      <c r="S6" s="9">
        <v>47385989.023928799</v>
      </c>
      <c r="T6" s="9">
        <v>46131998.323048003</v>
      </c>
      <c r="U6" s="9">
        <v>44864344.872719802</v>
      </c>
      <c r="V6" s="9">
        <v>20670083.744529799</v>
      </c>
      <c r="W6" s="9">
        <v>19919334.1432858</v>
      </c>
      <c r="X6" s="9">
        <v>19157657.052731998</v>
      </c>
      <c r="Y6" s="9">
        <v>18386167.362278499</v>
      </c>
      <c r="Z6" s="9">
        <v>17606348.353504598</v>
      </c>
      <c r="AA6" s="9">
        <v>16820001.6354229</v>
      </c>
      <c r="AB6" s="9">
        <v>16029239.389513001</v>
      </c>
      <c r="AC6" s="9">
        <v>15236747.909148401</v>
      </c>
      <c r="AD6" s="9">
        <v>14445433.660506301</v>
      </c>
      <c r="AE6" s="9">
        <v>13658341.2814501</v>
      </c>
      <c r="AF6" s="9">
        <v>12878581.2840885</v>
      </c>
      <c r="AG6" s="9">
        <v>12109190.235292399</v>
      </c>
      <c r="AH6" s="9">
        <v>11353067.472038301</v>
      </c>
      <c r="AI6" s="9">
        <v>10612918.9625715</v>
      </c>
      <c r="AJ6" s="9">
        <v>9891169.7179750297</v>
      </c>
      <c r="AK6" s="9">
        <v>9189908.8906582296</v>
      </c>
      <c r="AL6" s="9">
        <v>8510918.2675101794</v>
      </c>
      <c r="AM6" s="9">
        <v>7855646.0436698198</v>
      </c>
      <c r="AN6" s="9">
        <v>7225249.7107959697</v>
      </c>
      <c r="AO6" s="9">
        <v>6620627.0454469696</v>
      </c>
      <c r="AP6" s="9">
        <v>6042472.8314967304</v>
      </c>
      <c r="AQ6" s="9">
        <v>5491347.5862980103</v>
      </c>
      <c r="AR6" s="9">
        <v>4967709.6390609602</v>
      </c>
      <c r="AS6" s="9">
        <v>4471949.0956823397</v>
      </c>
      <c r="AT6" s="9">
        <v>4004391.9905345901</v>
      </c>
      <c r="AU6" s="9">
        <v>3565298.8534742701</v>
      </c>
      <c r="AV6" s="9">
        <v>3154834.9472749601</v>
      </c>
      <c r="AW6" s="9">
        <v>2773054.08946857</v>
      </c>
      <c r="AX6" s="9">
        <v>2419919.9052643399</v>
      </c>
      <c r="AY6" s="9">
        <v>2095318.82329915</v>
      </c>
      <c r="AZ6" s="9">
        <v>1799031.1748009799</v>
      </c>
      <c r="BA6" s="9">
        <v>1530719.9129723499</v>
      </c>
      <c r="BB6" s="9">
        <v>1289840.8647199599</v>
      </c>
      <c r="BC6" s="9">
        <v>1075552.1510328499</v>
      </c>
      <c r="BD6" s="9">
        <v>886830.58993362298</v>
      </c>
      <c r="BE6" s="9">
        <v>722440.89928278897</v>
      </c>
      <c r="BF6" s="9">
        <v>580981.33310440101</v>
      </c>
      <c r="BG6" s="9">
        <v>460909.013758727</v>
      </c>
      <c r="BH6" s="9">
        <v>360382.66822757298</v>
      </c>
      <c r="BI6" s="9">
        <v>277477.553667292</v>
      </c>
      <c r="BJ6" s="9">
        <v>210189.58455016301</v>
      </c>
      <c r="BK6" s="9">
        <v>156481.10033068</v>
      </c>
      <c r="BL6" s="9">
        <v>114384.879491721</v>
      </c>
      <c r="BM6" s="9">
        <v>82010.779309158199</v>
      </c>
      <c r="BN6" s="9">
        <v>57615.732415832797</v>
      </c>
      <c r="BO6" s="9">
        <v>39631.795051986403</v>
      </c>
      <c r="BP6" s="9">
        <v>26670.628805361801</v>
      </c>
      <c r="BQ6" s="9">
        <v>17550.574254620198</v>
      </c>
      <c r="BR6" s="9">
        <v>11288.1666986041</v>
      </c>
      <c r="BS6" s="9">
        <v>7091.1380975054199</v>
      </c>
      <c r="BT6" s="9">
        <v>4348.0832300103102</v>
      </c>
      <c r="BU6" s="9">
        <v>2601.0568925022899</v>
      </c>
      <c r="BV6" s="9">
        <v>1517.27412453029</v>
      </c>
      <c r="BW6" s="9">
        <v>862.58590084643004</v>
      </c>
      <c r="BX6" s="9">
        <v>477.63563123831699</v>
      </c>
      <c r="BY6" s="9">
        <v>257.34261634130598</v>
      </c>
      <c r="BZ6" s="9">
        <v>134.71371841145799</v>
      </c>
      <c r="CA6" s="9">
        <v>68.312173193537504</v>
      </c>
      <c r="CB6" s="9">
        <v>33.568421261545701</v>
      </c>
      <c r="CC6" s="9">
        <v>15.9490947630475</v>
      </c>
      <c r="CD6" s="9">
        <v>7.2890169279454602</v>
      </c>
      <c r="CE6" s="9">
        <v>3.2087562808954599</v>
      </c>
      <c r="CF6" s="9">
        <v>1.3095338839823401</v>
      </c>
      <c r="CG6" s="9">
        <v>0.46833841410237098</v>
      </c>
      <c r="CH6" s="9">
        <v>0.13882447833932501</v>
      </c>
    </row>
    <row r="7" spans="1:86">
      <c r="A7" s="6" t="s">
        <v>12</v>
      </c>
      <c r="B7" s="9">
        <v>147534430.20866799</v>
      </c>
      <c r="C7" s="9">
        <v>152744896.36784399</v>
      </c>
      <c r="D7" s="9">
        <v>158222031.27399999</v>
      </c>
      <c r="E7" s="9">
        <v>163908799.711043</v>
      </c>
      <c r="F7" s="9">
        <v>169795394.63650301</v>
      </c>
      <c r="G7" s="9">
        <v>180480957.05647299</v>
      </c>
      <c r="H7" s="9">
        <v>192010803.06764001</v>
      </c>
      <c r="I7" s="9">
        <v>204448022.25797001</v>
      </c>
      <c r="J7" s="9">
        <v>217891117.63145599</v>
      </c>
      <c r="K7" s="9">
        <v>233154529.56335601</v>
      </c>
      <c r="L7" s="9">
        <v>247925117.86715999</v>
      </c>
      <c r="M7" s="9">
        <v>263893827.27719</v>
      </c>
      <c r="N7" s="9">
        <v>281120491.662727</v>
      </c>
      <c r="O7" s="9">
        <v>299592773.00588</v>
      </c>
      <c r="P7" s="9">
        <v>319268910.54008698</v>
      </c>
      <c r="Q7" s="9">
        <v>340049708.75986302</v>
      </c>
      <c r="R7" s="9">
        <v>361855076.15876001</v>
      </c>
      <c r="S7" s="9">
        <v>384622984.27753901</v>
      </c>
      <c r="T7" s="9">
        <v>408253856.07422101</v>
      </c>
      <c r="U7" s="9">
        <v>432656395.710558</v>
      </c>
      <c r="V7" s="9">
        <v>334133546.67881298</v>
      </c>
      <c r="W7" s="9">
        <v>350940852.38403398</v>
      </c>
      <c r="X7" s="9">
        <v>366908054.519728</v>
      </c>
      <c r="Y7" s="9">
        <v>381731128.57436401</v>
      </c>
      <c r="Z7" s="9">
        <v>395151940.35257202</v>
      </c>
      <c r="AA7" s="9">
        <v>406926645.91242599</v>
      </c>
      <c r="AB7" s="9">
        <v>416611876.18016601</v>
      </c>
      <c r="AC7" s="9">
        <v>423998588.22864097</v>
      </c>
      <c r="AD7" s="9">
        <v>428971287.80161601</v>
      </c>
      <c r="AE7" s="9">
        <v>431466871.408943</v>
      </c>
      <c r="AF7" s="9">
        <v>431554740.03456497</v>
      </c>
      <c r="AG7" s="9">
        <v>429341821.50950998</v>
      </c>
      <c r="AH7" s="9">
        <v>424962573.42446297</v>
      </c>
      <c r="AI7" s="9">
        <v>418622463.75337797</v>
      </c>
      <c r="AJ7" s="9">
        <v>410571816.941113</v>
      </c>
      <c r="AK7" s="9">
        <v>401043601.89378899</v>
      </c>
      <c r="AL7" s="9">
        <v>390287825.48229098</v>
      </c>
      <c r="AM7" s="9">
        <v>378511060.86369097</v>
      </c>
      <c r="AN7" s="9">
        <v>365887895.22935098</v>
      </c>
      <c r="AO7" s="9">
        <v>352562228.23931003</v>
      </c>
      <c r="AP7" s="9">
        <v>338601315.53902298</v>
      </c>
      <c r="AQ7" s="9">
        <v>324061173.65363097</v>
      </c>
      <c r="AR7" s="9">
        <v>308963835.78318399</v>
      </c>
      <c r="AS7" s="9">
        <v>293338571.962726</v>
      </c>
      <c r="AT7" s="9">
        <v>277227560.88500702</v>
      </c>
      <c r="AU7" s="9">
        <v>260682478.30417001</v>
      </c>
      <c r="AV7" s="9">
        <v>243775644.67886901</v>
      </c>
      <c r="AW7" s="9">
        <v>226566248.598405</v>
      </c>
      <c r="AX7" s="9">
        <v>209121431.01308501</v>
      </c>
      <c r="AY7" s="9">
        <v>191538606.737241</v>
      </c>
      <c r="AZ7" s="9">
        <v>173915845.56778499</v>
      </c>
      <c r="BA7" s="9">
        <v>156429798.36114901</v>
      </c>
      <c r="BB7" s="9">
        <v>139310184.636094</v>
      </c>
      <c r="BC7" s="9">
        <v>122714557.823661</v>
      </c>
      <c r="BD7" s="9">
        <v>106830372.594864</v>
      </c>
      <c r="BE7" s="9">
        <v>91792539.176954895</v>
      </c>
      <c r="BF7" s="9">
        <v>77723899.518954203</v>
      </c>
      <c r="BG7" s="9">
        <v>64855066.707234502</v>
      </c>
      <c r="BH7" s="9">
        <v>53257490.185832299</v>
      </c>
      <c r="BI7" s="9">
        <v>42999543.728637397</v>
      </c>
      <c r="BJ7" s="9">
        <v>34109533.581431501</v>
      </c>
      <c r="BK7" s="9">
        <v>26541718.3041448</v>
      </c>
      <c r="BL7" s="9">
        <v>20243786.028147802</v>
      </c>
      <c r="BM7" s="9">
        <v>15111695.5783164</v>
      </c>
      <c r="BN7" s="9">
        <v>11022935.847974399</v>
      </c>
      <c r="BO7" s="9">
        <v>7851362.7380785104</v>
      </c>
      <c r="BP7" s="9">
        <v>5452718.2982429499</v>
      </c>
      <c r="BQ7" s="9">
        <v>3690543.4842639798</v>
      </c>
      <c r="BR7" s="9">
        <v>2434863.61682272</v>
      </c>
      <c r="BS7" s="9">
        <v>1564512.1776536501</v>
      </c>
      <c r="BT7" s="9">
        <v>978345.22035887802</v>
      </c>
      <c r="BU7" s="9">
        <v>595148.71549412899</v>
      </c>
      <c r="BV7" s="9">
        <v>352089.32531713002</v>
      </c>
      <c r="BW7" s="9">
        <v>202533.69962510001</v>
      </c>
      <c r="BX7" s="9">
        <v>113239.887907857</v>
      </c>
      <c r="BY7" s="9">
        <v>61532.639648503697</v>
      </c>
      <c r="BZ7" s="9">
        <v>32496.3820367021</v>
      </c>
      <c r="CA7" s="9">
        <v>16586.474160080601</v>
      </c>
      <c r="CB7" s="9">
        <v>8183.5583616681297</v>
      </c>
      <c r="CC7" s="9">
        <v>3898.1506615890298</v>
      </c>
      <c r="CD7" s="9">
        <v>1782.92493212724</v>
      </c>
      <c r="CE7" s="9">
        <v>784.73879593484298</v>
      </c>
      <c r="CF7" s="9">
        <v>320.84958362608802</v>
      </c>
      <c r="CG7" s="9">
        <v>118.380914841416</v>
      </c>
      <c r="CH7" s="9">
        <v>35.570107856117403</v>
      </c>
    </row>
    <row r="8" spans="1:86" ht="15" customHeight="1">
      <c r="A8" s="6" t="s">
        <v>13</v>
      </c>
      <c r="B8" s="7">
        <f t="shared" ref="B8:CH8" si="2">MAX((B12-B7)*$B$32*$B$33, 0)</f>
        <v>4133087.1923594419</v>
      </c>
      <c r="C8" s="7">
        <f t="shared" si="2"/>
        <v>6119586.5355055248</v>
      </c>
      <c r="D8" s="7">
        <f t="shared" si="2"/>
        <v>8338103.3509200094</v>
      </c>
      <c r="E8" s="7">
        <f t="shared" si="2"/>
        <v>10810807.513361936</v>
      </c>
      <c r="F8" s="7">
        <f t="shared" si="2"/>
        <v>13562762.960668737</v>
      </c>
      <c r="G8" s="7">
        <f t="shared" si="2"/>
        <v>14568716.71228135</v>
      </c>
      <c r="H8" s="7">
        <f t="shared" si="2"/>
        <v>15649423.747591199</v>
      </c>
      <c r="I8" s="7">
        <f t="shared" si="2"/>
        <v>16808225.591652595</v>
      </c>
      <c r="J8" s="7">
        <f t="shared" si="2"/>
        <v>18050371.948788479</v>
      </c>
      <c r="K8" s="7">
        <f t="shared" si="2"/>
        <v>19084915.935390484</v>
      </c>
      <c r="L8" s="7">
        <f t="shared" si="2"/>
        <v>20022731.49779281</v>
      </c>
      <c r="M8" s="7">
        <f t="shared" si="2"/>
        <v>20993583.753580198</v>
      </c>
      <c r="N8" s="7">
        <f t="shared" si="2"/>
        <v>21987475.371654656</v>
      </c>
      <c r="O8" s="7">
        <f t="shared" si="2"/>
        <v>22987462.005530387</v>
      </c>
      <c r="P8" s="7">
        <f t="shared" si="2"/>
        <v>23972960.40716346</v>
      </c>
      <c r="Q8" s="7">
        <f t="shared" si="2"/>
        <v>24918037.846857533</v>
      </c>
      <c r="R8" s="7">
        <f t="shared" si="2"/>
        <v>25797499.535320804</v>
      </c>
      <c r="S8" s="7">
        <f t="shared" si="2"/>
        <v>26584933.29343361</v>
      </c>
      <c r="T8" s="7">
        <f t="shared" si="2"/>
        <v>27250076.122827169</v>
      </c>
      <c r="U8" s="7">
        <f t="shared" si="2"/>
        <v>27762405.37956563</v>
      </c>
      <c r="V8" s="7">
        <f t="shared" si="2"/>
        <v>18843168.506898556</v>
      </c>
      <c r="W8" s="7">
        <f t="shared" si="2"/>
        <v>18513959.988705728</v>
      </c>
      <c r="X8" s="7">
        <f t="shared" si="2"/>
        <v>17929844.469714224</v>
      </c>
      <c r="Y8" s="7">
        <f t="shared" si="2"/>
        <v>17080948.636767108</v>
      </c>
      <c r="Z8" s="7">
        <f t="shared" si="2"/>
        <v>15966797.173919758</v>
      </c>
      <c r="AA8" s="7">
        <f t="shared" si="2"/>
        <v>14596837.746781081</v>
      </c>
      <c r="AB8" s="7">
        <f t="shared" si="2"/>
        <v>12996686.102330267</v>
      </c>
      <c r="AC8" s="7">
        <f t="shared" si="2"/>
        <v>11206196.975970799</v>
      </c>
      <c r="AD8" s="7">
        <f t="shared" si="2"/>
        <v>9280049.9813212641</v>
      </c>
      <c r="AE8" s="7">
        <f t="shared" si="2"/>
        <v>7278768.8782439409</v>
      </c>
      <c r="AF8" s="7">
        <f t="shared" si="2"/>
        <v>5263981.6594827063</v>
      </c>
      <c r="AG8" s="7">
        <f t="shared" si="2"/>
        <v>3296438.2880058177</v>
      </c>
      <c r="AH8" s="7">
        <f t="shared" si="2"/>
        <v>1425810.4037255608</v>
      </c>
      <c r="AI8" s="7">
        <f t="shared" si="2"/>
        <v>0</v>
      </c>
      <c r="AJ8" s="7">
        <f t="shared" si="2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7178398965.5431452</v>
      </c>
      <c r="C9" s="7">
        <f t="shared" ref="C9:CH9" si="3">C4-C6-C7-C8</f>
        <v>18945358.807129271</v>
      </c>
      <c r="D9" s="7">
        <f t="shared" si="3"/>
        <v>9536968.7355775647</v>
      </c>
      <c r="E9" s="7">
        <f t="shared" si="3"/>
        <v>-342017.49518588744</v>
      </c>
      <c r="F9" s="7">
        <f t="shared" si="3"/>
        <v>-10707991.481661761</v>
      </c>
      <c r="G9" s="7">
        <f t="shared" si="3"/>
        <v>-24415002.414380226</v>
      </c>
      <c r="H9" s="7">
        <f t="shared" si="3"/>
        <v>-39063700.477662444</v>
      </c>
      <c r="I9" s="7">
        <f t="shared" si="3"/>
        <v>-54723764.671429418</v>
      </c>
      <c r="J9" s="7">
        <f t="shared" si="3"/>
        <v>-71501236.041003481</v>
      </c>
      <c r="K9" s="7">
        <f t="shared" si="3"/>
        <v>-89924528.794050321</v>
      </c>
      <c r="L9" s="7">
        <f t="shared" si="3"/>
        <v>-108953025.19714421</v>
      </c>
      <c r="M9" s="7">
        <f t="shared" si="3"/>
        <v>-129211577.01496662</v>
      </c>
      <c r="N9" s="7">
        <f t="shared" si="3"/>
        <v>-150753162.58552405</v>
      </c>
      <c r="O9" s="7">
        <f t="shared" si="3"/>
        <v>-173550973.70466933</v>
      </c>
      <c r="P9" s="7">
        <f t="shared" si="3"/>
        <v>-197545264.74791127</v>
      </c>
      <c r="Q9" s="7">
        <f t="shared" si="3"/>
        <v>-222614174.06826645</v>
      </c>
      <c r="R9" s="7">
        <f t="shared" si="3"/>
        <v>-248656263.43118435</v>
      </c>
      <c r="S9" s="7">
        <f t="shared" si="3"/>
        <v>-275587907.17014921</v>
      </c>
      <c r="T9" s="7">
        <f t="shared" si="3"/>
        <v>-303284950.93824905</v>
      </c>
      <c r="U9" s="7">
        <f t="shared" si="3"/>
        <v>-331632621.97043562</v>
      </c>
      <c r="V9" s="7">
        <f t="shared" si="3"/>
        <v>-373646798.93024135</v>
      </c>
      <c r="W9" s="7">
        <f t="shared" si="3"/>
        <v>-389374146.51602554</v>
      </c>
      <c r="X9" s="7">
        <f t="shared" si="3"/>
        <v>-403995556.04217422</v>
      </c>
      <c r="Y9" s="7">
        <f t="shared" si="3"/>
        <v>-417198244.57340962</v>
      </c>
      <c r="Z9" s="7">
        <f t="shared" si="3"/>
        <v>-428725085.87999636</v>
      </c>
      <c r="AA9" s="7">
        <f t="shared" si="3"/>
        <v>-438343485.29462993</v>
      </c>
      <c r="AB9" s="7">
        <f t="shared" si="3"/>
        <v>-445637801.67200929</v>
      </c>
      <c r="AC9" s="7">
        <f t="shared" si="3"/>
        <v>-450441533.11376017</v>
      </c>
      <c r="AD9" s="7">
        <f t="shared" si="3"/>
        <v>-452696771.4434436</v>
      </c>
      <c r="AE9" s="7">
        <f t="shared" si="3"/>
        <v>-452403981.56863701</v>
      </c>
      <c r="AF9" s="7">
        <f t="shared" si="3"/>
        <v>-449697302.97813618</v>
      </c>
      <c r="AG9" s="7">
        <f t="shared" si="3"/>
        <v>-444747450.03280818</v>
      </c>
      <c r="AH9" s="7">
        <f t="shared" si="3"/>
        <v>-437741451.30022687</v>
      </c>
      <c r="AI9" s="7">
        <f t="shared" si="3"/>
        <v>-429235382.71594948</v>
      </c>
      <c r="AJ9" s="7">
        <f t="shared" si="3"/>
        <v>-420462986.65908802</v>
      </c>
      <c r="AK9" s="7">
        <f t="shared" si="3"/>
        <v>-410233510.78444719</v>
      </c>
      <c r="AL9" s="7">
        <f t="shared" si="3"/>
        <v>-398798743.74980116</v>
      </c>
      <c r="AM9" s="7">
        <f t="shared" si="3"/>
        <v>-386366706.90736079</v>
      </c>
      <c r="AN9" s="7">
        <f t="shared" si="3"/>
        <v>-373113144.94014698</v>
      </c>
      <c r="AO9" s="7">
        <f t="shared" si="3"/>
        <v>-359182855.28475702</v>
      </c>
      <c r="AP9" s="7">
        <f t="shared" si="3"/>
        <v>-344643788.3705197</v>
      </c>
      <c r="AQ9" s="7">
        <f t="shared" si="3"/>
        <v>-329552521.23992896</v>
      </c>
      <c r="AR9" s="7">
        <f t="shared" si="3"/>
        <v>-313931545.42224497</v>
      </c>
      <c r="AS9" s="7">
        <f t="shared" si="3"/>
        <v>-297810521.05840832</v>
      </c>
      <c r="AT9" s="7">
        <f t="shared" si="3"/>
        <v>-281231952.87554163</v>
      </c>
      <c r="AU9" s="7">
        <f t="shared" si="3"/>
        <v>-264247777.15764427</v>
      </c>
      <c r="AV9" s="7">
        <f t="shared" si="3"/>
        <v>-246930479.62614396</v>
      </c>
      <c r="AW9" s="7">
        <f t="shared" si="3"/>
        <v>-229339302.68787357</v>
      </c>
      <c r="AX9" s="7">
        <f t="shared" si="3"/>
        <v>-211541350.91834936</v>
      </c>
      <c r="AY9" s="7">
        <f t="shared" si="3"/>
        <v>-193633925.56054014</v>
      </c>
      <c r="AZ9" s="7">
        <f t="shared" si="3"/>
        <v>-175714876.74258599</v>
      </c>
      <c r="BA9" s="7">
        <f t="shared" si="3"/>
        <v>-157960518.27412137</v>
      </c>
      <c r="BB9" s="7">
        <f t="shared" si="3"/>
        <v>-140600025.50081396</v>
      </c>
      <c r="BC9" s="7">
        <f t="shared" si="3"/>
        <v>-123790109.97469385</v>
      </c>
      <c r="BD9" s="7">
        <f t="shared" si="3"/>
        <v>-107717203.18479761</v>
      </c>
      <c r="BE9" s="7">
        <f t="shared" si="3"/>
        <v>-92514980.076237679</v>
      </c>
      <c r="BF9" s="7">
        <f t="shared" si="3"/>
        <v>-78304880.852058604</v>
      </c>
      <c r="BG9" s="7">
        <f t="shared" si="3"/>
        <v>-65315975.720993228</v>
      </c>
      <c r="BH9" s="7">
        <f t="shared" si="3"/>
        <v>-53617872.854059875</v>
      </c>
      <c r="BI9" s="7">
        <f t="shared" si="3"/>
        <v>-43277021.282304689</v>
      </c>
      <c r="BJ9" s="7">
        <f t="shared" si="3"/>
        <v>-34319723.165981665</v>
      </c>
      <c r="BK9" s="7">
        <f t="shared" si="3"/>
        <v>-26698199.40447548</v>
      </c>
      <c r="BL9" s="7">
        <f t="shared" si="3"/>
        <v>-20358170.907639522</v>
      </c>
      <c r="BM9" s="7">
        <f t="shared" si="3"/>
        <v>-15193706.357625557</v>
      </c>
      <c r="BN9" s="7">
        <f t="shared" si="3"/>
        <v>-11080551.580390232</v>
      </c>
      <c r="BO9" s="7">
        <f t="shared" si="3"/>
        <v>-7890994.5331304967</v>
      </c>
      <c r="BP9" s="7">
        <f t="shared" si="3"/>
        <v>-5479388.9270483116</v>
      </c>
      <c r="BQ9" s="7">
        <f t="shared" si="3"/>
        <v>-3708094.0585186002</v>
      </c>
      <c r="BR9" s="7">
        <f t="shared" si="3"/>
        <v>-2446151.7835213239</v>
      </c>
      <c r="BS9" s="7">
        <f t="shared" si="3"/>
        <v>-1571603.3157511554</v>
      </c>
      <c r="BT9" s="7">
        <f t="shared" si="3"/>
        <v>-982693.30358888838</v>
      </c>
      <c r="BU9" s="7">
        <f t="shared" si="3"/>
        <v>-597749.77238663123</v>
      </c>
      <c r="BV9" s="7">
        <f t="shared" si="3"/>
        <v>-353606.59944166034</v>
      </c>
      <c r="BW9" s="7">
        <f t="shared" si="3"/>
        <v>-203396.28552594644</v>
      </c>
      <c r="BX9" s="7">
        <f t="shared" si="3"/>
        <v>-113717.52353909532</v>
      </c>
      <c r="BY9" s="7">
        <f t="shared" si="3"/>
        <v>-61789.982264845006</v>
      </c>
      <c r="BZ9" s="7">
        <f t="shared" si="3"/>
        <v>-32631.095755113558</v>
      </c>
      <c r="CA9" s="7">
        <f t="shared" si="3"/>
        <v>-16654.78633327414</v>
      </c>
      <c r="CB9" s="7">
        <f t="shared" si="3"/>
        <v>-8217.1267829296758</v>
      </c>
      <c r="CC9" s="7">
        <f t="shared" si="3"/>
        <v>-3914.0997563520773</v>
      </c>
      <c r="CD9" s="7">
        <f t="shared" si="3"/>
        <v>-1790.2139490551856</v>
      </c>
      <c r="CE9" s="7">
        <f t="shared" si="3"/>
        <v>-787.94755221573848</v>
      </c>
      <c r="CF9" s="7">
        <f t="shared" si="3"/>
        <v>-322.15911751007036</v>
      </c>
      <c r="CG9" s="7">
        <f t="shared" si="3"/>
        <v>-118.84925325551838</v>
      </c>
      <c r="CH9" s="7">
        <f t="shared" si="3"/>
        <v>-35.708932334456726</v>
      </c>
    </row>
    <row r="10" spans="1:86">
      <c r="A10" s="6" t="s">
        <v>15</v>
      </c>
      <c r="B10" s="7">
        <f t="shared" ref="B10:CH10" si="4">B9-C3+(1+$B$28)*B3</f>
        <v>1079155841.6845379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TRANSPOSE('Interest Low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0.970873786407767</v>
      </c>
      <c r="C17" s="5">
        <f t="shared" si="5"/>
        <v>0.94259590913375435</v>
      </c>
      <c r="D17" s="5">
        <f t="shared" si="5"/>
        <v>0.91514165935315961</v>
      </c>
      <c r="E17" s="5">
        <f t="shared" si="5"/>
        <v>0.888487047915689</v>
      </c>
      <c r="F17" s="5">
        <f t="shared" si="5"/>
        <v>0.86260878438416411</v>
      </c>
      <c r="G17" s="5">
        <f t="shared" si="5"/>
        <v>0.83748425668365445</v>
      </c>
      <c r="H17" s="5">
        <f t="shared" si="5"/>
        <v>0.81309151134335378</v>
      </c>
      <c r="I17" s="5">
        <f t="shared" si="5"/>
        <v>0.78940923431393573</v>
      </c>
      <c r="J17" s="5">
        <f t="shared" si="5"/>
        <v>0.76641673234362695</v>
      </c>
      <c r="K17" s="5">
        <f t="shared" si="5"/>
        <v>0.74409391489672516</v>
      </c>
      <c r="L17" s="5">
        <f t="shared" si="5"/>
        <v>0.72242127659876232</v>
      </c>
      <c r="M17" s="5">
        <f t="shared" si="5"/>
        <v>0.70137988019297326</v>
      </c>
      <c r="N17" s="5">
        <f t="shared" si="5"/>
        <v>0.68095133999317792</v>
      </c>
      <c r="O17" s="5">
        <f t="shared" si="5"/>
        <v>0.66111780581861923</v>
      </c>
      <c r="P17" s="5">
        <f t="shared" si="5"/>
        <v>0.64186194739671765</v>
      </c>
      <c r="Q17" s="5">
        <f t="shared" si="5"/>
        <v>0.62316693922011435</v>
      </c>
      <c r="R17" s="5">
        <f t="shared" si="5"/>
        <v>0.60501644584477121</v>
      </c>
      <c r="S17" s="5">
        <f t="shared" si="5"/>
        <v>0.5873946076162827</v>
      </c>
      <c r="T17" s="5">
        <f t="shared" si="5"/>
        <v>0.57028602681192497</v>
      </c>
      <c r="U17" s="5">
        <f t="shared" si="5"/>
        <v>0.55367575418633497</v>
      </c>
      <c r="V17" s="5">
        <f t="shared" si="5"/>
        <v>0.5375492759090631</v>
      </c>
      <c r="W17" s="5">
        <f t="shared" si="5"/>
        <v>0.52189250088258554</v>
      </c>
      <c r="X17" s="5">
        <f t="shared" si="5"/>
        <v>0.50669174842969467</v>
      </c>
      <c r="Y17" s="5">
        <f t="shared" si="5"/>
        <v>0.49193373633950943</v>
      </c>
      <c r="Z17" s="5">
        <f t="shared" si="5"/>
        <v>0.47760556926165965</v>
      </c>
      <c r="AA17" s="5">
        <f t="shared" si="5"/>
        <v>0.46369472743850448</v>
      </c>
      <c r="AB17" s="5">
        <f t="shared" si="5"/>
        <v>0.45018905576553836</v>
      </c>
      <c r="AC17" s="5">
        <f t="shared" si="5"/>
        <v>0.4370767531704256</v>
      </c>
      <c r="AD17" s="5">
        <f t="shared" si="5"/>
        <v>0.42434636230138412</v>
      </c>
      <c r="AE17" s="5">
        <f t="shared" si="5"/>
        <v>0.41198675951590691</v>
      </c>
      <c r="AF17" s="5">
        <f t="shared" si="5"/>
        <v>0.39998714516107459</v>
      </c>
      <c r="AG17" s="5">
        <f t="shared" si="5"/>
        <v>0.38833703413696569</v>
      </c>
      <c r="AH17" s="5">
        <f t="shared" si="5"/>
        <v>0.37702624673491814</v>
      </c>
      <c r="AI17" s="5">
        <f t="shared" si="5"/>
        <v>0.36604489974263904</v>
      </c>
      <c r="AJ17" s="5">
        <f t="shared" si="5"/>
        <v>0.35538339780838735</v>
      </c>
      <c r="AK17" s="5">
        <f t="shared" si="5"/>
        <v>0.34503242505668674</v>
      </c>
      <c r="AL17" s="5">
        <f t="shared" si="5"/>
        <v>0.33498293694823961</v>
      </c>
      <c r="AM17" s="5">
        <f t="shared" si="5"/>
        <v>0.3252261523769317</v>
      </c>
      <c r="AN17" s="5">
        <f t="shared" si="5"/>
        <v>0.31575354599702099</v>
      </c>
      <c r="AO17" s="5">
        <f t="shared" si="5"/>
        <v>0.30655684077380685</v>
      </c>
      <c r="AP17" s="5">
        <f t="shared" si="5"/>
        <v>0.29762800075126877</v>
      </c>
      <c r="AQ17" s="5">
        <f t="shared" si="5"/>
        <v>0.28895922403035801</v>
      </c>
      <c r="AR17" s="5">
        <f t="shared" si="5"/>
        <v>0.28054293595180391</v>
      </c>
      <c r="AS17" s="5">
        <f t="shared" si="5"/>
        <v>0.27237178247747956</v>
      </c>
      <c r="AT17" s="5">
        <f t="shared" si="5"/>
        <v>0.26443862376454325</v>
      </c>
      <c r="AU17" s="5">
        <f t="shared" si="5"/>
        <v>0.25673652792674101</v>
      </c>
      <c r="AV17" s="5">
        <f t="shared" si="5"/>
        <v>0.24925876497741845</v>
      </c>
      <c r="AW17" s="5">
        <f t="shared" si="5"/>
        <v>0.24199880094894996</v>
      </c>
      <c r="AX17" s="5">
        <f t="shared" si="5"/>
        <v>0.2349502921834466</v>
      </c>
      <c r="AY17" s="5">
        <f t="shared" si="5"/>
        <v>0.22810707978975397</v>
      </c>
      <c r="AZ17" s="5">
        <f t="shared" si="5"/>
        <v>0.22146318426189707</v>
      </c>
      <c r="BA17" s="5">
        <f t="shared" si="5"/>
        <v>0.215012800254269</v>
      </c>
      <c r="BB17" s="5">
        <f t="shared" si="5"/>
        <v>0.20875029150899907</v>
      </c>
      <c r="BC17" s="5">
        <f t="shared" si="5"/>
        <v>0.20267018593106703</v>
      </c>
      <c r="BD17" s="5">
        <f t="shared" si="5"/>
        <v>0.19676717080686118</v>
      </c>
      <c r="BE17" s="5">
        <f t="shared" si="5"/>
        <v>0.19103608816200118</v>
      </c>
      <c r="BF17" s="5">
        <f t="shared" si="5"/>
        <v>0.18547193025437006</v>
      </c>
      <c r="BG17" s="5">
        <f t="shared" si="5"/>
        <v>0.18006983519841754</v>
      </c>
      <c r="BH17" s="5">
        <f t="shared" si="5"/>
        <v>0.17482508271691022</v>
      </c>
      <c r="BI17" s="5">
        <f t="shared" si="5"/>
        <v>0.1697330900164177</v>
      </c>
      <c r="BJ17" s="5">
        <f t="shared" si="5"/>
        <v>0.16478940778292983</v>
      </c>
      <c r="BK17" s="5">
        <f t="shared" si="5"/>
        <v>0.15998971629410663</v>
      </c>
      <c r="BL17" s="5">
        <f t="shared" si="5"/>
        <v>0.15532982164476369</v>
      </c>
      <c r="BM17" s="5">
        <f t="shared" si="5"/>
        <v>0.15080565208229488</v>
      </c>
      <c r="BN17" s="5">
        <f t="shared" si="5"/>
        <v>0.14641325444882999</v>
      </c>
      <c r="BO17" s="5">
        <f t="shared" si="5"/>
        <v>0.14214879072701941</v>
      </c>
      <c r="BP17" s="5">
        <f t="shared" si="5"/>
        <v>0.1380085346864266</v>
      </c>
      <c r="BQ17" s="5">
        <f t="shared" si="5"/>
        <v>0.13398886862759865</v>
      </c>
      <c r="BR17" s="5">
        <f t="shared" si="5"/>
        <v>0.13008628022096957</v>
      </c>
      <c r="BS17" s="5">
        <f t="shared" si="5"/>
        <v>0.12629735943783454</v>
      </c>
      <c r="BT17" s="5">
        <f t="shared" si="5"/>
        <v>0.12261879557071313</v>
      </c>
      <c r="BU17" s="5">
        <f t="shared" si="5"/>
        <v>0.1190473743404982</v>
      </c>
      <c r="BV17" s="5">
        <f t="shared" si="5"/>
        <v>0.11557997508786232</v>
      </c>
      <c r="BW17" s="5">
        <f t="shared" si="5"/>
        <v>0.11221356804646829</v>
      </c>
      <c r="BX17" s="5">
        <f t="shared" si="5"/>
        <v>0.10894521169560026</v>
      </c>
      <c r="BY17" s="5">
        <f t="shared" si="5"/>
        <v>0.10577205018990318</v>
      </c>
      <c r="BZ17" s="5">
        <f t="shared" si="5"/>
        <v>0.10269131086398368</v>
      </c>
      <c r="CA17" s="5">
        <f t="shared" si="5"/>
        <v>9.9700301809692873E-2</v>
      </c>
      <c r="CB17" s="5">
        <f t="shared" si="5"/>
        <v>9.679640952397367E-2</v>
      </c>
      <c r="CC17" s="5">
        <f t="shared" si="5"/>
        <v>9.3977096625217166E-2</v>
      </c>
      <c r="CD17" s="5">
        <f t="shared" si="5"/>
        <v>9.1239899636133173E-2</v>
      </c>
      <c r="CE17" s="5">
        <f t="shared" si="5"/>
        <v>8.8582426831197242E-2</v>
      </c>
      <c r="CF17" s="5">
        <f t="shared" si="5"/>
        <v>8.6002356146793454E-2</v>
      </c>
      <c r="CG17" s="5">
        <f t="shared" si="5"/>
        <v>8.3497433152226644E-2</v>
      </c>
      <c r="CH17" s="5">
        <f t="shared" si="5"/>
        <v>8.1065469079831712E-2</v>
      </c>
    </row>
    <row r="18" spans="1:86">
      <c r="A18" s="5" t="s">
        <v>19</v>
      </c>
      <c r="B18" s="7">
        <f t="shared" ref="B18:CH18" si="6">B10</f>
        <v>1079155841.6845379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1047724118.140328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233516027.11236572</v>
      </c>
      <c r="D21" s="5">
        <f t="shared" si="8"/>
        <v>224512663.94778064</v>
      </c>
      <c r="E21" s="5">
        <f t="shared" si="8"/>
        <v>215827301.55395848</v>
      </c>
      <c r="F21" s="5">
        <f t="shared" si="8"/>
        <v>207448125.85942867</v>
      </c>
      <c r="G21" s="5">
        <f t="shared" si="8"/>
        <v>199037214.0172843</v>
      </c>
      <c r="H21" s="5">
        <f t="shared" si="8"/>
        <v>190914262.60591683</v>
      </c>
      <c r="I21" s="5">
        <f t="shared" si="8"/>
        <v>183066868.72480315</v>
      </c>
      <c r="J21" s="5">
        <f t="shared" si="8"/>
        <v>175484007.31044933</v>
      </c>
      <c r="K21" s="5">
        <f t="shared" si="8"/>
        <v>168152200.13588339</v>
      </c>
      <c r="L21" s="5">
        <f t="shared" si="8"/>
        <v>159895401.27775234</v>
      </c>
      <c r="M21" s="5">
        <f t="shared" si="8"/>
        <v>151976331.47825864</v>
      </c>
      <c r="N21" s="5">
        <f t="shared" si="8"/>
        <v>144378994.45765057</v>
      </c>
      <c r="O21" s="5">
        <f t="shared" si="8"/>
        <v>137088655.60781494</v>
      </c>
      <c r="P21" s="5">
        <f t="shared" si="8"/>
        <v>130091273.10768852</v>
      </c>
      <c r="Q21" s="5">
        <f t="shared" si="8"/>
        <v>123373127.14598781</v>
      </c>
      <c r="R21" s="5">
        <f t="shared" si="8"/>
        <v>116920942.72431383</v>
      </c>
      <c r="S21" s="5">
        <f t="shared" si="8"/>
        <v>110721639.34023385</v>
      </c>
      <c r="T21" s="5">
        <f t="shared" si="8"/>
        <v>104762403.66945875</v>
      </c>
      <c r="U21" s="5">
        <f t="shared" si="8"/>
        <v>99030467.38143912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1047724118.140328</v>
      </c>
    </row>
    <row r="24" spans="1:86" ht="15.75" customHeight="1">
      <c r="A24" s="5" t="s">
        <v>23</v>
      </c>
      <c r="B24" s="7">
        <f>SUM(B21:CH21)</f>
        <v>11291086060.085281</v>
      </c>
    </row>
    <row r="25" spans="1:86" ht="15.75" customHeight="1">
      <c r="A25" s="5" t="s">
        <v>17</v>
      </c>
      <c r="B25" s="14">
        <f>B23/B24</f>
        <v>9.2792147058740476E-2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24">
        <v>0.03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00"/>
  <sheetViews>
    <sheetView workbookViewId="0"/>
  </sheetViews>
  <sheetFormatPr defaultColWidth="12.5703125" defaultRowHeight="15" customHeight="1"/>
  <cols>
    <col min="1" max="1" width="7.140625" customWidth="1"/>
    <col min="2" max="2" width="12.42578125" customWidth="1"/>
    <col min="3" max="3" width="12" customWidth="1"/>
    <col min="4" max="4" width="18.42578125" customWidth="1"/>
    <col min="5" max="5" width="31.5703125" customWidth="1"/>
    <col min="6" max="6" width="42.42578125" customWidth="1"/>
    <col min="7" max="7" width="12.140625" customWidth="1"/>
    <col min="8" max="25" width="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7" ht="15.75">
      <c r="A2" s="1">
        <v>2023</v>
      </c>
      <c r="B2" s="3">
        <v>1727268324.7743499</v>
      </c>
      <c r="C2" s="1">
        <v>63332854.419955797</v>
      </c>
      <c r="D2" s="1">
        <v>142685880.85908699</v>
      </c>
      <c r="E2" s="1">
        <f>'Interest High Value'!$B$31*B2</f>
        <v>8214888152.6268091</v>
      </c>
      <c r="F2" s="1">
        <v>157375114</v>
      </c>
      <c r="G2" s="4"/>
    </row>
    <row r="3" spans="1:7" ht="15.75">
      <c r="A3" s="1">
        <v>2024</v>
      </c>
      <c r="B3" s="4">
        <v>50572226.224923603</v>
      </c>
      <c r="C3" s="1">
        <v>62711666.215257898</v>
      </c>
      <c r="D3" s="1">
        <v>147725111.04120201</v>
      </c>
      <c r="E3" s="1">
        <f>'Interest High Value'!$B$31*B3</f>
        <v>240521507.92573667</v>
      </c>
      <c r="F3" s="1">
        <v>167315340.5</v>
      </c>
      <c r="G3" s="4"/>
    </row>
    <row r="4" spans="1:7" ht="15.75">
      <c r="A4" s="1">
        <v>2025</v>
      </c>
      <c r="B4" s="4">
        <v>50081052.393229701</v>
      </c>
      <c r="C4" s="1">
        <v>62088381.821702898</v>
      </c>
      <c r="D4" s="1">
        <v>153022246.20865801</v>
      </c>
      <c r="E4" s="1">
        <f>'Interest High Value'!$B$31*B4</f>
        <v>238185485.18220046</v>
      </c>
      <c r="F4" s="1">
        <v>178074658.30000001</v>
      </c>
      <c r="G4" s="4"/>
    </row>
    <row r="5" spans="1:7" ht="15.75">
      <c r="A5" s="1">
        <v>2026</v>
      </c>
      <c r="B5" s="4">
        <v>49587956.2121851</v>
      </c>
      <c r="C5" s="1">
        <v>61462730.015933298</v>
      </c>
      <c r="D5" s="1">
        <v>158522125.54213601</v>
      </c>
      <c r="E5" s="1">
        <f>'Interest High Value'!$B$31*B5</f>
        <v>235840319.74515235</v>
      </c>
      <c r="F5" s="1">
        <v>189648817.59999999</v>
      </c>
      <c r="G5" s="4"/>
    </row>
    <row r="6" spans="1:7" ht="15.75">
      <c r="A6" s="1">
        <v>2027</v>
      </c>
      <c r="B6" s="4">
        <v>49092660.486285903</v>
      </c>
      <c r="C6" s="1">
        <v>60834527.157265797</v>
      </c>
      <c r="D6" s="1">
        <v>164215264.29633701</v>
      </c>
      <c r="E6" s="1">
        <f>'Interest High Value'!$B$31*B6</f>
        <v>233484693.27277577</v>
      </c>
      <c r="F6" s="1">
        <v>202087687.40000001</v>
      </c>
      <c r="G6" s="4"/>
    </row>
    <row r="7" spans="1:7" ht="15.75">
      <c r="A7" s="1">
        <v>2028</v>
      </c>
      <c r="B7" s="4">
        <v>48515282.176437803</v>
      </c>
      <c r="C7" s="1">
        <v>60104010.676764101</v>
      </c>
      <c r="D7" s="1">
        <v>174549657.99827999</v>
      </c>
      <c r="E7" s="1">
        <f>'Interest High Value'!$B$31*B7</f>
        <v>230738682.03113821</v>
      </c>
      <c r="F7" s="1">
        <v>215168377.80000001</v>
      </c>
      <c r="G7" s="4"/>
    </row>
    <row r="8" spans="1:7" ht="15.75">
      <c r="A8" s="1">
        <v>2029</v>
      </c>
      <c r="B8" s="4">
        <v>47931373.781483501</v>
      </c>
      <c r="C8" s="1">
        <v>59365087.367166802</v>
      </c>
      <c r="D8" s="1">
        <v>185700588.88231799</v>
      </c>
      <c r="E8" s="1">
        <f>'Interest High Value'!$B$31*B8</f>
        <v>227961613.70473555</v>
      </c>
      <c r="F8" s="1">
        <v>229271335.80000001</v>
      </c>
      <c r="G8" s="4"/>
    </row>
    <row r="9" spans="1:7" ht="15.75">
      <c r="A9" s="1">
        <v>2030</v>
      </c>
      <c r="B9" s="4">
        <v>47340024.699285299</v>
      </c>
      <c r="C9" s="1">
        <v>58616674.2916077</v>
      </c>
      <c r="D9" s="1">
        <v>197729073.16968</v>
      </c>
      <c r="E9" s="1">
        <f>'Interest High Value'!$B$31*B9</f>
        <v>225149157.46980089</v>
      </c>
      <c r="F9" s="1">
        <v>244467607</v>
      </c>
      <c r="G9" s="4"/>
    </row>
    <row r="10" spans="1:7" ht="15.75">
      <c r="A10" s="1">
        <v>2031</v>
      </c>
      <c r="B10" s="4">
        <v>46740515.185635597</v>
      </c>
      <c r="C10" s="1">
        <v>57857636.683641903</v>
      </c>
      <c r="D10" s="1">
        <v>210730376.67643201</v>
      </c>
      <c r="E10" s="1">
        <f>'Interest High Value'!$B$31*B10</f>
        <v>222297890.2228829</v>
      </c>
      <c r="F10" s="1">
        <v>260868193.69999999</v>
      </c>
      <c r="G10" s="4"/>
    </row>
    <row r="11" spans="1:7" ht="15.75">
      <c r="A11" s="1">
        <v>2032</v>
      </c>
      <c r="B11" s="4">
        <v>46131303.9401154</v>
      </c>
      <c r="C11" s="1">
        <v>57085564.834492698</v>
      </c>
      <c r="D11" s="1">
        <v>225492174.13169599</v>
      </c>
      <c r="E11" s="1">
        <f>'Interest High Value'!$B$31*B11</f>
        <v>219400481.53918886</v>
      </c>
      <c r="F11" s="1">
        <v>278594805.60000002</v>
      </c>
      <c r="G11" s="4"/>
    </row>
    <row r="12" spans="1:7" ht="15.75">
      <c r="A12" s="1">
        <v>2033</v>
      </c>
      <c r="B12" s="4">
        <v>45182096.0384719</v>
      </c>
      <c r="C12" s="1">
        <v>55891224.591163799</v>
      </c>
      <c r="D12" s="1">
        <v>239777344.04054001</v>
      </c>
      <c r="E12" s="1">
        <f>'Interest High Value'!$B$31*B12</f>
        <v>214886048.75897238</v>
      </c>
      <c r="F12" s="1">
        <v>295598288.10000002</v>
      </c>
      <c r="G12" s="4"/>
    </row>
    <row r="13" spans="1:7" ht="15.75">
      <c r="A13" s="1">
        <v>2034</v>
      </c>
      <c r="B13" s="4">
        <v>44232713.536722302</v>
      </c>
      <c r="C13" s="1">
        <v>54694951.5648477</v>
      </c>
      <c r="D13" s="1">
        <v>255221260.18357301</v>
      </c>
      <c r="E13" s="1">
        <f>'Interest High Value'!$B$31*B13</f>
        <v>210370785.58065128</v>
      </c>
      <c r="F13" s="1">
        <v>313878550.5</v>
      </c>
      <c r="G13" s="4"/>
    </row>
    <row r="14" spans="1:7" ht="15.75">
      <c r="A14" s="1">
        <v>2035</v>
      </c>
      <c r="B14" s="4">
        <v>43282153.738414504</v>
      </c>
      <c r="C14" s="1">
        <v>53495118.731041797</v>
      </c>
      <c r="D14" s="1">
        <v>271881790.058788</v>
      </c>
      <c r="E14" s="1">
        <f>'Interest High Value'!$B$31*B14</f>
        <v>205849923.17989939</v>
      </c>
      <c r="F14" s="1">
        <v>333471623.5</v>
      </c>
      <c r="G14" s="4"/>
    </row>
    <row r="15" spans="1:7" ht="15.75">
      <c r="A15" s="1">
        <v>2036</v>
      </c>
      <c r="B15" s="4">
        <v>42329544.258163802</v>
      </c>
      <c r="C15" s="1">
        <v>52290051.185085997</v>
      </c>
      <c r="D15" s="1">
        <v>289747001.12305802</v>
      </c>
      <c r="E15" s="1">
        <f>'Interest High Value'!$B$31*B15</f>
        <v>201319312.49182704</v>
      </c>
      <c r="F15" s="1">
        <v>354324825.39999998</v>
      </c>
      <c r="G15" s="4"/>
    </row>
    <row r="16" spans="1:7" ht="15.75">
      <c r="A16" s="1">
        <v>2037</v>
      </c>
      <c r="B16" s="4">
        <v>41373995.5836858</v>
      </c>
      <c r="C16" s="1">
        <v>51078116.796670496</v>
      </c>
      <c r="D16" s="1">
        <v>308776505.02938002</v>
      </c>
      <c r="E16" s="1">
        <f>'Interest High Value'!$B$31*B16</f>
        <v>196774722.99600968</v>
      </c>
      <c r="F16" s="1">
        <v>376347387.69999999</v>
      </c>
      <c r="G16" s="4"/>
    </row>
    <row r="17" spans="1:7" ht="15.75">
      <c r="A17" s="1">
        <v>2038</v>
      </c>
      <c r="B17" s="4">
        <v>40414489.524304502</v>
      </c>
      <c r="C17" s="1">
        <v>49857739.639138103</v>
      </c>
      <c r="D17" s="1">
        <v>328874366.21845901</v>
      </c>
      <c r="E17" s="1">
        <f>'Interest High Value'!$B$31*B17</f>
        <v>192211312.17759222</v>
      </c>
      <c r="F17" s="1">
        <v>399378370.30000001</v>
      </c>
      <c r="G17" s="4"/>
    </row>
    <row r="18" spans="1:7" ht="15.75">
      <c r="A18" s="1">
        <v>2039</v>
      </c>
      <c r="B18" s="4">
        <v>39449913.720606998</v>
      </c>
      <c r="C18" s="1">
        <v>48627477.392310403</v>
      </c>
      <c r="D18" s="1">
        <v>349963125.29908299</v>
      </c>
      <c r="E18" s="1">
        <f>'Interest High Value'!$B$31*B18</f>
        <v>187623789.65520689</v>
      </c>
      <c r="F18" s="1">
        <v>423277694.10000002</v>
      </c>
      <c r="G18" s="4"/>
    </row>
    <row r="19" spans="1:7" ht="15.75">
      <c r="A19" s="1">
        <v>2040</v>
      </c>
      <c r="B19" s="4">
        <v>38478973.806718297</v>
      </c>
      <c r="C19" s="1">
        <v>47385989.023928799</v>
      </c>
      <c r="D19" s="1">
        <v>371982792.30597699</v>
      </c>
      <c r="E19" s="1">
        <f>'Interest High Value'!$B$31*B19</f>
        <v>183005999.42475224</v>
      </c>
      <c r="F19" s="1">
        <v>447920444.5</v>
      </c>
      <c r="G19" s="4"/>
    </row>
    <row r="20" spans="1:7" ht="15.75">
      <c r="A20" s="1">
        <v>2041</v>
      </c>
      <c r="B20" s="4">
        <v>37500205.967587702</v>
      </c>
      <c r="C20" s="1">
        <v>46131998.323048003</v>
      </c>
      <c r="D20" s="1">
        <v>394837062.68211102</v>
      </c>
      <c r="E20" s="1">
        <f>'Interest High Value'!$B$31*B20</f>
        <v>178350979.58184713</v>
      </c>
      <c r="F20" s="1">
        <v>473134989.69999999</v>
      </c>
      <c r="G20" s="4"/>
    </row>
    <row r="21" spans="1:7" ht="15.75" customHeight="1">
      <c r="A21" s="1">
        <v>2042</v>
      </c>
      <c r="B21" s="4">
        <v>36511884.775527298</v>
      </c>
      <c r="C21" s="1">
        <v>44864344.872719802</v>
      </c>
      <c r="D21" s="1">
        <v>418437640.92194802</v>
      </c>
      <c r="E21" s="1">
        <f>'Interest High Value'!$B$31*B21</f>
        <v>173650523.99240783</v>
      </c>
      <c r="F21" s="1">
        <v>498757360.89999998</v>
      </c>
      <c r="G21" s="4"/>
    </row>
    <row r="22" spans="1:7" ht="15.75" customHeight="1">
      <c r="A22" s="1">
        <v>2043</v>
      </c>
      <c r="B22" s="1">
        <v>0</v>
      </c>
      <c r="C22" s="1">
        <v>20670083.744529799</v>
      </c>
      <c r="D22" s="1">
        <v>323152631.99922699</v>
      </c>
      <c r="E22" s="1">
        <f>'Interest High Value'!$B$31*B22</f>
        <v>0</v>
      </c>
      <c r="F22" s="1">
        <v>378998233.60000002</v>
      </c>
    </row>
    <row r="23" spans="1:7" ht="15.75" customHeight="1">
      <c r="A23" s="1">
        <v>2044</v>
      </c>
      <c r="B23" s="1">
        <v>0</v>
      </c>
      <c r="C23" s="1">
        <v>19919334.1432858</v>
      </c>
      <c r="D23" s="1">
        <v>339407584.934793</v>
      </c>
      <c r="E23" s="1">
        <f>'Interest High Value'!$B$31*B23</f>
        <v>0</v>
      </c>
      <c r="F23" s="1">
        <v>395021709.5</v>
      </c>
    </row>
    <row r="24" spans="1:7" ht="15.75" customHeight="1">
      <c r="A24" s="1">
        <v>2045</v>
      </c>
      <c r="B24" s="1">
        <v>0</v>
      </c>
      <c r="C24" s="1">
        <v>19157657.052731998</v>
      </c>
      <c r="D24" s="1">
        <v>354850043.33832902</v>
      </c>
      <c r="E24" s="1">
        <f>'Interest High Value'!$B$31*B24</f>
        <v>0</v>
      </c>
      <c r="F24" s="1">
        <v>409598160.39999998</v>
      </c>
    </row>
    <row r="25" spans="1:7" ht="15.75" customHeight="1">
      <c r="A25" s="1">
        <v>2046</v>
      </c>
      <c r="B25" s="1">
        <v>0</v>
      </c>
      <c r="C25" s="1">
        <v>18386167.362278499</v>
      </c>
      <c r="D25" s="1">
        <v>369185974.11417401</v>
      </c>
      <c r="E25" s="1">
        <f>'Interest High Value'!$B$31*B25</f>
        <v>0</v>
      </c>
      <c r="F25" s="1">
        <v>422400053.89999998</v>
      </c>
    </row>
    <row r="26" spans="1:7" ht="15.75" customHeight="1">
      <c r="A26" s="1">
        <v>2047</v>
      </c>
      <c r="B26" s="1">
        <v>0</v>
      </c>
      <c r="C26" s="1">
        <v>17606348.353504598</v>
      </c>
      <c r="D26" s="1">
        <v>382165726.350375</v>
      </c>
      <c r="E26" s="1">
        <f>'Interest High Value'!$B$31*B26</f>
        <v>0</v>
      </c>
      <c r="F26" s="1">
        <v>433168124.10000002</v>
      </c>
    </row>
    <row r="27" spans="1:7" ht="15.75" customHeight="1">
      <c r="A27" s="1">
        <v>2048</v>
      </c>
      <c r="B27" s="1">
        <v>0</v>
      </c>
      <c r="C27" s="1">
        <v>16820001.6354229</v>
      </c>
      <c r="D27" s="1">
        <v>393553469.75567901</v>
      </c>
      <c r="E27" s="1">
        <f>'Interest High Value'!$B$31*B27</f>
        <v>0</v>
      </c>
      <c r="F27" s="1">
        <v>441681021.5</v>
      </c>
    </row>
    <row r="28" spans="1:7" ht="15.75" customHeight="1">
      <c r="A28" s="1">
        <v>2049</v>
      </c>
      <c r="B28" s="1">
        <v>0</v>
      </c>
      <c r="C28" s="1">
        <v>16029239.389513001</v>
      </c>
      <c r="D28" s="1">
        <v>402920406.07095897</v>
      </c>
      <c r="E28" s="1">
        <f>'Interest High Value'!$B$31*B28</f>
        <v>0</v>
      </c>
      <c r="F28" s="1">
        <v>447556366.89999998</v>
      </c>
    </row>
    <row r="29" spans="1:7" ht="15.75" customHeight="1">
      <c r="A29" s="1">
        <v>2050</v>
      </c>
      <c r="B29" s="1">
        <v>0</v>
      </c>
      <c r="C29" s="1">
        <v>15236747.909148401</v>
      </c>
      <c r="D29" s="1">
        <v>410064362.324413</v>
      </c>
      <c r="E29" s="1">
        <f>'Interest High Value'!$B$31*B29</f>
        <v>0</v>
      </c>
      <c r="F29" s="1">
        <v>450680009.60000002</v>
      </c>
    </row>
    <row r="30" spans="1:7" ht="15.75" customHeight="1">
      <c r="A30" s="1">
        <v>2051</v>
      </c>
      <c r="B30" s="1">
        <v>0</v>
      </c>
      <c r="C30" s="1">
        <v>14445433.660506301</v>
      </c>
      <c r="D30" s="1">
        <v>414873639.84569401</v>
      </c>
      <c r="E30" s="1">
        <f>'Interest High Value'!$B$31*B30</f>
        <v>0</v>
      </c>
      <c r="F30" s="1">
        <v>451066644.89999998</v>
      </c>
    </row>
    <row r="31" spans="1:7" ht="15.75" customHeight="1">
      <c r="A31" s="1">
        <v>2052</v>
      </c>
      <c r="B31" s="1">
        <v>0</v>
      </c>
      <c r="C31" s="1">
        <v>13658341.2814501</v>
      </c>
      <c r="D31" s="1">
        <v>417287208.968274</v>
      </c>
      <c r="E31" s="1">
        <f>'Interest High Value'!$B$31*B31</f>
        <v>0</v>
      </c>
      <c r="F31" s="1">
        <v>448797273.5</v>
      </c>
    </row>
    <row r="32" spans="1:7" ht="15.75" customHeight="1">
      <c r="A32" s="1">
        <v>2053</v>
      </c>
      <c r="B32" s="1">
        <v>0</v>
      </c>
      <c r="C32" s="1">
        <v>12878581.2840885</v>
      </c>
      <c r="D32" s="1">
        <v>417372189.89258403</v>
      </c>
      <c r="E32" s="1">
        <f>'Interest High Value'!$B$31*B32</f>
        <v>0</v>
      </c>
      <c r="F32" s="1">
        <v>444088029.69999999</v>
      </c>
    </row>
    <row r="33" spans="1:6" ht="15.75" customHeight="1">
      <c r="A33" s="1">
        <v>2054</v>
      </c>
      <c r="B33" s="1">
        <v>0</v>
      </c>
      <c r="C33" s="1">
        <v>12109190.235292399</v>
      </c>
      <c r="D33" s="1">
        <v>415231996.38947999</v>
      </c>
      <c r="E33" s="1">
        <f>'Interest High Value'!$B$31*B33</f>
        <v>0</v>
      </c>
      <c r="F33" s="1">
        <v>437190484.10000002</v>
      </c>
    </row>
    <row r="34" spans="1:6" ht="15.75" customHeight="1">
      <c r="A34" s="1">
        <v>2055</v>
      </c>
      <c r="B34" s="1">
        <v>0</v>
      </c>
      <c r="C34" s="1">
        <v>11353067.472038301</v>
      </c>
      <c r="D34" s="1">
        <v>410996667.255584</v>
      </c>
      <c r="E34" s="1">
        <f>'Interest High Value'!$B$31*B34</f>
        <v>0</v>
      </c>
      <c r="F34" s="1">
        <v>428357360.10000002</v>
      </c>
    </row>
    <row r="35" spans="1:6" ht="15.75" customHeight="1">
      <c r="A35" s="1">
        <v>2056</v>
      </c>
      <c r="B35" s="1">
        <v>0</v>
      </c>
      <c r="C35" s="1">
        <v>10612918.9625715</v>
      </c>
      <c r="D35" s="1">
        <v>404864917.99622399</v>
      </c>
      <c r="E35" s="1">
        <f>'Interest High Value'!$B$31*B35</f>
        <v>0</v>
      </c>
      <c r="F35" s="1">
        <v>417894335.30000001</v>
      </c>
    </row>
    <row r="36" spans="1:6" ht="15.75" customHeight="1">
      <c r="A36" s="1">
        <v>2057</v>
      </c>
      <c r="B36" s="1">
        <v>0</v>
      </c>
      <c r="C36" s="1">
        <v>9891169.7179750297</v>
      </c>
      <c r="D36" s="1">
        <v>397078846.43131101</v>
      </c>
      <c r="E36" s="1">
        <f>'Interest High Value'!$B$31*B36</f>
        <v>0</v>
      </c>
      <c r="F36" s="1">
        <v>406125506.89999998</v>
      </c>
    </row>
    <row r="37" spans="1:6" ht="15.75" customHeight="1">
      <c r="A37" s="1">
        <v>2058</v>
      </c>
      <c r="B37" s="1">
        <v>0</v>
      </c>
      <c r="C37" s="1">
        <v>9189908.8906582296</v>
      </c>
      <c r="D37" s="1">
        <v>387863765.21183401</v>
      </c>
      <c r="E37" s="1">
        <f>'Interest High Value'!$B$31*B37</f>
        <v>0</v>
      </c>
      <c r="F37" s="1">
        <v>393317274.19999999</v>
      </c>
    </row>
    <row r="38" spans="1:6" ht="15.75" customHeight="1">
      <c r="A38" s="1">
        <v>2059</v>
      </c>
      <c r="B38" s="1">
        <v>0</v>
      </c>
      <c r="C38" s="1">
        <v>8510918.2675101794</v>
      </c>
      <c r="D38" s="1">
        <v>377461465.020432</v>
      </c>
      <c r="E38" s="1">
        <f>'Interest High Value'!$B$31*B38</f>
        <v>0</v>
      </c>
      <c r="F38" s="1">
        <v>379719939.19999999</v>
      </c>
    </row>
    <row r="39" spans="1:6" ht="15.75" customHeight="1">
      <c r="A39" s="1">
        <v>2060</v>
      </c>
      <c r="B39" s="1">
        <v>0</v>
      </c>
      <c r="C39" s="1">
        <v>7855646.0436698198</v>
      </c>
      <c r="D39" s="1">
        <v>366071730.22497803</v>
      </c>
      <c r="E39" s="1">
        <f>'Interest High Value'!$B$31*B39</f>
        <v>0</v>
      </c>
      <c r="F39" s="1">
        <v>365510899.80000001</v>
      </c>
    </row>
    <row r="40" spans="1:6" ht="15.75" customHeight="1">
      <c r="A40" s="1">
        <v>2061</v>
      </c>
      <c r="B40" s="1">
        <v>0</v>
      </c>
      <c r="C40" s="1">
        <v>7225249.7107959697</v>
      </c>
      <c r="D40" s="1">
        <v>353863410.40960699</v>
      </c>
      <c r="E40" s="1">
        <f>'Interest High Value'!$B$31*B40</f>
        <v>0</v>
      </c>
      <c r="F40" s="1">
        <v>350813194.5</v>
      </c>
    </row>
    <row r="41" spans="1:6" ht="15.75" customHeight="1">
      <c r="A41" s="1">
        <v>2062</v>
      </c>
      <c r="B41" s="1">
        <v>0</v>
      </c>
      <c r="C41" s="1">
        <v>6620627.0454469696</v>
      </c>
      <c r="D41" s="1">
        <v>340975676.13754803</v>
      </c>
      <c r="E41" s="1">
        <f>'Interest High Value'!$B$31*B41</f>
        <v>0</v>
      </c>
      <c r="F41" s="1">
        <v>335705580.89999998</v>
      </c>
    </row>
    <row r="42" spans="1:6" ht="15.75" customHeight="1">
      <c r="A42" s="1">
        <v>2063</v>
      </c>
      <c r="B42" s="1">
        <v>0</v>
      </c>
      <c r="C42" s="1">
        <v>6042472.8314967304</v>
      </c>
      <c r="D42" s="1">
        <v>327473572.77482998</v>
      </c>
      <c r="E42" s="1">
        <f>'Interest High Value'!$B$31*B42</f>
        <v>0</v>
      </c>
      <c r="F42" s="1">
        <v>320188041.39999998</v>
      </c>
    </row>
    <row r="43" spans="1:6" ht="15.75" customHeight="1">
      <c r="A43" s="1">
        <v>2064</v>
      </c>
      <c r="B43" s="1">
        <v>0</v>
      </c>
      <c r="C43" s="1">
        <v>5491347.5862980103</v>
      </c>
      <c r="D43" s="1">
        <v>313411275.92792499</v>
      </c>
      <c r="E43" s="1">
        <f>'Interest High Value'!$B$31*B43</f>
        <v>0</v>
      </c>
      <c r="F43" s="1">
        <v>304258642.69999999</v>
      </c>
    </row>
    <row r="44" spans="1:6" ht="15.75" customHeight="1">
      <c r="A44" s="1">
        <v>2065</v>
      </c>
      <c r="B44" s="1">
        <v>0</v>
      </c>
      <c r="C44" s="1">
        <v>4967709.6390609602</v>
      </c>
      <c r="D44" s="1">
        <v>298810094.70110798</v>
      </c>
      <c r="E44" s="1">
        <f>'Interest High Value'!$B$31*B44</f>
        <v>0</v>
      </c>
      <c r="F44" s="1">
        <v>287895775.19999999</v>
      </c>
    </row>
    <row r="45" spans="1:6" ht="15.75" customHeight="1">
      <c r="A45" s="1">
        <v>2066</v>
      </c>
      <c r="B45" s="1">
        <v>0</v>
      </c>
      <c r="C45" s="1">
        <v>4471949.0956823397</v>
      </c>
      <c r="D45" s="1">
        <v>283698337.20338702</v>
      </c>
      <c r="E45" s="1">
        <f>'Interest High Value'!$B$31*B45</f>
        <v>0</v>
      </c>
      <c r="F45" s="1">
        <v>271099379.5</v>
      </c>
    </row>
    <row r="46" spans="1:6" ht="15.75" customHeight="1">
      <c r="A46" s="1">
        <v>2067</v>
      </c>
      <c r="B46" s="1">
        <v>0</v>
      </c>
      <c r="C46" s="1">
        <v>4004391.9905345901</v>
      </c>
      <c r="D46" s="1">
        <v>268116795.97329399</v>
      </c>
      <c r="E46" s="1">
        <f>'Interest High Value'!$B$31*B46</f>
        <v>0</v>
      </c>
      <c r="F46" s="1">
        <v>253902124.59999999</v>
      </c>
    </row>
    <row r="47" spans="1:6" ht="15.75" customHeight="1">
      <c r="A47" s="1">
        <v>2068</v>
      </c>
      <c r="B47" s="1">
        <v>0</v>
      </c>
      <c r="C47" s="1">
        <v>3565298.8534742701</v>
      </c>
      <c r="D47" s="1">
        <v>252115448.50074601</v>
      </c>
      <c r="E47" s="1">
        <f>'Interest High Value'!$B$31*B47</f>
        <v>0</v>
      </c>
      <c r="F47" s="1">
        <v>236358959.19999999</v>
      </c>
    </row>
    <row r="48" spans="1:6" ht="15.75" customHeight="1">
      <c r="A48" s="1">
        <v>2069</v>
      </c>
      <c r="B48" s="1">
        <v>0</v>
      </c>
      <c r="C48" s="1">
        <v>3154834.9472749601</v>
      </c>
      <c r="D48" s="1">
        <v>235764238.51571399</v>
      </c>
      <c r="E48" s="1">
        <f>'Interest High Value'!$B$31*B48</f>
        <v>0</v>
      </c>
      <c r="F48" s="1">
        <v>218559360.40000001</v>
      </c>
    </row>
    <row r="49" spans="1:6" ht="15.75" customHeight="1">
      <c r="A49" s="1">
        <v>2070</v>
      </c>
      <c r="B49" s="1">
        <v>0</v>
      </c>
      <c r="C49" s="1">
        <v>2773054.08946857</v>
      </c>
      <c r="D49" s="1">
        <v>219120409.44258901</v>
      </c>
      <c r="E49" s="1">
        <f>'Interest High Value'!$B$31*B49</f>
        <v>0</v>
      </c>
      <c r="F49" s="1">
        <v>200589559.59999999</v>
      </c>
    </row>
    <row r="50" spans="1:6" ht="15.75" customHeight="1">
      <c r="A50" s="1">
        <v>2071</v>
      </c>
      <c r="B50" s="1">
        <v>0</v>
      </c>
      <c r="C50" s="1">
        <v>2419919.9052643399</v>
      </c>
      <c r="D50" s="1">
        <v>202248895.72157499</v>
      </c>
      <c r="E50" s="1">
        <f>'Interest High Value'!$B$31*B50</f>
        <v>0</v>
      </c>
      <c r="F50" s="1">
        <v>182545416.5</v>
      </c>
    </row>
    <row r="51" spans="1:6" ht="15.75" customHeight="1">
      <c r="A51" s="1">
        <v>2072</v>
      </c>
      <c r="B51" s="1">
        <v>0</v>
      </c>
      <c r="C51" s="1">
        <v>2095318.82329915</v>
      </c>
      <c r="D51" s="1">
        <v>185243910.74118099</v>
      </c>
      <c r="E51" s="1">
        <f>'Interest High Value'!$B$31*B51</f>
        <v>0</v>
      </c>
      <c r="F51" s="1">
        <v>164557872.59999999</v>
      </c>
    </row>
    <row r="52" spans="1:6" ht="15.75" customHeight="1">
      <c r="A52" s="1">
        <v>2073</v>
      </c>
      <c r="B52" s="1">
        <v>0</v>
      </c>
      <c r="C52" s="1">
        <v>1799031.1748009799</v>
      </c>
      <c r="D52" s="1">
        <v>168200301.347247</v>
      </c>
      <c r="E52" s="1">
        <f>'Interest High Value'!$B$31*B52</f>
        <v>0</v>
      </c>
      <c r="F52" s="1">
        <v>146757899.09999999</v>
      </c>
    </row>
    <row r="53" spans="1:6" ht="15.75" customHeight="1">
      <c r="A53" s="1">
        <v>2074</v>
      </c>
      <c r="B53" s="1">
        <v>0</v>
      </c>
      <c r="C53" s="1">
        <v>1530719.9129723499</v>
      </c>
      <c r="D53" s="1">
        <v>151288912.96899799</v>
      </c>
      <c r="E53" s="1">
        <f>'Interest High Value'!$B$31*B53</f>
        <v>0</v>
      </c>
      <c r="F53" s="1">
        <v>129356936.8</v>
      </c>
    </row>
    <row r="54" spans="1:6" ht="15.75" customHeight="1">
      <c r="A54" s="1">
        <v>2075</v>
      </c>
      <c r="B54" s="1">
        <v>0</v>
      </c>
      <c r="C54" s="1">
        <v>1289840.8647199599</v>
      </c>
      <c r="D54" s="1">
        <v>134731915.65744299</v>
      </c>
      <c r="E54" s="1">
        <f>'Interest High Value'!$B$31*B54</f>
        <v>0</v>
      </c>
      <c r="F54" s="1">
        <v>112613275.3</v>
      </c>
    </row>
    <row r="55" spans="1:6" ht="15.75" customHeight="1">
      <c r="A55" s="1">
        <v>2076</v>
      </c>
      <c r="B55" s="1">
        <v>0</v>
      </c>
      <c r="C55" s="1">
        <v>1075552.1510328499</v>
      </c>
      <c r="D55" s="1">
        <v>118681685.031334</v>
      </c>
      <c r="E55" s="1">
        <f>'Interest High Value'!$B$31*B55</f>
        <v>0</v>
      </c>
      <c r="F55" s="1">
        <v>96699909.930000007</v>
      </c>
    </row>
    <row r="56" spans="1:6" ht="15.75" customHeight="1">
      <c r="A56" s="1">
        <v>2077</v>
      </c>
      <c r="B56" s="1">
        <v>0</v>
      </c>
      <c r="C56" s="1">
        <v>886830.58993362298</v>
      </c>
      <c r="D56" s="1">
        <v>103319515.279539</v>
      </c>
      <c r="E56" s="1">
        <f>'Interest High Value'!$B$31*B56</f>
        <v>0</v>
      </c>
      <c r="F56" s="1">
        <v>81808004.469999999</v>
      </c>
    </row>
    <row r="57" spans="1:6" ht="15.75" customHeight="1">
      <c r="A57" s="1">
        <v>2078</v>
      </c>
      <c r="B57" s="1">
        <v>0</v>
      </c>
      <c r="C57" s="1">
        <v>722440.89928278897</v>
      </c>
      <c r="D57" s="1">
        <v>88775882.959871903</v>
      </c>
      <c r="E57" s="1">
        <f>'Interest High Value'!$B$31*B57</f>
        <v>0</v>
      </c>
      <c r="F57" s="1">
        <v>68065263.109999999</v>
      </c>
    </row>
    <row r="58" spans="1:6" ht="15.75" customHeight="1">
      <c r="A58" s="1">
        <v>2079</v>
      </c>
      <c r="B58" s="1">
        <v>0</v>
      </c>
      <c r="C58" s="1">
        <v>580981.33310440101</v>
      </c>
      <c r="D58" s="1">
        <v>75169592.961993203</v>
      </c>
      <c r="E58" s="1">
        <f>'Interest High Value'!$B$31*B58</f>
        <v>0</v>
      </c>
      <c r="F58" s="1">
        <v>55576533.039999999</v>
      </c>
    </row>
    <row r="59" spans="1:6" ht="15.75" customHeight="1">
      <c r="A59" s="1">
        <v>2080</v>
      </c>
      <c r="B59" s="1">
        <v>0</v>
      </c>
      <c r="C59" s="1">
        <v>460909.013758727</v>
      </c>
      <c r="D59" s="1">
        <v>62723679.538452201</v>
      </c>
      <c r="E59" s="1">
        <f>'Interest High Value'!$B$31*B59</f>
        <v>0</v>
      </c>
      <c r="F59" s="1">
        <v>44526661.93</v>
      </c>
    </row>
    <row r="60" spans="1:6" ht="15.75" customHeight="1">
      <c r="A60" s="1">
        <v>2081</v>
      </c>
      <c r="B60" s="1">
        <v>0</v>
      </c>
      <c r="C60" s="1">
        <v>360382.66822757298</v>
      </c>
      <c r="D60" s="1">
        <v>51507244.029490396</v>
      </c>
      <c r="E60" s="1">
        <f>'Interest High Value'!$B$31*B60</f>
        <v>0</v>
      </c>
      <c r="F60" s="1">
        <v>34934694</v>
      </c>
    </row>
    <row r="61" spans="1:6" ht="15.75" customHeight="1">
      <c r="A61" s="1">
        <v>2082</v>
      </c>
      <c r="B61" s="1">
        <v>0</v>
      </c>
      <c r="C61" s="1">
        <v>277477.553667292</v>
      </c>
      <c r="D61" s="1">
        <v>41586413.183564797</v>
      </c>
      <c r="E61" s="1">
        <f>'Interest High Value'!$B$31*B61</f>
        <v>0</v>
      </c>
      <c r="F61" s="1">
        <v>26802091.010000002</v>
      </c>
    </row>
    <row r="62" spans="1:6" ht="15.75" customHeight="1">
      <c r="A62" s="1">
        <v>2083</v>
      </c>
      <c r="B62" s="1">
        <v>0</v>
      </c>
      <c r="C62" s="1">
        <v>210189.58455016301</v>
      </c>
      <c r="D62" s="1">
        <v>32988562.994248301</v>
      </c>
      <c r="E62" s="1">
        <f>'Interest High Value'!$B$31*B62</f>
        <v>0</v>
      </c>
      <c r="F62" s="1">
        <v>20081676.989999998</v>
      </c>
    </row>
    <row r="63" spans="1:6" ht="15.75" customHeight="1">
      <c r="A63" s="1">
        <v>2084</v>
      </c>
      <c r="B63" s="1">
        <v>0</v>
      </c>
      <c r="C63" s="1">
        <v>156481.10033068</v>
      </c>
      <c r="D63" s="1">
        <v>25669455.261285499</v>
      </c>
      <c r="E63" s="1">
        <f>'Interest High Value'!$B$31*B63</f>
        <v>0</v>
      </c>
      <c r="F63" s="1">
        <v>14658713.01</v>
      </c>
    </row>
    <row r="64" spans="1:6" ht="15.75" customHeight="1">
      <c r="A64" s="1">
        <v>2085</v>
      </c>
      <c r="B64" s="1">
        <v>0</v>
      </c>
      <c r="C64" s="1">
        <v>114384.879491721</v>
      </c>
      <c r="D64" s="1">
        <v>19578497.285438702</v>
      </c>
      <c r="E64" s="1">
        <f>'Interest High Value'!$B$31*B64</f>
        <v>0</v>
      </c>
      <c r="F64" s="1">
        <v>10409467.74</v>
      </c>
    </row>
    <row r="65" spans="1:6" ht="15.75" customHeight="1">
      <c r="A65" s="1">
        <v>2086</v>
      </c>
      <c r="B65" s="1">
        <v>0</v>
      </c>
      <c r="C65" s="1">
        <v>82010.779309158199</v>
      </c>
      <c r="D65" s="1">
        <v>14615067.085132301</v>
      </c>
      <c r="E65" s="1">
        <f>'Interest High Value'!$B$31*B65</f>
        <v>0</v>
      </c>
      <c r="F65" s="1">
        <v>7173074.3339999998</v>
      </c>
    </row>
    <row r="66" spans="1:6" ht="15.75" customHeight="1">
      <c r="A66" s="1">
        <v>2087</v>
      </c>
      <c r="B66" s="1">
        <v>0</v>
      </c>
      <c r="C66" s="1">
        <v>57615.732415832797</v>
      </c>
      <c r="D66" s="1">
        <v>10660679.740294499</v>
      </c>
      <c r="E66" s="1">
        <f>'Interest High Value'!$B$31*B66</f>
        <v>0</v>
      </c>
      <c r="F66" s="1">
        <v>4783157.3530000001</v>
      </c>
    </row>
    <row r="67" spans="1:6" ht="15.75" customHeight="1">
      <c r="A67" s="1">
        <v>2088</v>
      </c>
      <c r="B67" s="1">
        <v>0</v>
      </c>
      <c r="C67" s="1">
        <v>39631.795051986403</v>
      </c>
      <c r="D67" s="1">
        <v>7593336.73260176</v>
      </c>
      <c r="E67" s="1">
        <f>'Interest High Value'!$B$31*B67</f>
        <v>0</v>
      </c>
      <c r="F67" s="1">
        <v>3081179.33</v>
      </c>
    </row>
    <row r="68" spans="1:6" ht="15.75" customHeight="1">
      <c r="A68" s="1">
        <v>2089</v>
      </c>
      <c r="B68" s="1">
        <v>0</v>
      </c>
      <c r="C68" s="1">
        <v>26670.628805361801</v>
      </c>
      <c r="D68" s="1">
        <v>5273520.9832772203</v>
      </c>
      <c r="E68" s="1">
        <f>'Interest High Value'!$B$31*B68</f>
        <v>0</v>
      </c>
      <c r="F68" s="1">
        <v>1911747.9790000001</v>
      </c>
    </row>
    <row r="69" spans="1:6" ht="15.75" customHeight="1">
      <c r="A69" s="1">
        <v>2090</v>
      </c>
      <c r="B69" s="1">
        <v>0</v>
      </c>
      <c r="C69" s="1">
        <v>17550.574254620198</v>
      </c>
      <c r="D69" s="1">
        <v>3569258.01764498</v>
      </c>
      <c r="E69" s="1">
        <f>'Interest High Value'!$B$31*B69</f>
        <v>0</v>
      </c>
      <c r="F69" s="1">
        <v>1140492.1129999999</v>
      </c>
    </row>
    <row r="70" spans="1:6" ht="15.75" customHeight="1">
      <c r="A70" s="1">
        <v>2091</v>
      </c>
      <c r="B70" s="1">
        <v>0</v>
      </c>
      <c r="C70" s="1">
        <v>11288.1666986041</v>
      </c>
      <c r="D70" s="1">
        <v>2354844.6247205599</v>
      </c>
      <c r="E70" s="1">
        <f>'Interest High Value'!$B$31*B70</f>
        <v>0</v>
      </c>
      <c r="F70" s="1">
        <v>653611.73840000003</v>
      </c>
    </row>
    <row r="71" spans="1:6" ht="15.75" customHeight="1">
      <c r="A71" s="1">
        <v>2092</v>
      </c>
      <c r="B71" s="1">
        <v>0</v>
      </c>
      <c r="C71" s="1">
        <v>7091.1380975054199</v>
      </c>
      <c r="D71" s="1">
        <v>1513096.2844913199</v>
      </c>
      <c r="E71" s="1">
        <f>'Interest High Value'!$B$31*B71</f>
        <v>0</v>
      </c>
      <c r="F71" s="1">
        <v>358879.47840000002</v>
      </c>
    </row>
    <row r="72" spans="1:6" ht="15.75" customHeight="1">
      <c r="A72" s="1">
        <v>2093</v>
      </c>
      <c r="B72" s="1">
        <v>0</v>
      </c>
      <c r="C72" s="1">
        <v>4348.0832300103102</v>
      </c>
      <c r="D72" s="1">
        <v>946193.03001844604</v>
      </c>
      <c r="E72" s="1">
        <f>'Interest High Value'!$B$31*B72</f>
        <v>0</v>
      </c>
      <c r="F72" s="1">
        <v>188281.49549999999</v>
      </c>
    </row>
    <row r="73" spans="1:6" ht="15.75" customHeight="1">
      <c r="A73" s="1">
        <v>2094</v>
      </c>
      <c r="B73" s="1">
        <v>0</v>
      </c>
      <c r="C73" s="1">
        <v>2601.0568925022899</v>
      </c>
      <c r="D73" s="1">
        <v>575589.83752014302</v>
      </c>
      <c r="E73" s="1">
        <f>'Interest High Value'!$B$31*B73</f>
        <v>0</v>
      </c>
      <c r="F73" s="1">
        <v>94133.474040000001</v>
      </c>
    </row>
    <row r="74" spans="1:6" ht="15.75" customHeight="1">
      <c r="A74" s="1">
        <v>2095</v>
      </c>
      <c r="B74" s="1">
        <v>0</v>
      </c>
      <c r="C74" s="1">
        <v>1517.27412453029</v>
      </c>
      <c r="D74" s="1">
        <v>340518.31462595699</v>
      </c>
      <c r="E74" s="1">
        <f>'Interest High Value'!$B$31*B74</f>
        <v>0</v>
      </c>
      <c r="F74" s="1">
        <v>44732.912040000003</v>
      </c>
    </row>
    <row r="75" spans="1:6" ht="15.75" customHeight="1">
      <c r="A75" s="1">
        <v>2096</v>
      </c>
      <c r="B75" s="1">
        <v>0</v>
      </c>
      <c r="C75" s="1">
        <v>862.58590084643004</v>
      </c>
      <c r="D75" s="1">
        <v>195877.662548219</v>
      </c>
      <c r="E75" s="1">
        <f>'Interest High Value'!$B$31*B75</f>
        <v>0</v>
      </c>
      <c r="F75" s="1">
        <v>20145.9172</v>
      </c>
    </row>
    <row r="76" spans="1:6" ht="15.75" customHeight="1">
      <c r="A76" s="1">
        <v>2097</v>
      </c>
      <c r="B76" s="1">
        <v>0</v>
      </c>
      <c r="C76" s="1">
        <v>477.63563123831699</v>
      </c>
      <c r="D76" s="1">
        <v>109518.389244219</v>
      </c>
      <c r="E76" s="1">
        <f>'Interest High Value'!$B$31*B76</f>
        <v>0</v>
      </c>
      <c r="F76" s="1">
        <v>8568.6253560000005</v>
      </c>
    </row>
    <row r="77" spans="1:6" ht="15.75" customHeight="1">
      <c r="A77" s="1">
        <v>2098</v>
      </c>
      <c r="B77" s="1">
        <v>0</v>
      </c>
      <c r="C77" s="1">
        <v>257.34261634130598</v>
      </c>
      <c r="D77" s="1">
        <v>59510.4402234355</v>
      </c>
      <c r="E77" s="1">
        <f>'Interest High Value'!$B$31*B77</f>
        <v>0</v>
      </c>
      <c r="F77" s="1">
        <v>3430.3889020000001</v>
      </c>
    </row>
    <row r="78" spans="1:6" ht="15.75" customHeight="1">
      <c r="A78" s="1">
        <v>2099</v>
      </c>
      <c r="B78" s="1">
        <v>0</v>
      </c>
      <c r="C78" s="1">
        <v>134.71371841145799</v>
      </c>
      <c r="D78" s="1">
        <v>31428.425819533499</v>
      </c>
      <c r="E78" s="1">
        <f>'Interest High Value'!$B$31*B78</f>
        <v>0</v>
      </c>
      <c r="F78" s="1">
        <v>1288.342116</v>
      </c>
    </row>
    <row r="79" spans="1:6" ht="15.75" customHeight="1">
      <c r="A79" s="1">
        <v>2100</v>
      </c>
      <c r="B79" s="1">
        <v>0</v>
      </c>
      <c r="C79" s="1">
        <v>68.312173193537504</v>
      </c>
      <c r="D79" s="1">
        <v>16041.3787651484</v>
      </c>
      <c r="E79" s="1">
        <f>'Interest High Value'!$B$31*B79</f>
        <v>0</v>
      </c>
      <c r="F79" s="1">
        <v>446.7485719</v>
      </c>
    </row>
    <row r="80" spans="1:6" ht="15.75" customHeight="1">
      <c r="A80" s="1">
        <v>2101</v>
      </c>
      <c r="B80" s="1">
        <v>0</v>
      </c>
      <c r="C80" s="1">
        <v>33.568421261545701</v>
      </c>
      <c r="D80" s="1">
        <v>7914.6151291250399</v>
      </c>
      <c r="E80" s="1">
        <f>'Interest High Value'!$B$31*B80</f>
        <v>0</v>
      </c>
      <c r="F80" s="1">
        <v>142.15401800000001</v>
      </c>
    </row>
    <row r="81" spans="1:6" ht="15.75" customHeight="1">
      <c r="A81" s="1">
        <v>2102</v>
      </c>
      <c r="B81" s="1">
        <v>0</v>
      </c>
      <c r="C81" s="1">
        <v>15.9490947630475</v>
      </c>
      <c r="D81" s="1">
        <v>3770.0424238842302</v>
      </c>
      <c r="E81" s="1">
        <f>'Interest High Value'!$B$31*B81</f>
        <v>0</v>
      </c>
      <c r="F81" s="1">
        <v>41.213029329999998</v>
      </c>
    </row>
    <row r="82" spans="1:6" ht="15.75" customHeight="1">
      <c r="A82" s="1">
        <v>2103</v>
      </c>
      <c r="B82" s="1">
        <v>0</v>
      </c>
      <c r="C82" s="1">
        <v>7.2890169279454602</v>
      </c>
      <c r="D82" s="1">
        <v>1724.33115501508</v>
      </c>
      <c r="E82" s="1">
        <f>'Interest High Value'!$B$31*B82</f>
        <v>0</v>
      </c>
      <c r="F82" s="1">
        <v>10.795916050000001</v>
      </c>
    </row>
    <row r="83" spans="1:6" ht="15.75" customHeight="1">
      <c r="A83" s="1">
        <v>2104</v>
      </c>
      <c r="B83" s="1">
        <v>0</v>
      </c>
      <c r="C83" s="1">
        <v>3.2087562808954599</v>
      </c>
      <c r="D83" s="1">
        <v>758.94925804027002</v>
      </c>
      <c r="E83" s="1">
        <f>'Interest High Value'!$B$31*B83</f>
        <v>0</v>
      </c>
      <c r="F83" s="1">
        <v>2.5295180140000002</v>
      </c>
    </row>
    <row r="84" spans="1:6" ht="15.75" customHeight="1">
      <c r="A84" s="1">
        <v>2105</v>
      </c>
      <c r="B84" s="1">
        <v>0</v>
      </c>
      <c r="C84" s="1">
        <v>1.3095338839823401</v>
      </c>
      <c r="D84" s="1">
        <v>310.30523111255502</v>
      </c>
      <c r="E84" s="1">
        <f>'Interest High Value'!$B$31*B84</f>
        <v>0</v>
      </c>
      <c r="F84" s="1">
        <v>0.52236628600000001</v>
      </c>
    </row>
    <row r="85" spans="1:6" ht="15.75" customHeight="1">
      <c r="A85" s="1">
        <v>2106</v>
      </c>
      <c r="B85" s="1">
        <v>0</v>
      </c>
      <c r="C85" s="1">
        <v>0.46833841410237098</v>
      </c>
      <c r="D85" s="1">
        <v>114.49046224099401</v>
      </c>
      <c r="E85" s="1">
        <f>'Interest High Value'!$B$31*B85</f>
        <v>0</v>
      </c>
      <c r="F85" s="1">
        <v>9.2611571000000004E-2</v>
      </c>
    </row>
    <row r="86" spans="1:6" ht="15.75" customHeight="1">
      <c r="A86" s="1">
        <v>2107</v>
      </c>
      <c r="B86" s="1">
        <v>0</v>
      </c>
      <c r="C86" s="1">
        <v>0.13882447833932501</v>
      </c>
      <c r="D86" s="1">
        <v>34.401137175399903</v>
      </c>
      <c r="E86" s="1">
        <f>'Interest High Value'!$B$31*B86</f>
        <v>0</v>
      </c>
      <c r="F86" s="1">
        <v>1.2595283000000001E-2</v>
      </c>
    </row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H999"/>
  <sheetViews>
    <sheetView workbookViewId="0"/>
  </sheetViews>
  <sheetFormatPr defaultColWidth="12.5703125" defaultRowHeight="15" customHeight="1"/>
  <cols>
    <col min="1" max="1" width="37.7109375" customWidth="1"/>
    <col min="2" max="86" width="17.140625" customWidth="1"/>
  </cols>
  <sheetData>
    <row r="1" spans="1:86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</row>
    <row r="2" spans="1:86">
      <c r="A2" s="6" t="s">
        <v>6</v>
      </c>
      <c r="B2" s="6">
        <v>2023</v>
      </c>
      <c r="C2" s="6">
        <v>2024</v>
      </c>
      <c r="D2" s="6">
        <v>2025</v>
      </c>
      <c r="E2" s="6">
        <v>2026</v>
      </c>
      <c r="F2" s="6">
        <v>2027</v>
      </c>
      <c r="G2" s="6">
        <v>2028</v>
      </c>
      <c r="H2" s="6">
        <v>2029</v>
      </c>
      <c r="I2" s="6">
        <v>2030</v>
      </c>
      <c r="J2" s="6">
        <v>2031</v>
      </c>
      <c r="K2" s="6">
        <v>2032</v>
      </c>
      <c r="L2" s="6">
        <v>2033</v>
      </c>
      <c r="M2" s="6">
        <v>2034</v>
      </c>
      <c r="N2" s="6">
        <v>2035</v>
      </c>
      <c r="O2" s="6">
        <v>2036</v>
      </c>
      <c r="P2" s="6">
        <v>2037</v>
      </c>
      <c r="Q2" s="6">
        <v>2038</v>
      </c>
      <c r="R2" s="6">
        <v>2039</v>
      </c>
      <c r="S2" s="6">
        <v>2040</v>
      </c>
      <c r="T2" s="6">
        <v>2041</v>
      </c>
      <c r="U2" s="6">
        <v>2042</v>
      </c>
      <c r="V2" s="6">
        <v>2043</v>
      </c>
      <c r="W2" s="6">
        <v>2044</v>
      </c>
      <c r="X2" s="6">
        <v>2045</v>
      </c>
      <c r="Y2" s="6">
        <v>2046</v>
      </c>
      <c r="Z2" s="6">
        <v>2047</v>
      </c>
      <c r="AA2" s="6">
        <v>2048</v>
      </c>
      <c r="AB2" s="6">
        <v>2049</v>
      </c>
      <c r="AC2" s="6">
        <v>2050</v>
      </c>
      <c r="AD2" s="6">
        <v>2051</v>
      </c>
      <c r="AE2" s="6">
        <v>2052</v>
      </c>
      <c r="AF2" s="6">
        <v>2053</v>
      </c>
      <c r="AG2" s="6">
        <v>2054</v>
      </c>
      <c r="AH2" s="6">
        <v>2055</v>
      </c>
      <c r="AI2" s="6">
        <v>2056</v>
      </c>
      <c r="AJ2" s="6">
        <v>2057</v>
      </c>
      <c r="AK2" s="6">
        <v>2058</v>
      </c>
      <c r="AL2" s="6">
        <v>2059</v>
      </c>
      <c r="AM2" s="6">
        <v>2060</v>
      </c>
      <c r="AN2" s="6">
        <v>2061</v>
      </c>
      <c r="AO2" s="6">
        <v>2062</v>
      </c>
      <c r="AP2" s="6">
        <v>2063</v>
      </c>
      <c r="AQ2" s="6">
        <v>2064</v>
      </c>
      <c r="AR2" s="6">
        <v>2065</v>
      </c>
      <c r="AS2" s="6">
        <v>2066</v>
      </c>
      <c r="AT2" s="6">
        <v>2067</v>
      </c>
      <c r="AU2" s="6">
        <v>2068</v>
      </c>
      <c r="AV2" s="6">
        <v>2069</v>
      </c>
      <c r="AW2" s="6">
        <v>2070</v>
      </c>
      <c r="AX2" s="6">
        <v>2071</v>
      </c>
      <c r="AY2" s="6">
        <v>2072</v>
      </c>
      <c r="AZ2" s="6">
        <v>2073</v>
      </c>
      <c r="BA2" s="6">
        <v>2074</v>
      </c>
      <c r="BB2" s="6">
        <v>2075</v>
      </c>
      <c r="BC2" s="6">
        <v>2076</v>
      </c>
      <c r="BD2" s="6">
        <v>2077</v>
      </c>
      <c r="BE2" s="6">
        <v>2078</v>
      </c>
      <c r="BF2" s="6">
        <v>2079</v>
      </c>
      <c r="BG2" s="6">
        <v>2080</v>
      </c>
      <c r="BH2" s="6">
        <v>2081</v>
      </c>
      <c r="BI2" s="6">
        <v>2082</v>
      </c>
      <c r="BJ2" s="6">
        <v>2083</v>
      </c>
      <c r="BK2" s="6">
        <v>2084</v>
      </c>
      <c r="BL2" s="6">
        <v>2085</v>
      </c>
      <c r="BM2" s="6">
        <v>2086</v>
      </c>
      <c r="BN2" s="6">
        <v>2087</v>
      </c>
      <c r="BO2" s="6">
        <v>2088</v>
      </c>
      <c r="BP2" s="6">
        <v>2089</v>
      </c>
      <c r="BQ2" s="6">
        <v>2090</v>
      </c>
      <c r="BR2" s="6">
        <v>2091</v>
      </c>
      <c r="BS2" s="6">
        <v>2092</v>
      </c>
      <c r="BT2" s="6">
        <v>2093</v>
      </c>
      <c r="BU2" s="6">
        <v>2094</v>
      </c>
      <c r="BV2" s="6">
        <v>2095</v>
      </c>
      <c r="BW2" s="6">
        <v>2096</v>
      </c>
      <c r="BX2" s="6">
        <v>2097</v>
      </c>
      <c r="BY2" s="6">
        <v>2098</v>
      </c>
      <c r="BZ2" s="6">
        <v>2099</v>
      </c>
      <c r="CA2" s="6">
        <v>2100</v>
      </c>
      <c r="CB2" s="6">
        <v>2101</v>
      </c>
      <c r="CC2" s="6">
        <v>2102</v>
      </c>
      <c r="CD2" s="6">
        <v>2103</v>
      </c>
      <c r="CE2" s="6">
        <v>2104</v>
      </c>
      <c r="CF2" s="6">
        <v>2105</v>
      </c>
      <c r="CG2" s="6">
        <v>2106</v>
      </c>
      <c r="CH2" s="6">
        <v>2107</v>
      </c>
    </row>
    <row r="3" spans="1:86">
      <c r="A3" s="6" t="s">
        <v>7</v>
      </c>
      <c r="B3" s="7">
        <v>0</v>
      </c>
      <c r="C3" s="7">
        <f t="shared" ref="C3:CH3" si="0">-MIN(C9-D3,0)/(1+$B$28)</f>
        <v>5926807850.0127907</v>
      </c>
      <c r="D3" s="7">
        <f t="shared" si="0"/>
        <v>6126468919.8097563</v>
      </c>
      <c r="E3" s="7">
        <f t="shared" si="0"/>
        <v>6322815831.4775248</v>
      </c>
      <c r="F3" s="7">
        <f t="shared" si="0"/>
        <v>6515282559.9446316</v>
      </c>
      <c r="G3" s="7">
        <f t="shared" si="0"/>
        <v>6703269520.8586054</v>
      </c>
      <c r="H3" s="7">
        <f t="shared" si="0"/>
        <v>6883392757.523735</v>
      </c>
      <c r="I3" s="7">
        <f t="shared" si="0"/>
        <v>7054490763.9992714</v>
      </c>
      <c r="J3" s="7">
        <f t="shared" si="0"/>
        <v>7215298712.7190285</v>
      </c>
      <c r="K3" s="7">
        <f t="shared" si="0"/>
        <v>7364409667.8135099</v>
      </c>
      <c r="L3" s="7">
        <f t="shared" si="0"/>
        <v>7499861595.2042284</v>
      </c>
      <c r="M3" s="7">
        <f t="shared" si="0"/>
        <v>7620630126.6826506</v>
      </c>
      <c r="N3" s="7">
        <f t="shared" si="0"/>
        <v>7725067542.3824615</v>
      </c>
      <c r="O3" s="7">
        <f t="shared" si="0"/>
        <v>7811424852.9986963</v>
      </c>
      <c r="P3" s="7">
        <f t="shared" si="0"/>
        <v>7877927172.576025</v>
      </c>
      <c r="Q3" s="7">
        <f t="shared" si="0"/>
        <v>7922805318.2016048</v>
      </c>
      <c r="R3" s="7">
        <f t="shared" si="0"/>
        <v>7944357002.3534012</v>
      </c>
      <c r="S3" s="7">
        <f t="shared" si="0"/>
        <v>7940928780.4914322</v>
      </c>
      <c r="T3" s="7">
        <f t="shared" si="0"/>
        <v>7910900048.0795326</v>
      </c>
      <c r="U3" s="7">
        <f t="shared" si="0"/>
        <v>7852723838.7510939</v>
      </c>
      <c r="V3" s="7">
        <f t="shared" si="0"/>
        <v>7764919809.7205849</v>
      </c>
      <c r="W3" s="7">
        <f t="shared" si="0"/>
        <v>7630589535.5961208</v>
      </c>
      <c r="X3" s="7">
        <f t="shared" si="0"/>
        <v>7476822370.2685385</v>
      </c>
      <c r="Y3" s="7">
        <f t="shared" si="0"/>
        <v>7304125131.8196316</v>
      </c>
      <c r="Z3" s="7">
        <f t="shared" si="0"/>
        <v>7113326830.7877207</v>
      </c>
      <c r="AA3" s="7">
        <f t="shared" si="0"/>
        <v>6905533553.95263</v>
      </c>
      <c r="AB3" s="7">
        <f t="shared" si="0"/>
        <v>6682112517.4474926</v>
      </c>
      <c r="AC3" s="7">
        <f t="shared" si="0"/>
        <v>6444879143.9622488</v>
      </c>
      <c r="AD3" s="7">
        <f t="shared" si="0"/>
        <v>6195865836.1918087</v>
      </c>
      <c r="AE3" s="7">
        <f t="shared" si="0"/>
        <v>5937221675.6485538</v>
      </c>
      <c r="AF3" s="7">
        <f t="shared" si="0"/>
        <v>5671158548.5649614</v>
      </c>
      <c r="AG3" s="7">
        <f t="shared" si="0"/>
        <v>5399821881.1261234</v>
      </c>
      <c r="AH3" s="7">
        <f t="shared" si="0"/>
        <v>5125252786.0967159</v>
      </c>
      <c r="AI3" s="7">
        <f t="shared" si="0"/>
        <v>4849369143.9573412</v>
      </c>
      <c r="AJ3" s="7">
        <f t="shared" si="0"/>
        <v>4573900026.0496807</v>
      </c>
      <c r="AK3" s="7">
        <f t="shared" si="0"/>
        <v>4300347413.2850361</v>
      </c>
      <c r="AL3" s="7">
        <f t="shared" si="0"/>
        <v>4030013687.8060651</v>
      </c>
      <c r="AM3" s="7">
        <f t="shared" si="0"/>
        <v>3763993155.9968863</v>
      </c>
      <c r="AN3" s="7">
        <f t="shared" si="0"/>
        <v>3502985574.4081454</v>
      </c>
      <c r="AO3" s="7">
        <f t="shared" si="0"/>
        <v>3246986481.5199871</v>
      </c>
      <c r="AP3" s="7">
        <f t="shared" si="0"/>
        <v>2996799772.7825918</v>
      </c>
      <c r="AQ3" s="7">
        <f t="shared" si="0"/>
        <v>2753187720.3597431</v>
      </c>
      <c r="AR3" s="7">
        <f t="shared" si="0"/>
        <v>2516880728.4563122</v>
      </c>
      <c r="AS3" s="7">
        <f t="shared" si="0"/>
        <v>2288609345.9698329</v>
      </c>
      <c r="AT3" s="7">
        <f t="shared" si="0"/>
        <v>2069097340.0498588</v>
      </c>
      <c r="AU3" s="7">
        <f t="shared" si="0"/>
        <v>1859049072.2875261</v>
      </c>
      <c r="AV3" s="7">
        <f t="shared" si="0"/>
        <v>1659139797.1019318</v>
      </c>
      <c r="AW3" s="7">
        <f t="shared" si="0"/>
        <v>1469994917.552001</v>
      </c>
      <c r="AX3" s="7">
        <f t="shared" si="0"/>
        <v>1292201301.5465035</v>
      </c>
      <c r="AY3" s="7">
        <f t="shared" si="0"/>
        <v>1126298524.9660592</v>
      </c>
      <c r="AZ3" s="7">
        <f t="shared" si="0"/>
        <v>972748251.15056086</v>
      </c>
      <c r="BA3" s="7">
        <f t="shared" si="0"/>
        <v>831931366.16302967</v>
      </c>
      <c r="BB3" s="7">
        <f t="shared" si="0"/>
        <v>704069674.26595032</v>
      </c>
      <c r="BC3" s="7">
        <f t="shared" si="0"/>
        <v>589170007.97176588</v>
      </c>
      <c r="BD3" s="7">
        <f t="shared" si="0"/>
        <v>487087871.02855206</v>
      </c>
      <c r="BE3" s="7">
        <f t="shared" si="0"/>
        <v>397494161.28993601</v>
      </c>
      <c r="BF3" s="7">
        <f t="shared" si="0"/>
        <v>319920662.26947939</v>
      </c>
      <c r="BG3" s="7">
        <f t="shared" si="0"/>
        <v>253767707.84246618</v>
      </c>
      <c r="BH3" s="7">
        <f t="shared" si="0"/>
        <v>198196150.52552924</v>
      </c>
      <c r="BI3" s="7">
        <f t="shared" si="0"/>
        <v>152274408.34357715</v>
      </c>
      <c r="BJ3" s="7">
        <f t="shared" si="0"/>
        <v>114978749.85665239</v>
      </c>
      <c r="BK3" s="7">
        <f t="shared" si="0"/>
        <v>85229359.773553491</v>
      </c>
      <c r="BL3" s="7">
        <f t="shared" si="0"/>
        <v>61960304.205143914</v>
      </c>
      <c r="BM3" s="7">
        <f t="shared" si="0"/>
        <v>44126231.166367814</v>
      </c>
      <c r="BN3" s="7">
        <f t="shared" si="0"/>
        <v>30752940.236917384</v>
      </c>
      <c r="BO3" s="7">
        <f t="shared" si="0"/>
        <v>20957232.971314572</v>
      </c>
      <c r="BP3" s="7">
        <f t="shared" si="0"/>
        <v>13952981.432800265</v>
      </c>
      <c r="BQ3" s="7">
        <f t="shared" si="0"/>
        <v>9071379.2637016922</v>
      </c>
      <c r="BR3" s="7">
        <f t="shared" si="0"/>
        <v>5756712.0497131431</v>
      </c>
      <c r="BS3" s="7">
        <f t="shared" si="0"/>
        <v>3563280.6197853736</v>
      </c>
      <c r="BT3" s="7">
        <f t="shared" si="0"/>
        <v>2149991.6157901096</v>
      </c>
      <c r="BU3" s="7">
        <f t="shared" si="0"/>
        <v>1263950.2510153567</v>
      </c>
      <c r="BV3" s="7">
        <f t="shared" si="0"/>
        <v>723677.86413317232</v>
      </c>
      <c r="BW3" s="7">
        <f t="shared" si="0"/>
        <v>403352.61130668019</v>
      </c>
      <c r="BX3" s="7">
        <f t="shared" si="0"/>
        <v>218712.94119681514</v>
      </c>
      <c r="BY3" s="7">
        <f t="shared" si="0"/>
        <v>115278.30455726228</v>
      </c>
      <c r="BZ3" s="7">
        <f t="shared" si="0"/>
        <v>58968.870854203342</v>
      </c>
      <c r="CA3" s="7">
        <f t="shared" si="0"/>
        <v>29174.797441884486</v>
      </c>
      <c r="CB3" s="7">
        <f t="shared" si="0"/>
        <v>13940.350426799085</v>
      </c>
      <c r="CC3" s="7">
        <f t="shared" si="0"/>
        <v>6410.3773892164718</v>
      </c>
      <c r="CD3" s="7">
        <f t="shared" si="0"/>
        <v>2816.6971922456883</v>
      </c>
      <c r="CE3" s="7">
        <f t="shared" si="0"/>
        <v>1169.5779360700333</v>
      </c>
      <c r="CF3" s="7">
        <f t="shared" si="0"/>
        <v>442.50725983096874</v>
      </c>
      <c r="CG3" s="7">
        <f t="shared" si="0"/>
        <v>144.16771262936044</v>
      </c>
      <c r="CH3" s="7">
        <f t="shared" si="0"/>
        <v>33.533943353144878</v>
      </c>
    </row>
    <row r="4" spans="1:86">
      <c r="A4" s="6" t="s">
        <v>8</v>
      </c>
      <c r="B4" s="9">
        <f t="array" ref="B4:CH4">TRANSPOSE('Interest High Data'!E2:E86)</f>
        <v>8214888152.6268091</v>
      </c>
      <c r="C4" s="9">
        <v>240521507.92573667</v>
      </c>
      <c r="D4" s="9">
        <v>238185485.18220046</v>
      </c>
      <c r="E4" s="9">
        <v>235840319.74515235</v>
      </c>
      <c r="F4" s="9">
        <v>233484693.27277577</v>
      </c>
      <c r="G4" s="9">
        <v>230738682.03113821</v>
      </c>
      <c r="H4" s="9">
        <v>227961613.70473555</v>
      </c>
      <c r="I4" s="9">
        <v>225149157.46980089</v>
      </c>
      <c r="J4" s="9">
        <v>222297890.2228829</v>
      </c>
      <c r="K4" s="9">
        <v>219400481.53918886</v>
      </c>
      <c r="L4" s="9">
        <v>214886048.75897238</v>
      </c>
      <c r="M4" s="9">
        <v>210370785.58065128</v>
      </c>
      <c r="N4" s="9">
        <v>205849923.17989939</v>
      </c>
      <c r="O4" s="9">
        <v>201319312.49182704</v>
      </c>
      <c r="P4" s="9">
        <v>196774722.99600968</v>
      </c>
      <c r="Q4" s="9">
        <v>192211312.17759222</v>
      </c>
      <c r="R4" s="9">
        <v>187623789.65520689</v>
      </c>
      <c r="S4" s="9">
        <v>183005999.42475224</v>
      </c>
      <c r="T4" s="9">
        <v>178350979.58184713</v>
      </c>
      <c r="U4" s="9">
        <v>173650523.99240783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</row>
    <row r="5" spans="1:86">
      <c r="A5" s="10" t="s">
        <v>10</v>
      </c>
      <c r="B5" s="1">
        <f t="shared" ref="B5:CH5" si="1">0.1*B4</f>
        <v>821488815.26268101</v>
      </c>
      <c r="C5" s="1">
        <f t="shared" si="1"/>
        <v>24052150.792573668</v>
      </c>
      <c r="D5" s="1">
        <f t="shared" si="1"/>
        <v>23818548.518220048</v>
      </c>
      <c r="E5" s="1">
        <f t="shared" si="1"/>
        <v>23584031.974515237</v>
      </c>
      <c r="F5" s="1">
        <f t="shared" si="1"/>
        <v>23348469.327277578</v>
      </c>
      <c r="G5" s="1">
        <f t="shared" si="1"/>
        <v>23073868.203113824</v>
      </c>
      <c r="H5" s="1">
        <f t="shared" si="1"/>
        <v>22796161.370473556</v>
      </c>
      <c r="I5" s="1">
        <f t="shared" si="1"/>
        <v>22514915.74698009</v>
      </c>
      <c r="J5" s="1">
        <f t="shared" si="1"/>
        <v>22229789.022288293</v>
      </c>
      <c r="K5" s="1">
        <f t="shared" si="1"/>
        <v>21940048.153918888</v>
      </c>
      <c r="L5" s="1">
        <f t="shared" si="1"/>
        <v>21488604.87589724</v>
      </c>
      <c r="M5" s="1">
        <f t="shared" si="1"/>
        <v>21037078.558065131</v>
      </c>
      <c r="N5" s="1">
        <f t="shared" si="1"/>
        <v>20584992.317989942</v>
      </c>
      <c r="O5" s="1">
        <f t="shared" si="1"/>
        <v>20131931.249182705</v>
      </c>
      <c r="P5" s="1">
        <f t="shared" si="1"/>
        <v>19677472.29960097</v>
      </c>
      <c r="Q5" s="1">
        <f t="shared" si="1"/>
        <v>19221131.217759222</v>
      </c>
      <c r="R5" s="1">
        <f t="shared" si="1"/>
        <v>18762378.965520691</v>
      </c>
      <c r="S5" s="1">
        <f t="shared" si="1"/>
        <v>18300599.942475226</v>
      </c>
      <c r="T5" s="1">
        <f t="shared" si="1"/>
        <v>17835097.958184715</v>
      </c>
      <c r="U5" s="1">
        <f t="shared" si="1"/>
        <v>17365052.399240784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  <c r="BP5" s="1">
        <f t="shared" si="1"/>
        <v>0</v>
      </c>
      <c r="BQ5" s="1">
        <f t="shared" si="1"/>
        <v>0</v>
      </c>
      <c r="BR5" s="1">
        <f t="shared" si="1"/>
        <v>0</v>
      </c>
      <c r="BS5" s="1">
        <f t="shared" si="1"/>
        <v>0</v>
      </c>
      <c r="BT5" s="1">
        <f t="shared" si="1"/>
        <v>0</v>
      </c>
      <c r="BU5" s="1">
        <f t="shared" si="1"/>
        <v>0</v>
      </c>
      <c r="BV5" s="1">
        <f t="shared" si="1"/>
        <v>0</v>
      </c>
      <c r="BW5" s="1">
        <f t="shared" si="1"/>
        <v>0</v>
      </c>
      <c r="BX5" s="1">
        <f t="shared" si="1"/>
        <v>0</v>
      </c>
      <c r="BY5" s="1">
        <f t="shared" si="1"/>
        <v>0</v>
      </c>
      <c r="BZ5" s="1">
        <f t="shared" si="1"/>
        <v>0</v>
      </c>
      <c r="CA5" s="1">
        <f t="shared" si="1"/>
        <v>0</v>
      </c>
      <c r="CB5" s="1">
        <f t="shared" si="1"/>
        <v>0</v>
      </c>
      <c r="CC5" s="1">
        <f t="shared" si="1"/>
        <v>0</v>
      </c>
      <c r="CD5" s="1">
        <f t="shared" si="1"/>
        <v>0</v>
      </c>
      <c r="CE5" s="1">
        <f t="shared" si="1"/>
        <v>0</v>
      </c>
      <c r="CF5" s="1">
        <f t="shared" si="1"/>
        <v>0</v>
      </c>
      <c r="CG5" s="1">
        <f t="shared" si="1"/>
        <v>0</v>
      </c>
      <c r="CH5" s="1">
        <f t="shared" si="1"/>
        <v>0</v>
      </c>
    </row>
    <row r="6" spans="1:86">
      <c r="A6" s="8" t="s">
        <v>11</v>
      </c>
      <c r="B6" s="9">
        <f t="array" ref="B6:CH7">TRANSPOSE('Interest High Data'!C2:D86)</f>
        <v>63332854.419955797</v>
      </c>
      <c r="C6" s="9">
        <v>62711666.215257898</v>
      </c>
      <c r="D6" s="9">
        <v>62088381.821702898</v>
      </c>
      <c r="E6" s="9">
        <v>61462730.015933298</v>
      </c>
      <c r="F6" s="9">
        <v>60834527.157265797</v>
      </c>
      <c r="G6" s="9">
        <v>60104010.676764101</v>
      </c>
      <c r="H6" s="9">
        <v>59365087.367166802</v>
      </c>
      <c r="I6" s="9">
        <v>58616674.2916077</v>
      </c>
      <c r="J6" s="9">
        <v>57857636.683641903</v>
      </c>
      <c r="K6" s="9">
        <v>57085564.834492698</v>
      </c>
      <c r="L6" s="9">
        <v>55891224.591163799</v>
      </c>
      <c r="M6" s="9">
        <v>54694951.5648477</v>
      </c>
      <c r="N6" s="9">
        <v>53495118.731041797</v>
      </c>
      <c r="O6" s="9">
        <v>52290051.185085997</v>
      </c>
      <c r="P6" s="9">
        <v>51078116.796670496</v>
      </c>
      <c r="Q6" s="9">
        <v>49857739.639138103</v>
      </c>
      <c r="R6" s="9">
        <v>48627477.392310403</v>
      </c>
      <c r="S6" s="9">
        <v>47385989.023928799</v>
      </c>
      <c r="T6" s="9">
        <v>46131998.323048003</v>
      </c>
      <c r="U6" s="9">
        <v>44864344.872719802</v>
      </c>
      <c r="V6" s="9">
        <v>20670083.744529799</v>
      </c>
      <c r="W6" s="9">
        <v>19919334.1432858</v>
      </c>
      <c r="X6" s="9">
        <v>19157657.052731998</v>
      </c>
      <c r="Y6" s="9">
        <v>18386167.362278499</v>
      </c>
      <c r="Z6" s="9">
        <v>17606348.353504598</v>
      </c>
      <c r="AA6" s="9">
        <v>16820001.6354229</v>
      </c>
      <c r="AB6" s="9">
        <v>16029239.389513001</v>
      </c>
      <c r="AC6" s="9">
        <v>15236747.909148401</v>
      </c>
      <c r="AD6" s="9">
        <v>14445433.660506301</v>
      </c>
      <c r="AE6" s="9">
        <v>13658341.2814501</v>
      </c>
      <c r="AF6" s="9">
        <v>12878581.2840885</v>
      </c>
      <c r="AG6" s="9">
        <v>12109190.235292399</v>
      </c>
      <c r="AH6" s="9">
        <v>11353067.472038301</v>
      </c>
      <c r="AI6" s="9">
        <v>10612918.9625715</v>
      </c>
      <c r="AJ6" s="9">
        <v>9891169.7179750297</v>
      </c>
      <c r="AK6" s="9">
        <v>9189908.8906582296</v>
      </c>
      <c r="AL6" s="9">
        <v>8510918.2675101794</v>
      </c>
      <c r="AM6" s="9">
        <v>7855646.0436698198</v>
      </c>
      <c r="AN6" s="9">
        <v>7225249.7107959697</v>
      </c>
      <c r="AO6" s="9">
        <v>6620627.0454469696</v>
      </c>
      <c r="AP6" s="9">
        <v>6042472.8314967304</v>
      </c>
      <c r="AQ6" s="9">
        <v>5491347.5862980103</v>
      </c>
      <c r="AR6" s="9">
        <v>4967709.6390609602</v>
      </c>
      <c r="AS6" s="9">
        <v>4471949.0956823397</v>
      </c>
      <c r="AT6" s="9">
        <v>4004391.9905345901</v>
      </c>
      <c r="AU6" s="9">
        <v>3565298.8534742701</v>
      </c>
      <c r="AV6" s="9">
        <v>3154834.9472749601</v>
      </c>
      <c r="AW6" s="9">
        <v>2773054.08946857</v>
      </c>
      <c r="AX6" s="9">
        <v>2419919.9052643399</v>
      </c>
      <c r="AY6" s="9">
        <v>2095318.82329915</v>
      </c>
      <c r="AZ6" s="9">
        <v>1799031.1748009799</v>
      </c>
      <c r="BA6" s="9">
        <v>1530719.9129723499</v>
      </c>
      <c r="BB6" s="9">
        <v>1289840.8647199599</v>
      </c>
      <c r="BC6" s="9">
        <v>1075552.1510328499</v>
      </c>
      <c r="BD6" s="9">
        <v>886830.58993362298</v>
      </c>
      <c r="BE6" s="9">
        <v>722440.89928278897</v>
      </c>
      <c r="BF6" s="9">
        <v>580981.33310440101</v>
      </c>
      <c r="BG6" s="9">
        <v>460909.013758727</v>
      </c>
      <c r="BH6" s="9">
        <v>360382.66822757298</v>
      </c>
      <c r="BI6" s="9">
        <v>277477.553667292</v>
      </c>
      <c r="BJ6" s="9">
        <v>210189.58455016301</v>
      </c>
      <c r="BK6" s="9">
        <v>156481.10033068</v>
      </c>
      <c r="BL6" s="9">
        <v>114384.879491721</v>
      </c>
      <c r="BM6" s="9">
        <v>82010.779309158199</v>
      </c>
      <c r="BN6" s="9">
        <v>57615.732415832797</v>
      </c>
      <c r="BO6" s="9">
        <v>39631.795051986403</v>
      </c>
      <c r="BP6" s="9">
        <v>26670.628805361801</v>
      </c>
      <c r="BQ6" s="9">
        <v>17550.574254620198</v>
      </c>
      <c r="BR6" s="9">
        <v>11288.1666986041</v>
      </c>
      <c r="BS6" s="9">
        <v>7091.1380975054199</v>
      </c>
      <c r="BT6" s="9">
        <v>4348.0832300103102</v>
      </c>
      <c r="BU6" s="9">
        <v>2601.0568925022899</v>
      </c>
      <c r="BV6" s="9">
        <v>1517.27412453029</v>
      </c>
      <c r="BW6" s="9">
        <v>862.58590084643004</v>
      </c>
      <c r="BX6" s="9">
        <v>477.63563123831699</v>
      </c>
      <c r="BY6" s="9">
        <v>257.34261634130598</v>
      </c>
      <c r="BZ6" s="9">
        <v>134.71371841145799</v>
      </c>
      <c r="CA6" s="9">
        <v>68.312173193537504</v>
      </c>
      <c r="CB6" s="9">
        <v>33.568421261545701</v>
      </c>
      <c r="CC6" s="9">
        <v>15.9490947630475</v>
      </c>
      <c r="CD6" s="9">
        <v>7.2890169279454602</v>
      </c>
      <c r="CE6" s="9">
        <v>3.2087562808954599</v>
      </c>
      <c r="CF6" s="9">
        <v>1.3095338839823401</v>
      </c>
      <c r="CG6" s="9">
        <v>0.46833841410237098</v>
      </c>
      <c r="CH6" s="9">
        <v>0.13882447833932501</v>
      </c>
    </row>
    <row r="7" spans="1:86">
      <c r="A7" s="6" t="s">
        <v>12</v>
      </c>
      <c r="B7" s="9">
        <v>142685880.85908699</v>
      </c>
      <c r="C7" s="9">
        <v>147725111.04120201</v>
      </c>
      <c r="D7" s="9">
        <v>153022246.20865801</v>
      </c>
      <c r="E7" s="9">
        <v>158522125.54213601</v>
      </c>
      <c r="F7" s="9">
        <v>164215264.29633701</v>
      </c>
      <c r="G7" s="9">
        <v>174549657.99827999</v>
      </c>
      <c r="H7" s="9">
        <v>185700588.88231799</v>
      </c>
      <c r="I7" s="9">
        <v>197729073.16968</v>
      </c>
      <c r="J7" s="9">
        <v>210730376.67643201</v>
      </c>
      <c r="K7" s="9">
        <v>225492174.13169599</v>
      </c>
      <c r="L7" s="9">
        <v>239777344.04054001</v>
      </c>
      <c r="M7" s="9">
        <v>255221260.18357301</v>
      </c>
      <c r="N7" s="9">
        <v>271881790.058788</v>
      </c>
      <c r="O7" s="9">
        <v>289747001.12305802</v>
      </c>
      <c r="P7" s="9">
        <v>308776505.02938002</v>
      </c>
      <c r="Q7" s="9">
        <v>328874366.21845901</v>
      </c>
      <c r="R7" s="9">
        <v>349963125.29908299</v>
      </c>
      <c r="S7" s="9">
        <v>371982792.30597699</v>
      </c>
      <c r="T7" s="9">
        <v>394837062.68211102</v>
      </c>
      <c r="U7" s="9">
        <v>418437640.92194802</v>
      </c>
      <c r="V7" s="9">
        <v>323152631.99922699</v>
      </c>
      <c r="W7" s="9">
        <v>339407584.934793</v>
      </c>
      <c r="X7" s="9">
        <v>354850043.33832902</v>
      </c>
      <c r="Y7" s="9">
        <v>369185974.11417401</v>
      </c>
      <c r="Z7" s="9">
        <v>382165726.350375</v>
      </c>
      <c r="AA7" s="9">
        <v>393553469.75567901</v>
      </c>
      <c r="AB7" s="9">
        <v>402920406.07095897</v>
      </c>
      <c r="AC7" s="9">
        <v>410064362.324413</v>
      </c>
      <c r="AD7" s="9">
        <v>414873639.84569401</v>
      </c>
      <c r="AE7" s="9">
        <v>417287208.968274</v>
      </c>
      <c r="AF7" s="9">
        <v>417372189.89258403</v>
      </c>
      <c r="AG7" s="9">
        <v>415231996.38947999</v>
      </c>
      <c r="AH7" s="9">
        <v>410996667.255584</v>
      </c>
      <c r="AI7" s="9">
        <v>404864917.99622399</v>
      </c>
      <c r="AJ7" s="9">
        <v>397078846.43131101</v>
      </c>
      <c r="AK7" s="9">
        <v>387863765.21183401</v>
      </c>
      <c r="AL7" s="9">
        <v>377461465.020432</v>
      </c>
      <c r="AM7" s="9">
        <v>366071730.22497803</v>
      </c>
      <c r="AN7" s="9">
        <v>353863410.40960699</v>
      </c>
      <c r="AO7" s="9">
        <v>340975676.13754803</v>
      </c>
      <c r="AP7" s="9">
        <v>327473572.77482998</v>
      </c>
      <c r="AQ7" s="9">
        <v>313411275.92792499</v>
      </c>
      <c r="AR7" s="9">
        <v>298810094.70110798</v>
      </c>
      <c r="AS7" s="9">
        <v>283698337.20338702</v>
      </c>
      <c r="AT7" s="9">
        <v>268116795.97329399</v>
      </c>
      <c r="AU7" s="9">
        <v>252115448.50074601</v>
      </c>
      <c r="AV7" s="9">
        <v>235764238.51571399</v>
      </c>
      <c r="AW7" s="9">
        <v>219120409.44258901</v>
      </c>
      <c r="AX7" s="9">
        <v>202248895.72157499</v>
      </c>
      <c r="AY7" s="9">
        <v>185243910.74118099</v>
      </c>
      <c r="AZ7" s="9">
        <v>168200301.347247</v>
      </c>
      <c r="BA7" s="9">
        <v>151288912.96899799</v>
      </c>
      <c r="BB7" s="9">
        <v>134731915.65744299</v>
      </c>
      <c r="BC7" s="9">
        <v>118681685.031334</v>
      </c>
      <c r="BD7" s="9">
        <v>103319515.279539</v>
      </c>
      <c r="BE7" s="9">
        <v>88775882.959871903</v>
      </c>
      <c r="BF7" s="9">
        <v>75169592.961993203</v>
      </c>
      <c r="BG7" s="9">
        <v>62723679.538452201</v>
      </c>
      <c r="BH7" s="9">
        <v>51507244.029490396</v>
      </c>
      <c r="BI7" s="9">
        <v>41586413.183564797</v>
      </c>
      <c r="BJ7" s="9">
        <v>32988562.994248301</v>
      </c>
      <c r="BK7" s="9">
        <v>25669455.261285499</v>
      </c>
      <c r="BL7" s="9">
        <v>19578497.285438702</v>
      </c>
      <c r="BM7" s="9">
        <v>14615067.085132301</v>
      </c>
      <c r="BN7" s="9">
        <v>10660679.740294499</v>
      </c>
      <c r="BO7" s="9">
        <v>7593336.73260176</v>
      </c>
      <c r="BP7" s="9">
        <v>5273520.9832772203</v>
      </c>
      <c r="BQ7" s="9">
        <v>3569258.01764498</v>
      </c>
      <c r="BR7" s="9">
        <v>2354844.6247205599</v>
      </c>
      <c r="BS7" s="9">
        <v>1513096.2844913199</v>
      </c>
      <c r="BT7" s="9">
        <v>946193.03001844604</v>
      </c>
      <c r="BU7" s="9">
        <v>575589.83752014302</v>
      </c>
      <c r="BV7" s="9">
        <v>340518.31462595699</v>
      </c>
      <c r="BW7" s="9">
        <v>195877.662548219</v>
      </c>
      <c r="BX7" s="9">
        <v>109518.389244219</v>
      </c>
      <c r="BY7" s="9">
        <v>59510.4402234355</v>
      </c>
      <c r="BZ7" s="9">
        <v>31428.425819533499</v>
      </c>
      <c r="CA7" s="9">
        <v>16041.3787651484</v>
      </c>
      <c r="CB7" s="9">
        <v>7914.6151291250399</v>
      </c>
      <c r="CC7" s="9">
        <v>3770.0424238842302</v>
      </c>
      <c r="CD7" s="9">
        <v>1724.33115501508</v>
      </c>
      <c r="CE7" s="9">
        <v>758.94925804027002</v>
      </c>
      <c r="CF7" s="9">
        <v>310.30523111255502</v>
      </c>
      <c r="CG7" s="9">
        <v>114.49046224099401</v>
      </c>
      <c r="CH7" s="9">
        <v>34.401137175399903</v>
      </c>
    </row>
    <row r="8" spans="1:86" ht="15" customHeight="1">
      <c r="A8" s="6" t="s">
        <v>13</v>
      </c>
      <c r="B8" s="7">
        <f t="shared" ref="B8:CH8" si="2">MAX((B12-B7)*$B$32*$B$33, 0)</f>
        <v>6169477.9191834638</v>
      </c>
      <c r="C8" s="7">
        <f t="shared" si="2"/>
        <v>8227896.3726951554</v>
      </c>
      <c r="D8" s="7">
        <f t="shared" si="2"/>
        <v>10522013.07836364</v>
      </c>
      <c r="E8" s="7">
        <f t="shared" si="2"/>
        <v>13073210.664302871</v>
      </c>
      <c r="F8" s="7">
        <f t="shared" si="2"/>
        <v>15906417.703538457</v>
      </c>
      <c r="G8" s="7">
        <f t="shared" si="2"/>
        <v>17059862.316722408</v>
      </c>
      <c r="H8" s="7">
        <f t="shared" si="2"/>
        <v>18299713.705426447</v>
      </c>
      <c r="I8" s="7">
        <f t="shared" si="2"/>
        <v>19630184.208734401</v>
      </c>
      <c r="J8" s="7">
        <f t="shared" si="2"/>
        <v>21057883.149898548</v>
      </c>
      <c r="K8" s="7">
        <f t="shared" si="2"/>
        <v>22303105.216687694</v>
      </c>
      <c r="L8" s="7">
        <f t="shared" si="2"/>
        <v>23444796.504973207</v>
      </c>
      <c r="M8" s="7">
        <f t="shared" si="2"/>
        <v>24636061.932899334</v>
      </c>
      <c r="N8" s="7">
        <f t="shared" si="2"/>
        <v>25867730.045309037</v>
      </c>
      <c r="O8" s="7">
        <f t="shared" si="2"/>
        <v>27122686.19631562</v>
      </c>
      <c r="P8" s="7">
        <f t="shared" si="2"/>
        <v>28379770.721660379</v>
      </c>
      <c r="Q8" s="7">
        <f t="shared" si="2"/>
        <v>29611681.714247219</v>
      </c>
      <c r="R8" s="7">
        <f t="shared" si="2"/>
        <v>30792118.896385148</v>
      </c>
      <c r="S8" s="7">
        <f t="shared" si="2"/>
        <v>31893813.92148966</v>
      </c>
      <c r="T8" s="7">
        <f t="shared" si="2"/>
        <v>32885129.347513363</v>
      </c>
      <c r="U8" s="7">
        <f t="shared" si="2"/>
        <v>33734282.39078182</v>
      </c>
      <c r="V8" s="7">
        <f t="shared" si="2"/>
        <v>23455152.672324676</v>
      </c>
      <c r="W8" s="7">
        <f t="shared" si="2"/>
        <v>23357932.31738694</v>
      </c>
      <c r="X8" s="7">
        <f t="shared" si="2"/>
        <v>22994209.165901799</v>
      </c>
      <c r="Y8" s="7">
        <f t="shared" si="2"/>
        <v>22349913.510046903</v>
      </c>
      <c r="Z8" s="7">
        <f t="shared" si="2"/>
        <v>21421007.054842506</v>
      </c>
      <c r="AA8" s="7">
        <f t="shared" si="2"/>
        <v>20213571.732614815</v>
      </c>
      <c r="AB8" s="7">
        <f t="shared" si="2"/>
        <v>18747103.548197217</v>
      </c>
      <c r="AC8" s="7">
        <f t="shared" si="2"/>
        <v>17058571.855746549</v>
      </c>
      <c r="AD8" s="7">
        <f t="shared" si="2"/>
        <v>15201062.122808505</v>
      </c>
      <c r="AE8" s="7">
        <f t="shared" si="2"/>
        <v>13234227.10332492</v>
      </c>
      <c r="AF8" s="7">
        <f t="shared" si="2"/>
        <v>11220652.719114704</v>
      </c>
      <c r="AG8" s="7">
        <f t="shared" si="2"/>
        <v>9222564.8384184111</v>
      </c>
      <c r="AH8" s="7">
        <f t="shared" si="2"/>
        <v>7291490.9946547281</v>
      </c>
      <c r="AI8" s="7">
        <f t="shared" si="2"/>
        <v>5472355.2675859304</v>
      </c>
      <c r="AJ8" s="7">
        <f t="shared" si="2"/>
        <v>3799597.3968493645</v>
      </c>
      <c r="AK8" s="7">
        <f t="shared" si="2"/>
        <v>2290473.7750297091</v>
      </c>
      <c r="AL8" s="7">
        <f t="shared" si="2"/>
        <v>948559.15541855688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2"/>
        <v>0</v>
      </c>
      <c r="BB8" s="7">
        <f t="shared" si="2"/>
        <v>0</v>
      </c>
      <c r="BC8" s="7">
        <f t="shared" si="2"/>
        <v>0</v>
      </c>
      <c r="BD8" s="7">
        <f t="shared" si="2"/>
        <v>0</v>
      </c>
      <c r="BE8" s="7">
        <f t="shared" si="2"/>
        <v>0</v>
      </c>
      <c r="BF8" s="7">
        <f t="shared" si="2"/>
        <v>0</v>
      </c>
      <c r="BG8" s="7">
        <f t="shared" si="2"/>
        <v>0</v>
      </c>
      <c r="BH8" s="7">
        <f t="shared" si="2"/>
        <v>0</v>
      </c>
      <c r="BI8" s="7">
        <f t="shared" si="2"/>
        <v>0</v>
      </c>
      <c r="BJ8" s="7">
        <f t="shared" si="2"/>
        <v>0</v>
      </c>
      <c r="BK8" s="7">
        <f t="shared" si="2"/>
        <v>0</v>
      </c>
      <c r="BL8" s="7">
        <f t="shared" si="2"/>
        <v>0</v>
      </c>
      <c r="BM8" s="7">
        <f t="shared" si="2"/>
        <v>0</v>
      </c>
      <c r="BN8" s="7">
        <f t="shared" si="2"/>
        <v>0</v>
      </c>
      <c r="BO8" s="7">
        <f t="shared" si="2"/>
        <v>0</v>
      </c>
      <c r="BP8" s="7">
        <f t="shared" si="2"/>
        <v>0</v>
      </c>
      <c r="BQ8" s="7">
        <f t="shared" si="2"/>
        <v>0</v>
      </c>
      <c r="BR8" s="7">
        <f t="shared" si="2"/>
        <v>0</v>
      </c>
      <c r="BS8" s="7">
        <f t="shared" si="2"/>
        <v>0</v>
      </c>
      <c r="BT8" s="7">
        <f t="shared" si="2"/>
        <v>0</v>
      </c>
      <c r="BU8" s="7">
        <f t="shared" si="2"/>
        <v>0</v>
      </c>
      <c r="BV8" s="7">
        <f t="shared" si="2"/>
        <v>0</v>
      </c>
      <c r="BW8" s="7">
        <f t="shared" si="2"/>
        <v>0</v>
      </c>
      <c r="BX8" s="7">
        <f t="shared" si="2"/>
        <v>0</v>
      </c>
      <c r="BY8" s="7">
        <f t="shared" si="2"/>
        <v>0</v>
      </c>
      <c r="BZ8" s="7">
        <f t="shared" si="2"/>
        <v>0</v>
      </c>
      <c r="CA8" s="7">
        <f t="shared" si="2"/>
        <v>0</v>
      </c>
      <c r="CB8" s="7">
        <f t="shared" si="2"/>
        <v>0</v>
      </c>
      <c r="CC8" s="7">
        <f t="shared" si="2"/>
        <v>0</v>
      </c>
      <c r="CD8" s="7">
        <f t="shared" si="2"/>
        <v>0</v>
      </c>
      <c r="CE8" s="7">
        <f t="shared" si="2"/>
        <v>0</v>
      </c>
      <c r="CF8" s="7">
        <f t="shared" si="2"/>
        <v>0</v>
      </c>
      <c r="CG8" s="7">
        <f t="shared" si="2"/>
        <v>0</v>
      </c>
      <c r="CH8" s="7">
        <f t="shared" si="2"/>
        <v>0</v>
      </c>
    </row>
    <row r="9" spans="1:86" ht="15" customHeight="1">
      <c r="A9" s="6" t="s">
        <v>14</v>
      </c>
      <c r="B9" s="7">
        <f>B4-B6-B7-B8-B5</f>
        <v>7181211124.1659012</v>
      </c>
      <c r="C9" s="7">
        <f t="shared" ref="C9:CH9" si="3">C4-C6-C7-C8</f>
        <v>21856834.296581618</v>
      </c>
      <c r="D9" s="7">
        <f t="shared" si="3"/>
        <v>12552844.073475914</v>
      </c>
      <c r="E9" s="7">
        <f t="shared" si="3"/>
        <v>2782253.5227801651</v>
      </c>
      <c r="F9" s="7">
        <f t="shared" si="3"/>
        <v>-7471515.8843654785</v>
      </c>
      <c r="G9" s="7">
        <f t="shared" si="3"/>
        <v>-20974848.960628286</v>
      </c>
      <c r="H9" s="7">
        <f t="shared" si="3"/>
        <v>-35403776.250175677</v>
      </c>
      <c r="I9" s="7">
        <f t="shared" si="3"/>
        <v>-50826774.200221218</v>
      </c>
      <c r="J9" s="7">
        <f t="shared" si="3"/>
        <v>-67348006.287089571</v>
      </c>
      <c r="K9" s="7">
        <f t="shared" si="3"/>
        <v>-85480362.643687502</v>
      </c>
      <c r="L9" s="7">
        <f t="shared" si="3"/>
        <v>-104227316.37770462</v>
      </c>
      <c r="M9" s="7">
        <f t="shared" si="3"/>
        <v>-124181488.10066876</v>
      </c>
      <c r="N9" s="7">
        <f t="shared" si="3"/>
        <v>-145394715.65523943</v>
      </c>
      <c r="O9" s="7">
        <f t="shared" si="3"/>
        <v>-167840426.01263258</v>
      </c>
      <c r="P9" s="7">
        <f t="shared" si="3"/>
        <v>-191459669.55170122</v>
      </c>
      <c r="Q9" s="7">
        <f t="shared" si="3"/>
        <v>-216132475.39425212</v>
      </c>
      <c r="R9" s="7">
        <f t="shared" si="3"/>
        <v>-241758931.93257165</v>
      </c>
      <c r="S9" s="7">
        <f t="shared" si="3"/>
        <v>-268256595.8266432</v>
      </c>
      <c r="T9" s="7">
        <f t="shared" si="3"/>
        <v>-295503210.77082527</v>
      </c>
      <c r="U9" s="7">
        <f t="shared" si="3"/>
        <v>-323385744.1930418</v>
      </c>
      <c r="V9" s="7">
        <f t="shared" si="3"/>
        <v>-367277868.41608143</v>
      </c>
      <c r="W9" s="7">
        <f t="shared" si="3"/>
        <v>-382684851.39546573</v>
      </c>
      <c r="X9" s="7">
        <f t="shared" si="3"/>
        <v>-397001909.55696279</v>
      </c>
      <c r="Y9" s="7">
        <f t="shared" si="3"/>
        <v>-409922054.98649943</v>
      </c>
      <c r="Z9" s="7">
        <f t="shared" si="3"/>
        <v>-421193081.75872213</v>
      </c>
      <c r="AA9" s="7">
        <f t="shared" si="3"/>
        <v>-430587043.12371671</v>
      </c>
      <c r="AB9" s="7">
        <f t="shared" si="3"/>
        <v>-437696749.0086692</v>
      </c>
      <c r="AC9" s="7">
        <f t="shared" si="3"/>
        <v>-442359682.08930796</v>
      </c>
      <c r="AD9" s="7">
        <f t="shared" si="3"/>
        <v>-444520135.62900883</v>
      </c>
      <c r="AE9" s="7">
        <f t="shared" si="3"/>
        <v>-444179777.35304904</v>
      </c>
      <c r="AF9" s="7">
        <f t="shared" si="3"/>
        <v>-441471423.89578724</v>
      </c>
      <c r="AG9" s="7">
        <f t="shared" si="3"/>
        <v>-436563751.46319079</v>
      </c>
      <c r="AH9" s="7">
        <f t="shared" si="3"/>
        <v>-429641225.72227705</v>
      </c>
      <c r="AI9" s="7">
        <f t="shared" si="3"/>
        <v>-420950192.22638142</v>
      </c>
      <c r="AJ9" s="7">
        <f t="shared" si="3"/>
        <v>-410769613.54613543</v>
      </c>
      <c r="AK9" s="7">
        <f t="shared" si="3"/>
        <v>-399344147.87752193</v>
      </c>
      <c r="AL9" s="7">
        <f t="shared" si="3"/>
        <v>-386920942.44336075</v>
      </c>
      <c r="AM9" s="7">
        <f t="shared" si="3"/>
        <v>-373927376.26864785</v>
      </c>
      <c r="AN9" s="7">
        <f t="shared" si="3"/>
        <v>-361088660.12040299</v>
      </c>
      <c r="AO9" s="7">
        <f t="shared" si="3"/>
        <v>-347596303.18299502</v>
      </c>
      <c r="AP9" s="7">
        <f t="shared" si="3"/>
        <v>-333516045.6063267</v>
      </c>
      <c r="AQ9" s="7">
        <f t="shared" si="3"/>
        <v>-318902623.51422298</v>
      </c>
      <c r="AR9" s="7">
        <f t="shared" si="3"/>
        <v>-303777804.34016895</v>
      </c>
      <c r="AS9" s="7">
        <f t="shared" si="3"/>
        <v>-288170286.29906934</v>
      </c>
      <c r="AT9" s="7">
        <f t="shared" si="3"/>
        <v>-272121187.96382856</v>
      </c>
      <c r="AU9" s="7">
        <f t="shared" si="3"/>
        <v>-255680747.35422027</v>
      </c>
      <c r="AV9" s="7">
        <f t="shared" si="3"/>
        <v>-238919073.46298894</v>
      </c>
      <c r="AW9" s="7">
        <f t="shared" si="3"/>
        <v>-221893463.53205758</v>
      </c>
      <c r="AX9" s="7">
        <f t="shared" si="3"/>
        <v>-204668815.62683934</v>
      </c>
      <c r="AY9" s="7">
        <f t="shared" si="3"/>
        <v>-187339229.56448013</v>
      </c>
      <c r="AZ9" s="7">
        <f t="shared" si="3"/>
        <v>-169999332.522048</v>
      </c>
      <c r="BA9" s="7">
        <f t="shared" si="3"/>
        <v>-152819632.88197035</v>
      </c>
      <c r="BB9" s="7">
        <f t="shared" si="3"/>
        <v>-136021756.52216294</v>
      </c>
      <c r="BC9" s="7">
        <f t="shared" si="3"/>
        <v>-119757237.18236685</v>
      </c>
      <c r="BD9" s="7">
        <f t="shared" si="3"/>
        <v>-104206345.86947262</v>
      </c>
      <c r="BE9" s="7">
        <f t="shared" si="3"/>
        <v>-89498323.859154686</v>
      </c>
      <c r="BF9" s="7">
        <f t="shared" si="3"/>
        <v>-75750574.295097604</v>
      </c>
      <c r="BG9" s="7">
        <f t="shared" si="3"/>
        <v>-63184588.552210927</v>
      </c>
      <c r="BH9" s="7">
        <f t="shared" si="3"/>
        <v>-51867626.697717972</v>
      </c>
      <c r="BI9" s="7">
        <f t="shared" si="3"/>
        <v>-41863890.737232089</v>
      </c>
      <c r="BJ9" s="7">
        <f t="shared" si="3"/>
        <v>-33198752.578798465</v>
      </c>
      <c r="BK9" s="7">
        <f t="shared" si="3"/>
        <v>-25825936.361616179</v>
      </c>
      <c r="BL9" s="7">
        <f t="shared" si="3"/>
        <v>-19692882.164930422</v>
      </c>
      <c r="BM9" s="7">
        <f t="shared" si="3"/>
        <v>-14697077.864441458</v>
      </c>
      <c r="BN9" s="7">
        <f t="shared" si="3"/>
        <v>-10718295.472710332</v>
      </c>
      <c r="BO9" s="7">
        <f t="shared" si="3"/>
        <v>-7632968.5276537463</v>
      </c>
      <c r="BP9" s="7">
        <f t="shared" si="3"/>
        <v>-5300191.612082582</v>
      </c>
      <c r="BQ9" s="7">
        <f t="shared" si="3"/>
        <v>-3586808.5918996003</v>
      </c>
      <c r="BR9" s="7">
        <f t="shared" si="3"/>
        <v>-2366132.7914191638</v>
      </c>
      <c r="BS9" s="7">
        <f t="shared" si="3"/>
        <v>-1520187.4225888252</v>
      </c>
      <c r="BT9" s="7">
        <f t="shared" si="3"/>
        <v>-950541.11324845639</v>
      </c>
      <c r="BU9" s="7">
        <f t="shared" si="3"/>
        <v>-578190.89441264526</v>
      </c>
      <c r="BV9" s="7">
        <f t="shared" si="3"/>
        <v>-342035.58875048731</v>
      </c>
      <c r="BW9" s="7">
        <f t="shared" si="3"/>
        <v>-196740.24844906543</v>
      </c>
      <c r="BX9" s="7">
        <f t="shared" si="3"/>
        <v>-109996.02487545731</v>
      </c>
      <c r="BY9" s="7">
        <f t="shared" si="3"/>
        <v>-59767.782839776803</v>
      </c>
      <c r="BZ9" s="7">
        <f t="shared" si="3"/>
        <v>-31563.139537944957</v>
      </c>
      <c r="CA9" s="7">
        <f t="shared" si="3"/>
        <v>-16109.690938341937</v>
      </c>
      <c r="CB9" s="7">
        <f t="shared" si="3"/>
        <v>-7948.1835503865859</v>
      </c>
      <c r="CC9" s="7">
        <f t="shared" si="3"/>
        <v>-3785.9915186472776</v>
      </c>
      <c r="CD9" s="7">
        <f t="shared" si="3"/>
        <v>-1731.6201719430255</v>
      </c>
      <c r="CE9" s="7">
        <f t="shared" si="3"/>
        <v>-762.15801432116552</v>
      </c>
      <c r="CF9" s="7">
        <f t="shared" si="3"/>
        <v>-311.61476499653736</v>
      </c>
      <c r="CG9" s="7">
        <f t="shared" si="3"/>
        <v>-114.95880065509638</v>
      </c>
      <c r="CH9" s="7">
        <f t="shared" si="3"/>
        <v>-34.539961653739226</v>
      </c>
    </row>
    <row r="10" spans="1:86">
      <c r="A10" s="6" t="s">
        <v>15</v>
      </c>
      <c r="B10" s="7">
        <f t="shared" ref="B10:CH10" si="4">B9-C3+(1+$B$28)*B3</f>
        <v>1254403274.1531105</v>
      </c>
      <c r="C10" s="7">
        <f t="shared" si="4"/>
        <v>0</v>
      </c>
      <c r="D10" s="7">
        <f t="shared" si="4"/>
        <v>0</v>
      </c>
      <c r="E10" s="7">
        <f t="shared" si="4"/>
        <v>0</v>
      </c>
      <c r="F10" s="7">
        <f t="shared" si="4"/>
        <v>0</v>
      </c>
      <c r="G10" s="7">
        <f t="shared" si="4"/>
        <v>0</v>
      </c>
      <c r="H10" s="7">
        <f t="shared" si="4"/>
        <v>0</v>
      </c>
      <c r="I10" s="7">
        <f t="shared" si="4"/>
        <v>0</v>
      </c>
      <c r="J10" s="7">
        <f t="shared" si="4"/>
        <v>0</v>
      </c>
      <c r="K10" s="7">
        <f t="shared" si="4"/>
        <v>0</v>
      </c>
      <c r="L10" s="7">
        <f t="shared" si="4"/>
        <v>0</v>
      </c>
      <c r="M10" s="7">
        <f t="shared" si="4"/>
        <v>0</v>
      </c>
      <c r="N10" s="7">
        <f t="shared" si="4"/>
        <v>0</v>
      </c>
      <c r="O10" s="7">
        <f t="shared" si="4"/>
        <v>0</v>
      </c>
      <c r="P10" s="7">
        <f t="shared" si="4"/>
        <v>0</v>
      </c>
      <c r="Q10" s="7">
        <f t="shared" si="4"/>
        <v>0</v>
      </c>
      <c r="R10" s="7">
        <f t="shared" si="4"/>
        <v>0</v>
      </c>
      <c r="S10" s="7">
        <f t="shared" si="4"/>
        <v>0</v>
      </c>
      <c r="T10" s="7">
        <f t="shared" si="4"/>
        <v>0</v>
      </c>
      <c r="U10" s="7">
        <f t="shared" si="4"/>
        <v>0</v>
      </c>
      <c r="V10" s="7">
        <f t="shared" si="4"/>
        <v>0</v>
      </c>
      <c r="W10" s="7">
        <f t="shared" si="4"/>
        <v>0</v>
      </c>
      <c r="X10" s="7">
        <f t="shared" si="4"/>
        <v>0</v>
      </c>
      <c r="Y10" s="7">
        <f t="shared" si="4"/>
        <v>0</v>
      </c>
      <c r="Z10" s="7">
        <f t="shared" si="4"/>
        <v>0</v>
      </c>
      <c r="AA10" s="7">
        <f t="shared" si="4"/>
        <v>0</v>
      </c>
      <c r="AB10" s="7">
        <f t="shared" si="4"/>
        <v>0</v>
      </c>
      <c r="AC10" s="7">
        <f t="shared" si="4"/>
        <v>0</v>
      </c>
      <c r="AD10" s="7">
        <f t="shared" si="4"/>
        <v>0</v>
      </c>
      <c r="AE10" s="7">
        <f t="shared" si="4"/>
        <v>0</v>
      </c>
      <c r="AF10" s="7">
        <f t="shared" si="4"/>
        <v>0</v>
      </c>
      <c r="AG10" s="7">
        <f t="shared" si="4"/>
        <v>0</v>
      </c>
      <c r="AH10" s="7">
        <f t="shared" si="4"/>
        <v>0</v>
      </c>
      <c r="AI10" s="7">
        <f t="shared" si="4"/>
        <v>0</v>
      </c>
      <c r="AJ10" s="7">
        <f t="shared" si="4"/>
        <v>0</v>
      </c>
      <c r="AK10" s="7">
        <f t="shared" si="4"/>
        <v>0</v>
      </c>
      <c r="AL10" s="7">
        <f t="shared" si="4"/>
        <v>0</v>
      </c>
      <c r="AM10" s="7">
        <f t="shared" si="4"/>
        <v>0</v>
      </c>
      <c r="AN10" s="7">
        <f t="shared" si="4"/>
        <v>0</v>
      </c>
      <c r="AO10" s="7">
        <f t="shared" si="4"/>
        <v>0</v>
      </c>
      <c r="AP10" s="7">
        <f t="shared" si="4"/>
        <v>0</v>
      </c>
      <c r="AQ10" s="7">
        <f t="shared" si="4"/>
        <v>0</v>
      </c>
      <c r="AR10" s="7">
        <f t="shared" si="4"/>
        <v>0</v>
      </c>
      <c r="AS10" s="7">
        <f t="shared" si="4"/>
        <v>0</v>
      </c>
      <c r="AT10" s="7">
        <f t="shared" si="4"/>
        <v>0</v>
      </c>
      <c r="AU10" s="7">
        <f t="shared" si="4"/>
        <v>0</v>
      </c>
      <c r="AV10" s="7">
        <f t="shared" si="4"/>
        <v>0</v>
      </c>
      <c r="AW10" s="7">
        <f t="shared" si="4"/>
        <v>0</v>
      </c>
      <c r="AX10" s="7">
        <f t="shared" si="4"/>
        <v>0</v>
      </c>
      <c r="AY10" s="7">
        <f t="shared" si="4"/>
        <v>0</v>
      </c>
      <c r="AZ10" s="7">
        <f t="shared" si="4"/>
        <v>0</v>
      </c>
      <c r="BA10" s="7">
        <f t="shared" si="4"/>
        <v>0</v>
      </c>
      <c r="BB10" s="7">
        <f t="shared" si="4"/>
        <v>0</v>
      </c>
      <c r="BC10" s="7">
        <f t="shared" si="4"/>
        <v>0</v>
      </c>
      <c r="BD10" s="7">
        <f t="shared" si="4"/>
        <v>0</v>
      </c>
      <c r="BE10" s="7">
        <f t="shared" si="4"/>
        <v>0</v>
      </c>
      <c r="BF10" s="7">
        <f t="shared" si="4"/>
        <v>0</v>
      </c>
      <c r="BG10" s="7">
        <f t="shared" si="4"/>
        <v>0</v>
      </c>
      <c r="BH10" s="7">
        <f t="shared" si="4"/>
        <v>0</v>
      </c>
      <c r="BI10" s="7">
        <f t="shared" si="4"/>
        <v>0</v>
      </c>
      <c r="BJ10" s="7">
        <f t="shared" si="4"/>
        <v>0</v>
      </c>
      <c r="BK10" s="7">
        <f t="shared" si="4"/>
        <v>0</v>
      </c>
      <c r="BL10" s="7">
        <f t="shared" si="4"/>
        <v>0</v>
      </c>
      <c r="BM10" s="7">
        <f t="shared" si="4"/>
        <v>0</v>
      </c>
      <c r="BN10" s="7">
        <f t="shared" si="4"/>
        <v>0</v>
      </c>
      <c r="BO10" s="7">
        <f t="shared" si="4"/>
        <v>0</v>
      </c>
      <c r="BP10" s="7">
        <f t="shared" si="4"/>
        <v>0</v>
      </c>
      <c r="BQ10" s="7">
        <f t="shared" si="4"/>
        <v>0</v>
      </c>
      <c r="BR10" s="7">
        <f t="shared" si="4"/>
        <v>0</v>
      </c>
      <c r="BS10" s="7">
        <f t="shared" si="4"/>
        <v>0</v>
      </c>
      <c r="BT10" s="7">
        <f t="shared" si="4"/>
        <v>0</v>
      </c>
      <c r="BU10" s="7">
        <f t="shared" si="4"/>
        <v>0</v>
      </c>
      <c r="BV10" s="7">
        <f t="shared" si="4"/>
        <v>0</v>
      </c>
      <c r="BW10" s="7">
        <f t="shared" si="4"/>
        <v>0</v>
      </c>
      <c r="BX10" s="7">
        <f t="shared" si="4"/>
        <v>0</v>
      </c>
      <c r="BY10" s="7">
        <f t="shared" si="4"/>
        <v>0</v>
      </c>
      <c r="BZ10" s="7">
        <f t="shared" si="4"/>
        <v>0</v>
      </c>
      <c r="CA10" s="7">
        <f t="shared" si="4"/>
        <v>0</v>
      </c>
      <c r="CB10" s="7">
        <f t="shared" si="4"/>
        <v>0</v>
      </c>
      <c r="CC10" s="7">
        <f t="shared" si="4"/>
        <v>0</v>
      </c>
      <c r="CD10" s="7">
        <f t="shared" si="4"/>
        <v>0</v>
      </c>
      <c r="CE10" s="7">
        <f t="shared" si="4"/>
        <v>0</v>
      </c>
      <c r="CF10" s="7">
        <f t="shared" si="4"/>
        <v>0</v>
      </c>
      <c r="CG10" s="7">
        <f t="shared" si="4"/>
        <v>0</v>
      </c>
      <c r="CH10" s="7">
        <f t="shared" si="4"/>
        <v>0</v>
      </c>
    </row>
    <row r="12" spans="1:86" ht="15" customHeight="1">
      <c r="A12" s="6" t="s">
        <v>16</v>
      </c>
      <c r="B12" s="1">
        <f t="array" ref="B12:CH12">TRANSPOSE('Interest High Data'!$F$2:$F$86)</f>
        <v>157375114</v>
      </c>
      <c r="C12" s="1">
        <v>167315340.5</v>
      </c>
      <c r="D12" s="1">
        <v>178074658.30000001</v>
      </c>
      <c r="E12" s="1">
        <v>189648817.59999999</v>
      </c>
      <c r="F12" s="1">
        <v>202087687.40000001</v>
      </c>
      <c r="G12" s="1">
        <v>215168377.80000001</v>
      </c>
      <c r="H12" s="1">
        <v>229271335.80000001</v>
      </c>
      <c r="I12" s="1">
        <v>244467607</v>
      </c>
      <c r="J12" s="1">
        <v>260868193.69999999</v>
      </c>
      <c r="K12" s="1">
        <v>278594805.60000002</v>
      </c>
      <c r="L12" s="1">
        <v>295598288.10000002</v>
      </c>
      <c r="M12" s="1">
        <v>313878550.5</v>
      </c>
      <c r="N12" s="1">
        <v>333471623.5</v>
      </c>
      <c r="O12" s="1">
        <v>354324825.39999998</v>
      </c>
      <c r="P12" s="1">
        <v>376347387.69999999</v>
      </c>
      <c r="Q12" s="1">
        <v>399378370.30000001</v>
      </c>
      <c r="R12" s="1">
        <v>423277694.10000002</v>
      </c>
      <c r="S12" s="1">
        <v>447920444.5</v>
      </c>
      <c r="T12" s="1">
        <v>473134989.69999999</v>
      </c>
      <c r="U12" s="1">
        <v>498757360.89999998</v>
      </c>
      <c r="V12" s="1">
        <v>378998233.60000002</v>
      </c>
      <c r="W12" s="1">
        <v>395021709.5</v>
      </c>
      <c r="X12" s="1">
        <v>409598160.39999998</v>
      </c>
      <c r="Y12" s="1">
        <v>422400053.89999998</v>
      </c>
      <c r="Z12" s="1">
        <v>433168124.10000002</v>
      </c>
      <c r="AA12" s="1">
        <v>441681021.5</v>
      </c>
      <c r="AB12" s="1">
        <v>447556366.89999998</v>
      </c>
      <c r="AC12" s="1">
        <v>450680009.60000002</v>
      </c>
      <c r="AD12" s="1">
        <v>451066644.89999998</v>
      </c>
      <c r="AE12" s="1">
        <v>448797273.5</v>
      </c>
      <c r="AF12" s="1">
        <v>444088029.69999999</v>
      </c>
      <c r="AG12" s="1">
        <v>437190484.10000002</v>
      </c>
      <c r="AH12" s="1">
        <v>428357360.10000002</v>
      </c>
      <c r="AI12" s="1">
        <v>417894335.30000001</v>
      </c>
      <c r="AJ12" s="1">
        <v>406125506.89999998</v>
      </c>
      <c r="AK12" s="1">
        <v>393317274.19999999</v>
      </c>
      <c r="AL12" s="1">
        <v>379719939.19999999</v>
      </c>
      <c r="AM12" s="1">
        <v>365510899.80000001</v>
      </c>
      <c r="AN12" s="1">
        <v>350813194.5</v>
      </c>
      <c r="AO12" s="1">
        <v>335705580.89999998</v>
      </c>
      <c r="AP12" s="1">
        <v>320188041.39999998</v>
      </c>
      <c r="AQ12" s="1">
        <v>304258642.69999999</v>
      </c>
      <c r="AR12" s="1">
        <v>287895775.19999999</v>
      </c>
      <c r="AS12" s="1">
        <v>271099379.5</v>
      </c>
      <c r="AT12" s="1">
        <v>253902124.59999999</v>
      </c>
      <c r="AU12" s="1">
        <v>236358959.19999999</v>
      </c>
      <c r="AV12" s="1">
        <v>218559360.40000001</v>
      </c>
      <c r="AW12" s="1">
        <v>200589559.59999999</v>
      </c>
      <c r="AX12" s="1">
        <v>182545416.5</v>
      </c>
      <c r="AY12" s="1">
        <v>164557872.59999999</v>
      </c>
      <c r="AZ12" s="1">
        <v>146757899.09999999</v>
      </c>
      <c r="BA12" s="1">
        <v>129356936.8</v>
      </c>
      <c r="BB12" s="1">
        <v>112613275.3</v>
      </c>
      <c r="BC12" s="1">
        <v>96699909.930000007</v>
      </c>
      <c r="BD12" s="1">
        <v>81808004.469999999</v>
      </c>
      <c r="BE12" s="1">
        <v>68065263.109999999</v>
      </c>
      <c r="BF12" s="1">
        <v>55576533.039999999</v>
      </c>
      <c r="BG12" s="1">
        <v>44526661.93</v>
      </c>
      <c r="BH12" s="1">
        <v>34934694</v>
      </c>
      <c r="BI12" s="1">
        <v>26802091.010000002</v>
      </c>
      <c r="BJ12" s="1">
        <v>20081676.989999998</v>
      </c>
      <c r="BK12" s="1">
        <v>14658713.01</v>
      </c>
      <c r="BL12" s="1">
        <v>10409467.74</v>
      </c>
      <c r="BM12" s="1">
        <v>7173074.3339999998</v>
      </c>
      <c r="BN12" s="1">
        <v>4783157.3530000001</v>
      </c>
      <c r="BO12" s="1">
        <v>3081179.33</v>
      </c>
      <c r="BP12" s="1">
        <v>1911747.9790000001</v>
      </c>
      <c r="BQ12" s="1">
        <v>1140492.1129999999</v>
      </c>
      <c r="BR12" s="1">
        <v>653611.73840000003</v>
      </c>
      <c r="BS12" s="1">
        <v>358879.47840000002</v>
      </c>
      <c r="BT12" s="1">
        <v>188281.49549999999</v>
      </c>
      <c r="BU12" s="1">
        <v>94133.474040000001</v>
      </c>
      <c r="BV12" s="1">
        <v>44732.912040000003</v>
      </c>
      <c r="BW12" s="1">
        <v>20145.9172</v>
      </c>
      <c r="BX12" s="1">
        <v>8568.6253560000005</v>
      </c>
      <c r="BY12" s="1">
        <v>3430.3889020000001</v>
      </c>
      <c r="BZ12" s="1">
        <v>1288.342116</v>
      </c>
      <c r="CA12" s="1">
        <v>446.7485719</v>
      </c>
      <c r="CB12" s="1">
        <v>142.15401800000001</v>
      </c>
      <c r="CC12" s="1">
        <v>41.213029329999998</v>
      </c>
      <c r="CD12" s="1">
        <v>10.795916050000001</v>
      </c>
      <c r="CE12" s="1">
        <v>2.5295180140000002</v>
      </c>
      <c r="CF12" s="1">
        <v>0.52236628600000001</v>
      </c>
      <c r="CG12" s="1">
        <v>9.2611571000000004E-2</v>
      </c>
      <c r="CH12" s="1">
        <v>1.2595283000000001E-2</v>
      </c>
    </row>
    <row r="16" spans="1:86">
      <c r="A16" s="6" t="s">
        <v>17</v>
      </c>
    </row>
    <row r="17" spans="1:86">
      <c r="A17" s="5" t="s">
        <v>18</v>
      </c>
      <c r="B17" s="5">
        <f t="shared" ref="B17:CH17" si="5">1/(1+$B$29)^B1</f>
        <v>0.93896713615023475</v>
      </c>
      <c r="C17" s="5">
        <f t="shared" si="5"/>
        <v>0.88165928277017358</v>
      </c>
      <c r="D17" s="5">
        <f t="shared" si="5"/>
        <v>0.82784909180297994</v>
      </c>
      <c r="E17" s="5">
        <f t="shared" si="5"/>
        <v>0.77732309089481699</v>
      </c>
      <c r="F17" s="5">
        <f t="shared" si="5"/>
        <v>0.72988083652095492</v>
      </c>
      <c r="G17" s="5">
        <f t="shared" si="5"/>
        <v>0.68533411879901873</v>
      </c>
      <c r="H17" s="5">
        <f t="shared" si="5"/>
        <v>0.64350621483475945</v>
      </c>
      <c r="I17" s="5">
        <f t="shared" si="5"/>
        <v>0.60423118763827188</v>
      </c>
      <c r="J17" s="5">
        <f t="shared" si="5"/>
        <v>0.56735322782936326</v>
      </c>
      <c r="K17" s="5">
        <f t="shared" si="5"/>
        <v>0.53272603552052888</v>
      </c>
      <c r="L17" s="5">
        <f t="shared" si="5"/>
        <v>0.50021223992537933</v>
      </c>
      <c r="M17" s="5">
        <f t="shared" si="5"/>
        <v>0.4696828543900276</v>
      </c>
      <c r="N17" s="5">
        <f t="shared" si="5"/>
        <v>0.44101676468547191</v>
      </c>
      <c r="O17" s="5">
        <f t="shared" si="5"/>
        <v>0.41410024853095956</v>
      </c>
      <c r="P17" s="5">
        <f t="shared" si="5"/>
        <v>0.38882652444221566</v>
      </c>
      <c r="Q17" s="5">
        <f t="shared" si="5"/>
        <v>0.36509532811475648</v>
      </c>
      <c r="R17" s="5">
        <f t="shared" si="5"/>
        <v>0.34281251466174323</v>
      </c>
      <c r="S17" s="5">
        <f t="shared" si="5"/>
        <v>0.32188968512839738</v>
      </c>
      <c r="T17" s="5">
        <f t="shared" si="5"/>
        <v>0.30224383580131214</v>
      </c>
      <c r="U17" s="5">
        <f t="shared" si="5"/>
        <v>0.28379702892141989</v>
      </c>
      <c r="V17" s="5">
        <f t="shared" si="5"/>
        <v>0.26647608349429097</v>
      </c>
      <c r="W17" s="5">
        <f t="shared" si="5"/>
        <v>0.25021228497116527</v>
      </c>
      <c r="X17" s="5">
        <f t="shared" si="5"/>
        <v>0.23494111264898151</v>
      </c>
      <c r="Y17" s="5">
        <f t="shared" si="5"/>
        <v>0.22060198370796386</v>
      </c>
      <c r="Z17" s="5">
        <f t="shared" si="5"/>
        <v>0.20713801287132758</v>
      </c>
      <c r="AA17" s="5">
        <f t="shared" si="5"/>
        <v>0.19449578673364096</v>
      </c>
      <c r="AB17" s="5">
        <f t="shared" si="5"/>
        <v>0.18262515186257369</v>
      </c>
      <c r="AC17" s="5">
        <f t="shared" si="5"/>
        <v>0.17147901583340255</v>
      </c>
      <c r="AD17" s="5">
        <f t="shared" si="5"/>
        <v>0.16101316040695074</v>
      </c>
      <c r="AE17" s="5">
        <f t="shared" si="5"/>
        <v>0.15118606610981289</v>
      </c>
      <c r="AF17" s="5">
        <f t="shared" si="5"/>
        <v>0.14195874752095111</v>
      </c>
      <c r="AG17" s="5">
        <f t="shared" si="5"/>
        <v>0.13329459861122173</v>
      </c>
      <c r="AH17" s="5">
        <f t="shared" si="5"/>
        <v>0.12515924752227392</v>
      </c>
      <c r="AI17" s="5">
        <f t="shared" si="5"/>
        <v>0.11752042020870793</v>
      </c>
      <c r="AJ17" s="5">
        <f t="shared" si="5"/>
        <v>0.11034781240254267</v>
      </c>
      <c r="AK17" s="5">
        <f t="shared" si="5"/>
        <v>0.10361296939205883</v>
      </c>
      <c r="AL17" s="5">
        <f t="shared" si="5"/>
        <v>9.7289173138083412E-2</v>
      </c>
      <c r="AM17" s="5">
        <f t="shared" si="5"/>
        <v>9.1351336279890546E-2</v>
      </c>
      <c r="AN17" s="5">
        <f t="shared" si="5"/>
        <v>8.5775902610225871E-2</v>
      </c>
      <c r="AO17" s="5">
        <f t="shared" si="5"/>
        <v>8.0540753624625233E-2</v>
      </c>
      <c r="AP17" s="5">
        <f t="shared" si="5"/>
        <v>7.5625120774295992E-2</v>
      </c>
      <c r="AQ17" s="5">
        <f t="shared" si="5"/>
        <v>7.1009503074456345E-2</v>
      </c>
      <c r="AR17" s="5">
        <f t="shared" si="5"/>
        <v>6.6675589741273578E-2</v>
      </c>
      <c r="AS17" s="5">
        <f t="shared" si="5"/>
        <v>6.2606187550491632E-2</v>
      </c>
      <c r="AT17" s="5">
        <f t="shared" si="5"/>
        <v>5.8785152629569598E-2</v>
      </c>
      <c r="AU17" s="5">
        <f t="shared" si="5"/>
        <v>5.5197326412741415E-2</v>
      </c>
      <c r="AV17" s="5">
        <f t="shared" si="5"/>
        <v>5.1828475504921527E-2</v>
      </c>
      <c r="AW17" s="5">
        <f t="shared" si="5"/>
        <v>4.8665235215888752E-2</v>
      </c>
      <c r="AX17" s="5">
        <f t="shared" si="5"/>
        <v>4.5695056540740624E-2</v>
      </c>
      <c r="AY17" s="5">
        <f t="shared" si="5"/>
        <v>4.2906156376282277E-2</v>
      </c>
      <c r="AZ17" s="5">
        <f t="shared" si="5"/>
        <v>4.0287470775851902E-2</v>
      </c>
      <c r="BA17" s="5">
        <f t="shared" si="5"/>
        <v>3.7828611057137938E-2</v>
      </c>
      <c r="BB17" s="5">
        <f t="shared" si="5"/>
        <v>3.5519822588861917E-2</v>
      </c>
      <c r="BC17" s="5">
        <f t="shared" si="5"/>
        <v>3.33519460928281E-2</v>
      </c>
      <c r="BD17" s="5">
        <f t="shared" si="5"/>
        <v>3.1316381307819816E-2</v>
      </c>
      <c r="BE17" s="5">
        <f t="shared" si="5"/>
        <v>2.9405052871192314E-2</v>
      </c>
      <c r="BF17" s="5">
        <f t="shared" si="5"/>
        <v>2.7610378282809687E-2</v>
      </c>
      <c r="BG17" s="5">
        <f t="shared" si="5"/>
        <v>2.5925237824234448E-2</v>
      </c>
      <c r="BH17" s="5">
        <f t="shared" si="5"/>
        <v>2.4342946313835167E-2</v>
      </c>
      <c r="BI17" s="5">
        <f t="shared" si="5"/>
        <v>2.2857226585760722E-2</v>
      </c>
      <c r="BJ17" s="5">
        <f t="shared" si="5"/>
        <v>2.1462184587568753E-2</v>
      </c>
      <c r="BK17" s="5">
        <f t="shared" si="5"/>
        <v>2.015228599771714E-2</v>
      </c>
      <c r="BL17" s="5">
        <f t="shared" si="5"/>
        <v>1.8922334270156941E-2</v>
      </c>
      <c r="BM17" s="5">
        <f t="shared" si="5"/>
        <v>1.7767450018926711E-2</v>
      </c>
      <c r="BN17" s="5">
        <f t="shared" si="5"/>
        <v>1.6683051660964048E-2</v>
      </c>
      <c r="BO17" s="5">
        <f t="shared" si="5"/>
        <v>1.5664837240341831E-2</v>
      </c>
      <c r="BP17" s="5">
        <f t="shared" si="5"/>
        <v>1.4708767361823317E-2</v>
      </c>
      <c r="BQ17" s="5">
        <f t="shared" si="5"/>
        <v>1.3811049166031285E-2</v>
      </c>
      <c r="BR17" s="5">
        <f t="shared" si="5"/>
        <v>1.2968121282658483E-2</v>
      </c>
      <c r="BS17" s="5">
        <f t="shared" si="5"/>
        <v>1.2176639702026747E-2</v>
      </c>
      <c r="BT17" s="5">
        <f t="shared" si="5"/>
        <v>1.1433464508945303E-2</v>
      </c>
      <c r="BU17" s="5">
        <f t="shared" si="5"/>
        <v>1.0735647426239722E-2</v>
      </c>
      <c r="BV17" s="5">
        <f t="shared" si="5"/>
        <v>1.0080420118534951E-2</v>
      </c>
      <c r="BW17" s="5">
        <f t="shared" si="5"/>
        <v>9.4651832098919739E-3</v>
      </c>
      <c r="BX17" s="5">
        <f t="shared" si="5"/>
        <v>8.8874959717295532E-3</v>
      </c>
      <c r="BY17" s="5">
        <f t="shared" si="5"/>
        <v>8.3450666401216466E-3</v>
      </c>
      <c r="BZ17" s="5">
        <f t="shared" si="5"/>
        <v>7.8357433240578839E-3</v>
      </c>
      <c r="CA17" s="5">
        <f t="shared" si="5"/>
        <v>7.3575054685989533E-3</v>
      </c>
      <c r="CB17" s="5">
        <f t="shared" si="5"/>
        <v>6.9084558390600515E-3</v>
      </c>
      <c r="CC17" s="5">
        <f t="shared" si="5"/>
        <v>6.4868129944225831E-3</v>
      </c>
      <c r="CD17" s="5">
        <f t="shared" si="5"/>
        <v>6.0909042201151026E-3</v>
      </c>
      <c r="CE17" s="5">
        <f t="shared" si="5"/>
        <v>5.7191588921268561E-3</v>
      </c>
      <c r="CF17" s="5">
        <f t="shared" si="5"/>
        <v>5.3701022461285046E-3</v>
      </c>
      <c r="CG17" s="5">
        <f t="shared" si="5"/>
        <v>5.0423495268812259E-3</v>
      </c>
      <c r="CH17" s="5">
        <f t="shared" si="5"/>
        <v>4.734600494724156E-3</v>
      </c>
    </row>
    <row r="18" spans="1:86">
      <c r="A18" s="5" t="s">
        <v>19</v>
      </c>
      <c r="B18" s="7">
        <f t="shared" ref="B18:CH18" si="6">B10</f>
        <v>1254403274.1531105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  <c r="N18" s="7">
        <f t="shared" si="6"/>
        <v>0</v>
      </c>
      <c r="O18" s="7">
        <f t="shared" si="6"/>
        <v>0</v>
      </c>
      <c r="P18" s="7">
        <f t="shared" si="6"/>
        <v>0</v>
      </c>
      <c r="Q18" s="7">
        <f t="shared" si="6"/>
        <v>0</v>
      </c>
      <c r="R18" s="7">
        <f t="shared" si="6"/>
        <v>0</v>
      </c>
      <c r="S18" s="7">
        <f t="shared" si="6"/>
        <v>0</v>
      </c>
      <c r="T18" s="7">
        <f t="shared" si="6"/>
        <v>0</v>
      </c>
      <c r="U18" s="7">
        <f t="shared" si="6"/>
        <v>0</v>
      </c>
      <c r="V18" s="7">
        <f t="shared" si="6"/>
        <v>0</v>
      </c>
      <c r="W18" s="7">
        <f t="shared" si="6"/>
        <v>0</v>
      </c>
      <c r="X18" s="7">
        <f t="shared" si="6"/>
        <v>0</v>
      </c>
      <c r="Y18" s="7">
        <f t="shared" si="6"/>
        <v>0</v>
      </c>
      <c r="Z18" s="7">
        <f t="shared" si="6"/>
        <v>0</v>
      </c>
      <c r="AA18" s="7">
        <f t="shared" si="6"/>
        <v>0</v>
      </c>
      <c r="AB18" s="7">
        <f t="shared" si="6"/>
        <v>0</v>
      </c>
      <c r="AC18" s="7">
        <f t="shared" si="6"/>
        <v>0</v>
      </c>
      <c r="AD18" s="7">
        <f t="shared" si="6"/>
        <v>0</v>
      </c>
      <c r="AE18" s="7">
        <f t="shared" si="6"/>
        <v>0</v>
      </c>
      <c r="AF18" s="7">
        <f t="shared" si="6"/>
        <v>0</v>
      </c>
      <c r="AG18" s="7">
        <f t="shared" si="6"/>
        <v>0</v>
      </c>
      <c r="AH18" s="7">
        <f t="shared" si="6"/>
        <v>0</v>
      </c>
      <c r="AI18" s="7">
        <f t="shared" si="6"/>
        <v>0</v>
      </c>
      <c r="AJ18" s="7">
        <f t="shared" si="6"/>
        <v>0</v>
      </c>
      <c r="AK18" s="7">
        <f t="shared" si="6"/>
        <v>0</v>
      </c>
      <c r="AL18" s="7">
        <f t="shared" si="6"/>
        <v>0</v>
      </c>
      <c r="AM18" s="7">
        <f t="shared" si="6"/>
        <v>0</v>
      </c>
      <c r="AN18" s="7">
        <f t="shared" si="6"/>
        <v>0</v>
      </c>
      <c r="AO18" s="7">
        <f t="shared" si="6"/>
        <v>0</v>
      </c>
      <c r="AP18" s="7">
        <f t="shared" si="6"/>
        <v>0</v>
      </c>
      <c r="AQ18" s="7">
        <f t="shared" si="6"/>
        <v>0</v>
      </c>
      <c r="AR18" s="7">
        <f t="shared" si="6"/>
        <v>0</v>
      </c>
      <c r="AS18" s="7">
        <f t="shared" si="6"/>
        <v>0</v>
      </c>
      <c r="AT18" s="7">
        <f t="shared" si="6"/>
        <v>0</v>
      </c>
      <c r="AU18" s="7">
        <f t="shared" si="6"/>
        <v>0</v>
      </c>
      <c r="AV18" s="7">
        <f t="shared" si="6"/>
        <v>0</v>
      </c>
      <c r="AW18" s="7">
        <f t="shared" si="6"/>
        <v>0</v>
      </c>
      <c r="AX18" s="7">
        <f t="shared" si="6"/>
        <v>0</v>
      </c>
      <c r="AY18" s="7">
        <f t="shared" si="6"/>
        <v>0</v>
      </c>
      <c r="AZ18" s="7">
        <f t="shared" si="6"/>
        <v>0</v>
      </c>
      <c r="BA18" s="7">
        <f t="shared" si="6"/>
        <v>0</v>
      </c>
      <c r="BB18" s="7">
        <f t="shared" si="6"/>
        <v>0</v>
      </c>
      <c r="BC18" s="7">
        <f t="shared" si="6"/>
        <v>0</v>
      </c>
      <c r="BD18" s="7">
        <f t="shared" si="6"/>
        <v>0</v>
      </c>
      <c r="BE18" s="7">
        <f t="shared" si="6"/>
        <v>0</v>
      </c>
      <c r="BF18" s="7">
        <f t="shared" si="6"/>
        <v>0</v>
      </c>
      <c r="BG18" s="7">
        <f t="shared" si="6"/>
        <v>0</v>
      </c>
      <c r="BH18" s="7">
        <f t="shared" si="6"/>
        <v>0</v>
      </c>
      <c r="BI18" s="7">
        <f t="shared" si="6"/>
        <v>0</v>
      </c>
      <c r="BJ18" s="7">
        <f t="shared" si="6"/>
        <v>0</v>
      </c>
      <c r="BK18" s="7">
        <f t="shared" si="6"/>
        <v>0</v>
      </c>
      <c r="BL18" s="7">
        <f t="shared" si="6"/>
        <v>0</v>
      </c>
      <c r="BM18" s="7">
        <f t="shared" si="6"/>
        <v>0</v>
      </c>
      <c r="BN18" s="7">
        <f t="shared" si="6"/>
        <v>0</v>
      </c>
      <c r="BO18" s="7">
        <f t="shared" si="6"/>
        <v>0</v>
      </c>
      <c r="BP18" s="7">
        <f t="shared" si="6"/>
        <v>0</v>
      </c>
      <c r="BQ18" s="7">
        <f t="shared" si="6"/>
        <v>0</v>
      </c>
      <c r="BR18" s="7">
        <f t="shared" si="6"/>
        <v>0</v>
      </c>
      <c r="BS18" s="7">
        <f t="shared" si="6"/>
        <v>0</v>
      </c>
      <c r="BT18" s="7">
        <f t="shared" si="6"/>
        <v>0</v>
      </c>
      <c r="BU18" s="7">
        <f t="shared" si="6"/>
        <v>0</v>
      </c>
      <c r="BV18" s="7">
        <f t="shared" si="6"/>
        <v>0</v>
      </c>
      <c r="BW18" s="7">
        <f t="shared" si="6"/>
        <v>0</v>
      </c>
      <c r="BX18" s="7">
        <f t="shared" si="6"/>
        <v>0</v>
      </c>
      <c r="BY18" s="7">
        <f t="shared" si="6"/>
        <v>0</v>
      </c>
      <c r="BZ18" s="7">
        <f t="shared" si="6"/>
        <v>0</v>
      </c>
      <c r="CA18" s="7">
        <f t="shared" si="6"/>
        <v>0</v>
      </c>
      <c r="CB18" s="7">
        <f t="shared" si="6"/>
        <v>0</v>
      </c>
      <c r="CC18" s="7">
        <f t="shared" si="6"/>
        <v>0</v>
      </c>
      <c r="CD18" s="7">
        <f t="shared" si="6"/>
        <v>0</v>
      </c>
      <c r="CE18" s="7">
        <f t="shared" si="6"/>
        <v>0</v>
      </c>
      <c r="CF18" s="7">
        <f t="shared" si="6"/>
        <v>0</v>
      </c>
      <c r="CG18" s="7">
        <f t="shared" si="6"/>
        <v>0</v>
      </c>
      <c r="CH18" s="7">
        <f t="shared" si="6"/>
        <v>0</v>
      </c>
    </row>
    <row r="19" spans="1:86">
      <c r="A19" s="5" t="s">
        <v>20</v>
      </c>
      <c r="B19" s="5">
        <f t="shared" ref="B19:CH19" si="7">B18*B17</f>
        <v>1177843449.909024</v>
      </c>
      <c r="C19" s="5">
        <f t="shared" si="7"/>
        <v>0</v>
      </c>
      <c r="D19" s="5">
        <f t="shared" si="7"/>
        <v>0</v>
      </c>
      <c r="E19" s="5">
        <f t="shared" si="7"/>
        <v>0</v>
      </c>
      <c r="F19" s="5">
        <f t="shared" si="7"/>
        <v>0</v>
      </c>
      <c r="G19" s="5">
        <f t="shared" si="7"/>
        <v>0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0</v>
      </c>
      <c r="L19" s="5">
        <f t="shared" si="7"/>
        <v>0</v>
      </c>
      <c r="M19" s="5">
        <f t="shared" si="7"/>
        <v>0</v>
      </c>
      <c r="N19" s="5">
        <f t="shared" si="7"/>
        <v>0</v>
      </c>
      <c r="O19" s="5">
        <f t="shared" si="7"/>
        <v>0</v>
      </c>
      <c r="P19" s="5">
        <f t="shared" si="7"/>
        <v>0</v>
      </c>
      <c r="Q19" s="5">
        <f t="shared" si="7"/>
        <v>0</v>
      </c>
      <c r="R19" s="5">
        <f t="shared" si="7"/>
        <v>0</v>
      </c>
      <c r="S19" s="5">
        <f t="shared" si="7"/>
        <v>0</v>
      </c>
      <c r="T19" s="5">
        <f t="shared" si="7"/>
        <v>0</v>
      </c>
      <c r="U19" s="5">
        <f t="shared" si="7"/>
        <v>0</v>
      </c>
      <c r="V19" s="5">
        <f t="shared" si="7"/>
        <v>0</v>
      </c>
      <c r="W19" s="5">
        <f t="shared" si="7"/>
        <v>0</v>
      </c>
      <c r="X19" s="5">
        <f t="shared" si="7"/>
        <v>0</v>
      </c>
      <c r="Y19" s="5">
        <f t="shared" si="7"/>
        <v>0</v>
      </c>
      <c r="Z19" s="5">
        <f t="shared" si="7"/>
        <v>0</v>
      </c>
      <c r="AA19" s="5">
        <f t="shared" si="7"/>
        <v>0</v>
      </c>
      <c r="AB19" s="5">
        <f t="shared" si="7"/>
        <v>0</v>
      </c>
      <c r="AC19" s="5">
        <f t="shared" si="7"/>
        <v>0</v>
      </c>
      <c r="AD19" s="5">
        <f t="shared" si="7"/>
        <v>0</v>
      </c>
      <c r="AE19" s="5">
        <f t="shared" si="7"/>
        <v>0</v>
      </c>
      <c r="AF19" s="5">
        <f t="shared" si="7"/>
        <v>0</v>
      </c>
      <c r="AG19" s="5">
        <f t="shared" si="7"/>
        <v>0</v>
      </c>
      <c r="AH19" s="5">
        <f t="shared" si="7"/>
        <v>0</v>
      </c>
      <c r="AI19" s="5">
        <f t="shared" si="7"/>
        <v>0</v>
      </c>
      <c r="AJ19" s="5">
        <f t="shared" si="7"/>
        <v>0</v>
      </c>
      <c r="AK19" s="5">
        <f t="shared" si="7"/>
        <v>0</v>
      </c>
      <c r="AL19" s="5">
        <f t="shared" si="7"/>
        <v>0</v>
      </c>
      <c r="AM19" s="5">
        <f t="shared" si="7"/>
        <v>0</v>
      </c>
      <c r="AN19" s="5">
        <f t="shared" si="7"/>
        <v>0</v>
      </c>
      <c r="AO19" s="5">
        <f t="shared" si="7"/>
        <v>0</v>
      </c>
      <c r="AP19" s="5">
        <f t="shared" si="7"/>
        <v>0</v>
      </c>
      <c r="AQ19" s="5">
        <f t="shared" si="7"/>
        <v>0</v>
      </c>
      <c r="AR19" s="5">
        <f t="shared" si="7"/>
        <v>0</v>
      </c>
      <c r="AS19" s="5">
        <f t="shared" si="7"/>
        <v>0</v>
      </c>
      <c r="AT19" s="5">
        <f t="shared" si="7"/>
        <v>0</v>
      </c>
      <c r="AU19" s="5">
        <f t="shared" si="7"/>
        <v>0</v>
      </c>
      <c r="AV19" s="5">
        <f t="shared" si="7"/>
        <v>0</v>
      </c>
      <c r="AW19" s="5">
        <f t="shared" si="7"/>
        <v>0</v>
      </c>
      <c r="AX19" s="5">
        <f t="shared" si="7"/>
        <v>0</v>
      </c>
      <c r="AY19" s="5">
        <f t="shared" si="7"/>
        <v>0</v>
      </c>
      <c r="AZ19" s="5">
        <f t="shared" si="7"/>
        <v>0</v>
      </c>
      <c r="BA19" s="5">
        <f t="shared" si="7"/>
        <v>0</v>
      </c>
      <c r="BB19" s="5">
        <f t="shared" si="7"/>
        <v>0</v>
      </c>
      <c r="BC19" s="5">
        <f t="shared" si="7"/>
        <v>0</v>
      </c>
      <c r="BD19" s="5">
        <f t="shared" si="7"/>
        <v>0</v>
      </c>
      <c r="BE19" s="5">
        <f t="shared" si="7"/>
        <v>0</v>
      </c>
      <c r="BF19" s="5">
        <f t="shared" si="7"/>
        <v>0</v>
      </c>
      <c r="BG19" s="5">
        <f t="shared" si="7"/>
        <v>0</v>
      </c>
      <c r="BH19" s="5">
        <f t="shared" si="7"/>
        <v>0</v>
      </c>
      <c r="BI19" s="5">
        <f t="shared" si="7"/>
        <v>0</v>
      </c>
      <c r="BJ19" s="5">
        <f t="shared" si="7"/>
        <v>0</v>
      </c>
      <c r="BK19" s="5">
        <f t="shared" si="7"/>
        <v>0</v>
      </c>
      <c r="BL19" s="5">
        <f t="shared" si="7"/>
        <v>0</v>
      </c>
      <c r="BM19" s="5">
        <f t="shared" si="7"/>
        <v>0</v>
      </c>
      <c r="BN19" s="5">
        <f t="shared" si="7"/>
        <v>0</v>
      </c>
      <c r="BO19" s="5">
        <f t="shared" si="7"/>
        <v>0</v>
      </c>
      <c r="BP19" s="5">
        <f t="shared" si="7"/>
        <v>0</v>
      </c>
      <c r="BQ19" s="5">
        <f t="shared" si="7"/>
        <v>0</v>
      </c>
      <c r="BR19" s="5">
        <f t="shared" si="7"/>
        <v>0</v>
      </c>
      <c r="BS19" s="5">
        <f t="shared" si="7"/>
        <v>0</v>
      </c>
      <c r="BT19" s="5">
        <f t="shared" si="7"/>
        <v>0</v>
      </c>
      <c r="BU19" s="5">
        <f t="shared" si="7"/>
        <v>0</v>
      </c>
      <c r="BV19" s="5">
        <f t="shared" si="7"/>
        <v>0</v>
      </c>
      <c r="BW19" s="5">
        <f t="shared" si="7"/>
        <v>0</v>
      </c>
      <c r="BX19" s="5">
        <f t="shared" si="7"/>
        <v>0</v>
      </c>
      <c r="BY19" s="5">
        <f t="shared" si="7"/>
        <v>0</v>
      </c>
      <c r="BZ19" s="5">
        <f t="shared" si="7"/>
        <v>0</v>
      </c>
      <c r="CA19" s="5">
        <f t="shared" si="7"/>
        <v>0</v>
      </c>
      <c r="CB19" s="5">
        <f t="shared" si="7"/>
        <v>0</v>
      </c>
      <c r="CC19" s="5">
        <f t="shared" si="7"/>
        <v>0</v>
      </c>
      <c r="CD19" s="5">
        <f t="shared" si="7"/>
        <v>0</v>
      </c>
      <c r="CE19" s="5">
        <f t="shared" si="7"/>
        <v>0</v>
      </c>
      <c r="CF19" s="5">
        <f t="shared" si="7"/>
        <v>0</v>
      </c>
      <c r="CG19" s="5">
        <f t="shared" si="7"/>
        <v>0</v>
      </c>
      <c r="CH19" s="5">
        <f t="shared" si="7"/>
        <v>0</v>
      </c>
    </row>
    <row r="20" spans="1:86" ht="15.75" customHeight="1"/>
    <row r="21" spans="1:86" ht="15.75" customHeight="1">
      <c r="A21" s="5" t="s">
        <v>21</v>
      </c>
      <c r="B21" s="5">
        <f t="shared" ref="B21:CH21" si="8">B4*B17*(1+$B$29)</f>
        <v>8214888152.6268091</v>
      </c>
      <c r="C21" s="5">
        <f t="shared" si="8"/>
        <v>225841791.47956493</v>
      </c>
      <c r="D21" s="5">
        <f t="shared" si="8"/>
        <v>209998444.03200468</v>
      </c>
      <c r="E21" s="5">
        <f t="shared" si="8"/>
        <v>195240194.51154879</v>
      </c>
      <c r="F21" s="5">
        <f t="shared" si="8"/>
        <v>181493043.45142233</v>
      </c>
      <c r="G21" s="5">
        <f t="shared" si="8"/>
        <v>168411742.25862977</v>
      </c>
      <c r="H21" s="5">
        <f t="shared" si="8"/>
        <v>156229871.64833724</v>
      </c>
      <c r="I21" s="5">
        <f t="shared" si="8"/>
        <v>144884882.09662679</v>
      </c>
      <c r="J21" s="5">
        <f t="shared" si="8"/>
        <v>134319318.21885473</v>
      </c>
      <c r="K21" s="5">
        <f t="shared" si="8"/>
        <v>124477571.38857542</v>
      </c>
      <c r="L21" s="5">
        <f t="shared" si="8"/>
        <v>114475392.84403843</v>
      </c>
      <c r="M21" s="5">
        <f t="shared" si="8"/>
        <v>105230041.87015928</v>
      </c>
      <c r="N21" s="5">
        <f t="shared" si="8"/>
        <v>96684179.495103046</v>
      </c>
      <c r="O21" s="5">
        <f t="shared" si="8"/>
        <v>88785191.863849074</v>
      </c>
      <c r="P21" s="5">
        <f t="shared" si="8"/>
        <v>81484461.697258353</v>
      </c>
      <c r="Q21" s="5">
        <f t="shared" si="8"/>
        <v>74736856.472490907</v>
      </c>
      <c r="R21" s="5">
        <f t="shared" si="8"/>
        <v>68500569.046301827</v>
      </c>
      <c r="S21" s="5">
        <f t="shared" si="8"/>
        <v>62736746.860984839</v>
      </c>
      <c r="T21" s="5">
        <f t="shared" si="8"/>
        <v>57409340.659942009</v>
      </c>
      <c r="U21" s="5">
        <f t="shared" si="8"/>
        <v>52484800.460373126</v>
      </c>
      <c r="V21" s="5">
        <f t="shared" si="8"/>
        <v>0</v>
      </c>
      <c r="W21" s="5">
        <f t="shared" si="8"/>
        <v>0</v>
      </c>
      <c r="X21" s="5">
        <f t="shared" si="8"/>
        <v>0</v>
      </c>
      <c r="Y21" s="5">
        <f t="shared" si="8"/>
        <v>0</v>
      </c>
      <c r="Z21" s="5">
        <f t="shared" si="8"/>
        <v>0</v>
      </c>
      <c r="AA21" s="5">
        <f t="shared" si="8"/>
        <v>0</v>
      </c>
      <c r="AB21" s="5">
        <f t="shared" si="8"/>
        <v>0</v>
      </c>
      <c r="AC21" s="5">
        <f t="shared" si="8"/>
        <v>0</v>
      </c>
      <c r="AD21" s="5">
        <f t="shared" si="8"/>
        <v>0</v>
      </c>
      <c r="AE21" s="5">
        <f t="shared" si="8"/>
        <v>0</v>
      </c>
      <c r="AF21" s="5">
        <f t="shared" si="8"/>
        <v>0</v>
      </c>
      <c r="AG21" s="5">
        <f t="shared" si="8"/>
        <v>0</v>
      </c>
      <c r="AH21" s="5">
        <f t="shared" si="8"/>
        <v>0</v>
      </c>
      <c r="AI21" s="5">
        <f t="shared" si="8"/>
        <v>0</v>
      </c>
      <c r="AJ21" s="5">
        <f t="shared" si="8"/>
        <v>0</v>
      </c>
      <c r="AK21" s="5">
        <f t="shared" si="8"/>
        <v>0</v>
      </c>
      <c r="AL21" s="5">
        <f t="shared" si="8"/>
        <v>0</v>
      </c>
      <c r="AM21" s="5">
        <f t="shared" si="8"/>
        <v>0</v>
      </c>
      <c r="AN21" s="5">
        <f t="shared" si="8"/>
        <v>0</v>
      </c>
      <c r="AO21" s="5">
        <f t="shared" si="8"/>
        <v>0</v>
      </c>
      <c r="AP21" s="5">
        <f t="shared" si="8"/>
        <v>0</v>
      </c>
      <c r="AQ21" s="5">
        <f t="shared" si="8"/>
        <v>0</v>
      </c>
      <c r="AR21" s="5">
        <f t="shared" si="8"/>
        <v>0</v>
      </c>
      <c r="AS21" s="5">
        <f t="shared" si="8"/>
        <v>0</v>
      </c>
      <c r="AT21" s="5">
        <f t="shared" si="8"/>
        <v>0</v>
      </c>
      <c r="AU21" s="5">
        <f t="shared" si="8"/>
        <v>0</v>
      </c>
      <c r="AV21" s="5">
        <f t="shared" si="8"/>
        <v>0</v>
      </c>
      <c r="AW21" s="5">
        <f t="shared" si="8"/>
        <v>0</v>
      </c>
      <c r="AX21" s="5">
        <f t="shared" si="8"/>
        <v>0</v>
      </c>
      <c r="AY21" s="5">
        <f t="shared" si="8"/>
        <v>0</v>
      </c>
      <c r="AZ21" s="5">
        <f t="shared" si="8"/>
        <v>0</v>
      </c>
      <c r="BA21" s="5">
        <f t="shared" si="8"/>
        <v>0</v>
      </c>
      <c r="BB21" s="5">
        <f t="shared" si="8"/>
        <v>0</v>
      </c>
      <c r="BC21" s="5">
        <f t="shared" si="8"/>
        <v>0</v>
      </c>
      <c r="BD21" s="5">
        <f t="shared" si="8"/>
        <v>0</v>
      </c>
      <c r="BE21" s="5">
        <f t="shared" si="8"/>
        <v>0</v>
      </c>
      <c r="BF21" s="5">
        <f t="shared" si="8"/>
        <v>0</v>
      </c>
      <c r="BG21" s="5">
        <f t="shared" si="8"/>
        <v>0</v>
      </c>
      <c r="BH21" s="5">
        <f t="shared" si="8"/>
        <v>0</v>
      </c>
      <c r="BI21" s="5">
        <f t="shared" si="8"/>
        <v>0</v>
      </c>
      <c r="BJ21" s="5">
        <f t="shared" si="8"/>
        <v>0</v>
      </c>
      <c r="BK21" s="5">
        <f t="shared" si="8"/>
        <v>0</v>
      </c>
      <c r="BL21" s="5">
        <f t="shared" si="8"/>
        <v>0</v>
      </c>
      <c r="BM21" s="5">
        <f t="shared" si="8"/>
        <v>0</v>
      </c>
      <c r="BN21" s="5">
        <f t="shared" si="8"/>
        <v>0</v>
      </c>
      <c r="BO21" s="5">
        <f t="shared" si="8"/>
        <v>0</v>
      </c>
      <c r="BP21" s="5">
        <f t="shared" si="8"/>
        <v>0</v>
      </c>
      <c r="BQ21" s="5">
        <f t="shared" si="8"/>
        <v>0</v>
      </c>
      <c r="BR21" s="5">
        <f t="shared" si="8"/>
        <v>0</v>
      </c>
      <c r="BS21" s="5">
        <f t="shared" si="8"/>
        <v>0</v>
      </c>
      <c r="BT21" s="5">
        <f t="shared" si="8"/>
        <v>0</v>
      </c>
      <c r="BU21" s="5">
        <f t="shared" si="8"/>
        <v>0</v>
      </c>
      <c r="BV21" s="5">
        <f t="shared" si="8"/>
        <v>0</v>
      </c>
      <c r="BW21" s="5">
        <f t="shared" si="8"/>
        <v>0</v>
      </c>
      <c r="BX21" s="5">
        <f t="shared" si="8"/>
        <v>0</v>
      </c>
      <c r="BY21" s="5">
        <f t="shared" si="8"/>
        <v>0</v>
      </c>
      <c r="BZ21" s="5">
        <f t="shared" si="8"/>
        <v>0</v>
      </c>
      <c r="CA21" s="5">
        <f t="shared" si="8"/>
        <v>0</v>
      </c>
      <c r="CB21" s="5">
        <f t="shared" si="8"/>
        <v>0</v>
      </c>
      <c r="CC21" s="5">
        <f t="shared" si="8"/>
        <v>0</v>
      </c>
      <c r="CD21" s="5">
        <f t="shared" si="8"/>
        <v>0</v>
      </c>
      <c r="CE21" s="5">
        <f t="shared" si="8"/>
        <v>0</v>
      </c>
      <c r="CF21" s="5">
        <f t="shared" si="8"/>
        <v>0</v>
      </c>
      <c r="CG21" s="5">
        <f t="shared" si="8"/>
        <v>0</v>
      </c>
      <c r="CH21" s="5">
        <f t="shared" si="8"/>
        <v>0</v>
      </c>
    </row>
    <row r="22" spans="1:86" ht="15.75" customHeight="1"/>
    <row r="23" spans="1:86" ht="15.75" customHeight="1">
      <c r="A23" s="5" t="s">
        <v>22</v>
      </c>
      <c r="B23" s="7">
        <f>SUM(B19:CH19)</f>
        <v>1177843449.909024</v>
      </c>
    </row>
    <row r="24" spans="1:86" ht="15.75" customHeight="1">
      <c r="A24" s="5" t="s">
        <v>23</v>
      </c>
      <c r="B24" s="7">
        <f>SUM(B21:CH21)</f>
        <v>10558312592.98287</v>
      </c>
    </row>
    <row r="25" spans="1:86" ht="15.75" customHeight="1">
      <c r="A25" s="5" t="s">
        <v>17</v>
      </c>
      <c r="B25" s="14">
        <f>B23/B24</f>
        <v>0.11155603128210347</v>
      </c>
    </row>
    <row r="26" spans="1:86" ht="15.75" customHeight="1"/>
    <row r="27" spans="1:86" ht="15.75" customHeight="1">
      <c r="A27" s="5" t="s">
        <v>25</v>
      </c>
      <c r="B27" s="17">
        <f>Standard!B28</f>
        <v>5.0000000000000001E-3</v>
      </c>
    </row>
    <row r="28" spans="1:86" ht="15.75" customHeight="1">
      <c r="A28" s="5" t="s">
        <v>26</v>
      </c>
      <c r="B28" s="17">
        <f>Standard!B29</f>
        <v>0.03</v>
      </c>
    </row>
    <row r="29" spans="1:86" ht="15.75" customHeight="1">
      <c r="A29" s="5" t="s">
        <v>27</v>
      </c>
      <c r="B29" s="24">
        <v>6.5000000000000002E-2</v>
      </c>
    </row>
    <row r="30" spans="1:86" ht="15.75" customHeight="1">
      <c r="B30" s="17">
        <f>Standard!B31</f>
        <v>0</v>
      </c>
    </row>
    <row r="31" spans="1:86" ht="15.75" customHeight="1">
      <c r="A31" s="5" t="s">
        <v>28</v>
      </c>
      <c r="B31" s="17">
        <f>Standard!B32</f>
        <v>4.7560000000000002</v>
      </c>
    </row>
    <row r="32" spans="1:86" ht="15.75" customHeight="1">
      <c r="A32" s="5" t="s">
        <v>29</v>
      </c>
      <c r="B32" s="17">
        <f>Standard!B33</f>
        <v>0.7</v>
      </c>
    </row>
    <row r="33" spans="1:2" ht="15.75" customHeight="1">
      <c r="A33" s="5" t="s">
        <v>30</v>
      </c>
      <c r="B33" s="17">
        <f>Standard!B34</f>
        <v>0.6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V1006"/>
  <sheetViews>
    <sheetView showGridLines="0" tabSelected="1" workbookViewId="0"/>
  </sheetViews>
  <sheetFormatPr defaultColWidth="12.5703125" defaultRowHeight="15" customHeight="1"/>
  <cols>
    <col min="1" max="1" width="33.5703125" customWidth="1"/>
    <col min="2" max="2" width="17.42578125" customWidth="1"/>
    <col min="3" max="3" width="15" customWidth="1"/>
    <col min="4" max="4" width="23.28515625" customWidth="1"/>
    <col min="5" max="5" width="24.28515625" customWidth="1"/>
    <col min="6" max="6" width="21.7109375" customWidth="1"/>
    <col min="7" max="7" width="14.28515625" customWidth="1"/>
    <col min="9" max="9" width="13.42578125" customWidth="1"/>
    <col min="11" max="11" width="18.42578125" customWidth="1"/>
    <col min="12" max="12" width="26" customWidth="1"/>
    <col min="13" max="13" width="21.42578125" customWidth="1"/>
  </cols>
  <sheetData>
    <row r="1" spans="1:22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8" t="s">
        <v>48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26" t="s">
        <v>22</v>
      </c>
      <c r="B4" s="27">
        <v>987247390.69853342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26" t="s">
        <v>23</v>
      </c>
      <c r="B5" s="27">
        <v>9811428431.8646069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A6" s="26" t="s">
        <v>17</v>
      </c>
      <c r="B6" s="28">
        <v>0.10062218743727946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>
      <c r="A7" s="29"/>
      <c r="B7" s="26"/>
      <c r="C7" s="29"/>
      <c r="D7" s="29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>
      <c r="A8" s="30"/>
      <c r="B8" s="47" t="s">
        <v>49</v>
      </c>
      <c r="C8" s="48"/>
      <c r="D8" s="47" t="s">
        <v>50</v>
      </c>
      <c r="E8" s="48"/>
      <c r="F8" s="47" t="s">
        <v>51</v>
      </c>
      <c r="G8" s="48"/>
      <c r="H8" s="47" t="s">
        <v>29</v>
      </c>
      <c r="I8" s="48"/>
      <c r="J8" s="47" t="s">
        <v>52</v>
      </c>
      <c r="K8" s="48"/>
      <c r="L8" s="47" t="s">
        <v>53</v>
      </c>
      <c r="M8" s="48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s="30"/>
      <c r="B9" s="32" t="s">
        <v>54</v>
      </c>
      <c r="C9" s="32" t="s">
        <v>55</v>
      </c>
      <c r="D9" s="32" t="s">
        <v>54</v>
      </c>
      <c r="E9" s="32" t="s">
        <v>55</v>
      </c>
      <c r="F9" s="32" t="s">
        <v>54</v>
      </c>
      <c r="G9" s="32" t="s">
        <v>55</v>
      </c>
      <c r="H9" s="32" t="s">
        <v>54</v>
      </c>
      <c r="I9" s="32" t="s">
        <v>55</v>
      </c>
      <c r="J9" s="32" t="s">
        <v>54</v>
      </c>
      <c r="K9" s="32" t="s">
        <v>55</v>
      </c>
      <c r="L9" s="32" t="s">
        <v>54</v>
      </c>
      <c r="M9" s="32" t="s">
        <v>55</v>
      </c>
      <c r="N9" s="32"/>
      <c r="O9" s="32"/>
      <c r="P9" s="32"/>
      <c r="Q9" s="32"/>
      <c r="R9" s="32"/>
      <c r="S9" s="32"/>
      <c r="T9" s="32"/>
      <c r="U9" s="32"/>
      <c r="V9" s="32"/>
    </row>
    <row r="10" spans="1:22">
      <c r="A10" s="33"/>
      <c r="B10" s="34">
        <v>6.5000000000000002E-2</v>
      </c>
      <c r="C10" s="34">
        <v>0.03</v>
      </c>
      <c r="D10" s="35" t="s">
        <v>56</v>
      </c>
      <c r="E10" s="35" t="s">
        <v>57</v>
      </c>
      <c r="F10" s="35" t="s">
        <v>58</v>
      </c>
      <c r="G10" s="35" t="s">
        <v>59</v>
      </c>
      <c r="H10" s="36">
        <v>0.8</v>
      </c>
      <c r="I10" s="36">
        <v>0.3</v>
      </c>
      <c r="J10" s="35" t="s">
        <v>60</v>
      </c>
      <c r="K10" s="35" t="s">
        <v>61</v>
      </c>
      <c r="L10" s="35" t="s">
        <v>62</v>
      </c>
      <c r="M10" s="35" t="s">
        <v>63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1:22">
      <c r="A11" s="33" t="s">
        <v>22</v>
      </c>
      <c r="B11" s="37">
        <v>973342497.87179351</v>
      </c>
      <c r="C11" s="37">
        <v>1006417242.9451071</v>
      </c>
      <c r="D11" s="37">
        <v>1142433614.4770072</v>
      </c>
      <c r="E11" s="37">
        <v>847686002.57256258</v>
      </c>
      <c r="F11" s="38">
        <v>1063002382.7389623</v>
      </c>
      <c r="G11" s="38">
        <v>916096803.97208691</v>
      </c>
      <c r="H11" s="39">
        <v>952860882.18340456</v>
      </c>
      <c r="I11" s="39">
        <v>1050965435.1592845</v>
      </c>
      <c r="J11" s="39">
        <v>1049816411.0267802</v>
      </c>
      <c r="K11" s="37">
        <v>936847169.03457999</v>
      </c>
      <c r="L11" s="40">
        <v>1001139308.7418587</v>
      </c>
      <c r="M11" s="40">
        <v>967697815.39494658</v>
      </c>
      <c r="N11" s="26"/>
      <c r="O11" s="26"/>
      <c r="P11" s="26"/>
      <c r="Q11" s="26"/>
      <c r="R11" s="26"/>
      <c r="S11" s="26"/>
      <c r="T11" s="26"/>
      <c r="U11" s="26"/>
      <c r="V11" s="26"/>
    </row>
    <row r="12" spans="1:22">
      <c r="A12" s="33" t="s">
        <v>23</v>
      </c>
      <c r="B12" s="37">
        <v>9560051260.7914124</v>
      </c>
      <c r="C12" s="37">
        <v>10224915582.62327</v>
      </c>
      <c r="D12" s="37">
        <v>9817839676.2893448</v>
      </c>
      <c r="E12" s="37">
        <v>9805419900.753664</v>
      </c>
      <c r="F12" s="38">
        <v>9811398325.0889511</v>
      </c>
      <c r="G12" s="38">
        <v>9811398325.0889511</v>
      </c>
      <c r="H12" s="39">
        <v>9812670620.6814957</v>
      </c>
      <c r="I12" s="39">
        <v>9806718101.0264511</v>
      </c>
      <c r="J12" s="39">
        <v>9815750674.9660244</v>
      </c>
      <c r="K12" s="37">
        <v>9807454973.5786915</v>
      </c>
      <c r="L12" s="40">
        <v>9812635179.4089088</v>
      </c>
      <c r="M12" s="40">
        <v>9809993678.2874107</v>
      </c>
      <c r="N12" s="26"/>
      <c r="O12" s="26"/>
      <c r="P12" s="26"/>
      <c r="Q12" s="26"/>
      <c r="R12" s="26"/>
      <c r="S12" s="26"/>
      <c r="T12" s="26"/>
      <c r="U12" s="26"/>
      <c r="V12" s="26"/>
    </row>
    <row r="13" spans="1:22">
      <c r="A13" s="33" t="s">
        <v>17</v>
      </c>
      <c r="B13" s="41">
        <v>0.10181352289017088</v>
      </c>
      <c r="C13" s="41">
        <v>9.8427926843275129E-2</v>
      </c>
      <c r="D13" s="37">
        <v>0.11636303424632721</v>
      </c>
      <c r="E13" s="37">
        <v>8.6450760003394425E-2</v>
      </c>
      <c r="F13" s="38">
        <v>0.10834361703782167</v>
      </c>
      <c r="G13" s="38">
        <v>9.3370666812039912E-2</v>
      </c>
      <c r="H13" s="39">
        <v>9.7105153022779014E-2</v>
      </c>
      <c r="I13" s="39">
        <v>0.10716790513732437</v>
      </c>
      <c r="J13" s="39">
        <v>0.10695222869751773</v>
      </c>
      <c r="K13" s="37">
        <v>9.5523983699996443E-2</v>
      </c>
      <c r="L13" s="40">
        <v>0.10202553039398385</v>
      </c>
      <c r="M13" s="40">
        <v>9.864408144693966E-2</v>
      </c>
      <c r="N13" s="26"/>
      <c r="O13" s="26"/>
      <c r="P13" s="26"/>
      <c r="Q13" s="26"/>
      <c r="R13" s="26"/>
      <c r="S13" s="26"/>
      <c r="T13" s="26"/>
      <c r="U13" s="26"/>
      <c r="V13" s="26"/>
    </row>
    <row r="14" spans="1:22">
      <c r="A14" s="33" t="s">
        <v>64</v>
      </c>
      <c r="B14" s="42">
        <v>-13904892.826739907</v>
      </c>
      <c r="C14" s="42">
        <v>19169852.246573687</v>
      </c>
      <c r="D14" s="42">
        <v>155186223.77847373</v>
      </c>
      <c r="E14" s="42">
        <v>-139561388.12597084</v>
      </c>
      <c r="F14" s="42">
        <v>75754992.040428877</v>
      </c>
      <c r="G14" s="42">
        <v>-71150586.726446509</v>
      </c>
      <c r="H14" s="42">
        <v>-34386508.515128851</v>
      </c>
      <c r="I14" s="42">
        <v>63718044.460751057</v>
      </c>
      <c r="J14" s="42">
        <v>62569020.328246832</v>
      </c>
      <c r="K14" s="42">
        <v>-50400221.663953424</v>
      </c>
      <c r="L14" s="42">
        <v>13891918.043325305</v>
      </c>
      <c r="M14" s="42">
        <v>-19549575.303586841</v>
      </c>
      <c r="N14" s="26"/>
      <c r="O14" s="26"/>
      <c r="P14" s="26"/>
      <c r="Q14" s="26"/>
      <c r="R14" s="26"/>
      <c r="S14" s="26"/>
      <c r="T14" s="26"/>
      <c r="U14" s="26"/>
      <c r="V14" s="26"/>
    </row>
    <row r="15" spans="1:22">
      <c r="A15" s="33" t="s">
        <v>65</v>
      </c>
      <c r="B15" s="43">
        <v>1.1839689468428727E-2</v>
      </c>
      <c r="C15" s="43">
        <v>-2.1806925986101011E-2</v>
      </c>
      <c r="D15" s="36">
        <v>0.15643514825057281</v>
      </c>
      <c r="E15" s="36">
        <v>-0.14083799800832664</v>
      </c>
      <c r="F15" s="36">
        <v>7.6736848971358018E-2</v>
      </c>
      <c r="G15" s="36">
        <v>-7.2066815579413079E-2</v>
      </c>
      <c r="H15" s="36">
        <v>-3.4952871767896299E-2</v>
      </c>
      <c r="I15" s="36">
        <v>6.5052428959816E-2</v>
      </c>
      <c r="J15" s="36">
        <v>6.2909000703090134E-2</v>
      </c>
      <c r="K15" s="36">
        <v>-5.0666794939842386E-2</v>
      </c>
      <c r="L15" s="36">
        <v>1.3946655230280269E-2</v>
      </c>
      <c r="M15" s="36">
        <v>-1.9658745657589849E-2</v>
      </c>
      <c r="N15" s="26"/>
      <c r="O15" s="26"/>
      <c r="P15" s="26"/>
      <c r="Q15" s="26"/>
      <c r="R15" s="26"/>
      <c r="S15" s="26"/>
      <c r="T15" s="26"/>
      <c r="U15" s="26"/>
      <c r="V15" s="26"/>
    </row>
    <row r="16" spans="1:2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>
      <c r="A17" s="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>
      <c r="A18" s="8"/>
      <c r="B18" s="49" t="str">
        <f>A14</f>
        <v>Absolute Diff in NPV</v>
      </c>
      <c r="C18" s="50"/>
      <c r="D18" s="49" t="str">
        <f>A15</f>
        <v>Relative Diff in PM</v>
      </c>
      <c r="E18" s="50"/>
      <c r="F18" s="7"/>
      <c r="G18" s="26"/>
      <c r="H18" s="7"/>
      <c r="I18" s="26"/>
      <c r="J18" s="27"/>
      <c r="K18" s="27"/>
      <c r="L18" s="27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>
      <c r="A19" s="8" t="s">
        <v>66</v>
      </c>
      <c r="B19" s="31" t="s">
        <v>54</v>
      </c>
      <c r="C19" s="31" t="s">
        <v>55</v>
      </c>
      <c r="D19" s="31" t="s">
        <v>54</v>
      </c>
      <c r="E19" s="31" t="s">
        <v>55</v>
      </c>
      <c r="F19" s="7"/>
      <c r="G19" s="26"/>
      <c r="H19" s="7"/>
      <c r="I19" s="26"/>
      <c r="J19" s="27"/>
      <c r="K19" s="27"/>
      <c r="L19" s="27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26" t="str">
        <f>B8</f>
        <v>Interest Rate</v>
      </c>
      <c r="B20" s="44">
        <f t="shared" ref="B20:C20" si="0">B14</f>
        <v>-13904892.826739907</v>
      </c>
      <c r="C20" s="44">
        <f t="shared" si="0"/>
        <v>19169852.246573687</v>
      </c>
      <c r="D20" s="45">
        <f t="shared" ref="D20:E20" si="1">B15</f>
        <v>1.1839689468428727E-2</v>
      </c>
      <c r="E20" s="45">
        <f t="shared" si="1"/>
        <v>-2.1806925986101011E-2</v>
      </c>
      <c r="F20" s="14"/>
      <c r="G20" s="26"/>
      <c r="H20" s="14"/>
      <c r="I20" s="27"/>
      <c r="J20" s="26"/>
      <c r="K20" s="28"/>
      <c r="L20" s="28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>
      <c r="A21" s="26" t="str">
        <f>D8</f>
        <v>Intervention Program Mortality Improvement</v>
      </c>
      <c r="B21" s="46">
        <f t="shared" ref="B21:C21" si="2">D14</f>
        <v>155186223.77847373</v>
      </c>
      <c r="C21" s="44">
        <f t="shared" si="2"/>
        <v>-139561388.12597084</v>
      </c>
      <c r="D21" s="45">
        <f t="shared" ref="D21:E21" si="3">D15</f>
        <v>0.15643514825057281</v>
      </c>
      <c r="E21" s="45">
        <f t="shared" si="3"/>
        <v>-0.14083799800832664</v>
      </c>
      <c r="F21" s="26"/>
      <c r="G21" s="26"/>
      <c r="H21" s="7"/>
      <c r="I21" s="2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>
      <c r="A22" s="26" t="str">
        <f>F8</f>
        <v>Intervention Program Costs</v>
      </c>
      <c r="B22" s="44">
        <f t="shared" ref="B22:C22" si="4">F14</f>
        <v>75754992.040428877</v>
      </c>
      <c r="C22" s="44">
        <f t="shared" si="4"/>
        <v>-71150586.726446509</v>
      </c>
      <c r="D22" s="45">
        <f t="shared" ref="D22:E22" si="5">F15</f>
        <v>7.6736848971358018E-2</v>
      </c>
      <c r="E22" s="45">
        <f t="shared" si="5"/>
        <v>-7.2066815579413079E-2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>
      <c r="A23" s="26" t="str">
        <f>H8</f>
        <v>Goal Meeting Rate</v>
      </c>
      <c r="B23" s="44">
        <f t="shared" ref="B23:C23" si="6">H14</f>
        <v>-34386508.515128851</v>
      </c>
      <c r="C23" s="44">
        <f t="shared" si="6"/>
        <v>63718044.460751057</v>
      </c>
      <c r="D23" s="45">
        <f t="shared" ref="D23:E23" si="7">H15</f>
        <v>-3.4952871767896299E-2</v>
      </c>
      <c r="E23" s="45">
        <f t="shared" si="7"/>
        <v>6.5052428959816E-2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>
      <c r="A24" s="26" t="str">
        <f>J8</f>
        <v>Sign-up Rate</v>
      </c>
      <c r="B24" s="44">
        <f t="shared" ref="B24:C24" si="8">J14</f>
        <v>62569020.328246832</v>
      </c>
      <c r="C24" s="44">
        <f t="shared" si="8"/>
        <v>-50400221.663953424</v>
      </c>
      <c r="D24" s="45">
        <f t="shared" ref="D24:E24" si="9">J15</f>
        <v>6.2909000703090134E-2</v>
      </c>
      <c r="E24" s="45">
        <f t="shared" si="9"/>
        <v>-5.0666794939842386E-2</v>
      </c>
      <c r="F24" s="26"/>
      <c r="G24" s="26"/>
      <c r="H24" s="26"/>
      <c r="I24" s="26"/>
      <c r="J24" s="26"/>
      <c r="K24" s="8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>
      <c r="A25" s="26" t="str">
        <f>L8</f>
        <v>Time Horizon for Intervention Program</v>
      </c>
      <c r="B25" s="44">
        <f t="shared" ref="B25:C25" si="10">L14</f>
        <v>13891918.043325305</v>
      </c>
      <c r="C25" s="44">
        <f t="shared" si="10"/>
        <v>-19549575.303586841</v>
      </c>
      <c r="D25" s="45">
        <f t="shared" ref="D25:E25" si="11">L15</f>
        <v>1.3946655230280269E-2</v>
      </c>
      <c r="E25" s="45">
        <f t="shared" si="11"/>
        <v>-1.9658745657589849E-2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>
      <c r="A27" s="29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  <row r="1001" spans="1:2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</row>
    <row r="1002" spans="1:2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</row>
    <row r="1003" spans="1:2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</row>
    <row r="1004" spans="1:2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</row>
    <row r="1005" spans="1:22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</row>
    <row r="1006" spans="1:22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</row>
  </sheetData>
  <mergeCells count="8">
    <mergeCell ref="L8:M8"/>
    <mergeCell ref="B18:C18"/>
    <mergeCell ref="D18:E18"/>
    <mergeCell ref="B8:C8"/>
    <mergeCell ref="D8:E8"/>
    <mergeCell ref="F8:G8"/>
    <mergeCell ref="H8:I8"/>
    <mergeCell ref="J8:K8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V1007"/>
  <sheetViews>
    <sheetView showGridLines="0" workbookViewId="0"/>
  </sheetViews>
  <sheetFormatPr defaultColWidth="12.5703125" defaultRowHeight="15" customHeight="1"/>
  <cols>
    <col min="1" max="1" width="33.5703125" customWidth="1"/>
    <col min="2" max="2" width="17.42578125" customWidth="1"/>
    <col min="3" max="3" width="15" customWidth="1"/>
    <col min="4" max="4" width="23.28515625" customWidth="1"/>
    <col min="5" max="5" width="24.28515625" customWidth="1"/>
    <col min="6" max="6" width="21.7109375" customWidth="1"/>
    <col min="7" max="7" width="14.28515625" customWidth="1"/>
    <col min="9" max="9" width="13.42578125" customWidth="1"/>
    <col min="11" max="11" width="18.42578125" customWidth="1"/>
    <col min="12" max="12" width="26" customWidth="1"/>
    <col min="13" max="13" width="21.42578125" customWidth="1"/>
  </cols>
  <sheetData>
    <row r="1" spans="1:22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8" t="s">
        <v>48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26" t="s">
        <v>22</v>
      </c>
      <c r="B4" s="27">
        <v>987247390.69853342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26" t="s">
        <v>23</v>
      </c>
      <c r="B5" s="27">
        <v>9811428431.8646069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A6" s="26" t="s">
        <v>17</v>
      </c>
      <c r="B6" s="28">
        <v>0.10062218743727946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>
      <c r="A7" s="29"/>
      <c r="B7" s="26"/>
      <c r="C7" s="29"/>
      <c r="D7" s="29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>
      <c r="A8" s="30"/>
      <c r="B8" s="47" t="s">
        <v>49</v>
      </c>
      <c r="C8" s="48"/>
      <c r="D8" s="47" t="s">
        <v>50</v>
      </c>
      <c r="E8" s="48"/>
      <c r="F8" s="47" t="s">
        <v>51</v>
      </c>
      <c r="G8" s="48"/>
      <c r="H8" s="47" t="s">
        <v>29</v>
      </c>
      <c r="I8" s="48"/>
      <c r="J8" s="47" t="s">
        <v>52</v>
      </c>
      <c r="K8" s="48"/>
      <c r="L8" s="47" t="s">
        <v>53</v>
      </c>
      <c r="M8" s="48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s="30"/>
      <c r="B9" s="32" t="s">
        <v>54</v>
      </c>
      <c r="C9" s="32" t="s">
        <v>55</v>
      </c>
      <c r="D9" s="32" t="s">
        <v>54</v>
      </c>
      <c r="E9" s="32" t="s">
        <v>55</v>
      </c>
      <c r="F9" s="32" t="s">
        <v>54</v>
      </c>
      <c r="G9" s="32" t="s">
        <v>55</v>
      </c>
      <c r="H9" s="32" t="s">
        <v>54</v>
      </c>
      <c r="I9" s="32" t="s">
        <v>55</v>
      </c>
      <c r="J9" s="32" t="s">
        <v>54</v>
      </c>
      <c r="K9" s="32" t="s">
        <v>55</v>
      </c>
      <c r="L9" s="32" t="s">
        <v>54</v>
      </c>
      <c r="M9" s="32" t="s">
        <v>55</v>
      </c>
      <c r="N9" s="32"/>
      <c r="O9" s="32"/>
      <c r="P9" s="32"/>
      <c r="Q9" s="32"/>
      <c r="R9" s="32"/>
      <c r="S9" s="32"/>
      <c r="T9" s="32"/>
      <c r="U9" s="32"/>
      <c r="V9" s="32"/>
    </row>
    <row r="10" spans="1:22">
      <c r="A10" s="33"/>
      <c r="B10" s="34">
        <v>6.5000000000000002E-2</v>
      </c>
      <c r="C10" s="34">
        <v>0.03</v>
      </c>
      <c r="D10" s="35" t="s">
        <v>56</v>
      </c>
      <c r="E10" s="35" t="s">
        <v>57</v>
      </c>
      <c r="F10" s="35" t="s">
        <v>58</v>
      </c>
      <c r="G10" s="35" t="s">
        <v>59</v>
      </c>
      <c r="H10" s="36">
        <v>0.8</v>
      </c>
      <c r="I10" s="36">
        <v>0.3</v>
      </c>
      <c r="J10" s="35" t="s">
        <v>60</v>
      </c>
      <c r="K10" s="35" t="s">
        <v>61</v>
      </c>
      <c r="L10" s="35" t="s">
        <v>62</v>
      </c>
      <c r="M10" s="35" t="s">
        <v>63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1:22">
      <c r="A11" s="33" t="s">
        <v>22</v>
      </c>
      <c r="B11" s="37">
        <v>973342497.87179351</v>
      </c>
      <c r="C11" s="37">
        <v>1006417242.9451071</v>
      </c>
      <c r="D11" s="37">
        <v>1142433614.4770072</v>
      </c>
      <c r="E11" s="37">
        <v>847686002.57256258</v>
      </c>
      <c r="F11" s="38">
        <v>1063002382.7389623</v>
      </c>
      <c r="G11" s="38">
        <v>916096803.97208691</v>
      </c>
      <c r="H11" s="39">
        <v>952860882.18340456</v>
      </c>
      <c r="I11" s="39">
        <v>1050965435.1592845</v>
      </c>
      <c r="J11" s="39">
        <v>1049816411.0267802</v>
      </c>
      <c r="K11" s="37">
        <v>936847169.03457999</v>
      </c>
      <c r="L11" s="40">
        <v>1001139308.7418587</v>
      </c>
      <c r="M11" s="40">
        <v>967697815.39494658</v>
      </c>
      <c r="N11" s="26"/>
      <c r="O11" s="26"/>
      <c r="P11" s="26"/>
      <c r="Q11" s="26"/>
      <c r="R11" s="26"/>
      <c r="S11" s="26"/>
      <c r="T11" s="26"/>
      <c r="U11" s="26"/>
      <c r="V11" s="26"/>
    </row>
    <row r="12" spans="1:22">
      <c r="A12" s="33" t="s">
        <v>23</v>
      </c>
      <c r="B12" s="37">
        <v>9560051260.7914124</v>
      </c>
      <c r="C12" s="37">
        <v>10224915582.62327</v>
      </c>
      <c r="D12" s="37">
        <v>9817839676.2893448</v>
      </c>
      <c r="E12" s="37">
        <v>9805419900.753664</v>
      </c>
      <c r="F12" s="38">
        <v>9811398325.0889511</v>
      </c>
      <c r="G12" s="38">
        <v>9811398325.0889511</v>
      </c>
      <c r="H12" s="39">
        <v>9812670620.6814957</v>
      </c>
      <c r="I12" s="39">
        <v>9806718101.0264511</v>
      </c>
      <c r="J12" s="39">
        <v>9815750674.9660244</v>
      </c>
      <c r="K12" s="37">
        <v>9807454973.5786915</v>
      </c>
      <c r="L12" s="40">
        <v>9812635179.4089088</v>
      </c>
      <c r="M12" s="40">
        <v>9809993678.2874107</v>
      </c>
      <c r="N12" s="26"/>
      <c r="O12" s="26"/>
      <c r="P12" s="26"/>
      <c r="Q12" s="26"/>
      <c r="R12" s="26"/>
      <c r="S12" s="26"/>
      <c r="T12" s="26"/>
      <c r="U12" s="26"/>
      <c r="V12" s="26"/>
    </row>
    <row r="13" spans="1:22">
      <c r="A13" s="33" t="s">
        <v>17</v>
      </c>
      <c r="B13" s="41">
        <v>0.10181352289017088</v>
      </c>
      <c r="C13" s="41">
        <v>9.8427926843275129E-2</v>
      </c>
      <c r="D13" s="37">
        <v>0.11636303424632721</v>
      </c>
      <c r="E13" s="37">
        <v>8.6450760003394425E-2</v>
      </c>
      <c r="F13" s="38">
        <v>0.10834361703782167</v>
      </c>
      <c r="G13" s="38">
        <v>9.3370666812039912E-2</v>
      </c>
      <c r="H13" s="39">
        <v>9.7105153022779014E-2</v>
      </c>
      <c r="I13" s="39">
        <v>0.10716790513732437</v>
      </c>
      <c r="J13" s="39">
        <v>0.10695222869751773</v>
      </c>
      <c r="K13" s="37">
        <v>9.5523983699996443E-2</v>
      </c>
      <c r="L13" s="40">
        <v>0.10202553039398385</v>
      </c>
      <c r="M13" s="40">
        <v>9.864408144693966E-2</v>
      </c>
      <c r="N13" s="26"/>
      <c r="O13" s="26"/>
      <c r="P13" s="26"/>
      <c r="Q13" s="26"/>
      <c r="R13" s="26"/>
      <c r="S13" s="26"/>
      <c r="T13" s="26"/>
      <c r="U13" s="26"/>
      <c r="V13" s="26"/>
    </row>
    <row r="14" spans="1:22">
      <c r="A14" s="33" t="s">
        <v>64</v>
      </c>
      <c r="B14" s="42">
        <v>-13904892.826739907</v>
      </c>
      <c r="C14" s="42">
        <v>19169852.246573687</v>
      </c>
      <c r="D14" s="42">
        <v>155186223.77847373</v>
      </c>
      <c r="E14" s="42">
        <v>-139561388.12597084</v>
      </c>
      <c r="F14" s="42">
        <v>75754992.040428877</v>
      </c>
      <c r="G14" s="42">
        <v>-71150586.726446509</v>
      </c>
      <c r="H14" s="42">
        <v>-34386508.515128851</v>
      </c>
      <c r="I14" s="42">
        <v>63718044.460751057</v>
      </c>
      <c r="J14" s="42">
        <v>62569020.328246832</v>
      </c>
      <c r="K14" s="42">
        <v>-50400221.663953424</v>
      </c>
      <c r="L14" s="42">
        <v>13891918.043325305</v>
      </c>
      <c r="M14" s="42">
        <v>-19549575.303586841</v>
      </c>
      <c r="N14" s="26"/>
      <c r="O14" s="26"/>
      <c r="P14" s="26"/>
      <c r="Q14" s="26"/>
      <c r="R14" s="26"/>
      <c r="S14" s="26"/>
      <c r="T14" s="26"/>
      <c r="U14" s="26"/>
      <c r="V14" s="26"/>
    </row>
    <row r="15" spans="1:22">
      <c r="A15" s="33" t="s">
        <v>65</v>
      </c>
      <c r="B15" s="43">
        <v>1.1839689468428727E-2</v>
      </c>
      <c r="C15" s="43">
        <v>-2.1806925986101011E-2</v>
      </c>
      <c r="D15" s="36">
        <v>0.15643514825057281</v>
      </c>
      <c r="E15" s="36">
        <v>-0.14083799800832664</v>
      </c>
      <c r="F15" s="36">
        <v>7.6736848971358018E-2</v>
      </c>
      <c r="G15" s="36">
        <v>-7.2066815579413079E-2</v>
      </c>
      <c r="H15" s="36">
        <v>-3.4952871767896299E-2</v>
      </c>
      <c r="I15" s="36">
        <v>6.5052428959816E-2</v>
      </c>
      <c r="J15" s="36">
        <v>6.2909000703090134E-2</v>
      </c>
      <c r="K15" s="36">
        <v>-5.0666794939842386E-2</v>
      </c>
      <c r="L15" s="36">
        <v>1.3946655230280269E-2</v>
      </c>
      <c r="M15" s="36">
        <v>-1.9658745657589849E-2</v>
      </c>
      <c r="N15" s="26"/>
      <c r="O15" s="26"/>
      <c r="P15" s="26"/>
      <c r="Q15" s="26"/>
      <c r="R15" s="26"/>
      <c r="S15" s="26"/>
      <c r="T15" s="26"/>
      <c r="U15" s="26"/>
      <c r="V15" s="26"/>
    </row>
    <row r="16" spans="1:2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>
      <c r="A17" s="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>
      <c r="A18" s="8"/>
      <c r="B18" s="49" t="str">
        <f>A14</f>
        <v>Absolute Diff in NPV</v>
      </c>
      <c r="C18" s="50"/>
      <c r="D18" s="49" t="str">
        <f>A15</f>
        <v>Relative Diff in PM</v>
      </c>
      <c r="E18" s="50"/>
      <c r="F18" s="7"/>
      <c r="G18" s="26"/>
      <c r="H18" s="7"/>
      <c r="I18" s="26"/>
      <c r="J18" s="27"/>
      <c r="K18" s="27"/>
      <c r="L18" s="27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>
      <c r="A19" s="8" t="s">
        <v>66</v>
      </c>
      <c r="B19" s="31" t="s">
        <v>54</v>
      </c>
      <c r="C19" s="31" t="s">
        <v>55</v>
      </c>
      <c r="D19" s="31" t="s">
        <v>54</v>
      </c>
      <c r="E19" s="31" t="s">
        <v>55</v>
      </c>
      <c r="F19" s="7"/>
      <c r="G19" s="26"/>
      <c r="H19" s="7"/>
      <c r="I19" s="26"/>
      <c r="J19" s="27"/>
      <c r="K19" s="27"/>
      <c r="L19" s="27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26" t="str">
        <f>B8</f>
        <v>Interest Rate</v>
      </c>
      <c r="B20" s="44">
        <f t="shared" ref="B20:C20" si="0">B14</f>
        <v>-13904892.826739907</v>
      </c>
      <c r="C20" s="44">
        <f t="shared" si="0"/>
        <v>19169852.246573687</v>
      </c>
      <c r="D20" s="45">
        <f t="shared" ref="D20:E20" si="1">B15</f>
        <v>1.1839689468428727E-2</v>
      </c>
      <c r="E20" s="45">
        <f t="shared" si="1"/>
        <v>-2.1806925986101011E-2</v>
      </c>
      <c r="F20" s="14"/>
      <c r="G20" s="26"/>
      <c r="H20" s="14"/>
      <c r="I20" s="27"/>
      <c r="J20" s="26"/>
      <c r="K20" s="28"/>
      <c r="L20" s="28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>
      <c r="A21" s="26" t="s">
        <v>67</v>
      </c>
      <c r="B21" s="46">
        <v>17000000</v>
      </c>
      <c r="C21" s="44">
        <v>-15000000</v>
      </c>
      <c r="D21" s="45">
        <v>8.0000000000000002E-3</v>
      </c>
      <c r="E21" s="45">
        <v>-1.4999999999999999E-2</v>
      </c>
      <c r="F21" s="26"/>
      <c r="G21" s="26"/>
      <c r="H21" s="7"/>
      <c r="I21" s="2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>
      <c r="A22" s="26" t="str">
        <f>D8</f>
        <v>Intervention Program Mortality Improvement</v>
      </c>
      <c r="B22" s="46">
        <f t="shared" ref="B22:C22" si="2">D14</f>
        <v>155186223.77847373</v>
      </c>
      <c r="C22" s="44">
        <f t="shared" si="2"/>
        <v>-139561388.12597084</v>
      </c>
      <c r="D22" s="45">
        <f t="shared" ref="D22:E22" si="3">D15</f>
        <v>0.15643514825057281</v>
      </c>
      <c r="E22" s="45">
        <f t="shared" si="3"/>
        <v>-0.14083799800832664</v>
      </c>
      <c r="F22" s="26"/>
      <c r="G22" s="26"/>
      <c r="H22" s="7"/>
      <c r="I22" s="2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>
      <c r="A23" s="26" t="str">
        <f>F8</f>
        <v>Intervention Program Costs</v>
      </c>
      <c r="B23" s="44">
        <f t="shared" ref="B23:C23" si="4">F14</f>
        <v>75754992.040428877</v>
      </c>
      <c r="C23" s="44">
        <f t="shared" si="4"/>
        <v>-71150586.726446509</v>
      </c>
      <c r="D23" s="45">
        <f t="shared" ref="D23:E23" si="5">F15</f>
        <v>7.6736848971358018E-2</v>
      </c>
      <c r="E23" s="45">
        <f t="shared" si="5"/>
        <v>-7.2066815579413079E-2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>
      <c r="A24" s="26" t="str">
        <f>H8</f>
        <v>Goal Meeting Rate</v>
      </c>
      <c r="B24" s="44">
        <f t="shared" ref="B24:C24" si="6">H14</f>
        <v>-34386508.515128851</v>
      </c>
      <c r="C24" s="44">
        <f t="shared" si="6"/>
        <v>63718044.460751057</v>
      </c>
      <c r="D24" s="45">
        <f t="shared" ref="D24:E24" si="7">H15</f>
        <v>-3.4952871767896299E-2</v>
      </c>
      <c r="E24" s="45">
        <f t="shared" si="7"/>
        <v>6.5052428959816E-2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>
      <c r="A25" s="26" t="str">
        <f>J8</f>
        <v>Sign-up Rate</v>
      </c>
      <c r="B25" s="44">
        <f t="shared" ref="B25:C25" si="8">J14</f>
        <v>62569020.328246832</v>
      </c>
      <c r="C25" s="44">
        <f t="shared" si="8"/>
        <v>-50400221.663953424</v>
      </c>
      <c r="D25" s="45">
        <f t="shared" ref="D25:E25" si="9">J15</f>
        <v>6.2909000703090134E-2</v>
      </c>
      <c r="E25" s="45">
        <f t="shared" si="9"/>
        <v>-5.0666794939842386E-2</v>
      </c>
      <c r="F25" s="26"/>
      <c r="G25" s="26"/>
      <c r="H25" s="26"/>
      <c r="I25" s="26"/>
      <c r="J25" s="26"/>
      <c r="K25" s="8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>
      <c r="A26" s="26" t="str">
        <f>L8</f>
        <v>Time Horizon for Intervention Program</v>
      </c>
      <c r="B26" s="44">
        <f t="shared" ref="B26:C26" si="10">L14</f>
        <v>13891918.043325305</v>
      </c>
      <c r="C26" s="44">
        <f t="shared" si="10"/>
        <v>-19549575.303586841</v>
      </c>
      <c r="D26" s="45">
        <f t="shared" ref="D26:E26" si="11">L15</f>
        <v>1.3946655230280269E-2</v>
      </c>
      <c r="E26" s="45">
        <f t="shared" si="11"/>
        <v>-1.9658745657589849E-2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>
      <c r="A28" s="29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  <row r="1001" spans="1:2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</row>
    <row r="1002" spans="1:2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</row>
    <row r="1003" spans="1:2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</row>
    <row r="1004" spans="1:2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</row>
    <row r="1005" spans="1:22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</row>
    <row r="1006" spans="1:22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</row>
    <row r="1007" spans="1:22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</row>
  </sheetData>
  <mergeCells count="8">
    <mergeCell ref="L8:M8"/>
    <mergeCell ref="B18:C18"/>
    <mergeCell ref="D18:E18"/>
    <mergeCell ref="B8:C8"/>
    <mergeCell ref="D8:E8"/>
    <mergeCell ref="F8:G8"/>
    <mergeCell ref="H8:I8"/>
    <mergeCell ref="J8:K8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V1006"/>
  <sheetViews>
    <sheetView showGridLines="0" workbookViewId="0"/>
  </sheetViews>
  <sheetFormatPr defaultColWidth="12.5703125" defaultRowHeight="15" customHeight="1"/>
  <cols>
    <col min="1" max="1" width="33.5703125" customWidth="1"/>
    <col min="2" max="2" width="17.42578125" customWidth="1"/>
    <col min="3" max="3" width="15" customWidth="1"/>
    <col min="4" max="4" width="23.28515625" customWidth="1"/>
    <col min="5" max="5" width="24.28515625" customWidth="1"/>
    <col min="6" max="6" width="21.7109375" customWidth="1"/>
    <col min="7" max="7" width="14.28515625" customWidth="1"/>
    <col min="9" max="9" width="13.42578125" customWidth="1"/>
    <col min="11" max="11" width="18.42578125" customWidth="1"/>
    <col min="12" max="12" width="26" customWidth="1"/>
    <col min="13" max="13" width="21.42578125" customWidth="1"/>
  </cols>
  <sheetData>
    <row r="1" spans="1:22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8" t="s">
        <v>48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26" t="s">
        <v>22</v>
      </c>
      <c r="B4" s="27">
        <f>Standard!B24</f>
        <v>2082410947.0026534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26" t="s">
        <v>23</v>
      </c>
      <c r="B5" s="27">
        <f>Standard!B25</f>
        <v>11923221599.10404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A6" s="26" t="s">
        <v>17</v>
      </c>
      <c r="B6" s="28">
        <f>Standard!B26</f>
        <v>0.17465170211708003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>
      <c r="A7" s="29"/>
      <c r="B7" s="26"/>
      <c r="C7" s="29"/>
      <c r="D7" s="29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>
      <c r="A8" s="30"/>
      <c r="B8" s="47" t="s">
        <v>49</v>
      </c>
      <c r="C8" s="48"/>
      <c r="D8" s="47" t="s">
        <v>50</v>
      </c>
      <c r="E8" s="48"/>
      <c r="F8" s="47" t="s">
        <v>51</v>
      </c>
      <c r="G8" s="48"/>
      <c r="H8" s="47" t="s">
        <v>29</v>
      </c>
      <c r="I8" s="48"/>
      <c r="J8" s="47" t="s">
        <v>52</v>
      </c>
      <c r="K8" s="48"/>
      <c r="L8" s="47" t="s">
        <v>53</v>
      </c>
      <c r="M8" s="48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s="30"/>
      <c r="B9" s="32" t="s">
        <v>54</v>
      </c>
      <c r="C9" s="32" t="s">
        <v>55</v>
      </c>
      <c r="D9" s="32" t="s">
        <v>54</v>
      </c>
      <c r="E9" s="32" t="s">
        <v>55</v>
      </c>
      <c r="F9" s="32" t="s">
        <v>54</v>
      </c>
      <c r="G9" s="32" t="s">
        <v>55</v>
      </c>
      <c r="H9" s="32" t="s">
        <v>54</v>
      </c>
      <c r="I9" s="32" t="s">
        <v>55</v>
      </c>
      <c r="J9" s="32" t="s">
        <v>54</v>
      </c>
      <c r="K9" s="32" t="s">
        <v>55</v>
      </c>
      <c r="L9" s="32" t="s">
        <v>54</v>
      </c>
      <c r="M9" s="32" t="s">
        <v>55</v>
      </c>
      <c r="N9" s="32"/>
      <c r="O9" s="32"/>
      <c r="P9" s="32"/>
      <c r="Q9" s="32"/>
      <c r="R9" s="32"/>
      <c r="S9" s="32"/>
      <c r="T9" s="32"/>
      <c r="U9" s="32"/>
      <c r="V9" s="32"/>
    </row>
    <row r="10" spans="1:22">
      <c r="A10" s="33"/>
      <c r="B10" s="34">
        <v>6.5000000000000002E-2</v>
      </c>
      <c r="C10" s="34">
        <v>0.03</v>
      </c>
      <c r="D10" s="35" t="s">
        <v>56</v>
      </c>
      <c r="E10" s="35" t="s">
        <v>57</v>
      </c>
      <c r="F10" s="35" t="s">
        <v>58</v>
      </c>
      <c r="G10" s="35" t="s">
        <v>59</v>
      </c>
      <c r="H10" s="36">
        <v>0.8</v>
      </c>
      <c r="I10" s="36">
        <v>0.3</v>
      </c>
      <c r="J10" s="35" t="s">
        <v>60</v>
      </c>
      <c r="K10" s="35" t="s">
        <v>61</v>
      </c>
      <c r="L10" s="35" t="s">
        <v>62</v>
      </c>
      <c r="M10" s="35" t="s">
        <v>63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1:22">
      <c r="A11" s="33" t="s">
        <v>22</v>
      </c>
      <c r="B11" s="37">
        <f>'Interest High Value'!B23</f>
        <v>1177843449.909024</v>
      </c>
      <c r="C11" s="37">
        <f>'Interest Low Value'!B23</f>
        <v>1047724118.140328</v>
      </c>
      <c r="D11" s="37">
        <f>'High Mort Improvement Value'!B23</f>
        <v>1325766427.1125584</v>
      </c>
      <c r="E11" s="37">
        <f>'Low Mort Improvement Value'!B23</f>
        <v>1050383220.0747117</v>
      </c>
      <c r="F11" s="38">
        <f>'Low Intervention Cost Value'!B23</f>
        <v>1818042400.8416457</v>
      </c>
      <c r="G11" s="38">
        <f>'High Intervention Cost Value'!B23</f>
        <v>544443567.25393653</v>
      </c>
      <c r="H11" s="39">
        <f>'High Goal Meeting Value'!B23</f>
        <v>1088620327.6197579</v>
      </c>
      <c r="I11" s="39">
        <f>'Low Goal Meeting Value'!B23</f>
        <v>1476076852.8892598</v>
      </c>
      <c r="J11" s="39">
        <f>'High Signup Value'!B23</f>
        <v>1083889892.2825413</v>
      </c>
      <c r="K11" s="37">
        <f>'Low Signup Value'!B23</f>
        <v>1280030078.3747163</v>
      </c>
      <c r="L11" s="40">
        <f>'Short Horizon Value'!B23</f>
        <v>1193117601.292551</v>
      </c>
      <c r="M11" s="40">
        <f>'Long Horizon Value'!B23</f>
        <v>763060535.14664507</v>
      </c>
      <c r="N11" s="26"/>
      <c r="O11" s="26"/>
      <c r="P11" s="26"/>
      <c r="Q11" s="26"/>
      <c r="R11" s="26"/>
      <c r="S11" s="26"/>
      <c r="T11" s="26"/>
      <c r="U11" s="26"/>
      <c r="V11" s="26"/>
    </row>
    <row r="12" spans="1:22">
      <c r="A12" s="33" t="s">
        <v>23</v>
      </c>
      <c r="B12" s="37">
        <f>'Interest High Value'!B24</f>
        <v>10558312592.98287</v>
      </c>
      <c r="C12" s="37">
        <f>'Interest Low Value'!B24</f>
        <v>11291086060.085281</v>
      </c>
      <c r="D12" s="37">
        <f>'High Mort Improvement Value'!B24</f>
        <v>10846375261.424425</v>
      </c>
      <c r="E12" s="37">
        <f>'Low Mort Improvement Value'!B24</f>
        <v>10832654366.546911</v>
      </c>
      <c r="F12" s="38">
        <f>'Low Intervention Cost Value'!B24</f>
        <v>10839259102.003031</v>
      </c>
      <c r="G12" s="38">
        <f>'High Intervention Cost Value'!B24</f>
        <v>10839259102.003031</v>
      </c>
      <c r="H12" s="39">
        <f>'High Goal Meeting Value'!B24</f>
        <v>10840664685.705275</v>
      </c>
      <c r="I12" s="39">
        <f>'Low Goal Meeting Value'!B24</f>
        <v>10834088568.753033</v>
      </c>
      <c r="J12" s="39">
        <f>'High Signup Value'!B24</f>
        <v>10844067412.343418</v>
      </c>
      <c r="K12" s="37">
        <f>'Low Signup Value'!B24</f>
        <v>10834561506.501169</v>
      </c>
      <c r="L12" s="40">
        <f>'Short Horizon Value'!B24</f>
        <v>10840507089.846132</v>
      </c>
      <c r="M12" s="40">
        <f>'Long Horizon Value'!B24</f>
        <v>10834045588.891865</v>
      </c>
      <c r="N12" s="26"/>
      <c r="O12" s="26"/>
      <c r="P12" s="26"/>
      <c r="Q12" s="26"/>
      <c r="R12" s="26"/>
      <c r="S12" s="26"/>
      <c r="T12" s="26"/>
      <c r="U12" s="26"/>
      <c r="V12" s="26"/>
    </row>
    <row r="13" spans="1:22">
      <c r="A13" s="33" t="s">
        <v>17</v>
      </c>
      <c r="B13" s="41">
        <f>'Interest High Value'!B25</f>
        <v>0.11155603128210347</v>
      </c>
      <c r="C13" s="41">
        <f>'Interest Low Value'!B25</f>
        <v>9.2792147058740476E-2</v>
      </c>
      <c r="D13" s="37">
        <f>'High Mort Improvement Value'!B25</f>
        <v>0.12223128880923939</v>
      </c>
      <c r="E13" s="37">
        <f>'Low Mort Improvement Value'!B25</f>
        <v>9.6964528224815758E-2</v>
      </c>
      <c r="F13" s="38">
        <f>'Low Intervention Cost Value'!B25</f>
        <v>0.16772755256913108</v>
      </c>
      <c r="G13" s="38">
        <f>'High Intervention Cost Value'!B25</f>
        <v>5.0228854401434743E-2</v>
      </c>
      <c r="H13" s="39">
        <f>'High Goal Meeting Value'!B25</f>
        <v>0.10042007194035207</v>
      </c>
      <c r="I13" s="39">
        <f>'Low Goal Meeting Value'!B25</f>
        <v>0.13624374985695278</v>
      </c>
      <c r="J13" s="39">
        <f>'High Signup Value'!B25</f>
        <v>9.9952338091220991E-2</v>
      </c>
      <c r="K13" s="37">
        <f>'Low Signup Value'!B25</f>
        <v>0.11814322874134289</v>
      </c>
      <c r="L13" s="40">
        <f>'Short Horizon Value'!B25</f>
        <v>0.11006105077963524</v>
      </c>
      <c r="M13" s="40">
        <f>'Long Horizon Value'!B25</f>
        <v>7.0431726439199246E-2</v>
      </c>
      <c r="N13" s="26"/>
      <c r="O13" s="26"/>
      <c r="P13" s="26"/>
      <c r="Q13" s="26"/>
      <c r="R13" s="26"/>
      <c r="S13" s="26"/>
      <c r="T13" s="26"/>
      <c r="U13" s="26"/>
      <c r="V13" s="26"/>
    </row>
    <row r="14" spans="1:22">
      <c r="A14" s="33" t="s">
        <v>64</v>
      </c>
      <c r="B14" s="42">
        <f t="shared" ref="B14:M14" si="0">B11-$B$4</f>
        <v>-904567497.09362936</v>
      </c>
      <c r="C14" s="42">
        <f t="shared" si="0"/>
        <v>-1034686828.8623253</v>
      </c>
      <c r="D14" s="42">
        <f t="shared" si="0"/>
        <v>-756644519.890095</v>
      </c>
      <c r="E14" s="42">
        <f t="shared" si="0"/>
        <v>-1032027726.9279417</v>
      </c>
      <c r="F14" s="42">
        <f t="shared" si="0"/>
        <v>-264368546.16100764</v>
      </c>
      <c r="G14" s="42">
        <f t="shared" si="0"/>
        <v>-1537967379.7487168</v>
      </c>
      <c r="H14" s="42">
        <f t="shared" si="0"/>
        <v>-993790619.38289547</v>
      </c>
      <c r="I14" s="42">
        <f t="shared" si="0"/>
        <v>-606334094.11339355</v>
      </c>
      <c r="J14" s="42">
        <f t="shared" si="0"/>
        <v>-998521054.72011209</v>
      </c>
      <c r="K14" s="42">
        <f t="shared" si="0"/>
        <v>-802380868.62793708</v>
      </c>
      <c r="L14" s="42">
        <f t="shared" si="0"/>
        <v>-889293345.71010232</v>
      </c>
      <c r="M14" s="42">
        <f t="shared" si="0"/>
        <v>-1319350411.8560083</v>
      </c>
      <c r="N14" s="26"/>
      <c r="O14" s="26"/>
      <c r="P14" s="26"/>
      <c r="Q14" s="26"/>
      <c r="R14" s="26"/>
      <c r="S14" s="26"/>
      <c r="T14" s="26"/>
      <c r="U14" s="26"/>
      <c r="V14" s="26"/>
    </row>
    <row r="15" spans="1:22">
      <c r="A15" s="33" t="s">
        <v>65</v>
      </c>
      <c r="B15" s="43">
        <f t="shared" ref="B15:M15" si="1">B13/$B$6-1</f>
        <v>-0.36126570809301106</v>
      </c>
      <c r="C15" s="43">
        <f t="shared" si="1"/>
        <v>-0.46870173073643417</v>
      </c>
      <c r="D15" s="36">
        <f t="shared" si="1"/>
        <v>-0.30014258476965738</v>
      </c>
      <c r="E15" s="36">
        <f t="shared" si="1"/>
        <v>-0.44481200555483658</v>
      </c>
      <c r="F15" s="36">
        <f t="shared" si="1"/>
        <v>-3.9645474186717378E-2</v>
      </c>
      <c r="G15" s="36">
        <f t="shared" si="1"/>
        <v>-0.71240558326901859</v>
      </c>
      <c r="H15" s="36">
        <f t="shared" si="1"/>
        <v>-0.42502666322121396</v>
      </c>
      <c r="I15" s="36">
        <f t="shared" si="1"/>
        <v>-0.21991169736427751</v>
      </c>
      <c r="J15" s="36">
        <f t="shared" si="1"/>
        <v>-0.42770475821520115</v>
      </c>
      <c r="K15" s="36">
        <f t="shared" si="1"/>
        <v>-0.32354951420889078</v>
      </c>
      <c r="L15" s="36">
        <f t="shared" si="1"/>
        <v>-0.3698254901297533</v>
      </c>
      <c r="M15" s="36">
        <f t="shared" si="1"/>
        <v>-0.59673037488071867</v>
      </c>
      <c r="N15" s="26"/>
      <c r="O15" s="26"/>
      <c r="P15" s="26"/>
      <c r="Q15" s="26"/>
      <c r="R15" s="26"/>
      <c r="S15" s="26"/>
      <c r="T15" s="26"/>
      <c r="U15" s="26"/>
      <c r="V15" s="26"/>
    </row>
    <row r="16" spans="1:2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>
      <c r="A17" s="8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>
      <c r="A18" s="8"/>
      <c r="B18" s="49" t="str">
        <f>A14</f>
        <v>Absolute Diff in NPV</v>
      </c>
      <c r="C18" s="50"/>
      <c r="D18" s="49" t="str">
        <f>A15</f>
        <v>Relative Diff in PM</v>
      </c>
      <c r="E18" s="50"/>
      <c r="F18" s="7"/>
      <c r="G18" s="26"/>
      <c r="H18" s="7"/>
      <c r="I18" s="26"/>
      <c r="J18" s="27"/>
      <c r="K18" s="27"/>
      <c r="L18" s="27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>
      <c r="A19" s="8" t="s">
        <v>66</v>
      </c>
      <c r="B19" s="31" t="s">
        <v>54</v>
      </c>
      <c r="C19" s="31" t="s">
        <v>55</v>
      </c>
      <c r="D19" s="31" t="s">
        <v>54</v>
      </c>
      <c r="E19" s="31" t="s">
        <v>55</v>
      </c>
      <c r="F19" s="7"/>
      <c r="G19" s="26"/>
      <c r="H19" s="7"/>
      <c r="I19" s="26"/>
      <c r="J19" s="27"/>
      <c r="K19" s="27"/>
      <c r="L19" s="27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26" t="str">
        <f>B8</f>
        <v>Interest Rate</v>
      </c>
      <c r="B20" s="44">
        <f t="shared" ref="B20:C20" si="2">B14</f>
        <v>-904567497.09362936</v>
      </c>
      <c r="C20" s="44">
        <f t="shared" si="2"/>
        <v>-1034686828.8623253</v>
      </c>
      <c r="D20" s="45">
        <f t="shared" ref="D20:E20" si="3">B15</f>
        <v>-0.36126570809301106</v>
      </c>
      <c r="E20" s="45">
        <f t="shared" si="3"/>
        <v>-0.46870173073643417</v>
      </c>
      <c r="F20" s="14"/>
      <c r="G20" s="26"/>
      <c r="H20" s="14"/>
      <c r="I20" s="27"/>
      <c r="J20" s="26"/>
      <c r="K20" s="28"/>
      <c r="L20" s="28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>
      <c r="A21" s="26" t="str">
        <f>D8</f>
        <v>Intervention Program Mortality Improvement</v>
      </c>
      <c r="B21" s="46">
        <f t="shared" ref="B21:C21" si="4">D14</f>
        <v>-756644519.890095</v>
      </c>
      <c r="C21" s="44">
        <f t="shared" si="4"/>
        <v>-1032027726.9279417</v>
      </c>
      <c r="D21" s="45">
        <f t="shared" ref="D21:E21" si="5">D15</f>
        <v>-0.30014258476965738</v>
      </c>
      <c r="E21" s="45">
        <f t="shared" si="5"/>
        <v>-0.44481200555483658</v>
      </c>
      <c r="F21" s="26"/>
      <c r="G21" s="26"/>
      <c r="H21" s="7"/>
      <c r="I21" s="2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>
      <c r="A22" s="26" t="str">
        <f>F8</f>
        <v>Intervention Program Costs</v>
      </c>
      <c r="B22" s="44">
        <f t="shared" ref="B22:C22" si="6">F14</f>
        <v>-264368546.16100764</v>
      </c>
      <c r="C22" s="44">
        <f t="shared" si="6"/>
        <v>-1537967379.7487168</v>
      </c>
      <c r="D22" s="45">
        <f t="shared" ref="D22:E22" si="7">F15</f>
        <v>-3.9645474186717378E-2</v>
      </c>
      <c r="E22" s="45">
        <f t="shared" si="7"/>
        <v>-0.71240558326901859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>
      <c r="A23" s="26" t="str">
        <f>H8</f>
        <v>Goal Meeting Rate</v>
      </c>
      <c r="B23" s="44">
        <f t="shared" ref="B23:C23" si="8">H14</f>
        <v>-993790619.38289547</v>
      </c>
      <c r="C23" s="44">
        <f t="shared" si="8"/>
        <v>-606334094.11339355</v>
      </c>
      <c r="D23" s="45">
        <f t="shared" ref="D23:E23" si="9">H15</f>
        <v>-0.42502666322121396</v>
      </c>
      <c r="E23" s="45">
        <f t="shared" si="9"/>
        <v>-0.21991169736427751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>
      <c r="A24" s="26" t="str">
        <f>J8</f>
        <v>Sign-up Rate</v>
      </c>
      <c r="B24" s="44">
        <f t="shared" ref="B24:C24" si="10">J14</f>
        <v>-998521054.72011209</v>
      </c>
      <c r="C24" s="44">
        <f t="shared" si="10"/>
        <v>-802380868.62793708</v>
      </c>
      <c r="D24" s="45">
        <f t="shared" ref="D24:E24" si="11">J15</f>
        <v>-0.42770475821520115</v>
      </c>
      <c r="E24" s="45">
        <f t="shared" si="11"/>
        <v>-0.32354951420889078</v>
      </c>
      <c r="F24" s="26"/>
      <c r="G24" s="26"/>
      <c r="H24" s="26"/>
      <c r="I24" s="26"/>
      <c r="J24" s="26"/>
      <c r="K24" s="8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>
      <c r="A25" s="26" t="str">
        <f>L8</f>
        <v>Time Horizon for Intervention Program</v>
      </c>
      <c r="B25" s="44">
        <f t="shared" ref="B25:C25" si="12">L14</f>
        <v>-889293345.71010232</v>
      </c>
      <c r="C25" s="44">
        <f t="shared" si="12"/>
        <v>-1319350411.8560083</v>
      </c>
      <c r="D25" s="45">
        <f t="shared" ref="D25:E25" si="13">L15</f>
        <v>-0.3698254901297533</v>
      </c>
      <c r="E25" s="45">
        <f t="shared" si="13"/>
        <v>-0.59673037488071867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>
      <c r="A27" s="29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  <row r="81" spans="1:2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</row>
    <row r="82" spans="1:2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1:2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4" spans="1:2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5" spans="1:2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</row>
    <row r="87" spans="1:2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</row>
    <row r="88" spans="1:2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1:2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</row>
    <row r="90" spans="1:2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</row>
    <row r="91" spans="1:2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spans="1:2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8" spans="1:2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1:2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</row>
    <row r="110" spans="1:2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</row>
    <row r="111" spans="1:2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</row>
    <row r="112" spans="1:2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1:2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</row>
    <row r="116" spans="1:2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</row>
    <row r="117" spans="1:2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</row>
    <row r="118" spans="1:2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2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</row>
    <row r="120" spans="1:2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1:2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2" spans="1: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3" spans="1:2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</row>
    <row r="124" spans="1:2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</row>
    <row r="125" spans="1:2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</row>
    <row r="126" spans="1:2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pans="1:2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pans="1:2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pans="1:2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pans="1:2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2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1:2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</row>
    <row r="140" spans="1:2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</row>
    <row r="141" spans="1:2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5" spans="1:2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spans="1:2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</row>
    <row r="157" spans="1:2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</row>
    <row r="158" spans="1:2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1:2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0" spans="1:2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1" spans="1:2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</row>
    <row r="162" spans="1:2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</row>
    <row r="163" spans="1:2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spans="1:2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1:2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</row>
    <row r="166" spans="1:2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</row>
    <row r="167" spans="1:2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</row>
    <row r="168" spans="1:2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69" spans="1:2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0" spans="1:2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1:2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</row>
    <row r="172" spans="1:2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</row>
    <row r="173" spans="1:2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</row>
    <row r="174" spans="1:2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</row>
    <row r="175" spans="1:2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</row>
    <row r="176" spans="1:2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1:2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8" spans="1:2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79" spans="1:2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</row>
    <row r="180" spans="1:2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</row>
    <row r="181" spans="1:2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</row>
    <row r="182" spans="1:2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1:2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</row>
    <row r="184" spans="1:2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</row>
    <row r="185" spans="1:2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</row>
    <row r="186" spans="1:2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</row>
    <row r="194" spans="1:2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1:2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6" spans="1:2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7" spans="1:2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</row>
    <row r="198" spans="1:2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</row>
    <row r="199" spans="1:2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</row>
    <row r="200" spans="1:2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</row>
    <row r="201" spans="1:2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</row>
    <row r="202" spans="1:2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</row>
    <row r="203" spans="1:2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</row>
    <row r="204" spans="1:2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1:2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</row>
    <row r="222" spans="1: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3" spans="1:2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</row>
    <row r="231" spans="1:2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2" spans="1:2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1:2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  <row r="241" spans="1:2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</row>
    <row r="242" spans="1:2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</row>
    <row r="250" spans="1:2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</row>
    <row r="251" spans="1:2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</row>
    <row r="252" spans="1:2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</row>
    <row r="253" spans="1:2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</row>
    <row r="254" spans="1:2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</row>
    <row r="255" spans="1:2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</row>
    <row r="256" spans="1:2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</row>
    <row r="260" spans="1:2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</row>
    <row r="262" spans="1:2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</row>
    <row r="264" spans="1:2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1:2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</row>
    <row r="266" spans="1:2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</row>
    <row r="268" spans="1:2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1:2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</row>
    <row r="278" spans="1:2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</row>
    <row r="291" spans="1:2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</row>
    <row r="292" spans="1:2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</row>
    <row r="293" spans="1:2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</row>
    <row r="294" spans="1:2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1:2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</row>
    <row r="296" spans="1:2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</row>
    <row r="297" spans="1:2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</row>
    <row r="298" spans="1:2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</row>
    <row r="299" spans="1:2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</row>
    <row r="300" spans="1:2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</row>
    <row r="301" spans="1:2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</row>
    <row r="302" spans="1:2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</row>
    <row r="303" spans="1:2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</row>
    <row r="304" spans="1:2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</row>
    <row r="305" spans="1:2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</row>
    <row r="306" spans="1:2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</row>
    <row r="307" spans="1:2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</row>
    <row r="308" spans="1:2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1:2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</row>
    <row r="317" spans="1:2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</row>
    <row r="318" spans="1:2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</row>
    <row r="319" spans="1:2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</row>
    <row r="320" spans="1:2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1:2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</row>
    <row r="322" spans="1: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</row>
    <row r="323" spans="1:2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</row>
    <row r="324" spans="1:2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</row>
    <row r="325" spans="1:2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</row>
    <row r="326" spans="1:2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1:2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</row>
    <row r="328" spans="1:2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</row>
    <row r="330" spans="1:2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</row>
    <row r="338" spans="1:2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1:2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</row>
    <row r="340" spans="1:2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</row>
    <row r="341" spans="1:2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</row>
    <row r="342" spans="1:2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</row>
    <row r="343" spans="1:2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</row>
    <row r="344" spans="1:2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1:2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</row>
    <row r="346" spans="1:2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</row>
    <row r="347" spans="1:2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</row>
    <row r="348" spans="1:2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</row>
    <row r="349" spans="1:2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</row>
    <row r="350" spans="1:2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</row>
    <row r="351" spans="1:2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</row>
    <row r="352" spans="1:2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</row>
    <row r="353" spans="1:2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</row>
    <row r="354" spans="1:2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</row>
    <row r="362" spans="1:2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</row>
    <row r="363" spans="1:2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</row>
    <row r="364" spans="1:2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1:2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</row>
    <row r="366" spans="1:2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</row>
    <row r="367" spans="1:2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</row>
    <row r="368" spans="1:2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</row>
    <row r="369" spans="1:2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</row>
    <row r="370" spans="1:2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1:2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</row>
    <row r="379" spans="1:2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</row>
    <row r="380" spans="1:2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</row>
    <row r="381" spans="1:2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</row>
    <row r="382" spans="1:2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1:2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</row>
    <row r="384" spans="1:2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</row>
    <row r="385" spans="1:2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</row>
    <row r="386" spans="1:2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</row>
    <row r="387" spans="1:2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</row>
    <row r="388" spans="1:2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1:2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</row>
    <row r="390" spans="1:2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</row>
    <row r="391" spans="1:2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</row>
    <row r="392" spans="1:2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</row>
    <row r="393" spans="1:2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</row>
    <row r="394" spans="1:2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1:2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</row>
    <row r="396" spans="1:2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</row>
    <row r="397" spans="1:2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</row>
    <row r="398" spans="1:2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</row>
    <row r="399" spans="1:2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</row>
    <row r="400" spans="1:2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</row>
    <row r="401" spans="1:2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</row>
    <row r="402" spans="1:2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1:2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</row>
    <row r="410" spans="1:2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</row>
    <row r="411" spans="1:2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</row>
    <row r="412" spans="1:2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</row>
    <row r="413" spans="1:2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</row>
    <row r="414" spans="1:2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1:2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</row>
    <row r="416" spans="1:2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</row>
    <row r="417" spans="1:2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</row>
    <row r="418" spans="1:2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</row>
    <row r="419" spans="1:2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</row>
    <row r="420" spans="1:2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1:2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</row>
    <row r="422" spans="1: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</row>
    <row r="423" spans="1:2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</row>
    <row r="424" spans="1:2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</row>
    <row r="425" spans="1:2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</row>
    <row r="426" spans="1:2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1:2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</row>
    <row r="428" spans="1:2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</row>
    <row r="429" spans="1:2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</row>
    <row r="430" spans="1:2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</row>
    <row r="431" spans="1:2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</row>
    <row r="432" spans="1:2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1:2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</row>
    <row r="434" spans="1:2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</row>
    <row r="435" spans="1:2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</row>
    <row r="436" spans="1:2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</row>
    <row r="437" spans="1:2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</row>
    <row r="438" spans="1:2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1:2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</row>
    <row r="440" spans="1:2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</row>
    <row r="441" spans="1:2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</row>
    <row r="442" spans="1:2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</row>
    <row r="443" spans="1:2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</row>
    <row r="444" spans="1:2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1:2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</row>
    <row r="446" spans="1:2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</row>
    <row r="447" spans="1:2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</row>
    <row r="448" spans="1:2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</row>
    <row r="449" spans="1:2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</row>
    <row r="450" spans="1:2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</row>
    <row r="451" spans="1:2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</row>
    <row r="452" spans="1:2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</row>
    <row r="453" spans="1:2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</row>
    <row r="454" spans="1:2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</row>
    <row r="455" spans="1:2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</row>
    <row r="456" spans="1:2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</row>
    <row r="457" spans="1:2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</row>
    <row r="459" spans="1:2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</row>
    <row r="460" spans="1:2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</row>
    <row r="461" spans="1:2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</row>
    <row r="462" spans="1:2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</row>
    <row r="463" spans="1:2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</row>
    <row r="464" spans="1:2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</row>
    <row r="465" spans="1:2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</row>
    <row r="466" spans="1:2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</row>
    <row r="467" spans="1:2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</row>
    <row r="468" spans="1:2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</row>
    <row r="469" spans="1:2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</row>
    <row r="470" spans="1:2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</row>
    <row r="471" spans="1:2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</row>
    <row r="472" spans="1:2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</row>
    <row r="473" spans="1:2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</row>
    <row r="474" spans="1:2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</row>
    <row r="475" spans="1:2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</row>
    <row r="476" spans="1:2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</row>
    <row r="477" spans="1:2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</row>
    <row r="478" spans="1:2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</row>
    <row r="479" spans="1:2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</row>
    <row r="480" spans="1:2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</row>
    <row r="481" spans="1:2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</row>
    <row r="482" spans="1:2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</row>
    <row r="483" spans="1:2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</row>
    <row r="484" spans="1:2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</row>
    <row r="485" spans="1:2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</row>
    <row r="486" spans="1:2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</row>
    <row r="487" spans="1:2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</row>
    <row r="488" spans="1:2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</row>
    <row r="489" spans="1:2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</row>
    <row r="490" spans="1:2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</row>
    <row r="491" spans="1:2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</row>
    <row r="492" spans="1:2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</row>
    <row r="493" spans="1:2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</row>
    <row r="494" spans="1:2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</row>
    <row r="495" spans="1:2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</row>
    <row r="496" spans="1:2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</row>
    <row r="497" spans="1:2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</row>
    <row r="498" spans="1:2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</row>
    <row r="499" spans="1:2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</row>
    <row r="500" spans="1:2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</row>
    <row r="501" spans="1:2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</row>
    <row r="502" spans="1:2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</row>
    <row r="503" spans="1:2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</row>
    <row r="504" spans="1:2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</row>
    <row r="505" spans="1:2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</row>
    <row r="506" spans="1:2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</row>
    <row r="507" spans="1:2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</row>
    <row r="508" spans="1:2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</row>
    <row r="509" spans="1:2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</row>
    <row r="510" spans="1:2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</row>
    <row r="511" spans="1:2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</row>
    <row r="512" spans="1:2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</row>
    <row r="513" spans="1:2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</row>
    <row r="514" spans="1:2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</row>
    <row r="515" spans="1:2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</row>
    <row r="516" spans="1:2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</row>
    <row r="517" spans="1:2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</row>
    <row r="518" spans="1:2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</row>
    <row r="519" spans="1:2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</row>
    <row r="520" spans="1:2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</row>
    <row r="521" spans="1:2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</row>
    <row r="522" spans="1: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</row>
    <row r="523" spans="1:2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</row>
    <row r="524" spans="1:2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</row>
    <row r="525" spans="1:2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</row>
    <row r="526" spans="1:2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</row>
    <row r="527" spans="1:2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</row>
    <row r="528" spans="1:2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</row>
    <row r="529" spans="1:2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</row>
    <row r="530" spans="1:2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</row>
    <row r="531" spans="1:2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</row>
    <row r="532" spans="1:2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</row>
    <row r="533" spans="1:2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</row>
    <row r="534" spans="1:2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</row>
    <row r="535" spans="1:2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</row>
    <row r="536" spans="1:2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</row>
    <row r="537" spans="1:2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</row>
    <row r="538" spans="1:2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</row>
    <row r="539" spans="1:2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</row>
    <row r="540" spans="1:2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</row>
    <row r="541" spans="1:2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</row>
    <row r="542" spans="1:2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</row>
    <row r="543" spans="1:2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</row>
    <row r="544" spans="1:2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</row>
    <row r="545" spans="1:2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</row>
    <row r="546" spans="1:2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</row>
    <row r="547" spans="1:2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</row>
    <row r="548" spans="1:2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</row>
    <row r="549" spans="1:2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</row>
    <row r="550" spans="1:2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</row>
    <row r="551" spans="1:2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</row>
    <row r="552" spans="1:2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</row>
    <row r="553" spans="1:2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</row>
    <row r="554" spans="1:2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</row>
    <row r="555" spans="1:2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</row>
    <row r="556" spans="1:2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</row>
    <row r="557" spans="1:2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</row>
    <row r="558" spans="1:2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</row>
    <row r="559" spans="1:2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</row>
    <row r="560" spans="1:2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</row>
    <row r="561" spans="1:2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</row>
    <row r="562" spans="1:2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</row>
    <row r="563" spans="1:2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</row>
    <row r="564" spans="1:2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</row>
    <row r="565" spans="1:2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</row>
    <row r="566" spans="1:2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</row>
    <row r="567" spans="1:2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</row>
    <row r="568" spans="1:2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</row>
    <row r="569" spans="1:2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</row>
    <row r="570" spans="1:2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</row>
    <row r="571" spans="1:2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</row>
    <row r="572" spans="1:2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</row>
    <row r="573" spans="1:2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</row>
    <row r="574" spans="1:2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</row>
    <row r="575" spans="1:2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</row>
    <row r="576" spans="1:2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</row>
    <row r="577" spans="1:2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</row>
    <row r="578" spans="1:2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</row>
    <row r="579" spans="1:2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</row>
    <row r="580" spans="1:2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</row>
    <row r="581" spans="1:2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</row>
    <row r="582" spans="1:2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</row>
    <row r="583" spans="1:2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</row>
    <row r="584" spans="1:2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</row>
    <row r="585" spans="1:2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</row>
    <row r="586" spans="1:2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</row>
    <row r="587" spans="1:2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</row>
    <row r="588" spans="1:2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</row>
    <row r="589" spans="1:2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</row>
    <row r="590" spans="1:2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</row>
    <row r="591" spans="1:2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</row>
    <row r="592" spans="1:2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</row>
    <row r="593" spans="1:2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</row>
    <row r="594" spans="1:2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</row>
    <row r="595" spans="1:2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</row>
    <row r="596" spans="1:2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</row>
    <row r="597" spans="1:2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</row>
    <row r="598" spans="1:2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</row>
    <row r="599" spans="1:2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</row>
    <row r="600" spans="1:2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</row>
    <row r="601" spans="1:2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</row>
    <row r="602" spans="1:2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</row>
    <row r="603" spans="1:2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</row>
    <row r="604" spans="1:2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</row>
    <row r="605" spans="1:2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</row>
    <row r="606" spans="1:2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</row>
    <row r="607" spans="1:2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</row>
    <row r="608" spans="1:2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</row>
    <row r="609" spans="1:2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</row>
    <row r="610" spans="1:2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</row>
    <row r="611" spans="1:2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</row>
    <row r="612" spans="1:2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</row>
    <row r="613" spans="1:2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</row>
    <row r="614" spans="1:2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</row>
    <row r="615" spans="1:2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</row>
    <row r="616" spans="1:2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</row>
    <row r="617" spans="1:2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</row>
    <row r="618" spans="1:2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</row>
    <row r="619" spans="1:2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</row>
    <row r="620" spans="1:2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</row>
    <row r="621" spans="1:2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</row>
    <row r="622" spans="1: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</row>
    <row r="623" spans="1:2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</row>
    <row r="624" spans="1:2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</row>
    <row r="625" spans="1:2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</row>
    <row r="626" spans="1:2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</row>
    <row r="627" spans="1:2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</row>
    <row r="628" spans="1:2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</row>
    <row r="629" spans="1:2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</row>
    <row r="630" spans="1:2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</row>
    <row r="631" spans="1:2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</row>
    <row r="632" spans="1:2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</row>
    <row r="633" spans="1:2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</row>
    <row r="634" spans="1:2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</row>
    <row r="635" spans="1:2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</row>
    <row r="636" spans="1:2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</row>
    <row r="637" spans="1:2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</row>
    <row r="638" spans="1:2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</row>
    <row r="639" spans="1:2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</row>
    <row r="640" spans="1:2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</row>
    <row r="641" spans="1:2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</row>
    <row r="642" spans="1:2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</row>
    <row r="643" spans="1:2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</row>
    <row r="644" spans="1:2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</row>
    <row r="645" spans="1:2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</row>
    <row r="646" spans="1:2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</row>
    <row r="647" spans="1:2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</row>
    <row r="648" spans="1:2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</row>
    <row r="649" spans="1:2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</row>
    <row r="650" spans="1:2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</row>
    <row r="651" spans="1:2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</row>
    <row r="652" spans="1:2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</row>
    <row r="653" spans="1:2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</row>
    <row r="654" spans="1:2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</row>
    <row r="655" spans="1:2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</row>
    <row r="656" spans="1:2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</row>
    <row r="657" spans="1:2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</row>
    <row r="658" spans="1:2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</row>
    <row r="659" spans="1:2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</row>
    <row r="660" spans="1:2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</row>
    <row r="661" spans="1:2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</row>
    <row r="662" spans="1:2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</row>
    <row r="663" spans="1:2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</row>
    <row r="664" spans="1:2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</row>
    <row r="665" spans="1:2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</row>
    <row r="666" spans="1:2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</row>
    <row r="667" spans="1:2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</row>
    <row r="668" spans="1:2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</row>
    <row r="669" spans="1:2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</row>
    <row r="670" spans="1:2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</row>
    <row r="671" spans="1:2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</row>
    <row r="672" spans="1:2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</row>
    <row r="673" spans="1:2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</row>
    <row r="674" spans="1:2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</row>
    <row r="675" spans="1:2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</row>
    <row r="676" spans="1:2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</row>
    <row r="677" spans="1:2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</row>
    <row r="678" spans="1:2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</row>
    <row r="679" spans="1:2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</row>
    <row r="680" spans="1:2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</row>
    <row r="681" spans="1:2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</row>
    <row r="682" spans="1:2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</row>
    <row r="683" spans="1:2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</row>
    <row r="684" spans="1:2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</row>
    <row r="685" spans="1:2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</row>
    <row r="686" spans="1:2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</row>
    <row r="687" spans="1:2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</row>
    <row r="688" spans="1:2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</row>
    <row r="689" spans="1:2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</row>
    <row r="690" spans="1:2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</row>
    <row r="691" spans="1:2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</row>
    <row r="692" spans="1:2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</row>
    <row r="693" spans="1:2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</row>
    <row r="694" spans="1:2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</row>
    <row r="695" spans="1:2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</row>
    <row r="696" spans="1:2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</row>
    <row r="697" spans="1:2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</row>
    <row r="698" spans="1:2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</row>
    <row r="699" spans="1:2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</row>
    <row r="700" spans="1:2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</row>
    <row r="701" spans="1:2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</row>
    <row r="702" spans="1:2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</row>
    <row r="703" spans="1:2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</row>
    <row r="704" spans="1:2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</row>
    <row r="705" spans="1:2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</row>
    <row r="706" spans="1:2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</row>
    <row r="707" spans="1:2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</row>
    <row r="708" spans="1:2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</row>
    <row r="709" spans="1:2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</row>
    <row r="710" spans="1:2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</row>
    <row r="711" spans="1:2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</row>
    <row r="712" spans="1:2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</row>
    <row r="713" spans="1:2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</row>
    <row r="714" spans="1:2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</row>
    <row r="715" spans="1:2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</row>
    <row r="716" spans="1:2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</row>
    <row r="717" spans="1:2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</row>
    <row r="718" spans="1:2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</row>
    <row r="719" spans="1:2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</row>
    <row r="720" spans="1:2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</row>
    <row r="721" spans="1:2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</row>
    <row r="722" spans="1: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</row>
    <row r="723" spans="1:2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</row>
    <row r="724" spans="1:2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</row>
    <row r="725" spans="1:2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</row>
    <row r="726" spans="1:2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</row>
    <row r="727" spans="1:2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</row>
    <row r="728" spans="1:2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</row>
    <row r="729" spans="1:2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</row>
    <row r="730" spans="1:2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</row>
    <row r="731" spans="1:2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</row>
    <row r="732" spans="1:2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</row>
    <row r="733" spans="1:2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</row>
    <row r="734" spans="1:2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</row>
    <row r="735" spans="1:2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</row>
    <row r="736" spans="1:2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</row>
    <row r="737" spans="1:2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</row>
    <row r="738" spans="1:2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</row>
    <row r="739" spans="1:2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</row>
    <row r="740" spans="1:2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</row>
    <row r="741" spans="1:2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</row>
    <row r="742" spans="1:2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</row>
    <row r="743" spans="1:2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</row>
    <row r="744" spans="1:2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</row>
    <row r="745" spans="1:2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</row>
    <row r="746" spans="1:2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</row>
    <row r="747" spans="1:2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</row>
    <row r="748" spans="1:2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</row>
    <row r="749" spans="1:2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</row>
    <row r="750" spans="1:2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</row>
    <row r="751" spans="1:2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</row>
    <row r="752" spans="1:2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</row>
    <row r="753" spans="1:2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</row>
    <row r="754" spans="1:2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</row>
    <row r="755" spans="1:2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</row>
    <row r="756" spans="1:2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</row>
    <row r="757" spans="1:2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</row>
    <row r="758" spans="1:2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</row>
    <row r="759" spans="1:2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</row>
    <row r="760" spans="1:2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</row>
    <row r="761" spans="1:2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</row>
    <row r="762" spans="1:2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</row>
    <row r="763" spans="1:2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</row>
    <row r="764" spans="1:2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</row>
    <row r="765" spans="1:2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</row>
    <row r="766" spans="1:2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</row>
    <row r="767" spans="1:2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</row>
    <row r="768" spans="1:2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</row>
    <row r="769" spans="1:2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</row>
    <row r="770" spans="1:2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</row>
    <row r="771" spans="1:2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</row>
    <row r="772" spans="1:2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</row>
    <row r="773" spans="1:2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</row>
    <row r="774" spans="1:2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</row>
    <row r="775" spans="1:2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</row>
    <row r="776" spans="1:2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</row>
    <row r="777" spans="1:2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</row>
    <row r="778" spans="1:2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</row>
    <row r="779" spans="1:2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</row>
    <row r="780" spans="1:2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</row>
    <row r="781" spans="1:2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</row>
    <row r="782" spans="1:2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</row>
    <row r="783" spans="1:2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</row>
    <row r="784" spans="1:2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</row>
    <row r="785" spans="1:2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</row>
    <row r="786" spans="1:2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</row>
    <row r="787" spans="1:2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</row>
    <row r="788" spans="1:2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</row>
    <row r="789" spans="1:2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</row>
    <row r="790" spans="1:2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</row>
    <row r="791" spans="1:2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</row>
    <row r="792" spans="1:2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</row>
    <row r="793" spans="1:2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</row>
    <row r="794" spans="1:2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</row>
    <row r="795" spans="1:2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</row>
    <row r="796" spans="1:2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</row>
    <row r="797" spans="1:2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</row>
    <row r="798" spans="1:2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</row>
    <row r="799" spans="1:2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</row>
    <row r="800" spans="1:2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</row>
    <row r="801" spans="1:2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</row>
    <row r="802" spans="1:2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</row>
    <row r="803" spans="1:2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</row>
    <row r="804" spans="1:2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</row>
    <row r="805" spans="1:2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</row>
    <row r="806" spans="1:2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</row>
    <row r="807" spans="1:2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</row>
    <row r="808" spans="1:2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</row>
    <row r="809" spans="1:2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</row>
    <row r="810" spans="1:2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</row>
    <row r="811" spans="1:2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</row>
    <row r="812" spans="1:2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</row>
    <row r="813" spans="1:2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</row>
    <row r="814" spans="1:2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</row>
    <row r="815" spans="1:2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</row>
    <row r="816" spans="1:2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</row>
    <row r="817" spans="1:2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</row>
    <row r="818" spans="1:2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</row>
    <row r="819" spans="1:2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</row>
    <row r="820" spans="1:2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</row>
    <row r="821" spans="1:2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</row>
    <row r="822" spans="1: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</row>
    <row r="823" spans="1:2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</row>
    <row r="824" spans="1:2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</row>
    <row r="825" spans="1:2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</row>
    <row r="826" spans="1:2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</row>
    <row r="827" spans="1:2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</row>
    <row r="828" spans="1:2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</row>
    <row r="829" spans="1:2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</row>
    <row r="830" spans="1:2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</row>
    <row r="831" spans="1:2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</row>
    <row r="832" spans="1:2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</row>
    <row r="833" spans="1:2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</row>
    <row r="834" spans="1:2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</row>
    <row r="835" spans="1:2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</row>
    <row r="836" spans="1:2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</row>
    <row r="837" spans="1:2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</row>
    <row r="838" spans="1:2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</row>
    <row r="839" spans="1:2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</row>
    <row r="840" spans="1:2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</row>
    <row r="841" spans="1:2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</row>
    <row r="842" spans="1:2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</row>
    <row r="843" spans="1:2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</row>
    <row r="844" spans="1:2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</row>
    <row r="845" spans="1:2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</row>
    <row r="846" spans="1:2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</row>
    <row r="847" spans="1:2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</row>
    <row r="848" spans="1:2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</row>
    <row r="849" spans="1:2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</row>
    <row r="850" spans="1:2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</row>
    <row r="851" spans="1:2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</row>
    <row r="852" spans="1:2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</row>
    <row r="853" spans="1:2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</row>
    <row r="854" spans="1:2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</row>
    <row r="855" spans="1:2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</row>
    <row r="856" spans="1:2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</row>
    <row r="857" spans="1:2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</row>
    <row r="858" spans="1:2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</row>
    <row r="859" spans="1:2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</row>
    <row r="860" spans="1:2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</row>
    <row r="861" spans="1:2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</row>
    <row r="862" spans="1:2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</row>
    <row r="863" spans="1:2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</row>
    <row r="864" spans="1:2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</row>
    <row r="865" spans="1:2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</row>
    <row r="866" spans="1:2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</row>
    <row r="867" spans="1:2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</row>
    <row r="868" spans="1:2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</row>
    <row r="869" spans="1:2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</row>
    <row r="870" spans="1:2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</row>
    <row r="871" spans="1:2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</row>
    <row r="872" spans="1:2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</row>
    <row r="873" spans="1:2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</row>
    <row r="874" spans="1:2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</row>
    <row r="875" spans="1:2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</row>
    <row r="876" spans="1:2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</row>
    <row r="877" spans="1:2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</row>
    <row r="878" spans="1:2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</row>
    <row r="879" spans="1:2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</row>
    <row r="880" spans="1:2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</row>
    <row r="881" spans="1:2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</row>
    <row r="882" spans="1:2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</row>
    <row r="883" spans="1:2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</row>
    <row r="884" spans="1:2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</row>
    <row r="885" spans="1:2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</row>
    <row r="886" spans="1:2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</row>
    <row r="887" spans="1:2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</row>
    <row r="888" spans="1:2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</row>
    <row r="889" spans="1:2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</row>
    <row r="890" spans="1:2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</row>
    <row r="891" spans="1:2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</row>
    <row r="892" spans="1:2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</row>
    <row r="893" spans="1:2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</row>
    <row r="894" spans="1:2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</row>
    <row r="895" spans="1:2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</row>
    <row r="896" spans="1:2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</row>
    <row r="897" spans="1:2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</row>
    <row r="898" spans="1:2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</row>
    <row r="899" spans="1:2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</row>
    <row r="900" spans="1:2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</row>
    <row r="901" spans="1:2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</row>
    <row r="902" spans="1:2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</row>
    <row r="903" spans="1:2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</row>
    <row r="904" spans="1:2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</row>
    <row r="905" spans="1:2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</row>
    <row r="906" spans="1:2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</row>
    <row r="907" spans="1:2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</row>
    <row r="908" spans="1:2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</row>
    <row r="909" spans="1:2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</row>
    <row r="910" spans="1:2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</row>
    <row r="911" spans="1:2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</row>
    <row r="912" spans="1:2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</row>
    <row r="913" spans="1:2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</row>
    <row r="914" spans="1:2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</row>
    <row r="915" spans="1:2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</row>
    <row r="916" spans="1:2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</row>
    <row r="917" spans="1:2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</row>
    <row r="918" spans="1:2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</row>
    <row r="919" spans="1:2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</row>
    <row r="920" spans="1:2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</row>
    <row r="921" spans="1:2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</row>
    <row r="922" spans="1: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</row>
    <row r="923" spans="1:2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</row>
    <row r="924" spans="1:2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</row>
    <row r="925" spans="1:2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</row>
    <row r="926" spans="1:2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</row>
    <row r="927" spans="1:2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</row>
    <row r="928" spans="1:2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</row>
    <row r="929" spans="1:2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</row>
    <row r="930" spans="1:2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</row>
    <row r="931" spans="1:2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</row>
    <row r="932" spans="1:2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</row>
    <row r="933" spans="1:2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</row>
    <row r="934" spans="1:2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</row>
    <row r="935" spans="1:2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</row>
    <row r="936" spans="1:2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</row>
    <row r="937" spans="1:2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</row>
    <row r="938" spans="1:2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</row>
    <row r="939" spans="1:2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</row>
    <row r="940" spans="1:2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</row>
    <row r="941" spans="1:2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</row>
    <row r="942" spans="1:2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</row>
    <row r="943" spans="1:2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</row>
    <row r="944" spans="1:2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</row>
    <row r="945" spans="1:2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</row>
    <row r="946" spans="1:2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</row>
    <row r="947" spans="1:2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</row>
    <row r="948" spans="1:2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</row>
    <row r="949" spans="1:2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</row>
    <row r="950" spans="1:2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</row>
    <row r="951" spans="1:2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</row>
    <row r="952" spans="1:2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</row>
    <row r="953" spans="1:2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</row>
    <row r="954" spans="1:2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</row>
    <row r="955" spans="1:2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</row>
    <row r="956" spans="1:2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</row>
    <row r="957" spans="1:2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</row>
    <row r="958" spans="1:2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</row>
    <row r="959" spans="1:2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</row>
    <row r="960" spans="1:2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</row>
    <row r="961" spans="1:2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</row>
    <row r="962" spans="1:2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</row>
    <row r="963" spans="1:2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</row>
    <row r="964" spans="1:2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</row>
    <row r="965" spans="1:2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</row>
    <row r="966" spans="1:2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</row>
    <row r="967" spans="1:2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</row>
    <row r="968" spans="1:2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</row>
    <row r="969" spans="1:2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</row>
    <row r="970" spans="1:2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</row>
    <row r="971" spans="1:2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</row>
    <row r="972" spans="1:2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</row>
    <row r="973" spans="1:2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</row>
    <row r="974" spans="1:2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</row>
    <row r="975" spans="1:2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</row>
    <row r="976" spans="1:2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</row>
    <row r="977" spans="1:2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</row>
    <row r="978" spans="1:2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</row>
    <row r="979" spans="1:2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</row>
    <row r="980" spans="1:2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</row>
    <row r="981" spans="1:2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</row>
    <row r="982" spans="1:2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</row>
    <row r="983" spans="1:2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</row>
    <row r="984" spans="1:2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</row>
    <row r="985" spans="1:2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</row>
    <row r="986" spans="1:2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</row>
    <row r="987" spans="1:2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</row>
    <row r="988" spans="1:2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</row>
    <row r="989" spans="1:2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</row>
    <row r="990" spans="1:2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</row>
    <row r="991" spans="1:2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</row>
    <row r="992" spans="1:2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</row>
    <row r="993" spans="1:2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</row>
    <row r="994" spans="1:2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</row>
    <row r="995" spans="1:2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</row>
    <row r="996" spans="1:2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</row>
    <row r="997" spans="1:2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</row>
    <row r="998" spans="1:2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</row>
    <row r="999" spans="1:2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</row>
    <row r="1000" spans="1:2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</row>
    <row r="1001" spans="1:2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</row>
    <row r="1002" spans="1:2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</row>
    <row r="1003" spans="1:22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</row>
    <row r="1004" spans="1:22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</row>
    <row r="1005" spans="1:22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</row>
    <row r="1006" spans="1:22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</row>
  </sheetData>
  <mergeCells count="8">
    <mergeCell ref="L8:M8"/>
    <mergeCell ref="B18:C18"/>
    <mergeCell ref="D18:E18"/>
    <mergeCell ref="B8:C8"/>
    <mergeCell ref="D8:E8"/>
    <mergeCell ref="F8:G8"/>
    <mergeCell ref="H8:I8"/>
    <mergeCell ref="J8:K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59</vt:i4>
      </vt:variant>
    </vt:vector>
  </HeadingPairs>
  <TitlesOfParts>
    <vt:vector size="94" baseType="lpstr">
      <vt:lpstr>Data</vt:lpstr>
      <vt:lpstr>Standard</vt:lpstr>
      <vt:lpstr>Standard (without Prog)</vt:lpstr>
      <vt:lpstr>Results</vt:lpstr>
      <vt:lpstr>Results (without Prog)</vt:lpstr>
      <vt:lpstr>Comparison</vt:lpstr>
      <vt:lpstr>Scenario Test Data</vt:lpstr>
      <vt:lpstr>Scenario Test Value</vt:lpstr>
      <vt:lpstr>Long Horizon Data</vt:lpstr>
      <vt:lpstr>Long Horizon Value</vt:lpstr>
      <vt:lpstr>Short Horizon Data</vt:lpstr>
      <vt:lpstr>Short Horizon Value</vt:lpstr>
      <vt:lpstr>High Signup Data</vt:lpstr>
      <vt:lpstr>High Signup Value</vt:lpstr>
      <vt:lpstr>Low Signup Data</vt:lpstr>
      <vt:lpstr>Low Signup Value</vt:lpstr>
      <vt:lpstr>High Goal Meeting Data</vt:lpstr>
      <vt:lpstr>High Goal Meeting Value</vt:lpstr>
      <vt:lpstr>Low Goal Meeting Data</vt:lpstr>
      <vt:lpstr>Low Goal Meeting Value</vt:lpstr>
      <vt:lpstr>Low Intervention Cost Data</vt:lpstr>
      <vt:lpstr>Low Intervention Cost Value</vt:lpstr>
      <vt:lpstr>High Intervention Cost Data</vt:lpstr>
      <vt:lpstr>High Intervention Cost Value</vt:lpstr>
      <vt:lpstr>High Mort Improvement Data</vt:lpstr>
      <vt:lpstr>High Mort Improvement Value</vt:lpstr>
      <vt:lpstr>Low Mort Improvement Data</vt:lpstr>
      <vt:lpstr>Low Mort Improvement Value</vt:lpstr>
      <vt:lpstr>Interest Low Data</vt:lpstr>
      <vt:lpstr>Interest Low Value</vt:lpstr>
      <vt:lpstr>Interest High Data</vt:lpstr>
      <vt:lpstr>Interest High Value</vt:lpstr>
      <vt:lpstr>Sensitivity Tests</vt:lpstr>
      <vt:lpstr>Copy of Copied Actual Values DO</vt:lpstr>
      <vt:lpstr>Sensitivity Analyses</vt:lpstr>
      <vt:lpstr>Data!ExternalData_1</vt:lpstr>
      <vt:lpstr>'High Goal Meeting Data'!ExternalData_1</vt:lpstr>
      <vt:lpstr>'High Intervention Cost Data'!ExternalData_1</vt:lpstr>
      <vt:lpstr>'High Mort Improvement Data'!ExternalData_1</vt:lpstr>
      <vt:lpstr>'High Signup Data'!ExternalData_1</vt:lpstr>
      <vt:lpstr>'Interest High Data'!ExternalData_1</vt:lpstr>
      <vt:lpstr>'Interest Low Data'!ExternalData_1</vt:lpstr>
      <vt:lpstr>'Long Horizon Data'!ExternalData_1</vt:lpstr>
      <vt:lpstr>'Low Goal Meeting Data'!ExternalData_1</vt:lpstr>
      <vt:lpstr>'Low Intervention Cost Data'!ExternalData_1</vt:lpstr>
      <vt:lpstr>'Low Mort Improvement Data'!ExternalData_1</vt:lpstr>
      <vt:lpstr>'Low Signup Data'!ExternalData_1</vt:lpstr>
      <vt:lpstr>'Scenario Test Data'!ExternalData_1</vt:lpstr>
      <vt:lpstr>'Short Horizon Data'!ExternalData_1</vt:lpstr>
      <vt:lpstr>'High Goal Meeting Value'!solver_adj</vt:lpstr>
      <vt:lpstr>'High Intervention Cost Value'!solver_adj</vt:lpstr>
      <vt:lpstr>'High Mort Improvement Value'!solver_adj</vt:lpstr>
      <vt:lpstr>'High Signup Value'!solver_adj</vt:lpstr>
      <vt:lpstr>'Interest High Value'!solver_adj</vt:lpstr>
      <vt:lpstr>'Interest Low Value'!solver_adj</vt:lpstr>
      <vt:lpstr>'Long Horizon Value'!solver_adj</vt:lpstr>
      <vt:lpstr>'Low Goal Meeting Value'!solver_adj</vt:lpstr>
      <vt:lpstr>'Low Intervention Cost Value'!solver_adj</vt:lpstr>
      <vt:lpstr>'Low Mort Improvement Value'!solver_adj</vt:lpstr>
      <vt:lpstr>'Low Signup Value'!solver_adj</vt:lpstr>
      <vt:lpstr>'Scenario Test Value'!solver_adj</vt:lpstr>
      <vt:lpstr>'Short Horizon Value'!solver_adj</vt:lpstr>
      <vt:lpstr>Standard!solver_adj</vt:lpstr>
      <vt:lpstr>'Standard (without Prog)'!solver_adj</vt:lpstr>
      <vt:lpstr>'High Goal Meeting Value'!solver_lhs1</vt:lpstr>
      <vt:lpstr>'High Intervention Cost Value'!solver_lhs1</vt:lpstr>
      <vt:lpstr>'High Mort Improvement Value'!solver_lhs1</vt:lpstr>
      <vt:lpstr>'High Signup Value'!solver_lhs1</vt:lpstr>
      <vt:lpstr>'Interest High Value'!solver_lhs1</vt:lpstr>
      <vt:lpstr>'Interest Low Value'!solver_lhs1</vt:lpstr>
      <vt:lpstr>'Long Horizon Value'!solver_lhs1</vt:lpstr>
      <vt:lpstr>'Low Goal Meeting Value'!solver_lhs1</vt:lpstr>
      <vt:lpstr>'Low Intervention Cost Value'!solver_lhs1</vt:lpstr>
      <vt:lpstr>'Low Mort Improvement Value'!solver_lhs1</vt:lpstr>
      <vt:lpstr>'Low Signup Value'!solver_lhs1</vt:lpstr>
      <vt:lpstr>'Scenario Test Value'!solver_lhs1</vt:lpstr>
      <vt:lpstr>'Short Horizon Value'!solver_lhs1</vt:lpstr>
      <vt:lpstr>Standard!solver_lhs1</vt:lpstr>
      <vt:lpstr>'Standard (without Prog)'!solver_lhs1</vt:lpstr>
      <vt:lpstr>'High Goal Meeting Value'!solver_opt</vt:lpstr>
      <vt:lpstr>'High Intervention Cost Value'!solver_opt</vt:lpstr>
      <vt:lpstr>'High Mort Improvement Value'!solver_opt</vt:lpstr>
      <vt:lpstr>'High Signup Value'!solver_opt</vt:lpstr>
      <vt:lpstr>'Interest High Value'!solver_opt</vt:lpstr>
      <vt:lpstr>'Interest Low Value'!solver_opt</vt:lpstr>
      <vt:lpstr>'Long Horizon Value'!solver_opt</vt:lpstr>
      <vt:lpstr>'Low Goal Meeting Value'!solver_opt</vt:lpstr>
      <vt:lpstr>'Low Intervention Cost Value'!solver_opt</vt:lpstr>
      <vt:lpstr>'Low Mort Improvement Value'!solver_opt</vt:lpstr>
      <vt:lpstr>'Low Signup Value'!solver_opt</vt:lpstr>
      <vt:lpstr>'Scenario Test Value'!solver_opt</vt:lpstr>
      <vt:lpstr>'Short Horizon Value'!solver_opt</vt:lpstr>
      <vt:lpstr>Standard!solver_opt</vt:lpstr>
      <vt:lpstr>'Standard (without Prog)'!solver_opt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 Madfouni</cp:lastModifiedBy>
  <dcterms:modified xsi:type="dcterms:W3CDTF">2024-03-22T00:33:44Z</dcterms:modified>
</cp:coreProperties>
</file>