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nsw-my.sharepoint.com/personal/z5362944_ad_unsw_edu_au/Documents/2024 Trimester 1/ACTL 4001 Actuarial Theory and Practice A/Group Project/Wallaby Consulting/Coding and Modelling/Sensitivity Testing/"/>
    </mc:Choice>
  </mc:AlternateContent>
  <xr:revisionPtr revIDLastSave="695" documentId="8_{32607571-46A6-8D4B-9E49-CAA96FE2FA01}" xr6:coauthVersionLast="47" xr6:coauthVersionMax="47" xr10:uidLastSave="{C3B15F92-B623-F648-A0D5-03BB3B21D7F6}"/>
  <bookViews>
    <workbookView xWindow="1800" yWindow="7420" windowWidth="22360" windowHeight="16240" xr2:uid="{5D12FC4F-184A-D440-9735-2B9B5B57AEB0}"/>
  </bookViews>
  <sheets>
    <sheet name="Benefit Projection Analysis" sheetId="13" r:id="rId1"/>
    <sheet name="T20 Aggregate" sheetId="6" r:id="rId2"/>
    <sheet name="WL Aggregate" sheetId="12" r:id="rId3"/>
    <sheet name="T20 Base" sheetId="1" r:id="rId4"/>
    <sheet name="WL Base" sheetId="11" r:id="rId5"/>
    <sheet name="T20 VeryLow" sheetId="2" r:id="rId6"/>
    <sheet name="T20 Low" sheetId="3" r:id="rId7"/>
    <sheet name="T20 Moderate" sheetId="5" r:id="rId8"/>
    <sheet name="T20 High" sheetId="4" r:id="rId9"/>
    <sheet name="WL VeryLow" sheetId="15" r:id="rId10"/>
    <sheet name="WL Low" sheetId="8" r:id="rId11"/>
    <sheet name="WL Moderate" sheetId="9" r:id="rId12"/>
    <sheet name="WL High" sheetId="10" r:id="rId13"/>
  </sheets>
  <externalReferences>
    <externalReference r:id="rId14"/>
  </externalReferences>
  <definedNames>
    <definedName name="solver_adj" localSheetId="0" hidden="1">'Benefit Projection Analysis'!$H$3</definedName>
    <definedName name="solver_adj" localSheetId="3" hidden="1">'T20 Base'!$H$100</definedName>
    <definedName name="solver_adj" localSheetId="8" hidden="1">'T20 High'!$I$224</definedName>
    <definedName name="solver_adj" localSheetId="7" hidden="1">'T20 Moderate'!$I$224</definedName>
    <definedName name="solver_adj" localSheetId="5" hidden="1">'T20 VeryLow'!$I$70</definedName>
    <definedName name="solver_adj" localSheetId="10" hidden="1">'WL Low'!#REF!</definedName>
    <definedName name="solver_adj" localSheetId="11" hidden="1">'WL Moderate'!#REF!</definedName>
    <definedName name="solver_eng" localSheetId="0" hidden="1">1</definedName>
    <definedName name="solver_eng" localSheetId="3" hidden="1">1</definedName>
    <definedName name="solver_eng" localSheetId="8" hidden="1">1</definedName>
    <definedName name="solver_eng" localSheetId="7" hidden="1">1</definedName>
    <definedName name="solver_eng" localSheetId="5" hidden="1">1</definedName>
    <definedName name="solver_eng" localSheetId="10" hidden="1">1</definedName>
    <definedName name="solver_eng" localSheetId="11" hidden="1">1</definedName>
    <definedName name="solver_lin" localSheetId="0" hidden="1">2</definedName>
    <definedName name="solver_lin" localSheetId="3" hidden="1">2</definedName>
    <definedName name="solver_lin" localSheetId="8" hidden="1">2</definedName>
    <definedName name="solver_lin" localSheetId="7" hidden="1">2</definedName>
    <definedName name="solver_lin" localSheetId="5" hidden="1">2</definedName>
    <definedName name="solver_lin" localSheetId="10" hidden="1">2</definedName>
    <definedName name="solver_lin" localSheetId="11" hidden="1">2</definedName>
    <definedName name="solver_neg" localSheetId="0" hidden="1">1</definedName>
    <definedName name="solver_neg" localSheetId="3" hidden="1">1</definedName>
    <definedName name="solver_neg" localSheetId="8" hidden="1">1</definedName>
    <definedName name="solver_neg" localSheetId="7" hidden="1">1</definedName>
    <definedName name="solver_neg" localSheetId="5" hidden="1">1</definedName>
    <definedName name="solver_neg" localSheetId="10" hidden="1">1</definedName>
    <definedName name="solver_neg" localSheetId="11" hidden="1">1</definedName>
    <definedName name="solver_num" localSheetId="0" hidden="1">0</definedName>
    <definedName name="solver_num" localSheetId="3" hidden="1">0</definedName>
    <definedName name="solver_num" localSheetId="8" hidden="1">0</definedName>
    <definedName name="solver_num" localSheetId="7" hidden="1">0</definedName>
    <definedName name="solver_num" localSheetId="5" hidden="1">0</definedName>
    <definedName name="solver_num" localSheetId="10" hidden="1">0</definedName>
    <definedName name="solver_num" localSheetId="11" hidden="1">0</definedName>
    <definedName name="solver_opt" localSheetId="0" hidden="1">'Benefit Projection Analysis'!#REF!</definedName>
    <definedName name="solver_opt" localSheetId="3" hidden="1">'T20 Base'!$AM$103</definedName>
    <definedName name="solver_opt" localSheetId="8" hidden="1">'T20 High'!$AN$227</definedName>
    <definedName name="solver_opt" localSheetId="7" hidden="1">'T20 Moderate'!$AN$227</definedName>
    <definedName name="solver_opt" localSheetId="5" hidden="1">'T20 VeryLow'!$AN$73</definedName>
    <definedName name="solver_opt" localSheetId="10" hidden="1">'WL Low'!#REF!</definedName>
    <definedName name="solver_opt" localSheetId="11" hidden="1">'WL Moderate'!#REF!</definedName>
    <definedName name="solver_typ" localSheetId="0" hidden="1">3</definedName>
    <definedName name="solver_typ" localSheetId="3" hidden="1">3</definedName>
    <definedName name="solver_typ" localSheetId="8" hidden="1">3</definedName>
    <definedName name="solver_typ" localSheetId="7" hidden="1">3</definedName>
    <definedName name="solver_typ" localSheetId="5" hidden="1">3</definedName>
    <definedName name="solver_typ" localSheetId="10" hidden="1">3</definedName>
    <definedName name="solver_typ" localSheetId="11" hidden="1">3</definedName>
    <definedName name="solver_val" localSheetId="0" hidden="1">0.1</definedName>
    <definedName name="solver_val" localSheetId="3" hidden="1">0.1</definedName>
    <definedName name="solver_val" localSheetId="8" hidden="1">0.1</definedName>
    <definedName name="solver_val" localSheetId="7" hidden="1">0.1</definedName>
    <definedName name="solver_val" localSheetId="5" hidden="1">0.1</definedName>
    <definedName name="solver_val" localSheetId="10" hidden="1">0.1</definedName>
    <definedName name="solver_val" localSheetId="11" hidden="1">0.1</definedName>
    <definedName name="solver_ver" localSheetId="0" hidden="1">2</definedName>
    <definedName name="solver_ver" localSheetId="3" hidden="1">2</definedName>
    <definedName name="solver_ver" localSheetId="8" hidden="1">2</definedName>
    <definedName name="solver_ver" localSheetId="7" hidden="1">2</definedName>
    <definedName name="solver_ver" localSheetId="5" hidden="1">2</definedName>
    <definedName name="solver_ver" localSheetId="10" hidden="1">2</definedName>
    <definedName name="solver_ver" localSheetId="11" hidden="1">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2" l="1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19" i="12"/>
  <c r="S21" i="4"/>
  <c r="R21" i="4"/>
  <c r="B1" i="13" l="1"/>
  <c r="E18" i="6" l="1"/>
  <c r="D18" i="6"/>
  <c r="C18" i="6"/>
  <c r="B18" i="6"/>
  <c r="E17" i="6"/>
  <c r="D17" i="6"/>
  <c r="C17" i="6"/>
  <c r="B17" i="6"/>
  <c r="E16" i="6"/>
  <c r="D16" i="6"/>
  <c r="C16" i="6"/>
  <c r="B16" i="6"/>
  <c r="E15" i="6"/>
  <c r="D15" i="6"/>
  <c r="C15" i="6"/>
  <c r="B15" i="6"/>
  <c r="E14" i="6"/>
  <c r="D14" i="6"/>
  <c r="C14" i="6"/>
  <c r="B14" i="6"/>
  <c r="E13" i="6"/>
  <c r="D13" i="6"/>
  <c r="C13" i="6"/>
  <c r="B13" i="6"/>
  <c r="E12" i="6"/>
  <c r="D12" i="6"/>
  <c r="C12" i="6"/>
  <c r="B12" i="6"/>
  <c r="E11" i="6"/>
  <c r="D11" i="6"/>
  <c r="C11" i="6"/>
  <c r="B11" i="6"/>
  <c r="E10" i="6"/>
  <c r="D10" i="6"/>
  <c r="C10" i="6"/>
  <c r="B10" i="6"/>
  <c r="E9" i="6"/>
  <c r="D9" i="6"/>
  <c r="C9" i="6"/>
  <c r="B9" i="6"/>
  <c r="E8" i="6"/>
  <c r="D8" i="6"/>
  <c r="C8" i="6"/>
  <c r="B8" i="6"/>
  <c r="E7" i="6"/>
  <c r="D7" i="6"/>
  <c r="C7" i="6"/>
  <c r="B7" i="6"/>
  <c r="E6" i="6"/>
  <c r="D6" i="6"/>
  <c r="C6" i="6"/>
  <c r="B6" i="6"/>
  <c r="E5" i="6"/>
  <c r="D5" i="6"/>
  <c r="C5" i="6"/>
  <c r="B5" i="6"/>
  <c r="E4" i="6"/>
  <c r="D4" i="6"/>
  <c r="C4" i="6"/>
  <c r="B4" i="6"/>
  <c r="E3" i="6"/>
  <c r="D3" i="6"/>
  <c r="C3" i="6"/>
  <c r="B3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E2" i="6"/>
  <c r="D2" i="6"/>
  <c r="C2" i="6"/>
  <c r="B2" i="6"/>
  <c r="B5" i="10" l="1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4" i="10"/>
  <c r="R4" i="10" s="1"/>
  <c r="S4" i="10" s="1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4" i="9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4" i="8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61" i="15"/>
  <c r="B62" i="15"/>
  <c r="B63" i="15"/>
  <c r="B64" i="15"/>
  <c r="B65" i="15"/>
  <c r="B66" i="15"/>
  <c r="B67" i="15"/>
  <c r="B68" i="15"/>
  <c r="B21" i="15"/>
  <c r="R21" i="15" s="1"/>
  <c r="S21" i="15" s="1"/>
  <c r="B4" i="2"/>
  <c r="U91" i="13"/>
  <c r="T91" i="13"/>
  <c r="S91" i="13"/>
  <c r="R91" i="13"/>
  <c r="Q91" i="13"/>
  <c r="P91" i="13"/>
  <c r="O91" i="13"/>
  <c r="N91" i="13"/>
  <c r="M91" i="13"/>
  <c r="L91" i="13"/>
  <c r="K91" i="13"/>
  <c r="J91" i="13"/>
  <c r="I91" i="13"/>
  <c r="H91" i="13"/>
  <c r="G91" i="13"/>
  <c r="F91" i="13"/>
  <c r="E91" i="13"/>
  <c r="D91" i="13"/>
  <c r="C91" i="13"/>
  <c r="B91" i="13"/>
  <c r="U90" i="13"/>
  <c r="T90" i="13"/>
  <c r="S90" i="13"/>
  <c r="R90" i="13"/>
  <c r="Q90" i="13"/>
  <c r="P90" i="13"/>
  <c r="O90" i="13"/>
  <c r="N90" i="13"/>
  <c r="M90" i="13"/>
  <c r="L90" i="13"/>
  <c r="K90" i="13"/>
  <c r="J90" i="13"/>
  <c r="I90" i="13"/>
  <c r="H90" i="13"/>
  <c r="G90" i="13"/>
  <c r="F90" i="13"/>
  <c r="E90" i="13"/>
  <c r="D90" i="13"/>
  <c r="C90" i="13"/>
  <c r="B90" i="13"/>
  <c r="U89" i="13"/>
  <c r="T89" i="13"/>
  <c r="S89" i="13"/>
  <c r="R89" i="13"/>
  <c r="Q89" i="13"/>
  <c r="P89" i="13"/>
  <c r="O89" i="13"/>
  <c r="N89" i="13"/>
  <c r="M89" i="13"/>
  <c r="L89" i="13"/>
  <c r="K89" i="13"/>
  <c r="J89" i="13"/>
  <c r="I89" i="13"/>
  <c r="H89" i="13"/>
  <c r="G89" i="13"/>
  <c r="F89" i="13"/>
  <c r="E89" i="13"/>
  <c r="D89" i="13"/>
  <c r="C89" i="13"/>
  <c r="B89" i="13"/>
  <c r="U88" i="13"/>
  <c r="T88" i="13"/>
  <c r="S88" i="13"/>
  <c r="R88" i="13"/>
  <c r="Q88" i="13"/>
  <c r="P88" i="13"/>
  <c r="O88" i="13"/>
  <c r="N88" i="13"/>
  <c r="M88" i="13"/>
  <c r="L88" i="13"/>
  <c r="K88" i="13"/>
  <c r="J88" i="13"/>
  <c r="I88" i="13"/>
  <c r="H88" i="13"/>
  <c r="G88" i="13"/>
  <c r="F88" i="13"/>
  <c r="E88" i="13"/>
  <c r="D88" i="13"/>
  <c r="C88" i="13"/>
  <c r="B88" i="13"/>
  <c r="U87" i="13"/>
  <c r="T87" i="13"/>
  <c r="S87" i="13"/>
  <c r="R87" i="13"/>
  <c r="Q87" i="13"/>
  <c r="P87" i="13"/>
  <c r="O87" i="13"/>
  <c r="N87" i="13"/>
  <c r="M87" i="13"/>
  <c r="L87" i="13"/>
  <c r="K87" i="13"/>
  <c r="J87" i="13"/>
  <c r="I87" i="13"/>
  <c r="H87" i="13"/>
  <c r="G87" i="13"/>
  <c r="F87" i="13"/>
  <c r="E87" i="13"/>
  <c r="D87" i="13"/>
  <c r="C87" i="13"/>
  <c r="B87" i="13"/>
  <c r="U86" i="13"/>
  <c r="T86" i="13"/>
  <c r="S86" i="13"/>
  <c r="R86" i="13"/>
  <c r="Q86" i="13"/>
  <c r="P86" i="13"/>
  <c r="O86" i="13"/>
  <c r="N86" i="13"/>
  <c r="M86" i="13"/>
  <c r="L86" i="13"/>
  <c r="K86" i="13"/>
  <c r="J86" i="13"/>
  <c r="I86" i="13"/>
  <c r="H86" i="13"/>
  <c r="G86" i="13"/>
  <c r="F86" i="13"/>
  <c r="E86" i="13"/>
  <c r="D86" i="13"/>
  <c r="C86" i="13"/>
  <c r="B86" i="13"/>
  <c r="U85" i="13"/>
  <c r="T85" i="13"/>
  <c r="S85" i="13"/>
  <c r="R85" i="13"/>
  <c r="Q85" i="13"/>
  <c r="P85" i="13"/>
  <c r="O85" i="13"/>
  <c r="N85" i="13"/>
  <c r="M85" i="13"/>
  <c r="L85" i="13"/>
  <c r="K85" i="13"/>
  <c r="J85" i="13"/>
  <c r="I85" i="13"/>
  <c r="H85" i="13"/>
  <c r="G85" i="13"/>
  <c r="F85" i="13"/>
  <c r="E85" i="13"/>
  <c r="D85" i="13"/>
  <c r="C85" i="13"/>
  <c r="B85" i="13"/>
  <c r="U84" i="13"/>
  <c r="T84" i="13"/>
  <c r="S84" i="13"/>
  <c r="R84" i="13"/>
  <c r="Q84" i="13"/>
  <c r="P84" i="13"/>
  <c r="O84" i="13"/>
  <c r="N84" i="13"/>
  <c r="M84" i="13"/>
  <c r="L84" i="13"/>
  <c r="K84" i="13"/>
  <c r="J84" i="13"/>
  <c r="I84" i="13"/>
  <c r="H84" i="13"/>
  <c r="G84" i="13"/>
  <c r="F84" i="13"/>
  <c r="E84" i="13"/>
  <c r="D84" i="13"/>
  <c r="C84" i="13"/>
  <c r="B84" i="13"/>
  <c r="U83" i="13"/>
  <c r="T83" i="13"/>
  <c r="S83" i="13"/>
  <c r="R83" i="13"/>
  <c r="Q83" i="13"/>
  <c r="P83" i="13"/>
  <c r="O83" i="13"/>
  <c r="N83" i="13"/>
  <c r="M83" i="13"/>
  <c r="L83" i="13"/>
  <c r="K83" i="13"/>
  <c r="J83" i="13"/>
  <c r="I83" i="13"/>
  <c r="H83" i="13"/>
  <c r="G83" i="13"/>
  <c r="F83" i="13"/>
  <c r="E83" i="13"/>
  <c r="D83" i="13"/>
  <c r="C83" i="13"/>
  <c r="B83" i="13"/>
  <c r="U82" i="13"/>
  <c r="T82" i="13"/>
  <c r="S82" i="13"/>
  <c r="R82" i="13"/>
  <c r="Q82" i="13"/>
  <c r="P82" i="13"/>
  <c r="O82" i="13"/>
  <c r="N82" i="13"/>
  <c r="M82" i="13"/>
  <c r="L82" i="13"/>
  <c r="K82" i="13"/>
  <c r="J82" i="13"/>
  <c r="I82" i="13"/>
  <c r="H82" i="13"/>
  <c r="G82" i="13"/>
  <c r="F82" i="13"/>
  <c r="E82" i="13"/>
  <c r="D82" i="13"/>
  <c r="C82" i="13"/>
  <c r="B82" i="13"/>
  <c r="U81" i="13"/>
  <c r="T81" i="13"/>
  <c r="S81" i="13"/>
  <c r="R81" i="13"/>
  <c r="Q81" i="13"/>
  <c r="P81" i="13"/>
  <c r="O81" i="13"/>
  <c r="N81" i="13"/>
  <c r="M81" i="13"/>
  <c r="L81" i="13"/>
  <c r="K81" i="13"/>
  <c r="J81" i="13"/>
  <c r="I81" i="13"/>
  <c r="H81" i="13"/>
  <c r="G81" i="13"/>
  <c r="F81" i="13"/>
  <c r="E81" i="13"/>
  <c r="D81" i="13"/>
  <c r="C81" i="13"/>
  <c r="B81" i="13"/>
  <c r="U80" i="13"/>
  <c r="T80" i="13"/>
  <c r="S80" i="13"/>
  <c r="R80" i="13"/>
  <c r="Q80" i="13"/>
  <c r="P80" i="13"/>
  <c r="O80" i="13"/>
  <c r="N80" i="13"/>
  <c r="M80" i="13"/>
  <c r="L80" i="13"/>
  <c r="K80" i="13"/>
  <c r="J80" i="13"/>
  <c r="I80" i="13"/>
  <c r="H80" i="13"/>
  <c r="G80" i="13"/>
  <c r="F80" i="13"/>
  <c r="E80" i="13"/>
  <c r="D80" i="13"/>
  <c r="C80" i="13"/>
  <c r="B80" i="13"/>
  <c r="U79" i="13"/>
  <c r="T79" i="13"/>
  <c r="S79" i="13"/>
  <c r="R79" i="13"/>
  <c r="Q79" i="13"/>
  <c r="P79" i="13"/>
  <c r="O79" i="13"/>
  <c r="N79" i="13"/>
  <c r="M79" i="13"/>
  <c r="L79" i="13"/>
  <c r="K79" i="13"/>
  <c r="J79" i="13"/>
  <c r="I79" i="13"/>
  <c r="H79" i="13"/>
  <c r="G79" i="13"/>
  <c r="F79" i="13"/>
  <c r="E79" i="13"/>
  <c r="D79" i="13"/>
  <c r="C79" i="13"/>
  <c r="B79" i="13"/>
  <c r="U78" i="13"/>
  <c r="T78" i="13"/>
  <c r="S78" i="13"/>
  <c r="R78" i="13"/>
  <c r="Q78" i="13"/>
  <c r="P78" i="13"/>
  <c r="O78" i="13"/>
  <c r="N78" i="13"/>
  <c r="M78" i="13"/>
  <c r="L78" i="13"/>
  <c r="K78" i="13"/>
  <c r="J78" i="13"/>
  <c r="I78" i="13"/>
  <c r="H78" i="13"/>
  <c r="G78" i="13"/>
  <c r="F78" i="13"/>
  <c r="E78" i="13"/>
  <c r="D78" i="13"/>
  <c r="C78" i="13"/>
  <c r="B78" i="13"/>
  <c r="U77" i="13"/>
  <c r="T77" i="13"/>
  <c r="S77" i="13"/>
  <c r="R77" i="13"/>
  <c r="Q77" i="13"/>
  <c r="P77" i="13"/>
  <c r="O77" i="13"/>
  <c r="N77" i="13"/>
  <c r="M77" i="13"/>
  <c r="L77" i="13"/>
  <c r="K77" i="13"/>
  <c r="J77" i="13"/>
  <c r="I77" i="13"/>
  <c r="H77" i="13"/>
  <c r="G77" i="13"/>
  <c r="F77" i="13"/>
  <c r="E77" i="13"/>
  <c r="D77" i="13"/>
  <c r="C77" i="13"/>
  <c r="B77" i="13"/>
  <c r="U76" i="13"/>
  <c r="T76" i="13"/>
  <c r="S76" i="13"/>
  <c r="R76" i="13"/>
  <c r="Q76" i="13"/>
  <c r="P76" i="13"/>
  <c r="O76" i="13"/>
  <c r="N76" i="13"/>
  <c r="M76" i="13"/>
  <c r="L76" i="13"/>
  <c r="K76" i="13"/>
  <c r="J76" i="13"/>
  <c r="I76" i="13"/>
  <c r="H76" i="13"/>
  <c r="G76" i="13"/>
  <c r="F76" i="13"/>
  <c r="E76" i="13"/>
  <c r="D76" i="13"/>
  <c r="C76" i="13"/>
  <c r="B76" i="13"/>
  <c r="U75" i="13"/>
  <c r="T75" i="13"/>
  <c r="S75" i="13"/>
  <c r="R75" i="13"/>
  <c r="Q75" i="13"/>
  <c r="P75" i="13"/>
  <c r="O75" i="13"/>
  <c r="N75" i="13"/>
  <c r="M75" i="13"/>
  <c r="L75" i="13"/>
  <c r="K75" i="13"/>
  <c r="J75" i="13"/>
  <c r="I75" i="13"/>
  <c r="H75" i="13"/>
  <c r="G75" i="13"/>
  <c r="F75" i="13"/>
  <c r="E75" i="13"/>
  <c r="D75" i="13"/>
  <c r="C75" i="13"/>
  <c r="B75" i="13"/>
  <c r="U74" i="13"/>
  <c r="T74" i="13"/>
  <c r="S74" i="13"/>
  <c r="R74" i="13"/>
  <c r="Q74" i="13"/>
  <c r="P74" i="13"/>
  <c r="O74" i="13"/>
  <c r="N74" i="13"/>
  <c r="M74" i="13"/>
  <c r="L74" i="13"/>
  <c r="K74" i="13"/>
  <c r="J74" i="13"/>
  <c r="I74" i="13"/>
  <c r="H74" i="13"/>
  <c r="G74" i="13"/>
  <c r="F74" i="13"/>
  <c r="E74" i="13"/>
  <c r="D74" i="13"/>
  <c r="C74" i="13"/>
  <c r="B74" i="13"/>
  <c r="U73" i="13"/>
  <c r="T73" i="13"/>
  <c r="S73" i="13"/>
  <c r="R73" i="13"/>
  <c r="Q73" i="13"/>
  <c r="P73" i="13"/>
  <c r="O73" i="13"/>
  <c r="N73" i="13"/>
  <c r="M73" i="13"/>
  <c r="L73" i="13"/>
  <c r="K73" i="13"/>
  <c r="J73" i="13"/>
  <c r="I73" i="13"/>
  <c r="H73" i="13"/>
  <c r="G73" i="13"/>
  <c r="F73" i="13"/>
  <c r="E73" i="13"/>
  <c r="D73" i="13"/>
  <c r="C73" i="13"/>
  <c r="B73" i="13"/>
  <c r="U72" i="13"/>
  <c r="T72" i="13"/>
  <c r="S72" i="13"/>
  <c r="R72" i="13"/>
  <c r="Q72" i="13"/>
  <c r="P72" i="13"/>
  <c r="O72" i="13"/>
  <c r="N72" i="13"/>
  <c r="M72" i="13"/>
  <c r="L72" i="13"/>
  <c r="K72" i="13"/>
  <c r="J72" i="13"/>
  <c r="I72" i="13"/>
  <c r="H72" i="13"/>
  <c r="G72" i="13"/>
  <c r="F72" i="13"/>
  <c r="E72" i="13"/>
  <c r="D72" i="13"/>
  <c r="C72" i="13"/>
  <c r="B72" i="13"/>
  <c r="U71" i="13"/>
  <c r="T71" i="13"/>
  <c r="S71" i="13"/>
  <c r="R71" i="13"/>
  <c r="Q71" i="13"/>
  <c r="P71" i="13"/>
  <c r="O71" i="13"/>
  <c r="N71" i="13"/>
  <c r="M71" i="13"/>
  <c r="L71" i="13"/>
  <c r="K71" i="13"/>
  <c r="J71" i="13"/>
  <c r="I71" i="13"/>
  <c r="H71" i="13"/>
  <c r="G71" i="13"/>
  <c r="F71" i="13"/>
  <c r="E71" i="13"/>
  <c r="D71" i="13"/>
  <c r="C71" i="13"/>
  <c r="B71" i="13"/>
  <c r="U70" i="13"/>
  <c r="T70" i="13"/>
  <c r="S70" i="13"/>
  <c r="R70" i="13"/>
  <c r="Q70" i="13"/>
  <c r="P70" i="13"/>
  <c r="O70" i="13"/>
  <c r="N70" i="13"/>
  <c r="M70" i="13"/>
  <c r="L70" i="13"/>
  <c r="K70" i="13"/>
  <c r="J70" i="13"/>
  <c r="I70" i="13"/>
  <c r="H70" i="13"/>
  <c r="G70" i="13"/>
  <c r="F70" i="13"/>
  <c r="E70" i="13"/>
  <c r="D70" i="13"/>
  <c r="C70" i="13"/>
  <c r="B70" i="13"/>
  <c r="U69" i="13"/>
  <c r="T69" i="13"/>
  <c r="S69" i="13"/>
  <c r="R69" i="13"/>
  <c r="Q69" i="13"/>
  <c r="P69" i="13"/>
  <c r="O69" i="13"/>
  <c r="N69" i="13"/>
  <c r="M69" i="13"/>
  <c r="L69" i="13"/>
  <c r="K69" i="13"/>
  <c r="J69" i="13"/>
  <c r="I69" i="13"/>
  <c r="H69" i="13"/>
  <c r="G69" i="13"/>
  <c r="F69" i="13"/>
  <c r="E69" i="13"/>
  <c r="D69" i="13"/>
  <c r="C69" i="13"/>
  <c r="B69" i="13"/>
  <c r="U68" i="13"/>
  <c r="T68" i="13"/>
  <c r="S68" i="13"/>
  <c r="R68" i="13"/>
  <c r="Q68" i="13"/>
  <c r="P68" i="13"/>
  <c r="O68" i="13"/>
  <c r="N68" i="13"/>
  <c r="M68" i="13"/>
  <c r="L68" i="13"/>
  <c r="K68" i="13"/>
  <c r="J68" i="13"/>
  <c r="I68" i="13"/>
  <c r="H68" i="13"/>
  <c r="G68" i="13"/>
  <c r="F68" i="13"/>
  <c r="E68" i="13"/>
  <c r="D68" i="13"/>
  <c r="C68" i="13"/>
  <c r="B68" i="13"/>
  <c r="U67" i="13"/>
  <c r="T67" i="13"/>
  <c r="S67" i="13"/>
  <c r="R67" i="13"/>
  <c r="Q67" i="13"/>
  <c r="P67" i="13"/>
  <c r="O67" i="13"/>
  <c r="N67" i="13"/>
  <c r="M67" i="13"/>
  <c r="L67" i="13"/>
  <c r="K67" i="13"/>
  <c r="J67" i="13"/>
  <c r="I67" i="13"/>
  <c r="H67" i="13"/>
  <c r="G67" i="13"/>
  <c r="F67" i="13"/>
  <c r="E67" i="13"/>
  <c r="D67" i="13"/>
  <c r="C67" i="13"/>
  <c r="B67" i="13"/>
  <c r="U66" i="13"/>
  <c r="T66" i="13"/>
  <c r="S66" i="13"/>
  <c r="R66" i="13"/>
  <c r="Q66" i="13"/>
  <c r="P66" i="13"/>
  <c r="O66" i="13"/>
  <c r="N66" i="13"/>
  <c r="M66" i="13"/>
  <c r="L66" i="13"/>
  <c r="K66" i="13"/>
  <c r="J66" i="13"/>
  <c r="I66" i="13"/>
  <c r="H66" i="13"/>
  <c r="G66" i="13"/>
  <c r="F66" i="13"/>
  <c r="E66" i="13"/>
  <c r="D66" i="13"/>
  <c r="C66" i="13"/>
  <c r="B66" i="13"/>
  <c r="U65" i="13"/>
  <c r="T65" i="13"/>
  <c r="S65" i="13"/>
  <c r="R65" i="13"/>
  <c r="Q65" i="13"/>
  <c r="P65" i="13"/>
  <c r="O65" i="13"/>
  <c r="N65" i="13"/>
  <c r="M65" i="13"/>
  <c r="L65" i="13"/>
  <c r="K65" i="13"/>
  <c r="J65" i="13"/>
  <c r="I65" i="13"/>
  <c r="H65" i="13"/>
  <c r="G65" i="13"/>
  <c r="F65" i="13"/>
  <c r="E65" i="13"/>
  <c r="D65" i="13"/>
  <c r="C65" i="13"/>
  <c r="B65" i="13"/>
  <c r="U64" i="13"/>
  <c r="T64" i="13"/>
  <c r="S64" i="13"/>
  <c r="R64" i="13"/>
  <c r="Q64" i="13"/>
  <c r="P64" i="13"/>
  <c r="O64" i="13"/>
  <c r="N64" i="13"/>
  <c r="M64" i="13"/>
  <c r="L64" i="13"/>
  <c r="K64" i="13"/>
  <c r="J64" i="13"/>
  <c r="I64" i="13"/>
  <c r="H64" i="13"/>
  <c r="G64" i="13"/>
  <c r="F64" i="13"/>
  <c r="E64" i="13"/>
  <c r="D64" i="13"/>
  <c r="C64" i="13"/>
  <c r="B64" i="13"/>
  <c r="U63" i="13"/>
  <c r="T63" i="13"/>
  <c r="S63" i="13"/>
  <c r="R63" i="13"/>
  <c r="Q63" i="13"/>
  <c r="P63" i="13"/>
  <c r="O63" i="13"/>
  <c r="N63" i="13"/>
  <c r="M63" i="13"/>
  <c r="L63" i="13"/>
  <c r="K63" i="13"/>
  <c r="J63" i="13"/>
  <c r="I63" i="13"/>
  <c r="H63" i="13"/>
  <c r="G63" i="13"/>
  <c r="F63" i="13"/>
  <c r="E63" i="13"/>
  <c r="D63" i="13"/>
  <c r="C63" i="13"/>
  <c r="B63" i="13"/>
  <c r="U62" i="13"/>
  <c r="T62" i="13"/>
  <c r="S62" i="13"/>
  <c r="R62" i="13"/>
  <c r="Q62" i="13"/>
  <c r="P62" i="13"/>
  <c r="O62" i="13"/>
  <c r="N62" i="13"/>
  <c r="M62" i="13"/>
  <c r="L62" i="13"/>
  <c r="K62" i="13"/>
  <c r="J62" i="13"/>
  <c r="I62" i="13"/>
  <c r="H62" i="13"/>
  <c r="G62" i="13"/>
  <c r="F62" i="13"/>
  <c r="E62" i="13"/>
  <c r="D62" i="13"/>
  <c r="C62" i="13"/>
  <c r="B62" i="13"/>
  <c r="U61" i="13"/>
  <c r="T61" i="13"/>
  <c r="S61" i="13"/>
  <c r="R61" i="13"/>
  <c r="Q61" i="13"/>
  <c r="P61" i="13"/>
  <c r="O61" i="13"/>
  <c r="N61" i="13"/>
  <c r="M61" i="13"/>
  <c r="L61" i="13"/>
  <c r="K61" i="13"/>
  <c r="J61" i="13"/>
  <c r="I61" i="13"/>
  <c r="H61" i="13"/>
  <c r="G61" i="13"/>
  <c r="F61" i="13"/>
  <c r="E61" i="13"/>
  <c r="D61" i="13"/>
  <c r="C61" i="13"/>
  <c r="B61" i="13"/>
  <c r="U60" i="13"/>
  <c r="T60" i="13"/>
  <c r="S60" i="13"/>
  <c r="R60" i="13"/>
  <c r="Q60" i="13"/>
  <c r="P60" i="13"/>
  <c r="O60" i="13"/>
  <c r="N60" i="13"/>
  <c r="M60" i="13"/>
  <c r="L60" i="13"/>
  <c r="K60" i="13"/>
  <c r="J60" i="13"/>
  <c r="I60" i="13"/>
  <c r="H60" i="13"/>
  <c r="G60" i="13"/>
  <c r="F60" i="13"/>
  <c r="E60" i="13"/>
  <c r="D60" i="13"/>
  <c r="C60" i="13"/>
  <c r="B60" i="13"/>
  <c r="U59" i="13"/>
  <c r="T59" i="13"/>
  <c r="S59" i="13"/>
  <c r="R59" i="13"/>
  <c r="Q59" i="13"/>
  <c r="P59" i="13"/>
  <c r="O59" i="13"/>
  <c r="N59" i="13"/>
  <c r="M59" i="13"/>
  <c r="L59" i="13"/>
  <c r="K59" i="13"/>
  <c r="J59" i="13"/>
  <c r="I59" i="13"/>
  <c r="H59" i="13"/>
  <c r="G59" i="13"/>
  <c r="F59" i="13"/>
  <c r="E59" i="13"/>
  <c r="D59" i="13"/>
  <c r="C59" i="13"/>
  <c r="B59" i="13"/>
  <c r="U58" i="13"/>
  <c r="T58" i="13"/>
  <c r="S58" i="13"/>
  <c r="R58" i="13"/>
  <c r="Q58" i="13"/>
  <c r="P58" i="13"/>
  <c r="O58" i="13"/>
  <c r="N58" i="13"/>
  <c r="M58" i="13"/>
  <c r="L58" i="13"/>
  <c r="K58" i="13"/>
  <c r="J58" i="13"/>
  <c r="I58" i="13"/>
  <c r="H58" i="13"/>
  <c r="G58" i="13"/>
  <c r="F58" i="13"/>
  <c r="E58" i="13"/>
  <c r="D58" i="13"/>
  <c r="C58" i="13"/>
  <c r="B58" i="13"/>
  <c r="U57" i="13"/>
  <c r="T57" i="13"/>
  <c r="S57" i="13"/>
  <c r="R57" i="13"/>
  <c r="Q57" i="13"/>
  <c r="P57" i="13"/>
  <c r="O57" i="13"/>
  <c r="N57" i="13"/>
  <c r="M57" i="13"/>
  <c r="L57" i="13"/>
  <c r="K57" i="13"/>
  <c r="J57" i="13"/>
  <c r="I57" i="13"/>
  <c r="H57" i="13"/>
  <c r="G57" i="13"/>
  <c r="F57" i="13"/>
  <c r="E57" i="13"/>
  <c r="D57" i="13"/>
  <c r="C57" i="13"/>
  <c r="B57" i="13"/>
  <c r="U56" i="13"/>
  <c r="T56" i="13"/>
  <c r="S56" i="13"/>
  <c r="R56" i="13"/>
  <c r="Q56" i="13"/>
  <c r="P56" i="13"/>
  <c r="O56" i="13"/>
  <c r="N56" i="13"/>
  <c r="M56" i="13"/>
  <c r="L56" i="13"/>
  <c r="K56" i="13"/>
  <c r="J56" i="13"/>
  <c r="I56" i="13"/>
  <c r="H56" i="13"/>
  <c r="G56" i="13"/>
  <c r="F56" i="13"/>
  <c r="E56" i="13"/>
  <c r="D56" i="13"/>
  <c r="C56" i="13"/>
  <c r="B56" i="1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C55" i="13"/>
  <c r="B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B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C53" i="13"/>
  <c r="B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C52" i="13"/>
  <c r="B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B51" i="13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4" i="4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4" i="5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4" i="3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R22" i="15" l="1"/>
  <c r="R23" i="15"/>
  <c r="R24" i="15"/>
  <c r="R25" i="15"/>
  <c r="R26" i="15"/>
  <c r="R27" i="15"/>
  <c r="R28" i="15"/>
  <c r="R29" i="15"/>
  <c r="R30" i="15"/>
  <c r="R31" i="15"/>
  <c r="R32" i="15"/>
  <c r="R33" i="15"/>
  <c r="R34" i="15"/>
  <c r="R35" i="15"/>
  <c r="R36" i="15"/>
  <c r="R37" i="15"/>
  <c r="R38" i="15"/>
  <c r="R39" i="15"/>
  <c r="R40" i="15"/>
  <c r="R41" i="15"/>
  <c r="R42" i="15"/>
  <c r="R43" i="15"/>
  <c r="R44" i="15"/>
  <c r="R45" i="15"/>
  <c r="R46" i="15"/>
  <c r="R47" i="15"/>
  <c r="R48" i="15"/>
  <c r="R49" i="15"/>
  <c r="R50" i="15"/>
  <c r="R51" i="15"/>
  <c r="R52" i="15"/>
  <c r="R53" i="15"/>
  <c r="R54" i="15"/>
  <c r="R55" i="15"/>
  <c r="R56" i="15"/>
  <c r="R57" i="15"/>
  <c r="R58" i="15"/>
  <c r="R59" i="15"/>
  <c r="R60" i="15"/>
  <c r="R61" i="15"/>
  <c r="R62" i="15"/>
  <c r="R63" i="15"/>
  <c r="R64" i="15"/>
  <c r="R65" i="15"/>
  <c r="R66" i="15"/>
  <c r="R67" i="15"/>
  <c r="R68" i="15"/>
  <c r="F1" i="15"/>
  <c r="K2" i="15" s="1"/>
  <c r="E1" i="15"/>
  <c r="J2" i="15" s="1"/>
  <c r="C1" i="15"/>
  <c r="I2" i="15" s="1"/>
  <c r="A5" i="15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S60" i="15" l="1"/>
  <c r="S28" i="15"/>
  <c r="S35" i="15"/>
  <c r="S58" i="15"/>
  <c r="S65" i="15"/>
  <c r="S41" i="15"/>
  <c r="S61" i="15"/>
  <c r="S53" i="15"/>
  <c r="S45" i="15"/>
  <c r="S37" i="15"/>
  <c r="S29" i="15"/>
  <c r="S44" i="15"/>
  <c r="S59" i="15"/>
  <c r="S27" i="15"/>
  <c r="S34" i="15"/>
  <c r="S49" i="15"/>
  <c r="S64" i="15"/>
  <c r="S40" i="15"/>
  <c r="S24" i="15"/>
  <c r="S68" i="15"/>
  <c r="S36" i="15"/>
  <c r="S51" i="15"/>
  <c r="S66" i="15"/>
  <c r="S42" i="15"/>
  <c r="S57" i="15"/>
  <c r="S25" i="15"/>
  <c r="S56" i="15"/>
  <c r="S63" i="15"/>
  <c r="S23" i="15"/>
  <c r="S52" i="15"/>
  <c r="S67" i="15"/>
  <c r="S43" i="15"/>
  <c r="S50" i="15"/>
  <c r="S26" i="15"/>
  <c r="S33" i="15"/>
  <c r="S48" i="15"/>
  <c r="S32" i="15"/>
  <c r="S55" i="15"/>
  <c r="S47" i="15"/>
  <c r="S39" i="15"/>
  <c r="S31" i="15"/>
  <c r="S62" i="15"/>
  <c r="S54" i="15"/>
  <c r="S46" i="15"/>
  <c r="S38" i="15"/>
  <c r="S30" i="15"/>
  <c r="S22" i="15"/>
  <c r="L2" i="15"/>
  <c r="M2" i="15"/>
  <c r="N2" i="15"/>
  <c r="O2" i="15"/>
  <c r="Q2" i="15"/>
  <c r="G2" i="15"/>
  <c r="H2" i="15"/>
  <c r="P2" i="15"/>
  <c r="F2" i="15" l="1"/>
  <c r="E2" i="15"/>
  <c r="D2" i="15"/>
  <c r="C2" i="15"/>
  <c r="B2" i="15" s="1"/>
  <c r="R2" i="15" s="1"/>
  <c r="C1" i="5" l="1"/>
  <c r="K2" i="5"/>
  <c r="R21" i="2"/>
  <c r="S21" i="2" s="1"/>
  <c r="C2" i="13"/>
  <c r="C3" i="13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2" i="12"/>
  <c r="B3" i="12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2" i="12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E1" i="10"/>
  <c r="J2" i="10" s="1"/>
  <c r="C1" i="10"/>
  <c r="C1" i="9"/>
  <c r="I2" i="9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" i="10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F1" i="10"/>
  <c r="Q2" i="10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K2" i="9"/>
  <c r="G2" i="9"/>
  <c r="F1" i="9"/>
  <c r="E1" i="9"/>
  <c r="A5" i="8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F1" i="8"/>
  <c r="E1" i="8"/>
  <c r="L2" i="8" s="1"/>
  <c r="C1" i="8"/>
  <c r="B19" i="6" l="1"/>
  <c r="L2" i="10"/>
  <c r="O2" i="9"/>
  <c r="P2" i="9"/>
  <c r="J2" i="9"/>
  <c r="I2" i="8"/>
  <c r="J2" i="8"/>
  <c r="P2" i="8"/>
  <c r="H2" i="8"/>
  <c r="E2" i="8" s="1"/>
  <c r="Q2" i="8"/>
  <c r="M2" i="8"/>
  <c r="K2" i="10"/>
  <c r="L2" i="9"/>
  <c r="N2" i="10"/>
  <c r="M2" i="10"/>
  <c r="E2" i="10" s="1"/>
  <c r="O2" i="10"/>
  <c r="P2" i="10"/>
  <c r="G2" i="10"/>
  <c r="N2" i="8"/>
  <c r="H2" i="9"/>
  <c r="N2" i="9"/>
  <c r="D2" i="9" s="1"/>
  <c r="M2" i="9"/>
  <c r="Q2" i="9"/>
  <c r="H2" i="10"/>
  <c r="G2" i="8"/>
  <c r="O2" i="8"/>
  <c r="K2" i="8"/>
  <c r="F2" i="8" s="1"/>
  <c r="I2" i="10"/>
  <c r="F2" i="10" s="1"/>
  <c r="C2" i="2"/>
  <c r="D2" i="2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A20" i="6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C1" i="4"/>
  <c r="Q2" i="4"/>
  <c r="E1" i="4"/>
  <c r="J2" i="4" s="1"/>
  <c r="E1" i="5"/>
  <c r="E1" i="3"/>
  <c r="O2" i="3"/>
  <c r="E1" i="2"/>
  <c r="N2" i="4"/>
  <c r="M2" i="4"/>
  <c r="L2" i="4"/>
  <c r="G2" i="4"/>
  <c r="F1" i="4"/>
  <c r="O2" i="4" s="1"/>
  <c r="H2" i="4"/>
  <c r="L2" i="5"/>
  <c r="J2" i="5"/>
  <c r="F1" i="5"/>
  <c r="P2" i="5" s="1"/>
  <c r="P2" i="3"/>
  <c r="N2" i="3"/>
  <c r="M2" i="3"/>
  <c r="L2" i="3"/>
  <c r="K2" i="3"/>
  <c r="J2" i="3"/>
  <c r="G2" i="3"/>
  <c r="F1" i="3"/>
  <c r="C1" i="3"/>
  <c r="I2" i="3" s="1"/>
  <c r="Q2" i="2"/>
  <c r="P2" i="2"/>
  <c r="M2" i="2"/>
  <c r="O2" i="2"/>
  <c r="N2" i="2"/>
  <c r="L2" i="2"/>
  <c r="F2" i="2" s="1"/>
  <c r="K2" i="2"/>
  <c r="J2" i="2"/>
  <c r="B2" i="2" s="1"/>
  <c r="R22" i="2" s="1"/>
  <c r="I2" i="2"/>
  <c r="H2" i="2"/>
  <c r="E2" i="2" s="1"/>
  <c r="C1" i="2"/>
  <c r="F1" i="2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B20" i="6" l="1"/>
  <c r="S22" i="2"/>
  <c r="E92" i="13"/>
  <c r="G92" i="13"/>
  <c r="J92" i="13"/>
  <c r="C92" i="13"/>
  <c r="D92" i="13"/>
  <c r="U92" i="13"/>
  <c r="R92" i="13"/>
  <c r="K92" i="13"/>
  <c r="L92" i="13"/>
  <c r="S92" i="13"/>
  <c r="T92" i="13"/>
  <c r="N92" i="13"/>
  <c r="H92" i="13"/>
  <c r="P92" i="13"/>
  <c r="M92" i="13"/>
  <c r="Q92" i="13"/>
  <c r="F92" i="13"/>
  <c r="B92" i="13"/>
  <c r="I92" i="13"/>
  <c r="O92" i="13"/>
  <c r="C2" i="9"/>
  <c r="D2" i="10"/>
  <c r="F2" i="9"/>
  <c r="C2" i="8"/>
  <c r="D2" i="8"/>
  <c r="C2" i="10"/>
  <c r="B2" i="10" s="1"/>
  <c r="E2" i="9"/>
  <c r="B2" i="9" s="1"/>
  <c r="B101" i="6"/>
  <c r="B93" i="6"/>
  <c r="B85" i="6"/>
  <c r="B77" i="6"/>
  <c r="B69" i="6"/>
  <c r="R62" i="2"/>
  <c r="R54" i="2"/>
  <c r="R46" i="2"/>
  <c r="R38" i="2"/>
  <c r="R30" i="2"/>
  <c r="R14" i="2"/>
  <c r="R6" i="2"/>
  <c r="B100" i="6"/>
  <c r="B92" i="6"/>
  <c r="B84" i="6"/>
  <c r="B76" i="6"/>
  <c r="B68" i="6"/>
  <c r="R61" i="2"/>
  <c r="R53" i="2"/>
  <c r="R45" i="2"/>
  <c r="R37" i="2"/>
  <c r="R29" i="2"/>
  <c r="R13" i="2"/>
  <c r="R5" i="2"/>
  <c r="R20" i="2"/>
  <c r="R4" i="2"/>
  <c r="B82" i="6"/>
  <c r="R59" i="2"/>
  <c r="R43" i="2"/>
  <c r="R27" i="2"/>
  <c r="R11" i="2"/>
  <c r="R2" i="2"/>
  <c r="B99" i="6"/>
  <c r="B91" i="6"/>
  <c r="B83" i="6"/>
  <c r="B75" i="6"/>
  <c r="B67" i="6"/>
  <c r="R60" i="2"/>
  <c r="R52" i="2"/>
  <c r="R44" i="2"/>
  <c r="R36" i="2"/>
  <c r="R28" i="2"/>
  <c r="R12" i="2"/>
  <c r="B90" i="6"/>
  <c r="B74" i="6"/>
  <c r="R68" i="2"/>
  <c r="R51" i="2"/>
  <c r="R35" i="2"/>
  <c r="R19" i="2"/>
  <c r="B98" i="6"/>
  <c r="B97" i="6"/>
  <c r="B89" i="6"/>
  <c r="B81" i="6"/>
  <c r="B73" i="6"/>
  <c r="R67" i="2"/>
  <c r="R58" i="2"/>
  <c r="R50" i="2"/>
  <c r="R42" i="2"/>
  <c r="R34" i="2"/>
  <c r="R26" i="2"/>
  <c r="R18" i="2"/>
  <c r="R10" i="2"/>
  <c r="B88" i="6"/>
  <c r="B80" i="6"/>
  <c r="B72" i="6"/>
  <c r="R66" i="2"/>
  <c r="R57" i="2"/>
  <c r="R49" i="2"/>
  <c r="R41" i="2"/>
  <c r="R33" i="2"/>
  <c r="R25" i="2"/>
  <c r="R17" i="2"/>
  <c r="R9" i="2"/>
  <c r="R16" i="2"/>
  <c r="B96" i="6"/>
  <c r="B94" i="6"/>
  <c r="B78" i="6"/>
  <c r="R55" i="2"/>
  <c r="R39" i="2"/>
  <c r="R23" i="2"/>
  <c r="R63" i="2"/>
  <c r="B95" i="6"/>
  <c r="B87" i="6"/>
  <c r="B79" i="6"/>
  <c r="B71" i="6"/>
  <c r="R65" i="2"/>
  <c r="R56" i="2"/>
  <c r="R48" i="2"/>
  <c r="R40" i="2"/>
  <c r="R32" i="2"/>
  <c r="R24" i="2"/>
  <c r="R8" i="2"/>
  <c r="B86" i="6"/>
  <c r="B70" i="6"/>
  <c r="R47" i="2"/>
  <c r="R15" i="2"/>
  <c r="B102" i="6"/>
  <c r="R64" i="2"/>
  <c r="R31" i="2"/>
  <c r="R7" i="2"/>
  <c r="Q2" i="5"/>
  <c r="G2" i="5"/>
  <c r="N2" i="5"/>
  <c r="K2" i="4"/>
  <c r="P2" i="4"/>
  <c r="I2" i="4"/>
  <c r="M2" i="5"/>
  <c r="O2" i="5"/>
  <c r="H2" i="5"/>
  <c r="I2" i="5"/>
  <c r="Q2" i="3"/>
  <c r="D2" i="3" s="1"/>
  <c r="H2" i="3"/>
  <c r="G2" i="2"/>
  <c r="B28" i="6" l="1"/>
  <c r="S30" i="2"/>
  <c r="B55" i="6"/>
  <c r="S57" i="2"/>
  <c r="B32" i="6"/>
  <c r="S34" i="2"/>
  <c r="B62" i="6"/>
  <c r="S64" i="2"/>
  <c r="B40" i="6"/>
  <c r="S42" i="2"/>
  <c r="B38" i="6"/>
  <c r="S40" i="2"/>
  <c r="B36" i="6"/>
  <c r="S38" i="2"/>
  <c r="B29" i="6"/>
  <c r="S31" i="2"/>
  <c r="B30" i="6"/>
  <c r="S32" i="2"/>
  <c r="B26" i="6"/>
  <c r="S28" i="2"/>
  <c r="B61" i="6"/>
  <c r="S63" i="2"/>
  <c r="B34" i="6"/>
  <c r="S36" i="2"/>
  <c r="B21" i="6"/>
  <c r="S23" i="2"/>
  <c r="B33" i="6"/>
  <c r="S35" i="2"/>
  <c r="B42" i="6"/>
  <c r="S44" i="2"/>
  <c r="B45" i="6"/>
  <c r="S47" i="2"/>
  <c r="B22" i="6"/>
  <c r="S24" i="2"/>
  <c r="B51" i="6"/>
  <c r="S53" i="2"/>
  <c r="B64" i="6"/>
  <c r="S66" i="2"/>
  <c r="B59" i="6"/>
  <c r="S61" i="2"/>
  <c r="B48" i="6"/>
  <c r="S50" i="2"/>
  <c r="B46" i="6"/>
  <c r="S48" i="2"/>
  <c r="B56" i="6"/>
  <c r="S58" i="2"/>
  <c r="B44" i="6"/>
  <c r="S46" i="2"/>
  <c r="B54" i="6"/>
  <c r="S56" i="2"/>
  <c r="B37" i="6"/>
  <c r="S39" i="2"/>
  <c r="B23" i="6"/>
  <c r="S25" i="2"/>
  <c r="B65" i="6"/>
  <c r="S67" i="2"/>
  <c r="B49" i="6"/>
  <c r="S51" i="2"/>
  <c r="B50" i="6"/>
  <c r="S52" i="2"/>
  <c r="B52" i="6"/>
  <c r="S54" i="2"/>
  <c r="B63" i="6"/>
  <c r="S65" i="2"/>
  <c r="B53" i="6"/>
  <c r="S55" i="2"/>
  <c r="B31" i="6"/>
  <c r="S33" i="2"/>
  <c r="B66" i="6"/>
  <c r="S68" i="2"/>
  <c r="B58" i="6"/>
  <c r="S60" i="2"/>
  <c r="B25" i="6"/>
  <c r="S27" i="2"/>
  <c r="B27" i="6"/>
  <c r="S29" i="2"/>
  <c r="B60" i="6"/>
  <c r="S62" i="2"/>
  <c r="B39" i="6"/>
  <c r="S41" i="2"/>
  <c r="B41" i="6"/>
  <c r="S43" i="2"/>
  <c r="B35" i="6"/>
  <c r="S37" i="2"/>
  <c r="B47" i="6"/>
  <c r="S49" i="2"/>
  <c r="B24" i="6"/>
  <c r="S26" i="2"/>
  <c r="B57" i="6"/>
  <c r="S59" i="2"/>
  <c r="B43" i="6"/>
  <c r="S45" i="2"/>
  <c r="F2" i="13"/>
  <c r="R2" i="10"/>
  <c r="R12" i="10"/>
  <c r="R20" i="10"/>
  <c r="R28" i="10"/>
  <c r="R36" i="10"/>
  <c r="R44" i="10"/>
  <c r="R18" i="10"/>
  <c r="R5" i="10"/>
  <c r="R13" i="10"/>
  <c r="R21" i="10"/>
  <c r="R29" i="10"/>
  <c r="R37" i="10"/>
  <c r="R45" i="10"/>
  <c r="R42" i="10"/>
  <c r="R6" i="10"/>
  <c r="R14" i="10"/>
  <c r="R22" i="10"/>
  <c r="R30" i="10"/>
  <c r="R38" i="10"/>
  <c r="R46" i="10"/>
  <c r="R34" i="10"/>
  <c r="R7" i="10"/>
  <c r="R15" i="10"/>
  <c r="R23" i="10"/>
  <c r="R31" i="10"/>
  <c r="R39" i="10"/>
  <c r="R47" i="10"/>
  <c r="R10" i="10"/>
  <c r="R8" i="10"/>
  <c r="R16" i="10"/>
  <c r="R24" i="10"/>
  <c r="R32" i="10"/>
  <c r="R40" i="10"/>
  <c r="R48" i="10"/>
  <c r="R9" i="10"/>
  <c r="R17" i="10"/>
  <c r="R25" i="10"/>
  <c r="R33" i="10"/>
  <c r="R41" i="10"/>
  <c r="R49" i="10"/>
  <c r="R26" i="10"/>
  <c r="R50" i="10"/>
  <c r="R11" i="10"/>
  <c r="R19" i="10"/>
  <c r="R27" i="10"/>
  <c r="R35" i="10"/>
  <c r="R43" i="10"/>
  <c r="R51" i="10"/>
  <c r="R2" i="9"/>
  <c r="R5" i="9"/>
  <c r="R13" i="9"/>
  <c r="R21" i="9"/>
  <c r="R29" i="9"/>
  <c r="R37" i="9"/>
  <c r="R45" i="9"/>
  <c r="R24" i="9"/>
  <c r="R48" i="9"/>
  <c r="R25" i="9"/>
  <c r="R6" i="9"/>
  <c r="R14" i="9"/>
  <c r="R22" i="9"/>
  <c r="R30" i="9"/>
  <c r="R38" i="9"/>
  <c r="R46" i="9"/>
  <c r="R16" i="9"/>
  <c r="R40" i="9"/>
  <c r="R9" i="9"/>
  <c r="R33" i="9"/>
  <c r="R7" i="9"/>
  <c r="R15" i="9"/>
  <c r="R23" i="9"/>
  <c r="R31" i="9"/>
  <c r="R39" i="9"/>
  <c r="R47" i="9"/>
  <c r="R8" i="9"/>
  <c r="R32" i="9"/>
  <c r="R17" i="9"/>
  <c r="R49" i="9"/>
  <c r="R11" i="9"/>
  <c r="R27" i="9"/>
  <c r="R51" i="9"/>
  <c r="R19" i="9"/>
  <c r="R43" i="9"/>
  <c r="R35" i="9"/>
  <c r="R12" i="9"/>
  <c r="R20" i="9"/>
  <c r="R28" i="9"/>
  <c r="R36" i="9"/>
  <c r="R44" i="9"/>
  <c r="R41" i="9"/>
  <c r="R10" i="9"/>
  <c r="R18" i="9"/>
  <c r="R26" i="9"/>
  <c r="R34" i="9"/>
  <c r="R42" i="9"/>
  <c r="R50" i="9"/>
  <c r="B2" i="8"/>
  <c r="E2" i="4"/>
  <c r="F2" i="5"/>
  <c r="D2" i="5"/>
  <c r="F2" i="4"/>
  <c r="D2" i="4"/>
  <c r="C2" i="4"/>
  <c r="E2" i="5"/>
  <c r="C2" i="5"/>
  <c r="E2" i="3"/>
  <c r="C2" i="3"/>
  <c r="F2" i="3"/>
  <c r="S47" i="9" l="1"/>
  <c r="S48" i="9"/>
  <c r="S27" i="9"/>
  <c r="S28" i="9"/>
  <c r="S10" i="9"/>
  <c r="S43" i="9"/>
  <c r="S8" i="9"/>
  <c r="S9" i="9"/>
  <c r="S6" i="9"/>
  <c r="S13" i="9"/>
  <c r="S41" i="9"/>
  <c r="S25" i="9"/>
  <c r="S51" i="9"/>
  <c r="S11" i="9"/>
  <c r="S40" i="9"/>
  <c r="S39" i="9"/>
  <c r="S50" i="9"/>
  <c r="S24" i="9"/>
  <c r="S38" i="9"/>
  <c r="S20" i="9"/>
  <c r="S49" i="9"/>
  <c r="S15" i="9"/>
  <c r="S30" i="9"/>
  <c r="S37" i="9"/>
  <c r="S19" i="9"/>
  <c r="S5" i="9"/>
  <c r="S44" i="9"/>
  <c r="S31" i="9"/>
  <c r="S23" i="9"/>
  <c r="S26" i="9"/>
  <c r="S12" i="9"/>
  <c r="S17" i="9"/>
  <c r="S7" i="9"/>
  <c r="S22" i="9"/>
  <c r="S29" i="9"/>
  <c r="S16" i="9"/>
  <c r="S36" i="9"/>
  <c r="S46" i="9"/>
  <c r="S42" i="9"/>
  <c r="S45" i="9"/>
  <c r="S34" i="9"/>
  <c r="S18" i="9"/>
  <c r="S35" i="9"/>
  <c r="S32" i="9"/>
  <c r="S33" i="9"/>
  <c r="S14" i="9"/>
  <c r="S21" i="9"/>
  <c r="S35" i="10"/>
  <c r="S44" i="10"/>
  <c r="S27" i="10"/>
  <c r="S34" i="10"/>
  <c r="S19" i="10"/>
  <c r="S28" i="10"/>
  <c r="S9" i="10"/>
  <c r="S38" i="10"/>
  <c r="S20" i="10"/>
  <c r="S48" i="10"/>
  <c r="S30" i="10"/>
  <c r="S43" i="10"/>
  <c r="S41" i="10"/>
  <c r="S24" i="10"/>
  <c r="S15" i="10"/>
  <c r="S6" i="10"/>
  <c r="S18" i="10"/>
  <c r="S16" i="10"/>
  <c r="S7" i="10"/>
  <c r="S8" i="10"/>
  <c r="S36" i="10"/>
  <c r="S37" i="10"/>
  <c r="S12" i="10"/>
  <c r="S33" i="10"/>
  <c r="S42" i="10"/>
  <c r="S25" i="10"/>
  <c r="S45" i="10"/>
  <c r="S10" i="10"/>
  <c r="S13" i="10"/>
  <c r="S17" i="10"/>
  <c r="S46" i="10"/>
  <c r="S11" i="10"/>
  <c r="S47" i="10"/>
  <c r="S29" i="10"/>
  <c r="S50" i="10"/>
  <c r="S39" i="10"/>
  <c r="S21" i="10"/>
  <c r="S26" i="10"/>
  <c r="S40" i="10"/>
  <c r="S31" i="10"/>
  <c r="S22" i="10"/>
  <c r="S51" i="10"/>
  <c r="S49" i="10"/>
  <c r="S32" i="10"/>
  <c r="S23" i="10"/>
  <c r="S14" i="10"/>
  <c r="S5" i="10"/>
  <c r="R2" i="8"/>
  <c r="R5" i="8"/>
  <c r="R6" i="8"/>
  <c r="R14" i="8"/>
  <c r="R22" i="8"/>
  <c r="R30" i="8"/>
  <c r="R38" i="8"/>
  <c r="R46" i="8"/>
  <c r="R15" i="8"/>
  <c r="R23" i="8"/>
  <c r="R31" i="8"/>
  <c r="R39" i="8"/>
  <c r="R47" i="8"/>
  <c r="R18" i="8"/>
  <c r="R34" i="8"/>
  <c r="R50" i="8"/>
  <c r="R7" i="8"/>
  <c r="R8" i="8"/>
  <c r="R16" i="8"/>
  <c r="R24" i="8"/>
  <c r="R32" i="8"/>
  <c r="R40" i="8"/>
  <c r="R48" i="8"/>
  <c r="R9" i="8"/>
  <c r="R17" i="8"/>
  <c r="R25" i="8"/>
  <c r="R33" i="8"/>
  <c r="R41" i="8"/>
  <c r="R49" i="8"/>
  <c r="R10" i="8"/>
  <c r="R26" i="8"/>
  <c r="R42" i="8"/>
  <c r="R21" i="8"/>
  <c r="R37" i="8"/>
  <c r="R11" i="8"/>
  <c r="R19" i="8"/>
  <c r="R27" i="8"/>
  <c r="R35" i="8"/>
  <c r="R43" i="8"/>
  <c r="R51" i="8"/>
  <c r="R4" i="8"/>
  <c r="R12" i="8"/>
  <c r="R20" i="8"/>
  <c r="R28" i="8"/>
  <c r="R36" i="8"/>
  <c r="R44" i="8"/>
  <c r="R13" i="8"/>
  <c r="R29" i="8"/>
  <c r="R45" i="8"/>
  <c r="B2" i="4"/>
  <c r="R2" i="4"/>
  <c r="R9" i="4"/>
  <c r="R17" i="4"/>
  <c r="R25" i="4"/>
  <c r="R33" i="4"/>
  <c r="R41" i="4"/>
  <c r="R49" i="4"/>
  <c r="R57" i="4"/>
  <c r="R65" i="4"/>
  <c r="R4" i="4"/>
  <c r="R18" i="4"/>
  <c r="R26" i="4"/>
  <c r="R38" i="4"/>
  <c r="R46" i="4"/>
  <c r="R54" i="4"/>
  <c r="R62" i="4"/>
  <c r="R23" i="4"/>
  <c r="R47" i="4"/>
  <c r="R32" i="4"/>
  <c r="R64" i="4"/>
  <c r="R10" i="4"/>
  <c r="R34" i="4"/>
  <c r="R42" i="4"/>
  <c r="R50" i="4"/>
  <c r="R58" i="4"/>
  <c r="R66" i="4"/>
  <c r="R55" i="4"/>
  <c r="R16" i="4"/>
  <c r="R56" i="4"/>
  <c r="R11" i="4"/>
  <c r="R19" i="4"/>
  <c r="R27" i="4"/>
  <c r="R35" i="4"/>
  <c r="R43" i="4"/>
  <c r="R51" i="4"/>
  <c r="R59" i="4"/>
  <c r="R67" i="4"/>
  <c r="R20" i="4"/>
  <c r="R28" i="4"/>
  <c r="R36" i="4"/>
  <c r="R44" i="4"/>
  <c r="R52" i="4"/>
  <c r="R60" i="4"/>
  <c r="R68" i="4"/>
  <c r="R13" i="4"/>
  <c r="E19" i="6"/>
  <c r="R29" i="4"/>
  <c r="R37" i="4"/>
  <c r="R45" i="4"/>
  <c r="R53" i="4"/>
  <c r="R61" i="4"/>
  <c r="R14" i="4"/>
  <c r="R22" i="4"/>
  <c r="R30" i="4"/>
  <c r="R31" i="4"/>
  <c r="R39" i="4"/>
  <c r="R63" i="4"/>
  <c r="R24" i="4"/>
  <c r="R48" i="4"/>
  <c r="R12" i="4"/>
  <c r="R15" i="4"/>
  <c r="R5" i="4"/>
  <c r="R6" i="4"/>
  <c r="R40" i="4"/>
  <c r="R7" i="4"/>
  <c r="R8" i="4"/>
  <c r="B2" i="5"/>
  <c r="R2" i="5" s="1"/>
  <c r="B2" i="3"/>
  <c r="S39" i="8" l="1"/>
  <c r="S45" i="8"/>
  <c r="S28" i="8"/>
  <c r="S14" i="8"/>
  <c r="S11" i="8"/>
  <c r="S16" i="8"/>
  <c r="S6" i="8"/>
  <c r="S21" i="8"/>
  <c r="S19" i="8"/>
  <c r="S41" i="8"/>
  <c r="S24" i="8"/>
  <c r="S20" i="8"/>
  <c r="S33" i="8"/>
  <c r="S31" i="8"/>
  <c r="S12" i="8"/>
  <c r="S37" i="8"/>
  <c r="S25" i="8"/>
  <c r="S8" i="8"/>
  <c r="S23" i="8"/>
  <c r="S5" i="8"/>
  <c r="S17" i="8"/>
  <c r="S7" i="8"/>
  <c r="S15" i="8"/>
  <c r="S29" i="8"/>
  <c r="S51" i="8"/>
  <c r="S42" i="8"/>
  <c r="S9" i="8"/>
  <c r="S46" i="8"/>
  <c r="S43" i="8"/>
  <c r="S48" i="8"/>
  <c r="S34" i="8"/>
  <c r="S38" i="8"/>
  <c r="S50" i="8"/>
  <c r="S44" i="8"/>
  <c r="S10" i="8"/>
  <c r="S18" i="8"/>
  <c r="S30" i="8"/>
  <c r="S4" i="8"/>
  <c r="S13" i="8"/>
  <c r="S26" i="8"/>
  <c r="S35" i="8"/>
  <c r="S40" i="8"/>
  <c r="S36" i="8"/>
  <c r="S27" i="8"/>
  <c r="S49" i="8"/>
  <c r="S32" i="8"/>
  <c r="S47" i="8"/>
  <c r="S22" i="8"/>
  <c r="E35" i="6"/>
  <c r="S37" i="4"/>
  <c r="E25" i="6"/>
  <c r="S27" i="4"/>
  <c r="E48" i="6"/>
  <c r="S50" i="4"/>
  <c r="E60" i="6"/>
  <c r="S62" i="4"/>
  <c r="E55" i="6"/>
  <c r="S57" i="4"/>
  <c r="E29" i="6"/>
  <c r="S31" i="4"/>
  <c r="E27" i="6"/>
  <c r="S29" i="4"/>
  <c r="E26" i="6"/>
  <c r="S28" i="4"/>
  <c r="E40" i="6"/>
  <c r="S42" i="4"/>
  <c r="E52" i="6"/>
  <c r="S54" i="4"/>
  <c r="E47" i="6"/>
  <c r="S49" i="4"/>
  <c r="E38" i="6"/>
  <c r="S40" i="4"/>
  <c r="E28" i="6"/>
  <c r="S30" i="4"/>
  <c r="E39" i="6"/>
  <c r="S41" i="4"/>
  <c r="E54" i="6"/>
  <c r="S56" i="4"/>
  <c r="E66" i="6"/>
  <c r="S68" i="4"/>
  <c r="E24" i="6"/>
  <c r="S26" i="4"/>
  <c r="E46" i="6"/>
  <c r="S48" i="4"/>
  <c r="E59" i="6"/>
  <c r="S61" i="4"/>
  <c r="E58" i="6"/>
  <c r="S60" i="4"/>
  <c r="E49" i="6"/>
  <c r="S51" i="4"/>
  <c r="E53" i="6"/>
  <c r="S55" i="4"/>
  <c r="E30" i="6"/>
  <c r="S32" i="4"/>
  <c r="E37" i="6"/>
  <c r="S39" i="4"/>
  <c r="E44" i="6"/>
  <c r="S46" i="4"/>
  <c r="E65" i="6"/>
  <c r="S67" i="4"/>
  <c r="E31" i="6"/>
  <c r="S33" i="4"/>
  <c r="E62" i="6"/>
  <c r="S64" i="4"/>
  <c r="E22" i="6"/>
  <c r="S24" i="4"/>
  <c r="E51" i="6"/>
  <c r="S53" i="4"/>
  <c r="E50" i="6"/>
  <c r="S52" i="4"/>
  <c r="E41" i="6"/>
  <c r="S43" i="4"/>
  <c r="E64" i="6"/>
  <c r="S66" i="4"/>
  <c r="E45" i="6"/>
  <c r="S47" i="4"/>
  <c r="E34" i="6"/>
  <c r="S36" i="4"/>
  <c r="E32" i="6"/>
  <c r="S34" i="4"/>
  <c r="E20" i="6"/>
  <c r="S22" i="4"/>
  <c r="E36" i="6"/>
  <c r="S38" i="4"/>
  <c r="E57" i="6"/>
  <c r="S59" i="4"/>
  <c r="E23" i="6"/>
  <c r="S25" i="4"/>
  <c r="E61" i="6"/>
  <c r="S63" i="4"/>
  <c r="E43" i="6"/>
  <c r="S45" i="4"/>
  <c r="E42" i="6"/>
  <c r="S44" i="4"/>
  <c r="E33" i="6"/>
  <c r="S35" i="4"/>
  <c r="E56" i="6"/>
  <c r="S58" i="4"/>
  <c r="E21" i="6"/>
  <c r="S23" i="4"/>
  <c r="E63" i="6"/>
  <c r="S65" i="4"/>
  <c r="R9" i="5"/>
  <c r="R17" i="5"/>
  <c r="R25" i="5"/>
  <c r="R33" i="5"/>
  <c r="R41" i="5"/>
  <c r="R49" i="5"/>
  <c r="R57" i="5"/>
  <c r="R65" i="5"/>
  <c r="D71" i="6"/>
  <c r="D79" i="6"/>
  <c r="D87" i="6"/>
  <c r="D95" i="6"/>
  <c r="R43" i="5"/>
  <c r="R13" i="5"/>
  <c r="R21" i="5"/>
  <c r="R29" i="5"/>
  <c r="R37" i="5"/>
  <c r="R45" i="5"/>
  <c r="R53" i="5"/>
  <c r="D67" i="6"/>
  <c r="D99" i="6"/>
  <c r="R22" i="5"/>
  <c r="R46" i="5"/>
  <c r="D68" i="6"/>
  <c r="D84" i="6"/>
  <c r="R10" i="5"/>
  <c r="R18" i="5"/>
  <c r="R26" i="5"/>
  <c r="R34" i="5"/>
  <c r="R42" i="5"/>
  <c r="R50" i="5"/>
  <c r="R58" i="5"/>
  <c r="R66" i="5"/>
  <c r="D72" i="6"/>
  <c r="D80" i="6"/>
  <c r="D88" i="6"/>
  <c r="D96" i="6"/>
  <c r="R19" i="5"/>
  <c r="R27" i="5"/>
  <c r="R35" i="5"/>
  <c r="R51" i="5"/>
  <c r="R59" i="5"/>
  <c r="R67" i="5"/>
  <c r="D73" i="6"/>
  <c r="D81" i="6"/>
  <c r="D89" i="6"/>
  <c r="D97" i="6"/>
  <c r="R20" i="5"/>
  <c r="R36" i="5"/>
  <c r="R14" i="5"/>
  <c r="R30" i="5"/>
  <c r="R38" i="5"/>
  <c r="R62" i="5"/>
  <c r="D92" i="6"/>
  <c r="R11" i="5"/>
  <c r="R12" i="5"/>
  <c r="R5" i="5"/>
  <c r="R6" i="5"/>
  <c r="R7" i="5"/>
  <c r="R15" i="5"/>
  <c r="R23" i="5"/>
  <c r="R31" i="5"/>
  <c r="R39" i="5"/>
  <c r="R47" i="5"/>
  <c r="R55" i="5"/>
  <c r="R63" i="5"/>
  <c r="D69" i="6"/>
  <c r="D77" i="6"/>
  <c r="D85" i="6"/>
  <c r="D93" i="6"/>
  <c r="D101" i="6"/>
  <c r="R16" i="5"/>
  <c r="R24" i="5"/>
  <c r="R32" i="5"/>
  <c r="R40" i="5"/>
  <c r="R48" i="5"/>
  <c r="R56" i="5"/>
  <c r="R64" i="5"/>
  <c r="D70" i="6"/>
  <c r="D78" i="6"/>
  <c r="D86" i="6"/>
  <c r="D94" i="6"/>
  <c r="D102" i="6"/>
  <c r="R28" i="5"/>
  <c r="R44" i="5"/>
  <c r="R52" i="5"/>
  <c r="R60" i="5"/>
  <c r="R68" i="5"/>
  <c r="D74" i="6"/>
  <c r="D82" i="6"/>
  <c r="D90" i="6"/>
  <c r="D98" i="6"/>
  <c r="R61" i="5"/>
  <c r="D75" i="6"/>
  <c r="D83" i="6"/>
  <c r="D91" i="6"/>
  <c r="R54" i="5"/>
  <c r="D76" i="6"/>
  <c r="D100" i="6"/>
  <c r="R4" i="5"/>
  <c r="R8" i="5"/>
  <c r="R2" i="3"/>
  <c r="R5" i="3"/>
  <c r="R13" i="3"/>
  <c r="R21" i="3"/>
  <c r="R29" i="3"/>
  <c r="R37" i="3"/>
  <c r="R45" i="3"/>
  <c r="R53" i="3"/>
  <c r="R61" i="3"/>
  <c r="R32" i="3"/>
  <c r="R56" i="3"/>
  <c r="R17" i="3"/>
  <c r="R65" i="3"/>
  <c r="R18" i="3"/>
  <c r="R50" i="3"/>
  <c r="R27" i="3"/>
  <c r="R67" i="3"/>
  <c r="R6" i="3"/>
  <c r="R14" i="3"/>
  <c r="R22" i="3"/>
  <c r="R30" i="3"/>
  <c r="R38" i="3"/>
  <c r="R46" i="3"/>
  <c r="R54" i="3"/>
  <c r="R62" i="3"/>
  <c r="R24" i="3"/>
  <c r="R64" i="3"/>
  <c r="R25" i="3"/>
  <c r="R57" i="3"/>
  <c r="R26" i="3"/>
  <c r="R58" i="3"/>
  <c r="R19" i="3"/>
  <c r="R51" i="3"/>
  <c r="R7" i="3"/>
  <c r="R15" i="3"/>
  <c r="R23" i="3"/>
  <c r="R31" i="3"/>
  <c r="R39" i="3"/>
  <c r="R47" i="3"/>
  <c r="R55" i="3"/>
  <c r="R63" i="3"/>
  <c r="R16" i="3"/>
  <c r="R40" i="3"/>
  <c r="R33" i="3"/>
  <c r="R42" i="3"/>
  <c r="R66" i="3"/>
  <c r="R35" i="3"/>
  <c r="R59" i="3"/>
  <c r="R8" i="3"/>
  <c r="R41" i="3"/>
  <c r="R10" i="3"/>
  <c r="R11" i="3"/>
  <c r="R12" i="3"/>
  <c r="R20" i="3"/>
  <c r="R28" i="3"/>
  <c r="R36" i="3"/>
  <c r="R44" i="3"/>
  <c r="R52" i="3"/>
  <c r="R60" i="3"/>
  <c r="R68" i="3"/>
  <c r="R48" i="3"/>
  <c r="R9" i="3"/>
  <c r="R49" i="3"/>
  <c r="R4" i="3"/>
  <c r="R34" i="3"/>
  <c r="R43" i="3"/>
  <c r="C46" i="6" l="1"/>
  <c r="S48" i="3"/>
  <c r="C63" i="6"/>
  <c r="S65" i="3"/>
  <c r="D30" i="6"/>
  <c r="M10" i="13" s="1"/>
  <c r="S32" i="5"/>
  <c r="D61" i="6"/>
  <c r="S63" i="5"/>
  <c r="D57" i="6"/>
  <c r="S59" i="5"/>
  <c r="D43" i="6"/>
  <c r="S45" i="5"/>
  <c r="C66" i="6"/>
  <c r="R46" i="13" s="1"/>
  <c r="S68" i="3"/>
  <c r="C31" i="6"/>
  <c r="L11" i="13" s="1"/>
  <c r="S33" i="3"/>
  <c r="C21" i="6"/>
  <c r="S23" i="3"/>
  <c r="C23" i="6"/>
  <c r="S25" i="3"/>
  <c r="C20" i="6"/>
  <c r="S22" i="3"/>
  <c r="C19" i="6"/>
  <c r="S21" i="3"/>
  <c r="D52" i="6"/>
  <c r="S54" i="5"/>
  <c r="D22" i="6"/>
  <c r="S24" i="5"/>
  <c r="D53" i="6"/>
  <c r="S55" i="5"/>
  <c r="D34" i="6"/>
  <c r="N14" i="13" s="1"/>
  <c r="S36" i="5"/>
  <c r="D49" i="6"/>
  <c r="S51" i="5"/>
  <c r="D64" i="6"/>
  <c r="S66" i="5"/>
  <c r="D35" i="6"/>
  <c r="S37" i="5"/>
  <c r="C29" i="6"/>
  <c r="M9" i="13" s="1"/>
  <c r="S31" i="3"/>
  <c r="C27" i="6"/>
  <c r="S29" i="3"/>
  <c r="C62" i="6"/>
  <c r="S64" i="3"/>
  <c r="D45" i="6"/>
  <c r="H25" i="13" s="1"/>
  <c r="S47" i="5"/>
  <c r="D27" i="6"/>
  <c r="D7" i="13" s="1"/>
  <c r="S29" i="5"/>
  <c r="C50" i="6"/>
  <c r="S52" i="3"/>
  <c r="C30" i="6"/>
  <c r="S32" i="3"/>
  <c r="D25" i="6"/>
  <c r="S27" i="5"/>
  <c r="D19" i="6"/>
  <c r="S21" i="5"/>
  <c r="C42" i="6"/>
  <c r="S44" i="3"/>
  <c r="C60" i="6"/>
  <c r="S62" i="3"/>
  <c r="D50" i="6"/>
  <c r="E30" i="13" s="1"/>
  <c r="S52" i="5"/>
  <c r="D40" i="6"/>
  <c r="S42" i="5"/>
  <c r="C34" i="6"/>
  <c r="S36" i="3"/>
  <c r="D59" i="6"/>
  <c r="S61" i="5"/>
  <c r="C40" i="6"/>
  <c r="S42" i="3"/>
  <c r="C28" i="6"/>
  <c r="S8" i="13" s="1"/>
  <c r="S30" i="3"/>
  <c r="C38" i="6"/>
  <c r="S40" i="3"/>
  <c r="D66" i="6"/>
  <c r="S68" i="5"/>
  <c r="D56" i="6"/>
  <c r="N36" i="13" s="1"/>
  <c r="S58" i="5"/>
  <c r="C39" i="6"/>
  <c r="R19" i="13" s="1"/>
  <c r="S41" i="3"/>
  <c r="D58" i="6"/>
  <c r="S60" i="5"/>
  <c r="D44" i="6"/>
  <c r="S46" i="5"/>
  <c r="C61" i="6"/>
  <c r="S63" i="3"/>
  <c r="C65" i="6"/>
  <c r="P45" i="13" s="1"/>
  <c r="S67" i="3"/>
  <c r="D62" i="6"/>
  <c r="S64" i="5"/>
  <c r="D47" i="6"/>
  <c r="S49" i="5"/>
  <c r="C25" i="6"/>
  <c r="S27" i="3"/>
  <c r="C55" i="6"/>
  <c r="P35" i="13" s="1"/>
  <c r="S57" i="3"/>
  <c r="C58" i="6"/>
  <c r="S60" i="3"/>
  <c r="C54" i="6"/>
  <c r="S56" i="3"/>
  <c r="D33" i="6"/>
  <c r="S35" i="5"/>
  <c r="D63" i="6"/>
  <c r="Q43" i="13" s="1"/>
  <c r="S65" i="5"/>
  <c r="C41" i="6"/>
  <c r="S43" i="3"/>
  <c r="C22" i="6"/>
  <c r="S24" i="3"/>
  <c r="D37" i="6"/>
  <c r="S39" i="5"/>
  <c r="D48" i="6"/>
  <c r="S50" i="5"/>
  <c r="D55" i="6"/>
  <c r="S57" i="5"/>
  <c r="C32" i="6"/>
  <c r="S34" i="3"/>
  <c r="C49" i="6"/>
  <c r="E29" i="13" s="1"/>
  <c r="S51" i="3"/>
  <c r="C59" i="6"/>
  <c r="I39" i="13" s="1"/>
  <c r="S61" i="3"/>
  <c r="D29" i="6"/>
  <c r="S31" i="5"/>
  <c r="D20" i="6"/>
  <c r="S22" i="5"/>
  <c r="C57" i="6"/>
  <c r="O37" i="13" s="1"/>
  <c r="S59" i="3"/>
  <c r="C53" i="6"/>
  <c r="S55" i="3"/>
  <c r="C52" i="6"/>
  <c r="T32" i="13" s="1"/>
  <c r="S54" i="3"/>
  <c r="C51" i="6"/>
  <c r="S53" i="3"/>
  <c r="D42" i="6"/>
  <c r="J22" i="13" s="1"/>
  <c r="S44" i="5"/>
  <c r="D54" i="6"/>
  <c r="R34" i="13" s="1"/>
  <c r="S56" i="5"/>
  <c r="D21" i="6"/>
  <c r="S23" i="5"/>
  <c r="D60" i="6"/>
  <c r="I40" i="13" s="1"/>
  <c r="S62" i="5"/>
  <c r="D32" i="6"/>
  <c r="R12" i="13" s="1"/>
  <c r="S34" i="5"/>
  <c r="D41" i="6"/>
  <c r="J21" i="13" s="1"/>
  <c r="S43" i="5"/>
  <c r="D39" i="6"/>
  <c r="S41" i="5"/>
  <c r="C47" i="6"/>
  <c r="T27" i="13" s="1"/>
  <c r="S49" i="3"/>
  <c r="C26" i="6"/>
  <c r="M6" i="13" s="1"/>
  <c r="S28" i="3"/>
  <c r="C33" i="6"/>
  <c r="S35" i="3"/>
  <c r="C45" i="6"/>
  <c r="S47" i="3"/>
  <c r="C56" i="6"/>
  <c r="S58" i="3"/>
  <c r="C44" i="6"/>
  <c r="S24" i="13" s="1"/>
  <c r="S46" i="3"/>
  <c r="C48" i="6"/>
  <c r="S50" i="3"/>
  <c r="C43" i="6"/>
  <c r="S45" i="3"/>
  <c r="D26" i="6"/>
  <c r="S28" i="5"/>
  <c r="D46" i="6"/>
  <c r="E26" i="13" s="1"/>
  <c r="S48" i="5"/>
  <c r="D36" i="6"/>
  <c r="C16" i="13" s="1"/>
  <c r="S38" i="5"/>
  <c r="D24" i="6"/>
  <c r="S26" i="5"/>
  <c r="D31" i="6"/>
  <c r="S33" i="5"/>
  <c r="C64" i="6"/>
  <c r="D44" i="13" s="1"/>
  <c r="S66" i="3"/>
  <c r="C37" i="6"/>
  <c r="S39" i="3"/>
  <c r="C24" i="6"/>
  <c r="S26" i="3"/>
  <c r="C36" i="6"/>
  <c r="S38" i="3"/>
  <c r="C35" i="6"/>
  <c r="S37" i="3"/>
  <c r="D38" i="6"/>
  <c r="P18" i="13" s="1"/>
  <c r="S40" i="5"/>
  <c r="D28" i="6"/>
  <c r="S30" i="5"/>
  <c r="D65" i="6"/>
  <c r="S67" i="5"/>
  <c r="D51" i="6"/>
  <c r="N31" i="13" s="1"/>
  <c r="S53" i="5"/>
  <c r="D23" i="6"/>
  <c r="S25" i="5"/>
  <c r="D38" i="13"/>
  <c r="I42" i="13"/>
  <c r="N32" i="13"/>
  <c r="E32" i="13"/>
  <c r="G23" i="13"/>
  <c r="F42" i="13"/>
  <c r="U38" i="13"/>
  <c r="L23" i="13"/>
  <c r="B42" i="13"/>
  <c r="S38" i="13"/>
  <c r="C40" i="13"/>
  <c r="B32" i="13"/>
  <c r="C32" i="13"/>
  <c r="L42" i="13"/>
  <c r="E38" i="13"/>
  <c r="K40" i="13"/>
  <c r="D40" i="13"/>
  <c r="J32" i="13"/>
  <c r="O32" i="13"/>
  <c r="T23" i="13"/>
  <c r="I38" i="13"/>
  <c r="G42" i="13"/>
  <c r="R42" i="13"/>
  <c r="M42" i="13"/>
  <c r="D42" i="13"/>
  <c r="C42" i="13"/>
  <c r="P42" i="13"/>
  <c r="N42" i="13"/>
  <c r="T42" i="13"/>
  <c r="O40" i="13"/>
  <c r="P40" i="13"/>
  <c r="I32" i="13"/>
  <c r="L32" i="13"/>
  <c r="D23" i="13"/>
  <c r="H42" i="13"/>
  <c r="K42" i="13"/>
  <c r="F38" i="13"/>
  <c r="P38" i="13"/>
  <c r="C38" i="13"/>
  <c r="G38" i="13"/>
  <c r="H38" i="13"/>
  <c r="R38" i="13"/>
  <c r="K38" i="13"/>
  <c r="T38" i="13"/>
  <c r="Q38" i="13"/>
  <c r="O27" i="13"/>
  <c r="B27" i="13"/>
  <c r="S27" i="13"/>
  <c r="E27" i="13"/>
  <c r="G27" i="13"/>
  <c r="F27" i="13"/>
  <c r="D27" i="13"/>
  <c r="Q40" i="13"/>
  <c r="M40" i="13"/>
  <c r="L40" i="13"/>
  <c r="U32" i="13"/>
  <c r="R32" i="13"/>
  <c r="K32" i="13"/>
  <c r="F23" i="13"/>
  <c r="F11" i="13"/>
  <c r="N27" i="13"/>
  <c r="E42" i="13"/>
  <c r="Q42" i="13"/>
  <c r="O38" i="13"/>
  <c r="B38" i="13"/>
  <c r="S40" i="13"/>
  <c r="N40" i="13"/>
  <c r="B40" i="13"/>
  <c r="G32" i="13"/>
  <c r="Q32" i="13"/>
  <c r="P32" i="13"/>
  <c r="U42" i="13"/>
  <c r="O42" i="13"/>
  <c r="M38" i="13"/>
  <c r="L38" i="13"/>
  <c r="M23" i="13"/>
  <c r="N23" i="13"/>
  <c r="P23" i="13"/>
  <c r="S23" i="13"/>
  <c r="B23" i="13"/>
  <c r="U23" i="13"/>
  <c r="C23" i="13"/>
  <c r="O23" i="13"/>
  <c r="K23" i="13"/>
  <c r="I23" i="13"/>
  <c r="H23" i="13"/>
  <c r="Q23" i="13"/>
  <c r="U40" i="13"/>
  <c r="H40" i="13"/>
  <c r="H32" i="13"/>
  <c r="F32" i="13"/>
  <c r="J23" i="13"/>
  <c r="J42" i="13"/>
  <c r="S42" i="13"/>
  <c r="N38" i="13"/>
  <c r="J38" i="13"/>
  <c r="E23" i="13" l="1"/>
  <c r="D46" i="13"/>
  <c r="R23" i="13"/>
  <c r="Q8" i="13"/>
  <c r="P46" i="13"/>
  <c r="U8" i="13"/>
  <c r="K11" i="13"/>
  <c r="P9" i="13"/>
  <c r="E9" i="13"/>
  <c r="B37" i="13"/>
  <c r="F46" i="13"/>
  <c r="J45" i="13"/>
  <c r="S39" i="13"/>
  <c r="U19" i="13"/>
  <c r="L8" i="13"/>
  <c r="U39" i="13"/>
  <c r="Q19" i="13"/>
  <c r="B39" i="13"/>
  <c r="E8" i="13"/>
  <c r="O10" i="13"/>
  <c r="L13" i="13"/>
  <c r="R30" i="13"/>
  <c r="P31" i="13"/>
  <c r="N46" i="13"/>
  <c r="K37" i="13"/>
  <c r="K46" i="13"/>
  <c r="B35" i="13"/>
  <c r="U46" i="13"/>
  <c r="I46" i="13"/>
  <c r="K6" i="13"/>
  <c r="E46" i="13"/>
  <c r="P20" i="13"/>
  <c r="C46" i="13"/>
  <c r="J46" i="13"/>
  <c r="O44" i="13"/>
  <c r="Q29" i="13"/>
  <c r="L44" i="13"/>
  <c r="I29" i="13"/>
  <c r="O35" i="13"/>
  <c r="K39" i="13"/>
  <c r="P28" i="13"/>
  <c r="F33" i="13"/>
  <c r="E17" i="13"/>
  <c r="G45" i="13"/>
  <c r="K45" i="13"/>
  <c r="G19" i="13"/>
  <c r="R45" i="13"/>
  <c r="L39" i="13"/>
  <c r="I8" i="13"/>
  <c r="J44" i="13"/>
  <c r="N29" i="13"/>
  <c r="T39" i="13"/>
  <c r="O45" i="13"/>
  <c r="S11" i="13"/>
  <c r="L46" i="13"/>
  <c r="P25" i="13"/>
  <c r="H30" i="13"/>
  <c r="C6" i="13"/>
  <c r="R35" i="13"/>
  <c r="M25" i="13"/>
  <c r="L27" i="13"/>
  <c r="Q39" i="13"/>
  <c r="I25" i="13"/>
  <c r="G30" i="13"/>
  <c r="Q13" i="13"/>
  <c r="J15" i="13"/>
  <c r="I9" i="13"/>
  <c r="K35" i="13"/>
  <c r="R24" i="13"/>
  <c r="N35" i="13"/>
  <c r="B24" i="13"/>
  <c r="K8" i="13"/>
  <c r="H9" i="13"/>
  <c r="O9" i="13"/>
  <c r="T9" i="13"/>
  <c r="O6" i="13"/>
  <c r="P27" i="13"/>
  <c r="K22" i="13"/>
  <c r="Q46" i="13"/>
  <c r="H39" i="13"/>
  <c r="T46" i="13"/>
  <c r="F8" i="13"/>
  <c r="G26" i="13"/>
  <c r="M30" i="13"/>
  <c r="Q26" i="13"/>
  <c r="D12" i="13"/>
  <c r="K25" i="13"/>
  <c r="M26" i="13"/>
  <c r="E10" i="13"/>
  <c r="P12" i="13"/>
  <c r="O25" i="13"/>
  <c r="T31" i="13"/>
  <c r="U10" i="13"/>
  <c r="S22" i="13"/>
  <c r="I30" i="13"/>
  <c r="T10" i="13"/>
  <c r="H10" i="13"/>
  <c r="U15" i="13"/>
  <c r="F10" i="13"/>
  <c r="D33" i="13"/>
  <c r="D10" i="13"/>
  <c r="C10" i="13"/>
  <c r="B25" i="13"/>
  <c r="S33" i="13"/>
  <c r="N10" i="13"/>
  <c r="L17" i="13"/>
  <c r="C13" i="13"/>
  <c r="K33" i="13"/>
  <c r="Q11" i="13"/>
  <c r="P22" i="13"/>
  <c r="O30" i="13"/>
  <c r="C26" i="13"/>
  <c r="U36" i="13"/>
  <c r="D21" i="13"/>
  <c r="T26" i="13"/>
  <c r="S13" i="13"/>
  <c r="L26" i="13"/>
  <c r="O36" i="13"/>
  <c r="Q22" i="13"/>
  <c r="S12" i="13"/>
  <c r="H26" i="13"/>
  <c r="C25" i="13"/>
  <c r="B26" i="13"/>
  <c r="N25" i="13"/>
  <c r="D30" i="13"/>
  <c r="M12" i="13"/>
  <c r="B22" i="13"/>
  <c r="S10" i="13"/>
  <c r="E12" i="13"/>
  <c r="H34" i="13"/>
  <c r="L25" i="13"/>
  <c r="J25" i="13"/>
  <c r="B36" i="13"/>
  <c r="P10" i="13"/>
  <c r="U25" i="13"/>
  <c r="F30" i="13"/>
  <c r="L30" i="13"/>
  <c r="I12" i="13"/>
  <c r="R36" i="13"/>
  <c r="O31" i="13"/>
  <c r="O12" i="13"/>
  <c r="P26" i="13"/>
  <c r="T22" i="13"/>
  <c r="U12" i="13"/>
  <c r="S15" i="13"/>
  <c r="F12" i="13"/>
  <c r="C36" i="13"/>
  <c r="R25" i="13"/>
  <c r="G13" i="13"/>
  <c r="M33" i="13"/>
  <c r="I22" i="13"/>
  <c r="N13" i="13"/>
  <c r="F18" i="13"/>
  <c r="N12" i="13"/>
  <c r="D22" i="13"/>
  <c r="J12" i="13"/>
  <c r="Q30" i="13"/>
  <c r="S30" i="13"/>
  <c r="M22" i="13"/>
  <c r="J18" i="13"/>
  <c r="N43" i="13"/>
  <c r="D26" i="13"/>
  <c r="J34" i="13"/>
  <c r="S25" i="13"/>
  <c r="O26" i="13"/>
  <c r="C30" i="13"/>
  <c r="Q25" i="13"/>
  <c r="D25" i="13"/>
  <c r="N26" i="13"/>
  <c r="Q10" i="13"/>
  <c r="F22" i="13"/>
  <c r="I20" i="13"/>
  <c r="J30" i="13"/>
  <c r="T30" i="13"/>
  <c r="I10" i="13"/>
  <c r="K36" i="13"/>
  <c r="G10" i="13"/>
  <c r="K43" i="13"/>
  <c r="O14" i="13"/>
  <c r="U18" i="13"/>
  <c r="K10" i="13"/>
  <c r="S17" i="13"/>
  <c r="D31" i="13"/>
  <c r="O22" i="13"/>
  <c r="K26" i="13"/>
  <c r="U17" i="13"/>
  <c r="H15" i="13"/>
  <c r="L12" i="13"/>
  <c r="E31" i="13"/>
  <c r="D36" i="13"/>
  <c r="T25" i="13"/>
  <c r="F25" i="13"/>
  <c r="I26" i="13"/>
  <c r="B31" i="13"/>
  <c r="U22" i="13"/>
  <c r="P34" i="13"/>
  <c r="P30" i="13"/>
  <c r="B30" i="13"/>
  <c r="N22" i="13"/>
  <c r="K17" i="13"/>
  <c r="E34" i="13"/>
  <c r="U30" i="13"/>
  <c r="C22" i="13"/>
  <c r="U26" i="13"/>
  <c r="R10" i="13"/>
  <c r="C7" i="13"/>
  <c r="B10" i="13"/>
  <c r="S36" i="13"/>
  <c r="S26" i="13"/>
  <c r="C12" i="13"/>
  <c r="L22" i="13"/>
  <c r="Q12" i="13"/>
  <c r="L31" i="13"/>
  <c r="G22" i="13"/>
  <c r="H22" i="13"/>
  <c r="K30" i="13"/>
  <c r="E22" i="13"/>
  <c r="I43" i="13"/>
  <c r="N18" i="13"/>
  <c r="E43" i="13"/>
  <c r="D34" i="13"/>
  <c r="U34" i="13"/>
  <c r="Q20" i="13"/>
  <c r="U14" i="13"/>
  <c r="S14" i="13"/>
  <c r="K21" i="13"/>
  <c r="K20" i="13"/>
  <c r="F43" i="13"/>
  <c r="T7" i="13"/>
  <c r="M34" i="13"/>
  <c r="S34" i="13"/>
  <c r="J20" i="13"/>
  <c r="H14" i="13"/>
  <c r="M14" i="13"/>
  <c r="B14" i="13"/>
  <c r="H7" i="13"/>
  <c r="E16" i="13"/>
  <c r="C21" i="13"/>
  <c r="L43" i="13"/>
  <c r="I18" i="13"/>
  <c r="S18" i="13"/>
  <c r="C14" i="13"/>
  <c r="O21" i="13"/>
  <c r="N7" i="13"/>
  <c r="T21" i="13"/>
  <c r="I21" i="13"/>
  <c r="B18" i="13"/>
  <c r="Q18" i="13"/>
  <c r="R18" i="13"/>
  <c r="Q14" i="13"/>
  <c r="R7" i="13"/>
  <c r="T43" i="13"/>
  <c r="E7" i="13"/>
  <c r="O43" i="13"/>
  <c r="Q34" i="13"/>
  <c r="S7" i="13"/>
  <c r="L20" i="13"/>
  <c r="I14" i="13"/>
  <c r="E14" i="13"/>
  <c r="H43" i="13"/>
  <c r="I34" i="13"/>
  <c r="B34" i="13"/>
  <c r="L7" i="13"/>
  <c r="B21" i="13"/>
  <c r="M20" i="13"/>
  <c r="G14" i="13"/>
  <c r="L34" i="13"/>
  <c r="B43" i="13"/>
  <c r="N21" i="13"/>
  <c r="P21" i="13"/>
  <c r="L18" i="13"/>
  <c r="P14" i="13"/>
  <c r="F34" i="13"/>
  <c r="B41" i="13"/>
  <c r="N20" i="13"/>
  <c r="B46" i="13"/>
  <c r="R43" i="13"/>
  <c r="H20" i="13"/>
  <c r="B7" i="13"/>
  <c r="H18" i="13"/>
  <c r="U20" i="13"/>
  <c r="D18" i="13"/>
  <c r="M18" i="13"/>
  <c r="N34" i="13"/>
  <c r="T20" i="13"/>
  <c r="J14" i="13"/>
  <c r="M43" i="13"/>
  <c r="T14" i="13"/>
  <c r="D14" i="13"/>
  <c r="F21" i="13"/>
  <c r="T18" i="13"/>
  <c r="F14" i="13"/>
  <c r="R21" i="13"/>
  <c r="G7" i="13"/>
  <c r="K18" i="13"/>
  <c r="B20" i="13"/>
  <c r="Q21" i="13"/>
  <c r="U21" i="13"/>
  <c r="R14" i="13"/>
  <c r="U7" i="13"/>
  <c r="G18" i="13"/>
  <c r="S21" i="13"/>
  <c r="C20" i="13"/>
  <c r="B16" i="13"/>
  <c r="F31" i="13"/>
  <c r="K12" i="13"/>
  <c r="G34" i="13"/>
  <c r="G40" i="13"/>
  <c r="C43" i="13"/>
  <c r="K14" i="13"/>
  <c r="E21" i="13"/>
  <c r="K34" i="13"/>
  <c r="J7" i="13"/>
  <c r="U43" i="13"/>
  <c r="G21" i="13"/>
  <c r="M21" i="13"/>
  <c r="K7" i="13"/>
  <c r="D43" i="13"/>
  <c r="S20" i="13"/>
  <c r="T34" i="13"/>
  <c r="L21" i="13"/>
  <c r="G43" i="13"/>
  <c r="C34" i="13"/>
  <c r="O34" i="13"/>
  <c r="J43" i="13"/>
  <c r="Q7" i="13"/>
  <c r="S43" i="13"/>
  <c r="I7" i="13"/>
  <c r="R40" i="13"/>
  <c r="F7" i="13"/>
  <c r="E18" i="13"/>
  <c r="P43" i="13"/>
  <c r="P7" i="13"/>
  <c r="O7" i="13"/>
  <c r="M7" i="13"/>
  <c r="O18" i="13"/>
  <c r="G25" i="13"/>
  <c r="M41" i="13"/>
  <c r="J24" i="13"/>
  <c r="F44" i="13"/>
  <c r="T41" i="13"/>
  <c r="H37" i="13"/>
  <c r="S29" i="13"/>
  <c r="T24" i="13"/>
  <c r="H24" i="13"/>
  <c r="P44" i="13"/>
  <c r="R16" i="13"/>
  <c r="C41" i="13"/>
  <c r="K27" i="13"/>
  <c r="T15" i="13"/>
  <c r="G44" i="13"/>
  <c r="E44" i="13"/>
  <c r="I36" i="13"/>
  <c r="H31" i="13"/>
  <c r="B15" i="13"/>
  <c r="S6" i="13"/>
  <c r="S31" i="13"/>
  <c r="M24" i="13"/>
  <c r="E36" i="13"/>
  <c r="N6" i="13"/>
  <c r="I6" i="13"/>
  <c r="H27" i="13"/>
  <c r="C31" i="13"/>
  <c r="T37" i="13"/>
  <c r="M29" i="13"/>
  <c r="U41" i="13"/>
  <c r="L41" i="13"/>
  <c r="M27" i="13"/>
  <c r="D37" i="13"/>
  <c r="B45" i="13"/>
  <c r="F36" i="13"/>
  <c r="J40" i="13"/>
  <c r="F40" i="13"/>
  <c r="D41" i="13"/>
  <c r="H44" i="13"/>
  <c r="Q44" i="13"/>
  <c r="P6" i="13"/>
  <c r="U24" i="13"/>
  <c r="H6" i="13"/>
  <c r="R31" i="13"/>
  <c r="M37" i="13"/>
  <c r="L29" i="13"/>
  <c r="F41" i="13"/>
  <c r="R41" i="13"/>
  <c r="K24" i="13"/>
  <c r="M36" i="13"/>
  <c r="Q16" i="13"/>
  <c r="M31" i="13"/>
  <c r="I37" i="13"/>
  <c r="K29" i="13"/>
  <c r="H41" i="13"/>
  <c r="N41" i="13"/>
  <c r="S44" i="13"/>
  <c r="S16" i="13"/>
  <c r="P16" i="13"/>
  <c r="I31" i="13"/>
  <c r="F24" i="13"/>
  <c r="Q15" i="13"/>
  <c r="P29" i="13"/>
  <c r="Q41" i="13"/>
  <c r="G41" i="13"/>
  <c r="H16" i="13"/>
  <c r="J37" i="13"/>
  <c r="C44" i="13"/>
  <c r="J6" i="13"/>
  <c r="K41" i="13"/>
  <c r="P41" i="13"/>
  <c r="U44" i="13"/>
  <c r="Q27" i="13"/>
  <c r="R37" i="13"/>
  <c r="G16" i="13"/>
  <c r="P15" i="13"/>
  <c r="P36" i="13"/>
  <c r="S37" i="13"/>
  <c r="D16" i="13"/>
  <c r="E24" i="13"/>
  <c r="P24" i="13"/>
  <c r="G36" i="13"/>
  <c r="G6" i="13"/>
  <c r="E6" i="13"/>
  <c r="C27" i="13"/>
  <c r="J16" i="13"/>
  <c r="K31" i="13"/>
  <c r="P37" i="13"/>
  <c r="F29" i="13"/>
  <c r="U29" i="13"/>
  <c r="O41" i="13"/>
  <c r="N44" i="13"/>
  <c r="R29" i="13"/>
  <c r="K13" i="13"/>
  <c r="R27" i="13"/>
  <c r="J27" i="13"/>
  <c r="I27" i="13"/>
  <c r="I24" i="13"/>
  <c r="B44" i="13"/>
  <c r="N24" i="13"/>
  <c r="O15" i="13"/>
  <c r="E41" i="13"/>
  <c r="G24" i="13"/>
  <c r="B6" i="13"/>
  <c r="L37" i="13"/>
  <c r="B29" i="13"/>
  <c r="T29" i="13"/>
  <c r="E15" i="13"/>
  <c r="T44" i="13"/>
  <c r="I41" i="13"/>
  <c r="T36" i="13"/>
  <c r="I16" i="13"/>
  <c r="G15" i="13"/>
  <c r="J36" i="13"/>
  <c r="N16" i="13"/>
  <c r="C24" i="13"/>
  <c r="D24" i="13"/>
  <c r="L36" i="13"/>
  <c r="R6" i="13"/>
  <c r="U6" i="13"/>
  <c r="U27" i="13"/>
  <c r="T16" i="13"/>
  <c r="U31" i="13"/>
  <c r="N37" i="13"/>
  <c r="G29" i="13"/>
  <c r="O29" i="13"/>
  <c r="S41" i="13"/>
  <c r="T13" i="13"/>
  <c r="Q36" i="13"/>
  <c r="J29" i="13"/>
  <c r="F6" i="13"/>
  <c r="R20" i="13"/>
  <c r="O24" i="13"/>
  <c r="M46" i="13"/>
  <c r="O17" i="13"/>
  <c r="M44" i="13"/>
  <c r="R15" i="13"/>
  <c r="R44" i="13"/>
  <c r="Q24" i="13"/>
  <c r="T6" i="13"/>
  <c r="D29" i="13"/>
  <c r="F37" i="13"/>
  <c r="O16" i="13"/>
  <c r="C37" i="13"/>
  <c r="C29" i="13"/>
  <c r="H29" i="13"/>
  <c r="J41" i="13"/>
  <c r="L6" i="13"/>
  <c r="E20" i="13"/>
  <c r="B13" i="13"/>
  <c r="D20" i="13"/>
  <c r="H12" i="13"/>
  <c r="S46" i="13"/>
  <c r="G20" i="13"/>
  <c r="B28" i="13"/>
  <c r="D28" i="13"/>
  <c r="K28" i="13"/>
  <c r="P8" i="13"/>
  <c r="D9" i="13"/>
  <c r="S45" i="13"/>
  <c r="E39" i="13"/>
  <c r="C19" i="13"/>
  <c r="M8" i="13"/>
  <c r="N8" i="13"/>
  <c r="T35" i="13"/>
  <c r="C9" i="13"/>
  <c r="D17" i="13"/>
  <c r="L19" i="13"/>
  <c r="C28" i="13"/>
  <c r="P13" i="13"/>
  <c r="Q17" i="13"/>
  <c r="R11" i="13"/>
  <c r="I33" i="13"/>
  <c r="M45" i="13"/>
  <c r="U45" i="13"/>
  <c r="M17" i="13"/>
  <c r="S28" i="13"/>
  <c r="K19" i="13"/>
  <c r="P39" i="13"/>
  <c r="O39" i="13"/>
  <c r="O11" i="13"/>
  <c r="O19" i="13"/>
  <c r="J28" i="13"/>
  <c r="J9" i="13"/>
  <c r="U35" i="13"/>
  <c r="J8" i="13"/>
  <c r="O8" i="13"/>
  <c r="I28" i="13"/>
  <c r="E13" i="13"/>
  <c r="B33" i="13"/>
  <c r="G39" i="13"/>
  <c r="U11" i="13"/>
  <c r="J33" i="13"/>
  <c r="H8" i="13"/>
  <c r="D8" i="13"/>
  <c r="L35" i="13"/>
  <c r="R9" i="13"/>
  <c r="F17" i="13"/>
  <c r="M19" i="13"/>
  <c r="F35" i="13"/>
  <c r="E28" i="13"/>
  <c r="I13" i="13"/>
  <c r="C33" i="13"/>
  <c r="H45" i="13"/>
  <c r="U28" i="13"/>
  <c r="J39" i="13"/>
  <c r="P11" i="13"/>
  <c r="G11" i="13"/>
  <c r="H19" i="13"/>
  <c r="M11" i="13"/>
  <c r="E37" i="13"/>
  <c r="N28" i="13"/>
  <c r="C35" i="13"/>
  <c r="T17" i="13"/>
  <c r="H13" i="13"/>
  <c r="R8" i="13"/>
  <c r="F45" i="13"/>
  <c r="G17" i="13"/>
  <c r="Q35" i="13"/>
  <c r="E45" i="13"/>
  <c r="N33" i="13"/>
  <c r="S19" i="13"/>
  <c r="G8" i="13"/>
  <c r="J35" i="13"/>
  <c r="B9" i="13"/>
  <c r="J17" i="13"/>
  <c r="B17" i="13"/>
  <c r="H17" i="13"/>
  <c r="O28" i="13"/>
  <c r="M13" i="13"/>
  <c r="H33" i="13"/>
  <c r="C45" i="13"/>
  <c r="N11" i="13"/>
  <c r="M39" i="13"/>
  <c r="J11" i="13"/>
  <c r="T11" i="13"/>
  <c r="J19" i="13"/>
  <c r="P33" i="13"/>
  <c r="B11" i="13"/>
  <c r="S35" i="13"/>
  <c r="Q45" i="13"/>
  <c r="H11" i="13"/>
  <c r="M28" i="13"/>
  <c r="R17" i="13"/>
  <c r="P17" i="13"/>
  <c r="O33" i="13"/>
  <c r="I19" i="13"/>
  <c r="G28" i="13"/>
  <c r="U13" i="13"/>
  <c r="F9" i="13"/>
  <c r="E33" i="13"/>
  <c r="D45" i="13"/>
  <c r="C39" i="13"/>
  <c r="D39" i="13"/>
  <c r="I11" i="13"/>
  <c r="C11" i="13"/>
  <c r="H35" i="13"/>
  <c r="D19" i="13"/>
  <c r="N39" i="13"/>
  <c r="F13" i="13"/>
  <c r="D13" i="13"/>
  <c r="S9" i="13"/>
  <c r="E11" i="13"/>
  <c r="M35" i="13"/>
  <c r="L9" i="13"/>
  <c r="I17" i="13"/>
  <c r="N17" i="13"/>
  <c r="Q33" i="13"/>
  <c r="F28" i="13"/>
  <c r="I45" i="13"/>
  <c r="U33" i="13"/>
  <c r="K9" i="13"/>
  <c r="Q28" i="13"/>
  <c r="L28" i="13"/>
  <c r="J13" i="13"/>
  <c r="T33" i="13"/>
  <c r="N9" i="13"/>
  <c r="R33" i="13"/>
  <c r="N45" i="13"/>
  <c r="F39" i="13"/>
  <c r="D11" i="13"/>
  <c r="G33" i="13"/>
  <c r="Q9" i="13"/>
  <c r="I35" i="13"/>
  <c r="L15" i="13"/>
  <c r="L45" i="13"/>
  <c r="O13" i="13"/>
  <c r="H36" i="13"/>
  <c r="T12" i="13"/>
  <c r="G46" i="13"/>
  <c r="J10" i="13"/>
  <c r="F15" i="13"/>
  <c r="H28" i="13"/>
  <c r="C17" i="13"/>
  <c r="L33" i="13"/>
  <c r="R39" i="13"/>
  <c r="G35" i="13"/>
  <c r="G12" i="13"/>
  <c r="F20" i="13"/>
  <c r="D35" i="13"/>
  <c r="I44" i="13"/>
  <c r="D15" i="13"/>
  <c r="Q37" i="13"/>
  <c r="O46" i="13"/>
  <c r="T28" i="13"/>
  <c r="R13" i="13"/>
  <c r="G37" i="13"/>
  <c r="M16" i="13"/>
  <c r="E35" i="13"/>
  <c r="L24" i="13"/>
  <c r="R28" i="13"/>
  <c r="B8" i="13"/>
  <c r="P19" i="13"/>
  <c r="G9" i="13"/>
  <c r="J31" i="13"/>
  <c r="N15" i="13"/>
  <c r="B19" i="13"/>
  <c r="K15" i="13"/>
  <c r="E19" i="13"/>
  <c r="D6" i="13"/>
  <c r="I15" i="13"/>
  <c r="Q6" i="13"/>
  <c r="K44" i="13"/>
  <c r="C15" i="13"/>
  <c r="L16" i="13"/>
  <c r="F16" i="13"/>
  <c r="U16" i="13"/>
  <c r="T45" i="13"/>
  <c r="N19" i="13"/>
  <c r="T8" i="13"/>
  <c r="U9" i="13"/>
  <c r="G31" i="13"/>
  <c r="M15" i="13"/>
  <c r="F19" i="13"/>
  <c r="T19" i="13"/>
  <c r="E40" i="13"/>
  <c r="L10" i="13"/>
  <c r="H46" i="13"/>
  <c r="D32" i="13"/>
  <c r="K16" i="13"/>
  <c r="R26" i="13"/>
  <c r="O20" i="13"/>
  <c r="C8" i="13"/>
  <c r="F26" i="13"/>
  <c r="U37" i="13"/>
  <c r="S32" i="13"/>
  <c r="E25" i="13"/>
  <c r="J26" i="13"/>
  <c r="M32" i="13"/>
  <c r="Q31" i="13"/>
  <c r="B12" i="13"/>
  <c r="T40" i="13"/>
  <c r="H21" i="13"/>
  <c r="C18" i="13"/>
  <c r="L14" i="13"/>
  <c r="R22" i="13"/>
  <c r="N30" i="13"/>
  <c r="U47" i="13" l="1"/>
  <c r="N47" i="13"/>
  <c r="O47" i="13"/>
  <c r="J47" i="13"/>
  <c r="P47" i="13"/>
  <c r="D47" i="13"/>
  <c r="K47" i="13"/>
  <c r="L47" i="13"/>
  <c r="M47" i="13"/>
  <c r="I47" i="13"/>
  <c r="B47" i="13"/>
  <c r="C47" i="13"/>
  <c r="S47" i="13"/>
  <c r="T47" i="13"/>
  <c r="Q47" i="13"/>
  <c r="G47" i="13"/>
  <c r="R47" i="13"/>
  <c r="F47" i="13"/>
  <c r="E47" i="13"/>
  <c r="H47" i="13"/>
  <c r="F1" i="13" l="1"/>
  <c r="R4" i="9"/>
  <c r="G1" i="13" l="1"/>
  <c r="S4" i="9"/>
</calcChain>
</file>

<file path=xl/sharedStrings.xml><?xml version="1.0" encoding="utf-8"?>
<sst xmlns="http://schemas.openxmlformats.org/spreadsheetml/2006/main" count="179" uniqueCount="34">
  <si>
    <t>Interest Rate</t>
  </si>
  <si>
    <t>Term</t>
  </si>
  <si>
    <t>Whole Life</t>
  </si>
  <si>
    <t>With Intervention</t>
  </si>
  <si>
    <t>Total</t>
  </si>
  <si>
    <t>Without Intervention</t>
  </si>
  <si>
    <t>Age</t>
  </si>
  <si>
    <t>Very Low Risk</t>
  </si>
  <si>
    <t xml:space="preserve">Low Risk </t>
  </si>
  <si>
    <t xml:space="preserve">Medium Risk </t>
  </si>
  <si>
    <t>High Risk</t>
  </si>
  <si>
    <t>Total %</t>
  </si>
  <si>
    <t>Participation</t>
  </si>
  <si>
    <t>No Interventions</t>
  </si>
  <si>
    <t>Smoking Cessation</t>
  </si>
  <si>
    <t>Wellness Program</t>
  </si>
  <si>
    <t>Chronic Disease Management</t>
  </si>
  <si>
    <t xml:space="preserve">Cancer Prevention Strategies </t>
  </si>
  <si>
    <t xml:space="preserve">1 + 2 Smoking + Wellness </t>
  </si>
  <si>
    <t xml:space="preserve">1 + 3 Smoking + Chronic </t>
  </si>
  <si>
    <t>1 + 4 Smoking + Cancer</t>
  </si>
  <si>
    <t xml:space="preserve">2 + 3 Wellness  + Chronic </t>
  </si>
  <si>
    <t>2 + 4 Wellness  + Cancer</t>
  </si>
  <si>
    <t xml:space="preserve">3 + 4 Chronic  + Cancer </t>
  </si>
  <si>
    <t xml:space="preserve">1 + 2 + 3 Smoking  + Wellness + Chronic </t>
  </si>
  <si>
    <t>1 + 2 + 4 Smoking + Wellness + Cancer</t>
  </si>
  <si>
    <t>1 + 3 + 4 Smoking + Chronic + Cancer</t>
  </si>
  <si>
    <t xml:space="preserve"> 2 + 3 + 4 Wellness + Chronic + Cancer</t>
  </si>
  <si>
    <t>1 + 2 + 3 + 4 Smoking + Wellness + Chronic + Cancer</t>
  </si>
  <si>
    <t>Aggregate Premium</t>
  </si>
  <si>
    <t>No Intervention</t>
  </si>
  <si>
    <t xml:space="preserve">Moderate Risk </t>
  </si>
  <si>
    <t>Aggregate Benefit w/ interventions</t>
  </si>
  <si>
    <t>Aggregate Benefit w/o interventions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</si>
</sst>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3" formatCode="_(* #,##0.00_);_(* \(#,##0.00\);_(* &quot;-&quot;??_);_(@_)"/>
    <numFmt numFmtId="164" formatCode="0.0000"/>
    <numFmt numFmtId="165" formatCode="#,##0.000000"/>
    <numFmt numFmtId="166" formatCode="0.0%"/>
    <numFmt numFmtId="167" formatCode="0.000%"/>
  </numFmts>
  <fonts count="4" x14ac:knownFonts="1">
    <font>
      <sz val="10"/>
      <name val="Arial"/>
      <family val="2"/>
    </font>
    <font>
      <sz val="10"/>
      <name val="Arial"/>
      <family val="2"/>
    </font>
    <font>
      <sz val="11"/>
      <color theme="1"/>
      <name val="Aptos Narrow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wrapText="1"/>
    </xf>
    <xf numFmtId="165" fontId="1" fillId="0" borderId="0" xfId="1" applyNumberFormat="1" applyFont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6" fontId="0" fillId="0" borderId="0" xfId="0" applyNumberFormat="1" applyAlignment="1">
      <alignment wrapText="1"/>
    </xf>
    <xf numFmtId="10" fontId="0" fillId="0" borderId="0" xfId="0" applyNumberFormat="1" applyAlignment="1">
      <alignment wrapText="1"/>
    </xf>
    <xf numFmtId="167" fontId="0" fillId="0" borderId="0" xfId="0" applyNumberFormat="1" applyAlignment="1">
      <alignment wrapText="1"/>
    </xf>
    <xf numFmtId="166" fontId="0" fillId="0" borderId="0" xfId="3" applyNumberFormat="1" applyFont="1" applyAlignment="1">
      <alignment wrapText="1"/>
    </xf>
    <xf numFmtId="10" fontId="0" fillId="0" borderId="0" xfId="0" applyNumberFormat="1"/>
    <xf numFmtId="10" fontId="0" fillId="0" borderId="0" xfId="3" applyNumberFormat="1" applyFont="1"/>
    <xf numFmtId="0" fontId="3" fillId="0" borderId="0" xfId="0" applyFont="1" applyAlignment="1">
      <alignment wrapText="1"/>
    </xf>
    <xf numFmtId="2" fontId="2" fillId="0" borderId="0" xfId="0" applyNumberFormat="1" applyFont="1" applyAlignment="1">
      <alignment wrapText="1"/>
    </xf>
    <xf numFmtId="2" fontId="1" fillId="0" borderId="0" xfId="0" applyNumberFormat="1" applyFont="1"/>
    <xf numFmtId="2" fontId="0" fillId="0" borderId="0" xfId="0" applyNumberFormat="1"/>
    <xf numFmtId="0" fontId="3" fillId="0" borderId="0" xfId="0" applyFont="1"/>
    <xf numFmtId="0" fontId="3" fillId="0" borderId="0" xfId="0" applyFont="1" applyAlignment="1">
      <alignment horizontal="center"/>
    </xf>
    <xf numFmtId="43" fontId="0" fillId="0" borderId="0" xfId="2" applyFont="1"/>
    <xf numFmtId="0" fontId="3" fillId="0" borderId="0" xfId="0" applyFont="1" applyAlignment="1">
      <alignment horizontal="right"/>
    </xf>
    <xf numFmtId="8" fontId="0" fillId="0" borderId="0" xfId="0" applyNumberFormat="1"/>
    <xf numFmtId="43" fontId="3" fillId="0" borderId="0" xfId="2" applyFont="1"/>
    <xf numFmtId="165" fontId="1" fillId="0" borderId="0" xfId="3" applyNumberFormat="1" applyFont="1" applyAlignment="1">
      <alignment horizontal="center" wrapText="1"/>
    </xf>
  </cellXfs>
  <cellStyles count="4">
    <cellStyle name="Comma" xfId="2" builtinId="3"/>
    <cellStyle name="Normal" xfId="0" builtinId="0"/>
    <cellStyle name="Per cent" xfId="3" builtinId="5"/>
    <cellStyle name="Per cent 2" xfId="1" xr:uid="{85A9F50D-3241-2B41-B739-AC535CA5EE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unsw-my.sharepoint.com/personal/z5362944_ad_unsw_edu_au/Documents/2024%20Trimester%201/ACTL%204001%20Actuarial%20Theory%20and%20Practice%20A/Group%20Project/Wallaby%20Consulting/Coding%20and%20Modelling/Pricing%20and%20Cost/Intervention%20Modelling.xlsx" TargetMode="External"/><Relationship Id="rId2" Type="http://schemas.microsoft.com/office/2019/04/relationships/externalLinkLongPath" Target="/personal/z5362944_ad_unsw_edu_au/Documents/2024%20Trimester%201/ACTL%204001%20Actuarial%20Theory%20and%20Practice%20A/Group%20Project/Wallaby%20Consulting/Coding%20and%20Modelling/Pricing%20and%20Cost/Intervention%20Modelling.xlsx?2B7845B8" TargetMode="External"/><Relationship Id="rId1" Type="http://schemas.openxmlformats.org/officeDocument/2006/relationships/externalLinkPath" Target="file:///2B7845B8/Intervention%20Modell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Interventions"/>
      <sheetName val="Intervention Costs"/>
      <sheetName val="cost_sensitivities"/>
      <sheetName val="Premium Calc (Base)"/>
      <sheetName val="Premium Calc Exp. Loaded (Base)"/>
      <sheetName val="Mortality (No Interventions)"/>
      <sheetName val="Mortality (No Interventions) L"/>
      <sheetName val="Mortality (No Interventions) H"/>
      <sheetName val="Mortality (Interventions)"/>
      <sheetName val="Mortality (Interventions) L"/>
      <sheetName val="Mortality (Interventions) H"/>
      <sheetName val="Premium Calc (Interventions)"/>
      <sheetName val="Mortality"/>
      <sheetName val="inflation"/>
      <sheetName val="Inforce projections"/>
      <sheetName val="Age distribution"/>
      <sheetName val="Interest rate"/>
      <sheetName val="Amelia Interest Rate Forecast"/>
      <sheetName val="Lapse Rates"/>
      <sheetName val="underwriting nala"/>
      <sheetName val="Age by Underwriting Clas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AA37">
            <v>16392.606501890034</v>
          </cell>
          <cell r="AB37">
            <v>16210.22671089687</v>
          </cell>
          <cell r="AC37">
            <v>16107.331107214135</v>
          </cell>
          <cell r="AD37">
            <v>16057.705487751926</v>
          </cell>
          <cell r="AE37">
            <v>16044.912302839803</v>
          </cell>
          <cell r="AF37">
            <v>16058.024017516724</v>
          </cell>
          <cell r="AG37">
            <v>16089.439567118499</v>
          </cell>
          <cell r="AH37">
            <v>16133.676120185204</v>
          </cell>
          <cell r="AI37">
            <v>16186.658480925866</v>
          </cell>
          <cell r="AJ37">
            <v>16245.280159225576</v>
          </cell>
          <cell r="AK37">
            <v>16307.121079010474</v>
          </cell>
          <cell r="AL37">
            <v>16370.259776895453</v>
          </cell>
          <cell r="AM37">
            <v>16433.144811197635</v>
          </cell>
          <cell r="AN37">
            <v>16494.504499185659</v>
          </cell>
          <cell r="AO37">
            <v>16553.282171899897</v>
          </cell>
          <cell r="AP37">
            <v>16608.588839717919</v>
          </cell>
          <cell r="AQ37">
            <v>16659.667997117907</v>
          </cell>
          <cell r="AR37">
            <v>16705.869055423482</v>
          </cell>
          <cell r="AS37">
            <v>16746.627014268332</v>
          </cell>
          <cell r="AT37">
            <v>16781.446714513389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AA38">
            <v>16392.606501890034</v>
          </cell>
          <cell r="AB38">
            <v>16210.22671089687</v>
          </cell>
          <cell r="AC38">
            <v>16107.331107214135</v>
          </cell>
          <cell r="AD38">
            <v>16057.705487751926</v>
          </cell>
          <cell r="AE38">
            <v>16044.912302839803</v>
          </cell>
          <cell r="AF38">
            <v>16058.024017516724</v>
          </cell>
          <cell r="AG38">
            <v>16089.439567118499</v>
          </cell>
          <cell r="AH38">
            <v>16133.676120185204</v>
          </cell>
          <cell r="AI38">
            <v>16186.658480925866</v>
          </cell>
          <cell r="AJ38">
            <v>16245.280159225576</v>
          </cell>
          <cell r="AK38">
            <v>16307.121079010474</v>
          </cell>
          <cell r="AL38">
            <v>16370.259776895453</v>
          </cell>
          <cell r="AM38">
            <v>16433.144811197635</v>
          </cell>
          <cell r="AN38">
            <v>16494.504499185659</v>
          </cell>
          <cell r="AO38">
            <v>16553.282171899897</v>
          </cell>
          <cell r="AP38">
            <v>16608.588839717919</v>
          </cell>
          <cell r="AQ38">
            <v>16659.667997117907</v>
          </cell>
          <cell r="AR38">
            <v>16705.869055423482</v>
          </cell>
          <cell r="AS38">
            <v>16746.627014268332</v>
          </cell>
          <cell r="AT38">
            <v>16781.446714513389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AA39">
            <v>16392.606501890034</v>
          </cell>
          <cell r="AB39">
            <v>16210.22671089687</v>
          </cell>
          <cell r="AC39">
            <v>16107.331107214135</v>
          </cell>
          <cell r="AD39">
            <v>16057.705487751926</v>
          </cell>
          <cell r="AE39">
            <v>16044.912302839803</v>
          </cell>
          <cell r="AF39">
            <v>16058.024017516724</v>
          </cell>
          <cell r="AG39">
            <v>16089.439567118499</v>
          </cell>
          <cell r="AH39">
            <v>16133.676120185204</v>
          </cell>
          <cell r="AI39">
            <v>16186.658480925866</v>
          </cell>
          <cell r="AJ39">
            <v>16245.280159225576</v>
          </cell>
          <cell r="AK39">
            <v>16307.121079010474</v>
          </cell>
          <cell r="AL39">
            <v>16370.259776895453</v>
          </cell>
          <cell r="AM39">
            <v>16433.144811197635</v>
          </cell>
          <cell r="AN39">
            <v>16494.504499185659</v>
          </cell>
          <cell r="AO39">
            <v>16553.282171899897</v>
          </cell>
          <cell r="AP39">
            <v>16608.588839717919</v>
          </cell>
          <cell r="AQ39">
            <v>16659.667997117907</v>
          </cell>
          <cell r="AR39">
            <v>16705.869055423482</v>
          </cell>
          <cell r="AS39">
            <v>16746.627014268332</v>
          </cell>
          <cell r="AT39">
            <v>16781.446714513389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AA40">
            <v>16392.606501890034</v>
          </cell>
          <cell r="AB40">
            <v>16210.22671089687</v>
          </cell>
          <cell r="AC40">
            <v>16107.331107214135</v>
          </cell>
          <cell r="AD40">
            <v>16057.705487751926</v>
          </cell>
          <cell r="AE40">
            <v>16044.912302839803</v>
          </cell>
          <cell r="AF40">
            <v>16058.024017516724</v>
          </cell>
          <cell r="AG40">
            <v>16089.439567118499</v>
          </cell>
          <cell r="AH40">
            <v>16133.676120185204</v>
          </cell>
          <cell r="AI40">
            <v>16186.658480925866</v>
          </cell>
          <cell r="AJ40">
            <v>16245.280159225576</v>
          </cell>
          <cell r="AK40">
            <v>16307.121079010474</v>
          </cell>
          <cell r="AL40">
            <v>16370.259776895453</v>
          </cell>
          <cell r="AM40">
            <v>16433.144811197635</v>
          </cell>
          <cell r="AN40">
            <v>16494.504499185659</v>
          </cell>
          <cell r="AO40">
            <v>16553.282171899897</v>
          </cell>
          <cell r="AP40">
            <v>16608.588839717919</v>
          </cell>
          <cell r="AQ40">
            <v>16659.667997117907</v>
          </cell>
          <cell r="AR40">
            <v>16705.869055423482</v>
          </cell>
          <cell r="AS40">
            <v>16746.627014268332</v>
          </cell>
          <cell r="AT40">
            <v>16781.446714513389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AA41">
            <v>16392.606501890034</v>
          </cell>
          <cell r="AB41">
            <v>16210.22671089687</v>
          </cell>
          <cell r="AC41">
            <v>16107.331107214135</v>
          </cell>
          <cell r="AD41">
            <v>16057.705487751926</v>
          </cell>
          <cell r="AE41">
            <v>16044.912302839803</v>
          </cell>
          <cell r="AF41">
            <v>16058.024017516724</v>
          </cell>
          <cell r="AG41">
            <v>16089.439567118499</v>
          </cell>
          <cell r="AH41">
            <v>16133.676120185204</v>
          </cell>
          <cell r="AI41">
            <v>16186.658480925866</v>
          </cell>
          <cell r="AJ41">
            <v>16245.280159225576</v>
          </cell>
          <cell r="AK41">
            <v>16307.121079010474</v>
          </cell>
          <cell r="AL41">
            <v>16370.259776895453</v>
          </cell>
          <cell r="AM41">
            <v>16433.144811197635</v>
          </cell>
          <cell r="AN41">
            <v>16494.504499185659</v>
          </cell>
          <cell r="AO41">
            <v>16553.282171899897</v>
          </cell>
          <cell r="AP41">
            <v>16608.588839717919</v>
          </cell>
          <cell r="AQ41">
            <v>16659.667997117907</v>
          </cell>
          <cell r="AR41">
            <v>16705.869055423482</v>
          </cell>
          <cell r="AS41">
            <v>16746.627014268332</v>
          </cell>
          <cell r="AT41">
            <v>16781.446714513389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AA42">
            <v>16392.606501890034</v>
          </cell>
          <cell r="AB42">
            <v>16210.22671089687</v>
          </cell>
          <cell r="AC42">
            <v>16107.331107214135</v>
          </cell>
          <cell r="AD42">
            <v>16057.705487751926</v>
          </cell>
          <cell r="AE42">
            <v>16044.912302839803</v>
          </cell>
          <cell r="AF42">
            <v>16058.024017516724</v>
          </cell>
          <cell r="AG42">
            <v>16089.439567118499</v>
          </cell>
          <cell r="AH42">
            <v>16133.676120185204</v>
          </cell>
          <cell r="AI42">
            <v>16186.658480925866</v>
          </cell>
          <cell r="AJ42">
            <v>16245.280159225576</v>
          </cell>
          <cell r="AK42">
            <v>16307.121079010474</v>
          </cell>
          <cell r="AL42">
            <v>16370.259776895453</v>
          </cell>
          <cell r="AM42">
            <v>16433.144811197635</v>
          </cell>
          <cell r="AN42">
            <v>16494.504499185659</v>
          </cell>
          <cell r="AO42">
            <v>16553.282171899897</v>
          </cell>
          <cell r="AP42">
            <v>16608.588839717919</v>
          </cell>
          <cell r="AQ42">
            <v>16659.667997117907</v>
          </cell>
          <cell r="AR42">
            <v>16705.869055423482</v>
          </cell>
          <cell r="AS42">
            <v>16746.627014268332</v>
          </cell>
          <cell r="AT42">
            <v>16781.446714513389</v>
          </cell>
        </row>
        <row r="43"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AA43">
            <v>16392.606501890034</v>
          </cell>
          <cell r="AB43">
            <v>16210.22671089687</v>
          </cell>
          <cell r="AC43">
            <v>16107.331107214135</v>
          </cell>
          <cell r="AD43">
            <v>16057.705487751926</v>
          </cell>
          <cell r="AE43">
            <v>16044.912302839803</v>
          </cell>
          <cell r="AF43">
            <v>16058.024017516724</v>
          </cell>
          <cell r="AG43">
            <v>16089.439567118499</v>
          </cell>
          <cell r="AH43">
            <v>16133.676120185204</v>
          </cell>
          <cell r="AI43">
            <v>16186.658480925866</v>
          </cell>
          <cell r="AJ43">
            <v>16245.280159225576</v>
          </cell>
          <cell r="AK43">
            <v>16307.121079010474</v>
          </cell>
          <cell r="AL43">
            <v>16370.259776895453</v>
          </cell>
          <cell r="AM43">
            <v>16433.144811197635</v>
          </cell>
          <cell r="AN43">
            <v>16494.504499185659</v>
          </cell>
          <cell r="AO43">
            <v>16553.282171899897</v>
          </cell>
          <cell r="AP43">
            <v>16608.588839717919</v>
          </cell>
          <cell r="AQ43">
            <v>16659.667997117907</v>
          </cell>
          <cell r="AR43">
            <v>16705.869055423482</v>
          </cell>
          <cell r="AS43">
            <v>16746.627014268332</v>
          </cell>
          <cell r="AT43">
            <v>16781.446714513389</v>
          </cell>
        </row>
        <row r="44"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AA44">
            <v>16392.606501890034</v>
          </cell>
          <cell r="AB44">
            <v>16210.22671089687</v>
          </cell>
          <cell r="AC44">
            <v>16107.331107214135</v>
          </cell>
          <cell r="AD44">
            <v>16057.705487751926</v>
          </cell>
          <cell r="AE44">
            <v>16044.912302839803</v>
          </cell>
          <cell r="AF44">
            <v>16058.024017516724</v>
          </cell>
          <cell r="AG44">
            <v>16089.439567118499</v>
          </cell>
          <cell r="AH44">
            <v>16133.676120185204</v>
          </cell>
          <cell r="AI44">
            <v>16186.658480925866</v>
          </cell>
          <cell r="AJ44">
            <v>16245.280159225576</v>
          </cell>
          <cell r="AK44">
            <v>16307.121079010474</v>
          </cell>
          <cell r="AL44">
            <v>16370.259776895453</v>
          </cell>
          <cell r="AM44">
            <v>16433.144811197635</v>
          </cell>
          <cell r="AN44">
            <v>16494.504499185659</v>
          </cell>
          <cell r="AO44">
            <v>16553.282171899897</v>
          </cell>
          <cell r="AP44">
            <v>16608.588839717919</v>
          </cell>
          <cell r="AQ44">
            <v>16659.667997117907</v>
          </cell>
          <cell r="AR44">
            <v>16705.869055423482</v>
          </cell>
          <cell r="AS44">
            <v>16746.627014268332</v>
          </cell>
          <cell r="AT44">
            <v>16781.446714513389</v>
          </cell>
        </row>
        <row r="45"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AA45">
            <v>16392.606501890034</v>
          </cell>
          <cell r="AB45">
            <v>16210.22671089687</v>
          </cell>
          <cell r="AC45">
            <v>16107.331107214135</v>
          </cell>
          <cell r="AD45">
            <v>16057.705487751926</v>
          </cell>
          <cell r="AE45">
            <v>16044.912302839803</v>
          </cell>
          <cell r="AF45">
            <v>16058.024017516724</v>
          </cell>
          <cell r="AG45">
            <v>16089.439567118499</v>
          </cell>
          <cell r="AH45">
            <v>16133.676120185204</v>
          </cell>
          <cell r="AI45">
            <v>16186.658480925866</v>
          </cell>
          <cell r="AJ45">
            <v>16245.280159225576</v>
          </cell>
          <cell r="AK45">
            <v>16307.121079010474</v>
          </cell>
          <cell r="AL45">
            <v>16370.259776895453</v>
          </cell>
          <cell r="AM45">
            <v>16433.144811197635</v>
          </cell>
          <cell r="AN45">
            <v>16494.504499185659</v>
          </cell>
          <cell r="AO45">
            <v>16553.282171899897</v>
          </cell>
          <cell r="AP45">
            <v>16608.588839717919</v>
          </cell>
          <cell r="AQ45">
            <v>16659.667997117907</v>
          </cell>
          <cell r="AR45">
            <v>16705.869055423482</v>
          </cell>
          <cell r="AS45">
            <v>16746.627014268332</v>
          </cell>
          <cell r="AT45">
            <v>16781.446714513389</v>
          </cell>
        </row>
        <row r="46"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AA46">
            <v>16392.606501890034</v>
          </cell>
          <cell r="AB46">
            <v>16210.22671089687</v>
          </cell>
          <cell r="AC46">
            <v>16107.331107214135</v>
          </cell>
          <cell r="AD46">
            <v>16057.705487751926</v>
          </cell>
          <cell r="AE46">
            <v>16044.912302839803</v>
          </cell>
          <cell r="AF46">
            <v>16058.024017516724</v>
          </cell>
          <cell r="AG46">
            <v>16089.439567118499</v>
          </cell>
          <cell r="AH46">
            <v>16133.676120185204</v>
          </cell>
          <cell r="AI46">
            <v>16186.658480925866</v>
          </cell>
          <cell r="AJ46">
            <v>16245.280159225576</v>
          </cell>
          <cell r="AK46">
            <v>16307.121079010474</v>
          </cell>
          <cell r="AL46">
            <v>16370.259776895453</v>
          </cell>
          <cell r="AM46">
            <v>16433.144811197635</v>
          </cell>
          <cell r="AN46">
            <v>16494.504499185659</v>
          </cell>
          <cell r="AO46">
            <v>16553.282171899897</v>
          </cell>
          <cell r="AP46">
            <v>16608.588839717919</v>
          </cell>
          <cell r="AQ46">
            <v>16659.667997117907</v>
          </cell>
          <cell r="AR46">
            <v>16705.869055423482</v>
          </cell>
          <cell r="AS46">
            <v>16746.627014268332</v>
          </cell>
          <cell r="AT46">
            <v>16781.446714513389</v>
          </cell>
        </row>
        <row r="47">
          <cell r="D47">
            <v>14329</v>
          </cell>
          <cell r="E47">
            <v>16259.257160070872</v>
          </cell>
          <cell r="F47">
            <v>18147.83018310845</v>
          </cell>
          <cell r="G47">
            <v>20021.326770312589</v>
          </cell>
          <cell r="H47">
            <v>21896.184471353743</v>
          </cell>
          <cell r="I47">
            <v>23783.330821192951</v>
          </cell>
          <cell r="J47">
            <v>25690.3668844944</v>
          </cell>
          <cell r="K47">
            <v>27622.775492718025</v>
          </cell>
          <cell r="L47">
            <v>29584.631841654777</v>
          </cell>
          <cell r="M47">
            <v>31579.042421419581</v>
          </cell>
          <cell r="N47">
            <v>33608.427308086299</v>
          </cell>
          <cell r="O47">
            <v>35674.707965040034</v>
          </cell>
          <cell r="P47">
            <v>37779.435833963653</v>
          </cell>
          <cell r="Q47">
            <v>39923.882597588527</v>
          </cell>
          <cell r="R47">
            <v>42109.104924874293</v>
          </cell>
          <cell r="S47">
            <v>44335.991805443366</v>
          </cell>
          <cell r="T47">
            <v>46605.299744817581</v>
          </cell>
          <cell r="U47">
            <v>48917.679331673287</v>
          </cell>
          <cell r="V47">
            <v>51273.695566376839</v>
          </cell>
          <cell r="W47">
            <v>53673.843608067247</v>
          </cell>
          <cell r="AA47">
            <v>16392.606501890034</v>
          </cell>
          <cell r="AB47">
            <v>16210.22671089687</v>
          </cell>
          <cell r="AC47">
            <v>16107.331107214135</v>
          </cell>
          <cell r="AD47">
            <v>16057.705487751926</v>
          </cell>
          <cell r="AE47">
            <v>16044.912302839803</v>
          </cell>
          <cell r="AF47">
            <v>16058.024017516724</v>
          </cell>
          <cell r="AG47">
            <v>16089.439567118499</v>
          </cell>
          <cell r="AH47">
            <v>16133.676120185204</v>
          </cell>
          <cell r="AI47">
            <v>16186.658480925866</v>
          </cell>
          <cell r="AJ47">
            <v>16245.280159225576</v>
          </cell>
          <cell r="AK47">
            <v>16307.121079010474</v>
          </cell>
          <cell r="AL47">
            <v>16370.259776895453</v>
          </cell>
          <cell r="AM47">
            <v>16433.144811197635</v>
          </cell>
          <cell r="AN47">
            <v>16494.504499185659</v>
          </cell>
          <cell r="AO47">
            <v>16553.282171899897</v>
          </cell>
          <cell r="AP47">
            <v>16608.588839717919</v>
          </cell>
          <cell r="AQ47">
            <v>16659.667997117907</v>
          </cell>
          <cell r="AR47">
            <v>16705.869055423482</v>
          </cell>
          <cell r="AS47">
            <v>16746.627014268332</v>
          </cell>
          <cell r="AT47">
            <v>16781.446714513389</v>
          </cell>
        </row>
        <row r="48">
          <cell r="D48">
            <v>14329.393498109966</v>
          </cell>
          <cell r="E48">
            <v>16259.257160070872</v>
          </cell>
          <cell r="F48">
            <v>18147.83018310845</v>
          </cell>
          <cell r="G48">
            <v>20021.326770312589</v>
          </cell>
          <cell r="H48">
            <v>21896.184471353743</v>
          </cell>
          <cell r="I48">
            <v>23783.330821192951</v>
          </cell>
          <cell r="J48">
            <v>25690.3668844944</v>
          </cell>
          <cell r="K48">
            <v>27622.775492718025</v>
          </cell>
          <cell r="L48">
            <v>29584.631841654777</v>
          </cell>
          <cell r="M48">
            <v>31579.042421419581</v>
          </cell>
          <cell r="N48">
            <v>33608.427308086299</v>
          </cell>
          <cell r="O48">
            <v>35674.707965040034</v>
          </cell>
          <cell r="P48">
            <v>37779.435833963653</v>
          </cell>
          <cell r="Q48">
            <v>39923.882597588527</v>
          </cell>
          <cell r="R48">
            <v>42109.104924874293</v>
          </cell>
          <cell r="S48">
            <v>44335.991805443366</v>
          </cell>
          <cell r="T48">
            <v>46605.299744817581</v>
          </cell>
          <cell r="U48">
            <v>48917.679331673287</v>
          </cell>
          <cell r="V48">
            <v>51273.695566376839</v>
          </cell>
          <cell r="W48">
            <v>53673.843608067247</v>
          </cell>
          <cell r="AA48">
            <v>16392.606501890034</v>
          </cell>
          <cell r="AB48">
            <v>16210.22671089687</v>
          </cell>
          <cell r="AC48">
            <v>16107.331107214135</v>
          </cell>
          <cell r="AD48">
            <v>16057.705487751926</v>
          </cell>
          <cell r="AE48">
            <v>16044.912302839803</v>
          </cell>
          <cell r="AF48">
            <v>16058.024017516724</v>
          </cell>
          <cell r="AG48">
            <v>16089.439567118499</v>
          </cell>
          <cell r="AH48">
            <v>16133.676120185204</v>
          </cell>
          <cell r="AI48">
            <v>16186.658480925866</v>
          </cell>
          <cell r="AJ48">
            <v>16245.280159225576</v>
          </cell>
          <cell r="AK48">
            <v>16307.121079010474</v>
          </cell>
          <cell r="AL48">
            <v>16370.259776895453</v>
          </cell>
          <cell r="AM48">
            <v>16433.144811197635</v>
          </cell>
          <cell r="AN48">
            <v>16494.504499185659</v>
          </cell>
          <cell r="AO48">
            <v>16553.282171899897</v>
          </cell>
          <cell r="AP48">
            <v>16608.588839717919</v>
          </cell>
          <cell r="AQ48">
            <v>16659.667997117907</v>
          </cell>
          <cell r="AR48">
            <v>16705.869055423482</v>
          </cell>
          <cell r="AS48">
            <v>16746.627014268332</v>
          </cell>
          <cell r="AT48">
            <v>16781.446714513389</v>
          </cell>
        </row>
        <row r="49">
          <cell r="D49">
            <v>14329.393498109966</v>
          </cell>
          <cell r="E49">
            <v>16259.257160070872</v>
          </cell>
          <cell r="F49">
            <v>18147.83018310845</v>
          </cell>
          <cell r="G49">
            <v>20021.326770312589</v>
          </cell>
          <cell r="H49">
            <v>21896.184471353743</v>
          </cell>
          <cell r="I49">
            <v>23783.330821192951</v>
          </cell>
          <cell r="J49">
            <v>25690.3668844944</v>
          </cell>
          <cell r="K49">
            <v>27622.775492718025</v>
          </cell>
          <cell r="L49">
            <v>29584.631841654777</v>
          </cell>
          <cell r="M49">
            <v>31579.042421419581</v>
          </cell>
          <cell r="N49">
            <v>33608.427308086299</v>
          </cell>
          <cell r="O49">
            <v>35674.707965040034</v>
          </cell>
          <cell r="P49">
            <v>37779.435833963653</v>
          </cell>
          <cell r="Q49">
            <v>39923.882597588527</v>
          </cell>
          <cell r="R49">
            <v>42109.104924874293</v>
          </cell>
          <cell r="S49">
            <v>44335.991805443366</v>
          </cell>
          <cell r="T49">
            <v>46605.299744817581</v>
          </cell>
          <cell r="U49">
            <v>48917.679331673287</v>
          </cell>
          <cell r="V49">
            <v>51273.695566376839</v>
          </cell>
          <cell r="W49">
            <v>53673.843608067247</v>
          </cell>
          <cell r="AA49">
            <v>16392.606501890034</v>
          </cell>
          <cell r="AB49">
            <v>16210.22671089687</v>
          </cell>
          <cell r="AC49">
            <v>16107.331107214135</v>
          </cell>
          <cell r="AD49">
            <v>16057.705487751926</v>
          </cell>
          <cell r="AE49">
            <v>16044.912302839803</v>
          </cell>
          <cell r="AF49">
            <v>16058.024017516724</v>
          </cell>
          <cell r="AG49">
            <v>16089.439567118499</v>
          </cell>
          <cell r="AH49">
            <v>16133.676120185204</v>
          </cell>
          <cell r="AI49">
            <v>16186.658480925866</v>
          </cell>
          <cell r="AJ49">
            <v>16245.280159225576</v>
          </cell>
          <cell r="AK49">
            <v>16307.121079010474</v>
          </cell>
          <cell r="AL49">
            <v>16370.259776895453</v>
          </cell>
          <cell r="AM49">
            <v>16433.144811197635</v>
          </cell>
          <cell r="AN49">
            <v>16494.504499185659</v>
          </cell>
          <cell r="AO49">
            <v>16553.282171899897</v>
          </cell>
          <cell r="AP49">
            <v>16608.588839717919</v>
          </cell>
          <cell r="AQ49">
            <v>16659.667997117907</v>
          </cell>
          <cell r="AR49">
            <v>16705.869055423482</v>
          </cell>
          <cell r="AS49">
            <v>16746.627014268332</v>
          </cell>
          <cell r="AT49">
            <v>16781.446714513389</v>
          </cell>
        </row>
        <row r="50">
          <cell r="D50">
            <v>14329.393498109966</v>
          </cell>
          <cell r="E50">
            <v>16259.257160070872</v>
          </cell>
          <cell r="F50">
            <v>18147.83018310845</v>
          </cell>
          <cell r="G50">
            <v>20021.326770312589</v>
          </cell>
          <cell r="H50">
            <v>21896.184471353743</v>
          </cell>
          <cell r="I50">
            <v>23783.330821192951</v>
          </cell>
          <cell r="J50">
            <v>25690.3668844944</v>
          </cell>
          <cell r="K50">
            <v>27622.775492718025</v>
          </cell>
          <cell r="L50">
            <v>29584.631841654777</v>
          </cell>
          <cell r="M50">
            <v>31579.042421419581</v>
          </cell>
          <cell r="N50">
            <v>33608.427308086299</v>
          </cell>
          <cell r="O50">
            <v>35674.707965040034</v>
          </cell>
          <cell r="P50">
            <v>37779.435833963653</v>
          </cell>
          <cell r="Q50">
            <v>39923.882597588527</v>
          </cell>
          <cell r="R50">
            <v>42109.104924874293</v>
          </cell>
          <cell r="S50">
            <v>44335.991805443366</v>
          </cell>
          <cell r="T50">
            <v>46605.299744817581</v>
          </cell>
          <cell r="U50">
            <v>48917.679331673287</v>
          </cell>
          <cell r="V50">
            <v>51273.695566376839</v>
          </cell>
          <cell r="W50">
            <v>53673.843608067247</v>
          </cell>
          <cell r="AA50">
            <v>16392.606501890034</v>
          </cell>
          <cell r="AB50">
            <v>16210.22671089687</v>
          </cell>
          <cell r="AC50">
            <v>16107.331107214135</v>
          </cell>
          <cell r="AD50">
            <v>16057.705487751926</v>
          </cell>
          <cell r="AE50">
            <v>16044.912302839803</v>
          </cell>
          <cell r="AF50">
            <v>16058.024017516724</v>
          </cell>
          <cell r="AG50">
            <v>16089.439567118499</v>
          </cell>
          <cell r="AH50">
            <v>16133.676120185204</v>
          </cell>
          <cell r="AI50">
            <v>16186.658480925866</v>
          </cell>
          <cell r="AJ50">
            <v>16245.280159225576</v>
          </cell>
          <cell r="AK50">
            <v>16307.121079010474</v>
          </cell>
          <cell r="AL50">
            <v>16370.259776895453</v>
          </cell>
          <cell r="AM50">
            <v>16433.144811197635</v>
          </cell>
          <cell r="AN50">
            <v>16494.504499185659</v>
          </cell>
          <cell r="AO50">
            <v>16553.282171899897</v>
          </cell>
          <cell r="AP50">
            <v>16608.588839717919</v>
          </cell>
          <cell r="AQ50">
            <v>16659.667997117907</v>
          </cell>
          <cell r="AR50">
            <v>16705.869055423482</v>
          </cell>
          <cell r="AS50">
            <v>16746.627014268332</v>
          </cell>
          <cell r="AT50">
            <v>16781.446714513389</v>
          </cell>
        </row>
        <row r="51">
          <cell r="D51">
            <v>14329.393498109966</v>
          </cell>
          <cell r="E51">
            <v>16259.257160070872</v>
          </cell>
          <cell r="F51">
            <v>18147.83018310845</v>
          </cell>
          <cell r="G51">
            <v>20021.326770312589</v>
          </cell>
          <cell r="H51">
            <v>21896.184471353743</v>
          </cell>
          <cell r="I51">
            <v>23783.330821192951</v>
          </cell>
          <cell r="J51">
            <v>25690.3668844944</v>
          </cell>
          <cell r="K51">
            <v>27622.775492718025</v>
          </cell>
          <cell r="L51">
            <v>29584.631841654777</v>
          </cell>
          <cell r="M51">
            <v>31579.042421419581</v>
          </cell>
          <cell r="N51">
            <v>33608.427308086299</v>
          </cell>
          <cell r="O51">
            <v>35674.707965040034</v>
          </cell>
          <cell r="P51">
            <v>37779.435833963653</v>
          </cell>
          <cell r="Q51">
            <v>39923.882597588527</v>
          </cell>
          <cell r="R51">
            <v>42109.104924874293</v>
          </cell>
          <cell r="S51">
            <v>44335.991805443366</v>
          </cell>
          <cell r="T51">
            <v>46605.299744817581</v>
          </cell>
          <cell r="U51">
            <v>48917.679331673287</v>
          </cell>
          <cell r="V51">
            <v>51273.695566376839</v>
          </cell>
          <cell r="W51">
            <v>53673.843608067247</v>
          </cell>
          <cell r="AA51">
            <v>16392.606501890034</v>
          </cell>
          <cell r="AB51">
            <v>16210.22671089687</v>
          </cell>
          <cell r="AC51">
            <v>16107.331107214135</v>
          </cell>
          <cell r="AD51">
            <v>16057.705487751926</v>
          </cell>
          <cell r="AE51">
            <v>16044.912302839803</v>
          </cell>
          <cell r="AF51">
            <v>16058.024017516724</v>
          </cell>
          <cell r="AG51">
            <v>16089.439567118499</v>
          </cell>
          <cell r="AH51">
            <v>16133.676120185204</v>
          </cell>
          <cell r="AI51">
            <v>16186.658480925866</v>
          </cell>
          <cell r="AJ51">
            <v>16245.280159225576</v>
          </cell>
          <cell r="AK51">
            <v>16307.121079010474</v>
          </cell>
          <cell r="AL51">
            <v>16370.259776895453</v>
          </cell>
          <cell r="AM51">
            <v>16433.144811197635</v>
          </cell>
          <cell r="AN51">
            <v>16494.504499185659</v>
          </cell>
          <cell r="AO51">
            <v>16553.282171899897</v>
          </cell>
          <cell r="AP51">
            <v>16608.588839717919</v>
          </cell>
          <cell r="AQ51">
            <v>16659.667997117907</v>
          </cell>
          <cell r="AR51">
            <v>16705.869055423482</v>
          </cell>
          <cell r="AS51">
            <v>16746.627014268332</v>
          </cell>
          <cell r="AT51">
            <v>16781.446714513389</v>
          </cell>
        </row>
        <row r="52">
          <cell r="D52">
            <v>14329.393498109966</v>
          </cell>
          <cell r="E52">
            <v>16259.257160070872</v>
          </cell>
          <cell r="F52">
            <v>18147.83018310845</v>
          </cell>
          <cell r="G52">
            <v>20021.326770312589</v>
          </cell>
          <cell r="H52">
            <v>21896.184471353743</v>
          </cell>
          <cell r="I52">
            <v>23783.330821192951</v>
          </cell>
          <cell r="J52">
            <v>25690.3668844944</v>
          </cell>
          <cell r="K52">
            <v>27622.775492718025</v>
          </cell>
          <cell r="L52">
            <v>29584.631841654777</v>
          </cell>
          <cell r="M52">
            <v>31579.042421419581</v>
          </cell>
          <cell r="N52">
            <v>33608.427308086299</v>
          </cell>
          <cell r="O52">
            <v>35674.707965040034</v>
          </cell>
          <cell r="P52">
            <v>37779.435833963653</v>
          </cell>
          <cell r="Q52">
            <v>39923.882597588527</v>
          </cell>
          <cell r="R52">
            <v>42109.104924874293</v>
          </cell>
          <cell r="S52">
            <v>44335.991805443366</v>
          </cell>
          <cell r="T52">
            <v>46605.299744817581</v>
          </cell>
          <cell r="U52">
            <v>48917.679331673287</v>
          </cell>
          <cell r="V52">
            <v>51273.695566376839</v>
          </cell>
          <cell r="W52">
            <v>53673.843608067247</v>
          </cell>
          <cell r="AA52">
            <v>16392.606501890034</v>
          </cell>
          <cell r="AB52">
            <v>16210.22671089687</v>
          </cell>
          <cell r="AC52">
            <v>16107.331107214135</v>
          </cell>
          <cell r="AD52">
            <v>16057.705487751926</v>
          </cell>
          <cell r="AE52">
            <v>16044.912302839803</v>
          </cell>
          <cell r="AF52">
            <v>16058.024017516724</v>
          </cell>
          <cell r="AG52">
            <v>16089.439567118499</v>
          </cell>
          <cell r="AH52">
            <v>16133.676120185204</v>
          </cell>
          <cell r="AI52">
            <v>16186.658480925866</v>
          </cell>
          <cell r="AJ52">
            <v>16245.280159225576</v>
          </cell>
          <cell r="AK52">
            <v>16307.121079010474</v>
          </cell>
          <cell r="AL52">
            <v>16370.259776895453</v>
          </cell>
          <cell r="AM52">
            <v>16433.144811197635</v>
          </cell>
          <cell r="AN52">
            <v>16494.504499185659</v>
          </cell>
          <cell r="AO52">
            <v>16553.282171899897</v>
          </cell>
          <cell r="AP52">
            <v>16608.588839717919</v>
          </cell>
          <cell r="AQ52">
            <v>16659.667997117907</v>
          </cell>
          <cell r="AR52">
            <v>16705.869055423482</v>
          </cell>
          <cell r="AS52">
            <v>16746.627014268332</v>
          </cell>
          <cell r="AT52">
            <v>16781.446714513389</v>
          </cell>
        </row>
        <row r="53">
          <cell r="D53">
            <v>14329.393498109966</v>
          </cell>
          <cell r="E53">
            <v>16259.257160070872</v>
          </cell>
          <cell r="F53">
            <v>18147.83018310845</v>
          </cell>
          <cell r="G53">
            <v>20021.326770312589</v>
          </cell>
          <cell r="H53">
            <v>21896.184471353743</v>
          </cell>
          <cell r="I53">
            <v>23783.330821192951</v>
          </cell>
          <cell r="J53">
            <v>25690.3668844944</v>
          </cell>
          <cell r="K53">
            <v>27622.775492718025</v>
          </cell>
          <cell r="L53">
            <v>29584.631841654777</v>
          </cell>
          <cell r="M53">
            <v>31579.042421419581</v>
          </cell>
          <cell r="N53">
            <v>33608.427308086299</v>
          </cell>
          <cell r="O53">
            <v>35674.707965040034</v>
          </cell>
          <cell r="P53">
            <v>37779.435833963653</v>
          </cell>
          <cell r="Q53">
            <v>39923.882597588527</v>
          </cell>
          <cell r="R53">
            <v>42109.104924874293</v>
          </cell>
          <cell r="S53">
            <v>44335.991805443366</v>
          </cell>
          <cell r="T53">
            <v>46605.299744817581</v>
          </cell>
          <cell r="U53">
            <v>48917.679331673287</v>
          </cell>
          <cell r="V53">
            <v>51273.695566376839</v>
          </cell>
          <cell r="W53">
            <v>53673.843608067247</v>
          </cell>
          <cell r="AA53">
            <v>16392.606501890034</v>
          </cell>
          <cell r="AB53">
            <v>16210.22671089687</v>
          </cell>
          <cell r="AC53">
            <v>16107.331107214135</v>
          </cell>
          <cell r="AD53">
            <v>16057.705487751926</v>
          </cell>
          <cell r="AE53">
            <v>16044.912302839803</v>
          </cell>
          <cell r="AF53">
            <v>16058.024017516724</v>
          </cell>
          <cell r="AG53">
            <v>16089.439567118499</v>
          </cell>
          <cell r="AH53">
            <v>16133.676120185204</v>
          </cell>
          <cell r="AI53">
            <v>16186.658480925866</v>
          </cell>
          <cell r="AJ53">
            <v>16245.280159225576</v>
          </cell>
          <cell r="AK53">
            <v>16307.121079010474</v>
          </cell>
          <cell r="AL53">
            <v>16370.259776895453</v>
          </cell>
          <cell r="AM53">
            <v>16433.144811197635</v>
          </cell>
          <cell r="AN53">
            <v>16494.504499185659</v>
          </cell>
          <cell r="AO53">
            <v>16553.282171899897</v>
          </cell>
          <cell r="AP53">
            <v>16608.588839717919</v>
          </cell>
          <cell r="AQ53">
            <v>16659.667997117907</v>
          </cell>
          <cell r="AR53">
            <v>16705.869055423482</v>
          </cell>
          <cell r="AS53">
            <v>16746.627014268332</v>
          </cell>
          <cell r="AT53">
            <v>16781.446714513389</v>
          </cell>
        </row>
        <row r="54">
          <cell r="D54">
            <v>14329.393498109966</v>
          </cell>
          <cell r="E54">
            <v>16259.257160070872</v>
          </cell>
          <cell r="F54">
            <v>18147.83018310845</v>
          </cell>
          <cell r="G54">
            <v>20021.326770312589</v>
          </cell>
          <cell r="H54">
            <v>21896.184471353743</v>
          </cell>
          <cell r="I54">
            <v>23783.330821192951</v>
          </cell>
          <cell r="J54">
            <v>25690.3668844944</v>
          </cell>
          <cell r="K54">
            <v>27622.775492718025</v>
          </cell>
          <cell r="L54">
            <v>29584.631841654777</v>
          </cell>
          <cell r="M54">
            <v>31579.042421419581</v>
          </cell>
          <cell r="N54">
            <v>33608.427308086299</v>
          </cell>
          <cell r="O54">
            <v>35674.707965040034</v>
          </cell>
          <cell r="P54">
            <v>37779.435833963653</v>
          </cell>
          <cell r="Q54">
            <v>39923.882597588527</v>
          </cell>
          <cell r="R54">
            <v>42109.104924874293</v>
          </cell>
          <cell r="S54">
            <v>44335.991805443366</v>
          </cell>
          <cell r="T54">
            <v>46605.299744817581</v>
          </cell>
          <cell r="U54">
            <v>48917.679331673287</v>
          </cell>
          <cell r="V54">
            <v>51273.695566376839</v>
          </cell>
          <cell r="W54">
            <v>53673.843608067247</v>
          </cell>
          <cell r="AA54">
            <v>16392.606501890034</v>
          </cell>
          <cell r="AB54">
            <v>16210.22671089687</v>
          </cell>
          <cell r="AC54">
            <v>16107.331107214135</v>
          </cell>
          <cell r="AD54">
            <v>16057.705487751926</v>
          </cell>
          <cell r="AE54">
            <v>16044.912302839803</v>
          </cell>
          <cell r="AF54">
            <v>16058.024017516724</v>
          </cell>
          <cell r="AG54">
            <v>16089.439567118499</v>
          </cell>
          <cell r="AH54">
            <v>16133.676120185204</v>
          </cell>
          <cell r="AI54">
            <v>16186.658480925866</v>
          </cell>
          <cell r="AJ54">
            <v>16245.280159225576</v>
          </cell>
          <cell r="AK54">
            <v>16307.121079010474</v>
          </cell>
          <cell r="AL54">
            <v>16370.259776895453</v>
          </cell>
          <cell r="AM54">
            <v>16433.144811197635</v>
          </cell>
          <cell r="AN54">
            <v>16494.504499185659</v>
          </cell>
          <cell r="AO54">
            <v>16553.282171899897</v>
          </cell>
          <cell r="AP54">
            <v>16608.588839717919</v>
          </cell>
          <cell r="AQ54">
            <v>16659.667997117907</v>
          </cell>
          <cell r="AR54">
            <v>16705.869055423482</v>
          </cell>
          <cell r="AS54">
            <v>16746.627014268332</v>
          </cell>
          <cell r="AT54">
            <v>16781.446714513389</v>
          </cell>
        </row>
        <row r="55">
          <cell r="D55">
            <v>14329.393498109966</v>
          </cell>
          <cell r="E55">
            <v>16259.257160070872</v>
          </cell>
          <cell r="F55">
            <v>18147.83018310845</v>
          </cell>
          <cell r="G55">
            <v>20021.326770312589</v>
          </cell>
          <cell r="H55">
            <v>21896.184471353743</v>
          </cell>
          <cell r="I55">
            <v>23783.330821192951</v>
          </cell>
          <cell r="J55">
            <v>25690.3668844944</v>
          </cell>
          <cell r="K55">
            <v>27622.775492718025</v>
          </cell>
          <cell r="L55">
            <v>29584.631841654777</v>
          </cell>
          <cell r="M55">
            <v>31579.042421419581</v>
          </cell>
          <cell r="N55">
            <v>33608.427308086299</v>
          </cell>
          <cell r="O55">
            <v>35674.707965040034</v>
          </cell>
          <cell r="P55">
            <v>37779.435833963653</v>
          </cell>
          <cell r="Q55">
            <v>39923.882597588527</v>
          </cell>
          <cell r="R55">
            <v>42109.104924874293</v>
          </cell>
          <cell r="S55">
            <v>44335.991805443366</v>
          </cell>
          <cell r="T55">
            <v>46605.299744817581</v>
          </cell>
          <cell r="U55">
            <v>48917.679331673287</v>
          </cell>
          <cell r="V55">
            <v>51273.695566376839</v>
          </cell>
          <cell r="W55">
            <v>53673.843608067247</v>
          </cell>
          <cell r="AA55">
            <v>16392.606501890034</v>
          </cell>
          <cell r="AB55">
            <v>16210.22671089687</v>
          </cell>
          <cell r="AC55">
            <v>16107.331107214135</v>
          </cell>
          <cell r="AD55">
            <v>16057.705487751926</v>
          </cell>
          <cell r="AE55">
            <v>16044.912302839803</v>
          </cell>
          <cell r="AF55">
            <v>16058.024017516724</v>
          </cell>
          <cell r="AG55">
            <v>16089.439567118499</v>
          </cell>
          <cell r="AH55">
            <v>16133.676120185204</v>
          </cell>
          <cell r="AI55">
            <v>16186.658480925866</v>
          </cell>
          <cell r="AJ55">
            <v>16245.280159225576</v>
          </cell>
          <cell r="AK55">
            <v>16307.121079010474</v>
          </cell>
          <cell r="AL55">
            <v>16370.259776895453</v>
          </cell>
          <cell r="AM55">
            <v>16433.144811197635</v>
          </cell>
          <cell r="AN55">
            <v>16494.504499185659</v>
          </cell>
          <cell r="AO55">
            <v>16553.282171899897</v>
          </cell>
          <cell r="AP55">
            <v>16608.588839717919</v>
          </cell>
          <cell r="AQ55">
            <v>16659.667997117907</v>
          </cell>
          <cell r="AR55">
            <v>16705.869055423482</v>
          </cell>
          <cell r="AS55">
            <v>16746.627014268332</v>
          </cell>
          <cell r="AT55">
            <v>16781.446714513389</v>
          </cell>
        </row>
        <row r="56">
          <cell r="D56">
            <v>14329.393498109966</v>
          </cell>
          <cell r="E56">
            <v>16259.257160070872</v>
          </cell>
          <cell r="F56">
            <v>18147.83018310845</v>
          </cell>
          <cell r="G56">
            <v>20021.326770312589</v>
          </cell>
          <cell r="H56">
            <v>21896.184471353743</v>
          </cell>
          <cell r="I56">
            <v>23783.330821192951</v>
          </cell>
          <cell r="J56">
            <v>25690.3668844944</v>
          </cell>
          <cell r="K56">
            <v>27622.775492718025</v>
          </cell>
          <cell r="L56">
            <v>29584.631841654777</v>
          </cell>
          <cell r="M56">
            <v>31579.042421419581</v>
          </cell>
          <cell r="N56">
            <v>33608.427308086299</v>
          </cell>
          <cell r="O56">
            <v>35674.707965040034</v>
          </cell>
          <cell r="P56">
            <v>37779.435833963653</v>
          </cell>
          <cell r="Q56">
            <v>39923.882597588527</v>
          </cell>
          <cell r="R56">
            <v>42109.104924874293</v>
          </cell>
          <cell r="S56">
            <v>44335.991805443366</v>
          </cell>
          <cell r="T56">
            <v>46605.299744817581</v>
          </cell>
          <cell r="U56">
            <v>48917.679331673287</v>
          </cell>
          <cell r="V56">
            <v>51273.695566376839</v>
          </cell>
          <cell r="W56">
            <v>53673.843608067247</v>
          </cell>
          <cell r="AA56">
            <v>16392.606501890034</v>
          </cell>
          <cell r="AB56">
            <v>16210.22671089687</v>
          </cell>
          <cell r="AC56">
            <v>16107.331107214135</v>
          </cell>
          <cell r="AD56">
            <v>16057.705487751926</v>
          </cell>
          <cell r="AE56">
            <v>16044.912302839803</v>
          </cell>
          <cell r="AF56">
            <v>16058.024017516724</v>
          </cell>
          <cell r="AG56">
            <v>16089.439567118499</v>
          </cell>
          <cell r="AH56">
            <v>16133.676120185204</v>
          </cell>
          <cell r="AI56">
            <v>16186.658480925866</v>
          </cell>
          <cell r="AJ56">
            <v>16245.280159225576</v>
          </cell>
          <cell r="AK56">
            <v>16307.121079010474</v>
          </cell>
          <cell r="AL56">
            <v>16370.259776895453</v>
          </cell>
          <cell r="AM56">
            <v>16433.144811197635</v>
          </cell>
          <cell r="AN56">
            <v>16494.504499185659</v>
          </cell>
          <cell r="AO56">
            <v>16553.282171899897</v>
          </cell>
          <cell r="AP56">
            <v>16608.588839717919</v>
          </cell>
          <cell r="AQ56">
            <v>16659.667997117907</v>
          </cell>
          <cell r="AR56">
            <v>16705.869055423482</v>
          </cell>
          <cell r="AS56">
            <v>16746.627014268332</v>
          </cell>
          <cell r="AT56">
            <v>16781.446714513389</v>
          </cell>
        </row>
        <row r="57">
          <cell r="D57">
            <v>14329.393498109966</v>
          </cell>
          <cell r="E57">
            <v>16259.257160070872</v>
          </cell>
          <cell r="F57">
            <v>18147.83018310845</v>
          </cell>
          <cell r="G57">
            <v>20021.326770312589</v>
          </cell>
          <cell r="H57">
            <v>21896.184471353743</v>
          </cell>
          <cell r="I57">
            <v>23783.330821192951</v>
          </cell>
          <cell r="J57">
            <v>25690.3668844944</v>
          </cell>
          <cell r="K57">
            <v>27622.775492718025</v>
          </cell>
          <cell r="L57">
            <v>29584.631841654777</v>
          </cell>
          <cell r="M57">
            <v>31579.042421419581</v>
          </cell>
          <cell r="N57">
            <v>33608.427308086299</v>
          </cell>
          <cell r="O57">
            <v>35674.707965040034</v>
          </cell>
          <cell r="P57">
            <v>37779.435833963653</v>
          </cell>
          <cell r="Q57">
            <v>39923.882597588527</v>
          </cell>
          <cell r="R57">
            <v>42109.104924874293</v>
          </cell>
          <cell r="S57">
            <v>44335.991805443366</v>
          </cell>
          <cell r="T57">
            <v>46605.299744817581</v>
          </cell>
          <cell r="U57">
            <v>48917.679331673287</v>
          </cell>
          <cell r="V57">
            <v>51273.695566376839</v>
          </cell>
          <cell r="W57">
            <v>53673.843608067247</v>
          </cell>
          <cell r="AA57">
            <v>16392.606501890034</v>
          </cell>
          <cell r="AB57">
            <v>16210.22671089687</v>
          </cell>
          <cell r="AC57">
            <v>16107.331107214135</v>
          </cell>
          <cell r="AD57">
            <v>16057.705487751926</v>
          </cell>
          <cell r="AE57">
            <v>16044.912302839803</v>
          </cell>
          <cell r="AF57">
            <v>16058.024017516724</v>
          </cell>
          <cell r="AG57">
            <v>16089.439567118499</v>
          </cell>
          <cell r="AH57">
            <v>16133.676120185204</v>
          </cell>
          <cell r="AI57">
            <v>16186.658480925866</v>
          </cell>
          <cell r="AJ57">
            <v>16245.280159225576</v>
          </cell>
          <cell r="AK57">
            <v>16307.121079010474</v>
          </cell>
          <cell r="AL57">
            <v>16370.259776895453</v>
          </cell>
          <cell r="AM57">
            <v>16433.144811197635</v>
          </cell>
          <cell r="AN57">
            <v>16494.504499185659</v>
          </cell>
          <cell r="AO57">
            <v>16553.282171899897</v>
          </cell>
          <cell r="AP57">
            <v>16608.588839717919</v>
          </cell>
          <cell r="AQ57">
            <v>16659.667997117907</v>
          </cell>
          <cell r="AR57">
            <v>16705.869055423482</v>
          </cell>
          <cell r="AS57">
            <v>16746.627014268332</v>
          </cell>
          <cell r="AT57">
            <v>16781.446714513389</v>
          </cell>
        </row>
        <row r="58">
          <cell r="D58">
            <v>14329.393498109966</v>
          </cell>
          <cell r="E58">
            <v>16259.257160070872</v>
          </cell>
          <cell r="F58">
            <v>18147.83018310845</v>
          </cell>
          <cell r="G58">
            <v>20021.326770312589</v>
          </cell>
          <cell r="H58">
            <v>21896.184471353743</v>
          </cell>
          <cell r="I58">
            <v>23783.330821192951</v>
          </cell>
          <cell r="J58">
            <v>25690.3668844944</v>
          </cell>
          <cell r="K58">
            <v>27622.775492718025</v>
          </cell>
          <cell r="L58">
            <v>29584.631841654777</v>
          </cell>
          <cell r="M58">
            <v>31579.042421419581</v>
          </cell>
          <cell r="N58">
            <v>33608.427308086299</v>
          </cell>
          <cell r="O58">
            <v>35674.707965040034</v>
          </cell>
          <cell r="P58">
            <v>37779.435833963653</v>
          </cell>
          <cell r="Q58">
            <v>39923.882597588527</v>
          </cell>
          <cell r="R58">
            <v>42109.104924874293</v>
          </cell>
          <cell r="S58">
            <v>44335.991805443366</v>
          </cell>
          <cell r="T58">
            <v>46605.299744817581</v>
          </cell>
          <cell r="U58">
            <v>48917.679331673287</v>
          </cell>
          <cell r="V58">
            <v>51273.695566376839</v>
          </cell>
          <cell r="W58">
            <v>53673.843608067247</v>
          </cell>
          <cell r="AA58">
            <v>16392.606501890034</v>
          </cell>
          <cell r="AB58">
            <v>16210.22671089687</v>
          </cell>
          <cell r="AC58">
            <v>16107.331107214135</v>
          </cell>
          <cell r="AD58">
            <v>16057.705487751926</v>
          </cell>
          <cell r="AE58">
            <v>16044.912302839803</v>
          </cell>
          <cell r="AF58">
            <v>16058.024017516724</v>
          </cell>
          <cell r="AG58">
            <v>16089.439567118499</v>
          </cell>
          <cell r="AH58">
            <v>16133.676120185204</v>
          </cell>
          <cell r="AI58">
            <v>16186.658480925866</v>
          </cell>
          <cell r="AJ58">
            <v>16245.280159225576</v>
          </cell>
          <cell r="AK58">
            <v>16307.121079010474</v>
          </cell>
          <cell r="AL58">
            <v>16370.259776895453</v>
          </cell>
          <cell r="AM58">
            <v>16433.144811197635</v>
          </cell>
          <cell r="AN58">
            <v>16494.504499185659</v>
          </cell>
          <cell r="AO58">
            <v>16553.282171899897</v>
          </cell>
          <cell r="AP58">
            <v>16608.588839717919</v>
          </cell>
          <cell r="AQ58">
            <v>16659.667997117907</v>
          </cell>
          <cell r="AR58">
            <v>16705.869055423482</v>
          </cell>
          <cell r="AS58">
            <v>16746.627014268332</v>
          </cell>
          <cell r="AT58">
            <v>16781.446714513389</v>
          </cell>
        </row>
        <row r="59">
          <cell r="D59">
            <v>14329.393498109966</v>
          </cell>
          <cell r="E59">
            <v>16259.257160070872</v>
          </cell>
          <cell r="F59">
            <v>18147.83018310845</v>
          </cell>
          <cell r="G59">
            <v>20021.326770312589</v>
          </cell>
          <cell r="H59">
            <v>21896.184471353743</v>
          </cell>
          <cell r="I59">
            <v>23783.330821192951</v>
          </cell>
          <cell r="J59">
            <v>25690.3668844944</v>
          </cell>
          <cell r="K59">
            <v>27622.775492718025</v>
          </cell>
          <cell r="L59">
            <v>29584.631841654777</v>
          </cell>
          <cell r="M59">
            <v>31579.042421419581</v>
          </cell>
          <cell r="N59">
            <v>33608.427308086299</v>
          </cell>
          <cell r="O59">
            <v>35674.707965040034</v>
          </cell>
          <cell r="P59">
            <v>37779.435833963653</v>
          </cell>
          <cell r="Q59">
            <v>39923.882597588527</v>
          </cell>
          <cell r="R59">
            <v>42109.104924874293</v>
          </cell>
          <cell r="S59">
            <v>44335.991805443366</v>
          </cell>
          <cell r="T59">
            <v>46605.299744817581</v>
          </cell>
          <cell r="U59">
            <v>48917.679331673287</v>
          </cell>
          <cell r="V59">
            <v>51273.695566376839</v>
          </cell>
          <cell r="W59">
            <v>53673.843608067247</v>
          </cell>
          <cell r="AA59">
            <v>16392.606501890034</v>
          </cell>
          <cell r="AB59">
            <v>16210.22671089687</v>
          </cell>
          <cell r="AC59">
            <v>16107.331107214135</v>
          </cell>
          <cell r="AD59">
            <v>16057.705487751926</v>
          </cell>
          <cell r="AE59">
            <v>16044.912302839803</v>
          </cell>
          <cell r="AF59">
            <v>16058.024017516724</v>
          </cell>
          <cell r="AG59">
            <v>16089.439567118499</v>
          </cell>
          <cell r="AH59">
            <v>16133.676120185204</v>
          </cell>
          <cell r="AI59">
            <v>16186.658480925866</v>
          </cell>
          <cell r="AJ59">
            <v>16245.280159225576</v>
          </cell>
          <cell r="AK59">
            <v>16307.121079010474</v>
          </cell>
          <cell r="AL59">
            <v>16370.259776895453</v>
          </cell>
          <cell r="AM59">
            <v>16433.144811197635</v>
          </cell>
          <cell r="AN59">
            <v>16494.504499185659</v>
          </cell>
          <cell r="AO59">
            <v>16553.282171899897</v>
          </cell>
          <cell r="AP59">
            <v>16608.588839717919</v>
          </cell>
          <cell r="AQ59">
            <v>16659.667997117907</v>
          </cell>
          <cell r="AR59">
            <v>16705.869055423482</v>
          </cell>
          <cell r="AS59">
            <v>16746.627014268332</v>
          </cell>
          <cell r="AT59">
            <v>16781.446714513389</v>
          </cell>
        </row>
        <row r="60">
          <cell r="D60">
            <v>14329.393498109966</v>
          </cell>
          <cell r="E60">
            <v>16259.257160070872</v>
          </cell>
          <cell r="F60">
            <v>18147.83018310845</v>
          </cell>
          <cell r="G60">
            <v>20021.326770312589</v>
          </cell>
          <cell r="H60">
            <v>21896.184471353743</v>
          </cell>
          <cell r="I60">
            <v>23783.330821192951</v>
          </cell>
          <cell r="J60">
            <v>25690.3668844944</v>
          </cell>
          <cell r="K60">
            <v>27622.775492718025</v>
          </cell>
          <cell r="L60">
            <v>29584.631841654777</v>
          </cell>
          <cell r="M60">
            <v>31579.042421419581</v>
          </cell>
          <cell r="N60">
            <v>33608.427308086299</v>
          </cell>
          <cell r="O60">
            <v>35674.707965040034</v>
          </cell>
          <cell r="P60">
            <v>37779.435833963653</v>
          </cell>
          <cell r="Q60">
            <v>39923.882597588527</v>
          </cell>
          <cell r="R60">
            <v>42109.104924874293</v>
          </cell>
          <cell r="S60">
            <v>44335.991805443366</v>
          </cell>
          <cell r="T60">
            <v>46605.299744817581</v>
          </cell>
          <cell r="U60">
            <v>48917.679331673287</v>
          </cell>
          <cell r="V60">
            <v>51273.695566376839</v>
          </cell>
          <cell r="W60">
            <v>53673.843608067247</v>
          </cell>
          <cell r="AA60">
            <v>16392.606501890034</v>
          </cell>
          <cell r="AB60">
            <v>16210.22671089687</v>
          </cell>
          <cell r="AC60">
            <v>16107.331107214135</v>
          </cell>
          <cell r="AD60">
            <v>16057.705487751926</v>
          </cell>
          <cell r="AE60">
            <v>16044.912302839803</v>
          </cell>
          <cell r="AF60">
            <v>16058.024017516724</v>
          </cell>
          <cell r="AG60">
            <v>16089.439567118499</v>
          </cell>
          <cell r="AH60">
            <v>16133.676120185204</v>
          </cell>
          <cell r="AI60">
            <v>16186.658480925866</v>
          </cell>
          <cell r="AJ60">
            <v>16245.280159225576</v>
          </cell>
          <cell r="AK60">
            <v>16307.121079010474</v>
          </cell>
          <cell r="AL60">
            <v>16370.259776895453</v>
          </cell>
          <cell r="AM60">
            <v>16433.144811197635</v>
          </cell>
          <cell r="AN60">
            <v>16494.504499185659</v>
          </cell>
          <cell r="AO60">
            <v>16553.282171899897</v>
          </cell>
          <cell r="AP60">
            <v>16608.588839717919</v>
          </cell>
          <cell r="AQ60">
            <v>16659.667997117907</v>
          </cell>
          <cell r="AR60">
            <v>16705.869055423482</v>
          </cell>
          <cell r="AS60">
            <v>16746.627014268332</v>
          </cell>
          <cell r="AT60">
            <v>16781.446714513389</v>
          </cell>
        </row>
        <row r="61">
          <cell r="D61">
            <v>14329.393498109966</v>
          </cell>
          <cell r="E61">
            <v>16259.257160070872</v>
          </cell>
          <cell r="F61">
            <v>18147.83018310845</v>
          </cell>
          <cell r="G61">
            <v>20021.326770312589</v>
          </cell>
          <cell r="H61">
            <v>21896.184471353743</v>
          </cell>
          <cell r="I61">
            <v>23783.330821192951</v>
          </cell>
          <cell r="J61">
            <v>25690.3668844944</v>
          </cell>
          <cell r="K61">
            <v>27622.775492718025</v>
          </cell>
          <cell r="L61">
            <v>29584.631841654777</v>
          </cell>
          <cell r="M61">
            <v>31579.042421419581</v>
          </cell>
          <cell r="N61">
            <v>33608.427308086299</v>
          </cell>
          <cell r="O61">
            <v>35674.707965040034</v>
          </cell>
          <cell r="P61">
            <v>37779.435833963653</v>
          </cell>
          <cell r="Q61">
            <v>39923.882597588527</v>
          </cell>
          <cell r="R61">
            <v>42109.104924874293</v>
          </cell>
          <cell r="S61">
            <v>44335.991805443366</v>
          </cell>
          <cell r="T61">
            <v>46605.299744817581</v>
          </cell>
          <cell r="U61">
            <v>48917.679331673287</v>
          </cell>
          <cell r="V61">
            <v>51273.695566376839</v>
          </cell>
          <cell r="W61">
            <v>53673.843608067247</v>
          </cell>
          <cell r="AA61">
            <v>16392.606501890034</v>
          </cell>
          <cell r="AB61">
            <v>16210.22671089687</v>
          </cell>
          <cell r="AC61">
            <v>16107.331107214135</v>
          </cell>
          <cell r="AD61">
            <v>16057.705487751926</v>
          </cell>
          <cell r="AE61">
            <v>16044.912302839803</v>
          </cell>
          <cell r="AF61">
            <v>16058.024017516724</v>
          </cell>
          <cell r="AG61">
            <v>16089.439567118499</v>
          </cell>
          <cell r="AH61">
            <v>16133.676120185204</v>
          </cell>
          <cell r="AI61">
            <v>16186.658480925866</v>
          </cell>
          <cell r="AJ61">
            <v>16245.280159225576</v>
          </cell>
          <cell r="AK61">
            <v>16307.121079010474</v>
          </cell>
          <cell r="AL61">
            <v>16370.259776895453</v>
          </cell>
          <cell r="AM61">
            <v>16433.144811197635</v>
          </cell>
          <cell r="AN61">
            <v>16494.504499185659</v>
          </cell>
          <cell r="AO61">
            <v>16553.282171899897</v>
          </cell>
          <cell r="AP61">
            <v>16608.588839717919</v>
          </cell>
          <cell r="AQ61">
            <v>16659.667997117907</v>
          </cell>
          <cell r="AR61">
            <v>16705.869055423482</v>
          </cell>
          <cell r="AS61">
            <v>16746.627014268332</v>
          </cell>
          <cell r="AT61">
            <v>16781.446714513389</v>
          </cell>
        </row>
        <row r="62">
          <cell r="D62">
            <v>14329.393498109966</v>
          </cell>
          <cell r="E62">
            <v>16259.257160070872</v>
          </cell>
          <cell r="F62">
            <v>18147.83018310845</v>
          </cell>
          <cell r="G62">
            <v>20021.326770312589</v>
          </cell>
          <cell r="H62">
            <v>21896.184471353743</v>
          </cell>
          <cell r="I62">
            <v>23783.330821192951</v>
          </cell>
          <cell r="J62">
            <v>25690.3668844944</v>
          </cell>
          <cell r="K62">
            <v>27622.775492718025</v>
          </cell>
          <cell r="L62">
            <v>29584.631841654777</v>
          </cell>
          <cell r="M62">
            <v>31579.042421419581</v>
          </cell>
          <cell r="N62">
            <v>33608.427308086299</v>
          </cell>
          <cell r="O62">
            <v>35674.707965040034</v>
          </cell>
          <cell r="P62">
            <v>37779.435833963653</v>
          </cell>
          <cell r="Q62">
            <v>39923.882597588527</v>
          </cell>
          <cell r="R62">
            <v>42109.104924874293</v>
          </cell>
          <cell r="S62">
            <v>44335.991805443366</v>
          </cell>
          <cell r="T62">
            <v>46605.299744817581</v>
          </cell>
          <cell r="U62">
            <v>48917.679331673287</v>
          </cell>
          <cell r="V62">
            <v>51273.695566376839</v>
          </cell>
          <cell r="W62">
            <v>53673.843608067247</v>
          </cell>
          <cell r="AA62">
            <v>16392.606501890034</v>
          </cell>
          <cell r="AB62">
            <v>16210.22671089687</v>
          </cell>
          <cell r="AC62">
            <v>16107.331107214135</v>
          </cell>
          <cell r="AD62">
            <v>16057.705487751926</v>
          </cell>
          <cell r="AE62">
            <v>16044.912302839803</v>
          </cell>
          <cell r="AF62">
            <v>16058.024017516724</v>
          </cell>
          <cell r="AG62">
            <v>16089.439567118499</v>
          </cell>
          <cell r="AH62">
            <v>16133.676120185204</v>
          </cell>
          <cell r="AI62">
            <v>16186.658480925866</v>
          </cell>
          <cell r="AJ62">
            <v>16245.280159225576</v>
          </cell>
          <cell r="AK62">
            <v>16307.121079010474</v>
          </cell>
          <cell r="AL62">
            <v>16370.259776895453</v>
          </cell>
          <cell r="AM62">
            <v>16433.144811197635</v>
          </cell>
          <cell r="AN62">
            <v>16494.504499185659</v>
          </cell>
          <cell r="AO62">
            <v>16553.282171899897</v>
          </cell>
          <cell r="AP62">
            <v>16608.588839717919</v>
          </cell>
          <cell r="AQ62">
            <v>16659.667997117907</v>
          </cell>
          <cell r="AR62">
            <v>16705.869055423482</v>
          </cell>
          <cell r="AS62">
            <v>16746.627014268332</v>
          </cell>
          <cell r="AT62">
            <v>16781.446714513389</v>
          </cell>
        </row>
        <row r="63">
          <cell r="D63">
            <v>14329.393498109966</v>
          </cell>
          <cell r="E63">
            <v>16259.257160070872</v>
          </cell>
          <cell r="F63">
            <v>18147.83018310845</v>
          </cell>
          <cell r="G63">
            <v>20021.326770312589</v>
          </cell>
          <cell r="H63">
            <v>21896.184471353743</v>
          </cell>
          <cell r="I63">
            <v>23783.330821192951</v>
          </cell>
          <cell r="J63">
            <v>25690.3668844944</v>
          </cell>
          <cell r="K63">
            <v>27622.775492718025</v>
          </cell>
          <cell r="L63">
            <v>29584.631841654777</v>
          </cell>
          <cell r="M63">
            <v>31579.042421419581</v>
          </cell>
          <cell r="N63">
            <v>33608.427308086299</v>
          </cell>
          <cell r="O63">
            <v>35674.707965040034</v>
          </cell>
          <cell r="P63">
            <v>37779.435833963653</v>
          </cell>
          <cell r="Q63">
            <v>39923.882597588527</v>
          </cell>
          <cell r="R63">
            <v>42109.104924874293</v>
          </cell>
          <cell r="S63">
            <v>44335.991805443366</v>
          </cell>
          <cell r="T63">
            <v>46605.299744817581</v>
          </cell>
          <cell r="U63">
            <v>48917.679331673287</v>
          </cell>
          <cell r="V63">
            <v>51273.695566376839</v>
          </cell>
          <cell r="W63">
            <v>53673.843608067247</v>
          </cell>
          <cell r="AA63">
            <v>16392.606501890034</v>
          </cell>
          <cell r="AB63">
            <v>16210.22671089687</v>
          </cell>
          <cell r="AC63">
            <v>16107.331107214135</v>
          </cell>
          <cell r="AD63">
            <v>16057.705487751926</v>
          </cell>
          <cell r="AE63">
            <v>16044.912302839803</v>
          </cell>
          <cell r="AF63">
            <v>16058.024017516724</v>
          </cell>
          <cell r="AG63">
            <v>16089.439567118499</v>
          </cell>
          <cell r="AH63">
            <v>16133.676120185204</v>
          </cell>
          <cell r="AI63">
            <v>16186.658480925866</v>
          </cell>
          <cell r="AJ63">
            <v>16245.280159225576</v>
          </cell>
          <cell r="AK63">
            <v>16307.121079010474</v>
          </cell>
          <cell r="AL63">
            <v>16370.259776895453</v>
          </cell>
          <cell r="AM63">
            <v>16433.144811197635</v>
          </cell>
          <cell r="AN63">
            <v>16494.504499185659</v>
          </cell>
          <cell r="AO63">
            <v>16553.282171899897</v>
          </cell>
          <cell r="AP63">
            <v>16608.588839717919</v>
          </cell>
          <cell r="AQ63">
            <v>16659.667997117907</v>
          </cell>
          <cell r="AR63">
            <v>16705.869055423482</v>
          </cell>
          <cell r="AS63">
            <v>16746.627014268332</v>
          </cell>
          <cell r="AT63">
            <v>16781.446714513389</v>
          </cell>
        </row>
        <row r="64">
          <cell r="D64">
            <v>14329.393498109966</v>
          </cell>
          <cell r="E64">
            <v>16259.257160070872</v>
          </cell>
          <cell r="F64">
            <v>18147.83018310845</v>
          </cell>
          <cell r="G64">
            <v>20021.326770312589</v>
          </cell>
          <cell r="H64">
            <v>21896.184471353743</v>
          </cell>
          <cell r="I64">
            <v>23783.330821192951</v>
          </cell>
          <cell r="J64">
            <v>25690.3668844944</v>
          </cell>
          <cell r="K64">
            <v>27622.775492718025</v>
          </cell>
          <cell r="L64">
            <v>29584.631841654777</v>
          </cell>
          <cell r="M64">
            <v>31579.042421419581</v>
          </cell>
          <cell r="N64">
            <v>33608.427308086299</v>
          </cell>
          <cell r="O64">
            <v>35674.707965040034</v>
          </cell>
          <cell r="P64">
            <v>37779.435833963653</v>
          </cell>
          <cell r="Q64">
            <v>39923.882597588527</v>
          </cell>
          <cell r="R64">
            <v>42109.104924874293</v>
          </cell>
          <cell r="S64">
            <v>44335.991805443366</v>
          </cell>
          <cell r="T64">
            <v>46605.299744817581</v>
          </cell>
          <cell r="U64">
            <v>48917.679331673287</v>
          </cell>
          <cell r="V64">
            <v>51273.695566376839</v>
          </cell>
          <cell r="W64">
            <v>53673.843608067247</v>
          </cell>
          <cell r="AA64">
            <v>16392.606501890034</v>
          </cell>
          <cell r="AB64">
            <v>16210.22671089687</v>
          </cell>
          <cell r="AC64">
            <v>16107.331107214135</v>
          </cell>
          <cell r="AD64">
            <v>16057.705487751926</v>
          </cell>
          <cell r="AE64">
            <v>16044.912302839803</v>
          </cell>
          <cell r="AF64">
            <v>16058.024017516724</v>
          </cell>
          <cell r="AG64">
            <v>16089.439567118499</v>
          </cell>
          <cell r="AH64">
            <v>16133.676120185204</v>
          </cell>
          <cell r="AI64">
            <v>16186.658480925866</v>
          </cell>
          <cell r="AJ64">
            <v>16245.280159225576</v>
          </cell>
          <cell r="AK64">
            <v>16307.121079010474</v>
          </cell>
          <cell r="AL64">
            <v>16370.259776895453</v>
          </cell>
          <cell r="AM64">
            <v>16433.144811197635</v>
          </cell>
          <cell r="AN64">
            <v>16494.504499185659</v>
          </cell>
          <cell r="AO64">
            <v>16553.282171899897</v>
          </cell>
          <cell r="AP64">
            <v>16608.588839717919</v>
          </cell>
          <cell r="AQ64">
            <v>16659.667997117907</v>
          </cell>
          <cell r="AR64">
            <v>16705.869055423482</v>
          </cell>
          <cell r="AS64">
            <v>16746.627014268332</v>
          </cell>
          <cell r="AT64">
            <v>16781.446714513389</v>
          </cell>
        </row>
        <row r="65">
          <cell r="D65">
            <v>14329.393498109966</v>
          </cell>
          <cell r="E65">
            <v>16259.257160070872</v>
          </cell>
          <cell r="F65">
            <v>18147.83018310845</v>
          </cell>
          <cell r="G65">
            <v>20021.326770312589</v>
          </cell>
          <cell r="H65">
            <v>21896.184471353743</v>
          </cell>
          <cell r="I65">
            <v>23783.330821192951</v>
          </cell>
          <cell r="J65">
            <v>25690.3668844944</v>
          </cell>
          <cell r="K65">
            <v>27622.775492718025</v>
          </cell>
          <cell r="L65">
            <v>29584.631841654777</v>
          </cell>
          <cell r="M65">
            <v>31579.042421419581</v>
          </cell>
          <cell r="N65">
            <v>33608.427308086299</v>
          </cell>
          <cell r="O65">
            <v>35674.707965040034</v>
          </cell>
          <cell r="P65">
            <v>37779.435833963653</v>
          </cell>
          <cell r="Q65">
            <v>39923.882597588527</v>
          </cell>
          <cell r="R65">
            <v>42109.104924874293</v>
          </cell>
          <cell r="S65">
            <v>44335.991805443366</v>
          </cell>
          <cell r="T65">
            <v>46605.299744817581</v>
          </cell>
          <cell r="U65">
            <v>48917.679331673287</v>
          </cell>
          <cell r="V65">
            <v>51273.695566376839</v>
          </cell>
          <cell r="W65">
            <v>53673.843608067247</v>
          </cell>
          <cell r="AA65">
            <v>16392.606501890034</v>
          </cell>
          <cell r="AB65">
            <v>16210.22671089687</v>
          </cell>
          <cell r="AC65">
            <v>16107.331107214135</v>
          </cell>
          <cell r="AD65">
            <v>16057.705487751926</v>
          </cell>
          <cell r="AE65">
            <v>16044.912302839803</v>
          </cell>
          <cell r="AF65">
            <v>16058.024017516724</v>
          </cell>
          <cell r="AG65">
            <v>16089.439567118499</v>
          </cell>
          <cell r="AH65">
            <v>16133.676120185204</v>
          </cell>
          <cell r="AI65">
            <v>16186.658480925866</v>
          </cell>
          <cell r="AJ65">
            <v>16245.280159225576</v>
          </cell>
          <cell r="AK65">
            <v>16307.121079010474</v>
          </cell>
          <cell r="AL65">
            <v>16370.259776895453</v>
          </cell>
          <cell r="AM65">
            <v>16433.144811197635</v>
          </cell>
          <cell r="AN65">
            <v>16494.504499185659</v>
          </cell>
          <cell r="AO65">
            <v>16553.282171899897</v>
          </cell>
          <cell r="AP65">
            <v>16608.588839717919</v>
          </cell>
          <cell r="AQ65">
            <v>16659.667997117907</v>
          </cell>
          <cell r="AR65">
            <v>16705.869055423482</v>
          </cell>
          <cell r="AS65">
            <v>16746.627014268332</v>
          </cell>
          <cell r="AT65">
            <v>16781.446714513389</v>
          </cell>
        </row>
        <row r="66">
          <cell r="D66">
            <v>14329.393498109966</v>
          </cell>
          <cell r="E66">
            <v>16259.257160070872</v>
          </cell>
          <cell r="F66">
            <v>18147.83018310845</v>
          </cell>
          <cell r="G66">
            <v>20021.326770312589</v>
          </cell>
          <cell r="H66">
            <v>21896.184471353743</v>
          </cell>
          <cell r="I66">
            <v>23783.330821192951</v>
          </cell>
          <cell r="J66">
            <v>25690.3668844944</v>
          </cell>
          <cell r="K66">
            <v>27622.775492718025</v>
          </cell>
          <cell r="L66">
            <v>29584.631841654777</v>
          </cell>
          <cell r="M66">
            <v>31579.042421419581</v>
          </cell>
          <cell r="N66">
            <v>33608.427308086299</v>
          </cell>
          <cell r="O66">
            <v>35674.707965040034</v>
          </cell>
          <cell r="P66">
            <v>37779.435833963653</v>
          </cell>
          <cell r="Q66">
            <v>39923.882597588527</v>
          </cell>
          <cell r="R66">
            <v>42109.104924874293</v>
          </cell>
          <cell r="S66">
            <v>44335.991805443366</v>
          </cell>
          <cell r="T66">
            <v>46605.299744817581</v>
          </cell>
          <cell r="U66">
            <v>48917.679331673287</v>
          </cell>
          <cell r="V66">
            <v>51273.695566376839</v>
          </cell>
          <cell r="W66">
            <v>53673.843608067247</v>
          </cell>
          <cell r="AA66">
            <v>16392.606501890034</v>
          </cell>
          <cell r="AB66">
            <v>16210.22671089687</v>
          </cell>
          <cell r="AC66">
            <v>16107.331107214135</v>
          </cell>
          <cell r="AD66">
            <v>16057.705487751926</v>
          </cell>
          <cell r="AE66">
            <v>16044.912302839803</v>
          </cell>
          <cell r="AF66">
            <v>16058.024017516724</v>
          </cell>
          <cell r="AG66">
            <v>16089.439567118499</v>
          </cell>
          <cell r="AH66">
            <v>16133.676120185204</v>
          </cell>
          <cell r="AI66">
            <v>16186.658480925866</v>
          </cell>
          <cell r="AJ66">
            <v>16245.280159225576</v>
          </cell>
          <cell r="AK66">
            <v>16307.121079010474</v>
          </cell>
          <cell r="AL66">
            <v>16370.259776895453</v>
          </cell>
          <cell r="AM66">
            <v>16433.144811197635</v>
          </cell>
          <cell r="AN66">
            <v>16494.504499185659</v>
          </cell>
          <cell r="AO66">
            <v>16553.282171899897</v>
          </cell>
          <cell r="AP66">
            <v>16608.588839717919</v>
          </cell>
          <cell r="AQ66">
            <v>16659.667997117907</v>
          </cell>
          <cell r="AR66">
            <v>16705.869055423482</v>
          </cell>
          <cell r="AS66">
            <v>16746.627014268332</v>
          </cell>
          <cell r="AT66">
            <v>16781.446714513389</v>
          </cell>
        </row>
        <row r="67">
          <cell r="D67">
            <v>14329.393498109966</v>
          </cell>
          <cell r="E67">
            <v>16259.257160070872</v>
          </cell>
          <cell r="F67">
            <v>18147.83018310845</v>
          </cell>
          <cell r="G67">
            <v>20021.326770312589</v>
          </cell>
          <cell r="H67">
            <v>21896.184471353743</v>
          </cell>
          <cell r="I67">
            <v>23783.330821192951</v>
          </cell>
          <cell r="J67">
            <v>25690.3668844944</v>
          </cell>
          <cell r="K67">
            <v>27622.775492718025</v>
          </cell>
          <cell r="L67">
            <v>29584.631841654777</v>
          </cell>
          <cell r="M67">
            <v>31579.042421419581</v>
          </cell>
          <cell r="N67">
            <v>33608.427308086299</v>
          </cell>
          <cell r="O67">
            <v>35674.707965040034</v>
          </cell>
          <cell r="P67">
            <v>37779.435833963653</v>
          </cell>
          <cell r="Q67">
            <v>39923.882597588527</v>
          </cell>
          <cell r="R67">
            <v>42109.104924874293</v>
          </cell>
          <cell r="S67">
            <v>44335.991805443366</v>
          </cell>
          <cell r="T67">
            <v>46605.299744817581</v>
          </cell>
          <cell r="U67">
            <v>48917.679331673287</v>
          </cell>
          <cell r="V67">
            <v>51273.695566376839</v>
          </cell>
          <cell r="W67">
            <v>53673.843608067247</v>
          </cell>
          <cell r="AA67">
            <v>16392.606501890034</v>
          </cell>
          <cell r="AB67">
            <v>16210.22671089687</v>
          </cell>
          <cell r="AC67">
            <v>16107.331107214135</v>
          </cell>
          <cell r="AD67">
            <v>16057.705487751926</v>
          </cell>
          <cell r="AE67">
            <v>16044.912302839803</v>
          </cell>
          <cell r="AF67">
            <v>16058.024017516724</v>
          </cell>
          <cell r="AG67">
            <v>16089.439567118499</v>
          </cell>
          <cell r="AH67">
            <v>16133.676120185204</v>
          </cell>
          <cell r="AI67">
            <v>16186.658480925866</v>
          </cell>
          <cell r="AJ67">
            <v>16245.280159225576</v>
          </cell>
          <cell r="AK67">
            <v>16307.121079010474</v>
          </cell>
          <cell r="AL67">
            <v>16370.259776895453</v>
          </cell>
          <cell r="AM67">
            <v>16433.144811197635</v>
          </cell>
          <cell r="AN67">
            <v>16494.504499185659</v>
          </cell>
          <cell r="AO67">
            <v>16553.282171899897</v>
          </cell>
          <cell r="AP67">
            <v>16608.588839717919</v>
          </cell>
          <cell r="AQ67">
            <v>16659.667997117907</v>
          </cell>
          <cell r="AR67">
            <v>16705.869055423482</v>
          </cell>
          <cell r="AS67">
            <v>16746.627014268332</v>
          </cell>
          <cell r="AT67">
            <v>16781.446714513389</v>
          </cell>
        </row>
        <row r="68">
          <cell r="D68">
            <v>14329.393498109966</v>
          </cell>
          <cell r="E68">
            <v>16259.257160070872</v>
          </cell>
          <cell r="F68">
            <v>18147.83018310845</v>
          </cell>
          <cell r="G68">
            <v>20021.326770312589</v>
          </cell>
          <cell r="H68">
            <v>21896.184471353743</v>
          </cell>
          <cell r="I68">
            <v>23783.330821192951</v>
          </cell>
          <cell r="J68">
            <v>25690.3668844944</v>
          </cell>
          <cell r="K68">
            <v>27622.775492718025</v>
          </cell>
          <cell r="L68">
            <v>29584.631841654777</v>
          </cell>
          <cell r="M68">
            <v>31579.042421419581</v>
          </cell>
          <cell r="N68">
            <v>33608.427308086299</v>
          </cell>
          <cell r="O68">
            <v>35674.707965040034</v>
          </cell>
          <cell r="P68">
            <v>37779.435833963653</v>
          </cell>
          <cell r="Q68">
            <v>39923.882597588527</v>
          </cell>
          <cell r="R68">
            <v>42109.104924874293</v>
          </cell>
          <cell r="S68">
            <v>44335.991805443366</v>
          </cell>
          <cell r="T68">
            <v>46605.299744817581</v>
          </cell>
          <cell r="U68">
            <v>48917.679331673287</v>
          </cell>
          <cell r="V68">
            <v>51273.695566376839</v>
          </cell>
          <cell r="W68">
            <v>53673.843608067247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</row>
        <row r="69">
          <cell r="D69">
            <v>14329.393498109966</v>
          </cell>
          <cell r="E69">
            <v>16259.257160070872</v>
          </cell>
          <cell r="F69">
            <v>18147.83018310845</v>
          </cell>
          <cell r="G69">
            <v>20021.326770312589</v>
          </cell>
          <cell r="H69">
            <v>21896.184471353743</v>
          </cell>
          <cell r="I69">
            <v>23783.330821192951</v>
          </cell>
          <cell r="J69">
            <v>25690.3668844944</v>
          </cell>
          <cell r="K69">
            <v>27622.775492718025</v>
          </cell>
          <cell r="L69">
            <v>29584.631841654777</v>
          </cell>
          <cell r="M69">
            <v>31579.042421419581</v>
          </cell>
          <cell r="N69">
            <v>33608.427308086299</v>
          </cell>
          <cell r="O69">
            <v>35674.707965040034</v>
          </cell>
          <cell r="P69">
            <v>37779.435833963653</v>
          </cell>
          <cell r="Q69">
            <v>39923.882597588527</v>
          </cell>
          <cell r="R69">
            <v>42109.104924874293</v>
          </cell>
          <cell r="S69">
            <v>44335.991805443366</v>
          </cell>
          <cell r="T69">
            <v>46605.299744817581</v>
          </cell>
          <cell r="U69">
            <v>48917.679331673287</v>
          </cell>
          <cell r="V69">
            <v>51273.695566376839</v>
          </cell>
          <cell r="W69">
            <v>53673.843608067247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</row>
        <row r="70">
          <cell r="D70">
            <v>14329.393498109966</v>
          </cell>
          <cell r="E70">
            <v>16259.257160070872</v>
          </cell>
          <cell r="F70">
            <v>18147.83018310845</v>
          </cell>
          <cell r="G70">
            <v>20021.326770312589</v>
          </cell>
          <cell r="H70">
            <v>21896.184471353743</v>
          </cell>
          <cell r="I70">
            <v>23783.330821192951</v>
          </cell>
          <cell r="J70">
            <v>25690.3668844944</v>
          </cell>
          <cell r="K70">
            <v>27622.775492718025</v>
          </cell>
          <cell r="L70">
            <v>29584.631841654777</v>
          </cell>
          <cell r="M70">
            <v>31579.042421419581</v>
          </cell>
          <cell r="N70">
            <v>33608.427308086299</v>
          </cell>
          <cell r="O70">
            <v>35674.707965040034</v>
          </cell>
          <cell r="P70">
            <v>37779.435833963653</v>
          </cell>
          <cell r="Q70">
            <v>39923.882597588527</v>
          </cell>
          <cell r="R70">
            <v>42109.104924874293</v>
          </cell>
          <cell r="S70">
            <v>44335.991805443366</v>
          </cell>
          <cell r="T70">
            <v>46605.299744817581</v>
          </cell>
          <cell r="U70">
            <v>48917.679331673287</v>
          </cell>
          <cell r="V70">
            <v>51273.695566376839</v>
          </cell>
          <cell r="W70">
            <v>53673.843608067247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</row>
        <row r="71">
          <cell r="D71">
            <v>14329.393498109966</v>
          </cell>
          <cell r="E71">
            <v>16259.257160070872</v>
          </cell>
          <cell r="F71">
            <v>18147.83018310845</v>
          </cell>
          <cell r="G71">
            <v>20021.326770312589</v>
          </cell>
          <cell r="H71">
            <v>21896.184471353743</v>
          </cell>
          <cell r="I71">
            <v>23783.330821192951</v>
          </cell>
          <cell r="J71">
            <v>25690.3668844944</v>
          </cell>
          <cell r="K71">
            <v>27622.775492718025</v>
          </cell>
          <cell r="L71">
            <v>29584.631841654777</v>
          </cell>
          <cell r="M71">
            <v>31579.042421419581</v>
          </cell>
          <cell r="N71">
            <v>33608.427308086299</v>
          </cell>
          <cell r="O71">
            <v>35674.707965040034</v>
          </cell>
          <cell r="P71">
            <v>37779.435833963653</v>
          </cell>
          <cell r="Q71">
            <v>39923.882597588527</v>
          </cell>
          <cell r="R71">
            <v>42109.104924874293</v>
          </cell>
          <cell r="S71">
            <v>44335.991805443366</v>
          </cell>
          <cell r="T71">
            <v>46605.299744817581</v>
          </cell>
          <cell r="U71">
            <v>48917.679331673287</v>
          </cell>
          <cell r="V71">
            <v>51273.695566376839</v>
          </cell>
          <cell r="W71">
            <v>53673.843608067247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</row>
        <row r="72">
          <cell r="D72">
            <v>14329.393498109966</v>
          </cell>
          <cell r="E72">
            <v>16259.257160070872</v>
          </cell>
          <cell r="F72">
            <v>18147.83018310845</v>
          </cell>
          <cell r="G72">
            <v>20021.326770312589</v>
          </cell>
          <cell r="H72">
            <v>21896.184471353743</v>
          </cell>
          <cell r="I72">
            <v>23783.330821192951</v>
          </cell>
          <cell r="J72">
            <v>25690.3668844944</v>
          </cell>
          <cell r="K72">
            <v>27622.775492718025</v>
          </cell>
          <cell r="L72">
            <v>29584.631841654777</v>
          </cell>
          <cell r="M72">
            <v>31579.042421419581</v>
          </cell>
          <cell r="N72">
            <v>33608.427308086299</v>
          </cell>
          <cell r="O72">
            <v>35674.707965040034</v>
          </cell>
          <cell r="P72">
            <v>37779.435833963653</v>
          </cell>
          <cell r="Q72">
            <v>39923.882597588527</v>
          </cell>
          <cell r="R72">
            <v>42109.104924874293</v>
          </cell>
          <cell r="S72">
            <v>44335.991805443366</v>
          </cell>
          <cell r="T72">
            <v>46605.299744817581</v>
          </cell>
          <cell r="U72">
            <v>48917.679331673287</v>
          </cell>
          <cell r="V72">
            <v>51273.695566376839</v>
          </cell>
          <cell r="W72">
            <v>53673.843608067247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</row>
        <row r="73">
          <cell r="D73">
            <v>14329.393498109966</v>
          </cell>
          <cell r="E73">
            <v>16259.257160070872</v>
          </cell>
          <cell r="F73">
            <v>18147.83018310845</v>
          </cell>
          <cell r="G73">
            <v>20021.326770312589</v>
          </cell>
          <cell r="H73">
            <v>21896.184471353743</v>
          </cell>
          <cell r="I73">
            <v>23783.330821192951</v>
          </cell>
          <cell r="J73">
            <v>25690.3668844944</v>
          </cell>
          <cell r="K73">
            <v>27622.775492718025</v>
          </cell>
          <cell r="L73">
            <v>29584.631841654777</v>
          </cell>
          <cell r="M73">
            <v>31579.042421419581</v>
          </cell>
          <cell r="N73">
            <v>33608.427308086299</v>
          </cell>
          <cell r="O73">
            <v>35674.707965040034</v>
          </cell>
          <cell r="P73">
            <v>37779.435833963653</v>
          </cell>
          <cell r="Q73">
            <v>39923.882597588527</v>
          </cell>
          <cell r="R73">
            <v>42109.104924874293</v>
          </cell>
          <cell r="S73">
            <v>44335.991805443366</v>
          </cell>
          <cell r="T73">
            <v>46605.299744817581</v>
          </cell>
          <cell r="U73">
            <v>48917.679331673287</v>
          </cell>
          <cell r="V73">
            <v>51273.695566376839</v>
          </cell>
          <cell r="W73">
            <v>53673.843608067247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</row>
        <row r="74">
          <cell r="D74">
            <v>14329.393498109966</v>
          </cell>
          <cell r="E74">
            <v>16259.257160070872</v>
          </cell>
          <cell r="F74">
            <v>18147.83018310845</v>
          </cell>
          <cell r="G74">
            <v>20021.326770312589</v>
          </cell>
          <cell r="H74">
            <v>21896.184471353743</v>
          </cell>
          <cell r="I74">
            <v>23783.330821192951</v>
          </cell>
          <cell r="J74">
            <v>25690.3668844944</v>
          </cell>
          <cell r="K74">
            <v>27622.775492718025</v>
          </cell>
          <cell r="L74">
            <v>29584.631841654777</v>
          </cell>
          <cell r="M74">
            <v>31579.042421419581</v>
          </cell>
          <cell r="N74">
            <v>33608.427308086299</v>
          </cell>
          <cell r="O74">
            <v>35674.707965040034</v>
          </cell>
          <cell r="P74">
            <v>37779.435833963653</v>
          </cell>
          <cell r="Q74">
            <v>39923.882597588527</v>
          </cell>
          <cell r="R74">
            <v>42109.104924874293</v>
          </cell>
          <cell r="S74">
            <v>44335.991805443366</v>
          </cell>
          <cell r="T74">
            <v>46605.299744817581</v>
          </cell>
          <cell r="U74">
            <v>48917.679331673287</v>
          </cell>
          <cell r="V74">
            <v>51273.695566376839</v>
          </cell>
          <cell r="W74">
            <v>53673.843608067247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</row>
        <row r="75">
          <cell r="D75">
            <v>14329.393498109966</v>
          </cell>
          <cell r="E75">
            <v>16259.257160070872</v>
          </cell>
          <cell r="F75">
            <v>18147.83018310845</v>
          </cell>
          <cell r="G75">
            <v>20021.326770312589</v>
          </cell>
          <cell r="H75">
            <v>21896.184471353743</v>
          </cell>
          <cell r="I75">
            <v>23783.330821192951</v>
          </cell>
          <cell r="J75">
            <v>25690.3668844944</v>
          </cell>
          <cell r="K75">
            <v>27622.775492718025</v>
          </cell>
          <cell r="L75">
            <v>29584.631841654777</v>
          </cell>
          <cell r="M75">
            <v>31579.042421419581</v>
          </cell>
          <cell r="N75">
            <v>33608.427308086299</v>
          </cell>
          <cell r="O75">
            <v>35674.707965040034</v>
          </cell>
          <cell r="P75">
            <v>37779.435833963653</v>
          </cell>
          <cell r="Q75">
            <v>39923.882597588527</v>
          </cell>
          <cell r="R75">
            <v>42109.104924874293</v>
          </cell>
          <cell r="S75">
            <v>44335.991805443366</v>
          </cell>
          <cell r="T75">
            <v>46605.299744817581</v>
          </cell>
          <cell r="U75">
            <v>48917.679331673287</v>
          </cell>
          <cell r="V75">
            <v>51273.695566376839</v>
          </cell>
          <cell r="W75">
            <v>53673.843608067247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</row>
        <row r="76">
          <cell r="D76">
            <v>14329.393498109966</v>
          </cell>
          <cell r="E76">
            <v>16259.257160070872</v>
          </cell>
          <cell r="F76">
            <v>18147.83018310845</v>
          </cell>
          <cell r="G76">
            <v>20021.326770312589</v>
          </cell>
          <cell r="H76">
            <v>21896.184471353743</v>
          </cell>
          <cell r="I76">
            <v>23783.330821192951</v>
          </cell>
          <cell r="J76">
            <v>25690.3668844944</v>
          </cell>
          <cell r="K76">
            <v>27622.775492718025</v>
          </cell>
          <cell r="L76">
            <v>29584.631841654777</v>
          </cell>
          <cell r="M76">
            <v>31579.042421419581</v>
          </cell>
          <cell r="N76">
            <v>33608.427308086299</v>
          </cell>
          <cell r="O76">
            <v>35674.707965040034</v>
          </cell>
          <cell r="P76">
            <v>37779.435833963653</v>
          </cell>
          <cell r="Q76">
            <v>39923.882597588527</v>
          </cell>
          <cell r="R76">
            <v>42109.104924874293</v>
          </cell>
          <cell r="S76">
            <v>44335.991805443366</v>
          </cell>
          <cell r="T76">
            <v>46605.299744817581</v>
          </cell>
          <cell r="U76">
            <v>48917.679331673287</v>
          </cell>
          <cell r="V76">
            <v>51273.695566376839</v>
          </cell>
          <cell r="W76">
            <v>53673.843608067247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</row>
        <row r="77">
          <cell r="D77">
            <v>14329.393498109966</v>
          </cell>
          <cell r="E77">
            <v>16259.257160070872</v>
          </cell>
          <cell r="F77">
            <v>18147.83018310845</v>
          </cell>
          <cell r="G77">
            <v>20021.326770312589</v>
          </cell>
          <cell r="H77">
            <v>21896.184471353743</v>
          </cell>
          <cell r="I77">
            <v>23783.330821192951</v>
          </cell>
          <cell r="J77">
            <v>25690.3668844944</v>
          </cell>
          <cell r="K77">
            <v>27622.775492718025</v>
          </cell>
          <cell r="L77">
            <v>29584.631841654777</v>
          </cell>
          <cell r="M77">
            <v>31579.042421419581</v>
          </cell>
          <cell r="N77">
            <v>33608.427308086299</v>
          </cell>
          <cell r="O77">
            <v>35674.707965040034</v>
          </cell>
          <cell r="P77">
            <v>37779.435833963653</v>
          </cell>
          <cell r="Q77">
            <v>39923.882597588527</v>
          </cell>
          <cell r="R77">
            <v>42109.104924874293</v>
          </cell>
          <cell r="S77">
            <v>44335.991805443366</v>
          </cell>
          <cell r="T77">
            <v>46605.299744817581</v>
          </cell>
          <cell r="U77">
            <v>48917.679331673287</v>
          </cell>
          <cell r="V77">
            <v>51273.695566376839</v>
          </cell>
          <cell r="W77">
            <v>53673.843608067247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</row>
      </sheetData>
      <sheetData sheetId="16"/>
      <sheetData sheetId="17"/>
      <sheetData sheetId="18"/>
      <sheetData sheetId="19"/>
      <sheetData sheetId="20">
        <row r="2">
          <cell r="H2">
            <v>0.33084406013559986</v>
          </cell>
          <cell r="I2">
            <v>0.25837673184632015</v>
          </cell>
          <cell r="J2">
            <v>0.28107497297828438</v>
          </cell>
          <cell r="K2">
            <v>0.12970423503979561</v>
          </cell>
        </row>
        <row r="3">
          <cell r="H3">
            <v>0.33288577253965884</v>
          </cell>
          <cell r="I3">
            <v>0.25520911034860011</v>
          </cell>
          <cell r="J3">
            <v>0.2853448704560147</v>
          </cell>
          <cell r="K3">
            <v>0.12656024665572629</v>
          </cell>
        </row>
        <row r="4">
          <cell r="H4">
            <v>0.33598773370264123</v>
          </cell>
          <cell r="I4">
            <v>0.25907607082797507</v>
          </cell>
          <cell r="J4">
            <v>0.27114452468097733</v>
          </cell>
          <cell r="K4">
            <v>0.13379167078840637</v>
          </cell>
        </row>
        <row r="5">
          <cell r="H5">
            <v>0.33575480147278336</v>
          </cell>
          <cell r="I5">
            <v>0.2629117325106976</v>
          </cell>
          <cell r="J5">
            <v>0.27321126480246793</v>
          </cell>
          <cell r="K5">
            <v>0.12812220121405116</v>
          </cell>
        </row>
        <row r="6">
          <cell r="H6">
            <v>0.34742592774879416</v>
          </cell>
          <cell r="I6">
            <v>0.26247662171473568</v>
          </cell>
          <cell r="J6">
            <v>0.26306723102667584</v>
          </cell>
          <cell r="K6">
            <v>0.12703021950979426</v>
          </cell>
        </row>
        <row r="7">
          <cell r="H7">
            <v>0.3400861225288706</v>
          </cell>
          <cell r="I7">
            <v>0.26409277745155607</v>
          </cell>
          <cell r="J7">
            <v>0.26609904090820119</v>
          </cell>
          <cell r="K7">
            <v>0.12972205911137208</v>
          </cell>
        </row>
        <row r="8">
          <cell r="H8">
            <v>0.33906536498339857</v>
          </cell>
          <cell r="I8">
            <v>0.26839783933792555</v>
          </cell>
          <cell r="J8">
            <v>0.26383864413499181</v>
          </cell>
          <cell r="K8">
            <v>0.12869815154368403</v>
          </cell>
        </row>
        <row r="9">
          <cell r="H9">
            <v>0.34145734891817958</v>
          </cell>
          <cell r="I9">
            <v>0.2711265854265108</v>
          </cell>
          <cell r="J9">
            <v>0.26023377269335984</v>
          </cell>
          <cell r="K9">
            <v>0.12718229296194977</v>
          </cell>
        </row>
        <row r="10">
          <cell r="H10">
            <v>0.35372943147108088</v>
          </cell>
          <cell r="I10">
            <v>0.26588826485368017</v>
          </cell>
          <cell r="J10">
            <v>0.25657700266036065</v>
          </cell>
          <cell r="K10">
            <v>0.12380530101487831</v>
          </cell>
        </row>
        <row r="11">
          <cell r="H11">
            <v>0.36149649259547934</v>
          </cell>
          <cell r="I11">
            <v>0.28243180046765393</v>
          </cell>
          <cell r="J11">
            <v>0.24134060795011691</v>
          </cell>
          <cell r="K11">
            <v>0.11473109898674981</v>
          </cell>
        </row>
        <row r="12">
          <cell r="H12">
            <v>0.36299873873319594</v>
          </cell>
          <cell r="I12">
            <v>0.2840926569661919</v>
          </cell>
          <cell r="J12">
            <v>0.23794874950010766</v>
          </cell>
          <cell r="K12">
            <v>0.11495985480050451</v>
          </cell>
        </row>
        <row r="13">
          <cell r="H13">
            <v>0.36528833673280175</v>
          </cell>
          <cell r="I13">
            <v>0.27937449780579765</v>
          </cell>
          <cell r="J13">
            <v>0.24151678101242352</v>
          </cell>
          <cell r="K13">
            <v>0.11382038444897707</v>
          </cell>
        </row>
        <row r="14">
          <cell r="H14">
            <v>0.37069177744953224</v>
          </cell>
          <cell r="I14">
            <v>0.28332717872968982</v>
          </cell>
          <cell r="J14">
            <v>0.23538281634662728</v>
          </cell>
          <cell r="K14">
            <v>0.11059822747415067</v>
          </cell>
        </row>
        <row r="15">
          <cell r="H15">
            <v>0.37086051568810191</v>
          </cell>
          <cell r="I15">
            <v>0.2797763280521901</v>
          </cell>
          <cell r="J15">
            <v>0.23513513513513515</v>
          </cell>
          <cell r="K15">
            <v>0.11422802112457285</v>
          </cell>
        </row>
        <row r="16">
          <cell r="H16">
            <v>0.36732483287942558</v>
          </cell>
          <cell r="I16">
            <v>0.2857142857142857</v>
          </cell>
          <cell r="J16">
            <v>0.23455682099529587</v>
          </cell>
          <cell r="K16">
            <v>0.11240406041099282</v>
          </cell>
        </row>
        <row r="17">
          <cell r="H17">
            <v>0.37060313291436076</v>
          </cell>
          <cell r="I17">
            <v>0.28537035300003127</v>
          </cell>
          <cell r="J17">
            <v>0.23299878060219492</v>
          </cell>
          <cell r="K17">
            <v>0.11102773348341306</v>
          </cell>
        </row>
        <row r="18">
          <cell r="H18">
            <v>0.37348948463856357</v>
          </cell>
          <cell r="I18">
            <v>0.2810723494144326</v>
          </cell>
          <cell r="J18">
            <v>0.23220775993290049</v>
          </cell>
          <cell r="K18">
            <v>0.11323040601410332</v>
          </cell>
        </row>
        <row r="19">
          <cell r="H19">
            <v>0.37341811222914995</v>
          </cell>
          <cell r="I19">
            <v>0.2868695598493734</v>
          </cell>
          <cell r="J19">
            <v>0.22627939996296068</v>
          </cell>
          <cell r="K19">
            <v>0.11343292795851596</v>
          </cell>
        </row>
        <row r="20">
          <cell r="H20">
            <v>0.37151981149624852</v>
          </cell>
          <cell r="I20">
            <v>0.28520493582191359</v>
          </cell>
          <cell r="J20">
            <v>0.23042103305016431</v>
          </cell>
          <cell r="K20">
            <v>0.11285421963167359</v>
          </cell>
        </row>
        <row r="21">
          <cell r="H21">
            <v>0.37448161890804776</v>
          </cell>
          <cell r="I21">
            <v>0.28991924168251693</v>
          </cell>
          <cell r="J21">
            <v>0.22802531882385957</v>
          </cell>
          <cell r="K21">
            <v>0.10757382058557576</v>
          </cell>
        </row>
        <row r="22">
          <cell r="H22">
            <v>0.37033922063358565</v>
          </cell>
          <cell r="I22">
            <v>0.2906270442014765</v>
          </cell>
          <cell r="J22">
            <v>0.22923091299878515</v>
          </cell>
          <cell r="K22">
            <v>0.1098028221661527</v>
          </cell>
        </row>
        <row r="23">
          <cell r="H23">
            <v>0.37370295803004488</v>
          </cell>
          <cell r="I23">
            <v>0.28270094471116619</v>
          </cell>
          <cell r="J23">
            <v>0.22985906767848846</v>
          </cell>
          <cell r="K23">
            <v>0.11373702958030045</v>
          </cell>
        </row>
        <row r="24">
          <cell r="H24">
            <v>0.37370629370629371</v>
          </cell>
          <cell r="I24">
            <v>0.29184149184149183</v>
          </cell>
          <cell r="J24">
            <v>0.22312354312354313</v>
          </cell>
          <cell r="K24">
            <v>0.11132867132867133</v>
          </cell>
        </row>
        <row r="25">
          <cell r="H25">
            <v>0.37569509528272416</v>
          </cell>
          <cell r="I25">
            <v>0.284504842236801</v>
          </cell>
          <cell r="J25">
            <v>0.22752264917213372</v>
          </cell>
          <cell r="K25">
            <v>0.11227741330834114</v>
          </cell>
        </row>
        <row r="26">
          <cell r="H26">
            <v>0.37479811156665427</v>
          </cell>
          <cell r="I26">
            <v>0.28953907317679217</v>
          </cell>
          <cell r="J26">
            <v>0.224034041495838</v>
          </cell>
          <cell r="K26">
            <v>0.11162877376071562</v>
          </cell>
        </row>
        <row r="27">
          <cell r="H27">
            <v>0.37622902515430662</v>
          </cell>
          <cell r="I27">
            <v>0.28829750938246335</v>
          </cell>
          <cell r="J27">
            <v>0.22607859557706025</v>
          </cell>
          <cell r="K27">
            <v>0.10939486988616978</v>
          </cell>
        </row>
        <row r="28">
          <cell r="H28">
            <v>0.37273319073746863</v>
          </cell>
          <cell r="I28">
            <v>0.28776465482501007</v>
          </cell>
          <cell r="J28">
            <v>0.22821538175392914</v>
          </cell>
          <cell r="K28">
            <v>0.11128677268359218</v>
          </cell>
        </row>
        <row r="29">
          <cell r="H29">
            <v>0.37517455391776572</v>
          </cell>
          <cell r="I29">
            <v>0.28679596586501166</v>
          </cell>
          <cell r="J29">
            <v>0.22975950349107835</v>
          </cell>
          <cell r="K29">
            <v>0.1082699767261443</v>
          </cell>
        </row>
        <row r="30">
          <cell r="H30">
            <v>0.37772298857749204</v>
          </cell>
          <cell r="I30">
            <v>0.28568753511016792</v>
          </cell>
          <cell r="J30">
            <v>0.22776356032707071</v>
          </cell>
          <cell r="K30">
            <v>0.10882591598526933</v>
          </cell>
        </row>
        <row r="31">
          <cell r="H31">
            <v>0.37774947185286445</v>
          </cell>
          <cell r="I31">
            <v>0.28352180936995153</v>
          </cell>
          <cell r="J31">
            <v>0.23061389337641358</v>
          </cell>
          <cell r="K31">
            <v>0.10811482540077047</v>
          </cell>
        </row>
        <row r="32">
          <cell r="H32">
            <v>0.37929301390517672</v>
          </cell>
          <cell r="I32">
            <v>0.29979896130005024</v>
          </cell>
          <cell r="J32">
            <v>0.21628413469592897</v>
          </cell>
          <cell r="K32">
            <v>0.10462389009884403</v>
          </cell>
        </row>
        <row r="33">
          <cell r="H33">
            <v>0.38043747420553031</v>
          </cell>
          <cell r="I33">
            <v>0.29104416013206769</v>
          </cell>
          <cell r="J33">
            <v>0.22170862567065622</v>
          </cell>
          <cell r="K33">
            <v>0.10680973999174577</v>
          </cell>
        </row>
        <row r="34">
          <cell r="H34">
            <v>0.37017033651848774</v>
          </cell>
          <cell r="I34">
            <v>0.29056917324470294</v>
          </cell>
          <cell r="J34">
            <v>0.22675529705027003</v>
          </cell>
          <cell r="K34">
            <v>0.11250519318653926</v>
          </cell>
        </row>
        <row r="35">
          <cell r="H35">
            <v>0.3671965557211459</v>
          </cell>
          <cell r="I35">
            <v>0.28878953469117402</v>
          </cell>
          <cell r="J35">
            <v>0.23157807584037093</v>
          </cell>
          <cell r="K35">
            <v>0.11243583374730916</v>
          </cell>
        </row>
        <row r="36">
          <cell r="H36">
            <v>0.37277011107371255</v>
          </cell>
          <cell r="I36">
            <v>0.28862335913833725</v>
          </cell>
          <cell r="J36">
            <v>0.23081454055873443</v>
          </cell>
          <cell r="K36">
            <v>0.10779198922921575</v>
          </cell>
        </row>
        <row r="37">
          <cell r="H37">
            <v>0.36572423513804825</v>
          </cell>
          <cell r="I37">
            <v>0.28903076030179919</v>
          </cell>
          <cell r="J37">
            <v>0.23066080756156207</v>
          </cell>
          <cell r="K37">
            <v>0.1145841969985905</v>
          </cell>
        </row>
        <row r="38">
          <cell r="H38">
            <v>0.36494131554504772</v>
          </cell>
          <cell r="I38">
            <v>0.29207126572658954</v>
          </cell>
          <cell r="J38">
            <v>0.23397787722705396</v>
          </cell>
          <cell r="K38">
            <v>0.10900954150130879</v>
          </cell>
        </row>
        <row r="39">
          <cell r="H39">
            <v>0.36490644490644492</v>
          </cell>
          <cell r="I39">
            <v>0.28573804573804573</v>
          </cell>
          <cell r="J39">
            <v>0.23817047817047818</v>
          </cell>
          <cell r="K39">
            <v>0.11118503118503119</v>
          </cell>
        </row>
        <row r="40">
          <cell r="H40">
            <v>0.37102239854533431</v>
          </cell>
          <cell r="I40">
            <v>0.2820894288784197</v>
          </cell>
          <cell r="J40">
            <v>0.23770559550376064</v>
          </cell>
          <cell r="K40">
            <v>0.10918257707248533</v>
          </cell>
        </row>
        <row r="41">
          <cell r="H41">
            <v>0.36306001690617073</v>
          </cell>
          <cell r="I41">
            <v>0.28224852071005918</v>
          </cell>
          <cell r="J41">
            <v>0.24302620456466612</v>
          </cell>
          <cell r="K41">
            <v>0.11166525781910397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C4E0A-2CA0-2A45-9F2C-31E271C65F49}">
  <sheetPr codeName="Sheet1"/>
  <dimension ref="A1:U92"/>
  <sheetViews>
    <sheetView tabSelected="1" zoomScale="98" workbookViewId="0">
      <selection activeCell="F1" sqref="F1"/>
    </sheetView>
  </sheetViews>
  <sheetFormatPr baseColWidth="10" defaultColWidth="11.5" defaultRowHeight="13" x14ac:dyDescent="0.15"/>
  <cols>
    <col min="1" max="1" width="11.1640625" bestFit="1" customWidth="1"/>
    <col min="2" max="2" width="19.33203125" customWidth="1"/>
    <col min="3" max="4" width="18.33203125" bestFit="1" customWidth="1"/>
    <col min="5" max="5" width="21.83203125" customWidth="1"/>
    <col min="6" max="6" width="26.33203125" customWidth="1"/>
    <col min="7" max="21" width="18.33203125" bestFit="1" customWidth="1"/>
  </cols>
  <sheetData>
    <row r="1" spans="1:21" x14ac:dyDescent="0.15">
      <c r="A1" s="18" t="s">
        <v>0</v>
      </c>
      <c r="B1" s="13">
        <f>(1+6.7%)/(1+2.95%)-1</f>
        <v>3.6425449247207142E-2</v>
      </c>
      <c r="E1" s="21" t="s">
        <v>32</v>
      </c>
      <c r="F1" s="22">
        <f>NPV(B1,B47:U47)</f>
        <v>-4131408885440.9258</v>
      </c>
      <c r="G1" s="13">
        <f>F1/F2-1</f>
        <v>-7.4214447579520337E-3</v>
      </c>
    </row>
    <row r="2" spans="1:21" x14ac:dyDescent="0.15">
      <c r="A2" s="18" t="s">
        <v>1</v>
      </c>
      <c r="B2">
        <v>607281</v>
      </c>
      <c r="C2" s="13">
        <f>B2/SUM(B2:B3)</f>
        <v>0.62057242009356395</v>
      </c>
      <c r="E2" s="21" t="s">
        <v>33</v>
      </c>
      <c r="F2" s="22">
        <f>NPV(B1,B92:U92)</f>
        <v>-4162299158713.3872</v>
      </c>
    </row>
    <row r="3" spans="1:21" x14ac:dyDescent="0.15">
      <c r="A3" s="18" t="s">
        <v>2</v>
      </c>
      <c r="B3">
        <v>371301</v>
      </c>
      <c r="C3" s="13">
        <f>B3/SUM(B2:B3)</f>
        <v>0.37942757990643605</v>
      </c>
    </row>
    <row r="4" spans="1:21" x14ac:dyDescent="0.15">
      <c r="A4" s="18" t="s">
        <v>3</v>
      </c>
      <c r="C4" s="13"/>
    </row>
    <row r="5" spans="1:21" x14ac:dyDescent="0.15">
      <c r="B5" s="19">
        <v>2024</v>
      </c>
      <c r="C5" s="19">
        <v>2025</v>
      </c>
      <c r="D5" s="19">
        <v>2026</v>
      </c>
      <c r="E5" s="19">
        <v>2027</v>
      </c>
      <c r="F5" s="19">
        <v>2028</v>
      </c>
      <c r="G5" s="19">
        <v>2029</v>
      </c>
      <c r="H5" s="19">
        <v>2030</v>
      </c>
      <c r="I5" s="19">
        <v>2031</v>
      </c>
      <c r="J5" s="19">
        <v>2032</v>
      </c>
      <c r="K5" s="19">
        <v>2033</v>
      </c>
      <c r="L5" s="19">
        <v>2034</v>
      </c>
      <c r="M5" s="19">
        <v>2035</v>
      </c>
      <c r="N5" s="19">
        <v>2036</v>
      </c>
      <c r="O5" s="19">
        <v>2037</v>
      </c>
      <c r="P5" s="19">
        <v>2038</v>
      </c>
      <c r="Q5" s="19">
        <v>2039</v>
      </c>
      <c r="R5" s="19">
        <v>2040</v>
      </c>
      <c r="S5" s="19">
        <v>2041</v>
      </c>
      <c r="T5" s="19">
        <v>2042</v>
      </c>
      <c r="U5" s="19">
        <v>2043</v>
      </c>
    </row>
    <row r="6" spans="1:21" x14ac:dyDescent="0.15">
      <c r="A6">
        <v>25</v>
      </c>
      <c r="B6" s="20">
        <f>'[1]Age distribution'!AA37*SUMPRODUCT('[1]Age by Underwriting Class'!$H$2:$K$2,'T20 Aggregate'!$B26:$E26)+'[1]Age distribution'!D37*SUMPRODUCT('[1]Age by Underwriting Class'!$H$2:$K$2,'WL Aggregate'!$B26:$E26)</f>
        <v>-156054864.45162058</v>
      </c>
      <c r="C6" s="20">
        <f>'[1]Age distribution'!AB37*SUMPRODUCT('[1]Age by Underwriting Class'!$H$2:$K$2,'T20 Aggregate'!$B26:$E26)+'[1]Age distribution'!E37*SUMPRODUCT('[1]Age by Underwriting Class'!$H$2:$K$2,'WL Aggregate'!$B26:$E26)</f>
        <v>-154318639.4309766</v>
      </c>
      <c r="D6" s="20">
        <f>'[1]Age distribution'!AC37*SUMPRODUCT('[1]Age by Underwriting Class'!$H$2:$K$2,'T20 Aggregate'!$B26:$E26)+'[1]Age distribution'!F37*SUMPRODUCT('[1]Age by Underwriting Class'!$H$2:$K$2,'WL Aggregate'!$B26:$E26)</f>
        <v>-153339090.54205978</v>
      </c>
      <c r="E6" s="20">
        <f>'[1]Age distribution'!AD37*SUMPRODUCT('[1]Age by Underwriting Class'!$H$2:$K$2,'T20 Aggregate'!$B26:$E26)+'[1]Age distribution'!G37*SUMPRODUCT('[1]Age by Underwriting Class'!$H$2:$K$2,'WL Aggregate'!$B26:$E26)</f>
        <v>-152866662.96822581</v>
      </c>
      <c r="F6" s="20">
        <f>'[1]Age distribution'!AE37*SUMPRODUCT('[1]Age by Underwriting Class'!$H$2:$K$2,'T20 Aggregate'!$B26:$E26)+'[1]Age distribution'!H37*SUMPRODUCT('[1]Age by Underwriting Class'!$H$2:$K$2,'WL Aggregate'!$B26:$E26)</f>
        <v>-152744873.99359655</v>
      </c>
      <c r="G6" s="20">
        <f>'[1]Age distribution'!AF37*SUMPRODUCT('[1]Age by Underwriting Class'!$H$2:$K$2,'T20 Aggregate'!$B26:$E26)+'[1]Age distribution'!I37*SUMPRODUCT('[1]Age by Underwriting Class'!$H$2:$K$2,'WL Aggregate'!$B26:$E26)</f>
        <v>-152869695.31816137</v>
      </c>
      <c r="H6" s="20">
        <f>'[1]Age distribution'!AG37*SUMPRODUCT('[1]Age by Underwriting Class'!$H$2:$K$2,'T20 Aggregate'!$B26:$E26)+'[1]Age distribution'!J37*SUMPRODUCT('[1]Age by Underwriting Class'!$H$2:$K$2,'WL Aggregate'!$B26:$E26)</f>
        <v>-153168766.081204</v>
      </c>
      <c r="I6" s="20">
        <f>'[1]Age distribution'!AH37*SUMPRODUCT('[1]Age by Underwriting Class'!$H$2:$K$2,'T20 Aggregate'!$B26:$E26)+'[1]Age distribution'!K37*SUMPRODUCT('[1]Age by Underwriting Class'!$H$2:$K$2,'WL Aggregate'!$B26:$E26)</f>
        <v>-153589890.64683276</v>
      </c>
      <c r="J6" s="20">
        <f>'[1]Age distribution'!AI37*SUMPRODUCT('[1]Age by Underwriting Class'!$H$2:$K$2,'T20 Aggregate'!$B26:$E26)+'[1]Age distribution'!L37*SUMPRODUCT('[1]Age by Underwriting Class'!$H$2:$K$2,'WL Aggregate'!$B26:$E26)</f>
        <v>-154094273.83462888</v>
      </c>
      <c r="K6" s="20">
        <f>'[1]Age distribution'!AJ37*SUMPRODUCT('[1]Age by Underwriting Class'!$H$2:$K$2,'T20 Aggregate'!$B26:$E26)+'[1]Age distribution'!M37*SUMPRODUCT('[1]Age by Underwriting Class'!$H$2:$K$2,'WL Aggregate'!$B26:$E26)</f>
        <v>-154652342.37973386</v>
      </c>
      <c r="L6" s="20">
        <f>'[1]Age distribution'!AK37*SUMPRODUCT('[1]Age by Underwriting Class'!$H$2:$K$2,'T20 Aggregate'!$B26:$E26)+'[1]Age distribution'!N37*SUMPRODUCT('[1]Age by Underwriting Class'!$H$2:$K$2,'WL Aggregate'!$B26:$E26)</f>
        <v>-155241057.56383121</v>
      </c>
      <c r="M6" s="20">
        <f>'[1]Age distribution'!AL37*SUMPRODUCT('[1]Age by Underwriting Class'!$H$2:$K$2,'T20 Aggregate'!$B26:$E26)+'[1]Age distribution'!O37*SUMPRODUCT('[1]Age by Underwriting Class'!$H$2:$K$2,'WL Aggregate'!$B26:$E26)</f>
        <v>-155842127.37777179</v>
      </c>
      <c r="N6" s="20">
        <f>'[1]Age distribution'!AM37*SUMPRODUCT('[1]Age by Underwriting Class'!$H$2:$K$2,'T20 Aggregate'!$B26:$E26)+'[1]Age distribution'!P37*SUMPRODUCT('[1]Age by Underwriting Class'!$H$2:$K$2,'WL Aggregate'!$B26:$E26)</f>
        <v>-156440782.35694981</v>
      </c>
      <c r="O6" s="20">
        <f>'[1]Age distribution'!AN37*SUMPRODUCT('[1]Age by Underwriting Class'!$H$2:$K$2,'T20 Aggregate'!$B26:$E26)+'[1]Age distribution'!Q37*SUMPRODUCT('[1]Age by Underwriting Class'!$H$2:$K$2,'WL Aggregate'!$B26:$E26)</f>
        <v>-157024916.29505545</v>
      </c>
      <c r="P6" s="20">
        <f>'[1]Age distribution'!AO37*SUMPRODUCT('[1]Age by Underwriting Class'!$H$2:$K$2,'T20 Aggregate'!$B26:$E26)+'[1]Age distribution'!R37*SUMPRODUCT('[1]Age by Underwriting Class'!$H$2:$K$2,'WL Aggregate'!$B26:$E26)</f>
        <v>-157584469.88082257</v>
      </c>
      <c r="Q6" s="20">
        <f>'[1]Age distribution'!AP37*SUMPRODUCT('[1]Age by Underwriting Class'!$H$2:$K$2,'T20 Aggregate'!$B26:$E26)+'[1]Age distribution'!S37*SUMPRODUCT('[1]Age by Underwriting Class'!$H$2:$K$2,'WL Aggregate'!$B26:$E26)</f>
        <v>-158110980.08215126</v>
      </c>
      <c r="R6" s="20">
        <f>'[1]Age distribution'!AQ37*SUMPRODUCT('[1]Age by Underwriting Class'!$H$2:$K$2,'T20 Aggregate'!$B26:$E26)+'[1]Age distribution'!T37*SUMPRODUCT('[1]Age by Underwriting Class'!$H$2:$K$2,'WL Aggregate'!$B26:$E26)</f>
        <v>-158597245.09335855</v>
      </c>
      <c r="S6" s="20">
        <f>'[1]Age distribution'!AR37*SUMPRODUCT('[1]Age by Underwriting Class'!$H$2:$K$2,'T20 Aggregate'!$B26:$E26)+'[1]Age distribution'!U37*SUMPRODUCT('[1]Age by Underwriting Class'!$H$2:$K$2,'WL Aggregate'!$B26:$E26)</f>
        <v>-159037071.41936514</v>
      </c>
      <c r="T6" s="20">
        <f>'[1]Age distribution'!AS37*SUMPRODUCT('[1]Age by Underwriting Class'!$H$2:$K$2,'T20 Aggregate'!$B26:$E26)+'[1]Age distribution'!V37*SUMPRODUCT('[1]Age by Underwriting Class'!$H$2:$K$2,'WL Aggregate'!$B26:$E26)</f>
        <v>-159425080.35144827</v>
      </c>
      <c r="U6" s="20">
        <f>'[1]Age distribution'!AT37*SUMPRODUCT('[1]Age by Underwriting Class'!$H$2:$K$2,'T20 Aggregate'!$B26:$E26)+'[1]Age distribution'!W37*SUMPRODUCT('[1]Age by Underwriting Class'!$H$2:$K$2,'WL Aggregate'!$B26:$E26)</f>
        <v>-159756558.05765456</v>
      </c>
    </row>
    <row r="7" spans="1:21" x14ac:dyDescent="0.15">
      <c r="A7">
        <v>26</v>
      </c>
      <c r="B7" s="20">
        <f>'[1]Age distribution'!AA38*SUMPRODUCT('[1]Age by Underwriting Class'!$H$2:$K$2,'T20 Aggregate'!$B27:$E27)+'[1]Age distribution'!D38*SUMPRODUCT('[1]Age by Underwriting Class'!$H$2:$K$2,'WL Aggregate'!$B27:$E27)</f>
        <v>-166561086.76916906</v>
      </c>
      <c r="C7" s="20">
        <f>'[1]Age distribution'!AB38*SUMPRODUCT('[1]Age by Underwriting Class'!$H$2:$K$2,'T20 Aggregate'!$B27:$E27)+'[1]Age distribution'!E38*SUMPRODUCT('[1]Age by Underwriting Class'!$H$2:$K$2,'WL Aggregate'!$B27:$E27)</f>
        <v>-164707972.30631334</v>
      </c>
      <c r="D7" s="20">
        <f>'[1]Age distribution'!AC38*SUMPRODUCT('[1]Age by Underwriting Class'!$H$2:$K$2,'T20 Aggregate'!$B27:$E27)+'[1]Age distribution'!F38*SUMPRODUCT('[1]Age by Underwriting Class'!$H$2:$K$2,'WL Aggregate'!$B27:$E27)</f>
        <v>-163662476.36451849</v>
      </c>
      <c r="E7" s="20">
        <f>'[1]Age distribution'!AD38*SUMPRODUCT('[1]Age by Underwriting Class'!$H$2:$K$2,'T20 Aggregate'!$B27:$E27)+'[1]Age distribution'!G38*SUMPRODUCT('[1]Age by Underwriting Class'!$H$2:$K$2,'WL Aggregate'!$B27:$E27)</f>
        <v>-163158243.12325415</v>
      </c>
      <c r="F7" s="20">
        <f>'[1]Age distribution'!AE38*SUMPRODUCT('[1]Age by Underwriting Class'!$H$2:$K$2,'T20 Aggregate'!$B27:$E27)+'[1]Age distribution'!H38*SUMPRODUCT('[1]Age by Underwriting Class'!$H$2:$K$2,'WL Aggregate'!$B27:$E27)</f>
        <v>-163028254.83969739</v>
      </c>
      <c r="G7" s="20">
        <f>'[1]Age distribution'!AF38*SUMPRODUCT('[1]Age by Underwriting Class'!$H$2:$K$2,'T20 Aggregate'!$B27:$E27)+'[1]Age distribution'!I38*SUMPRODUCT('[1]Age by Underwriting Class'!$H$2:$K$2,'WL Aggregate'!$B27:$E27)</f>
        <v>-163161479.62281796</v>
      </c>
      <c r="H7" s="20">
        <f>'[1]Age distribution'!AG38*SUMPRODUCT('[1]Age by Underwriting Class'!$H$2:$K$2,'T20 Aggregate'!$B27:$E27)+'[1]Age distribution'!J38*SUMPRODUCT('[1]Age by Underwriting Class'!$H$2:$K$2,'WL Aggregate'!$B27:$E27)</f>
        <v>-163480684.99644291</v>
      </c>
      <c r="I7" s="20">
        <f>'[1]Age distribution'!AH38*SUMPRODUCT('[1]Age by Underwriting Class'!$H$2:$K$2,'T20 Aggregate'!$B27:$E27)+'[1]Age distribution'!K38*SUMPRODUCT('[1]Age by Underwriting Class'!$H$2:$K$2,'WL Aggregate'!$B27:$E27)</f>
        <v>-163930161.31083274</v>
      </c>
      <c r="J7" s="20">
        <f>'[1]Age distribution'!AI38*SUMPRODUCT('[1]Age by Underwriting Class'!$H$2:$K$2,'T20 Aggregate'!$B27:$E27)+'[1]Age distribution'!L38*SUMPRODUCT('[1]Age by Underwriting Class'!$H$2:$K$2,'WL Aggregate'!$B27:$E27)</f>
        <v>-164468501.54266489</v>
      </c>
      <c r="K7" s="20">
        <f>'[1]Age distribution'!AJ38*SUMPRODUCT('[1]Age by Underwriting Class'!$H$2:$K$2,'T20 Aggregate'!$B27:$E27)+'[1]Age distribution'!M38*SUMPRODUCT('[1]Age by Underwriting Class'!$H$2:$K$2,'WL Aggregate'!$B27:$E27)</f>
        <v>-165064141.43951148</v>
      </c>
      <c r="L7" s="20">
        <f>'[1]Age distribution'!AK38*SUMPRODUCT('[1]Age by Underwriting Class'!$H$2:$K$2,'T20 Aggregate'!$B27:$E27)+'[1]Age distribution'!N38*SUMPRODUCT('[1]Age by Underwriting Class'!$H$2:$K$2,'WL Aggregate'!$B27:$E27)</f>
        <v>-165692491.22665423</v>
      </c>
      <c r="M7" s="20">
        <f>'[1]Age distribution'!AL38*SUMPRODUCT('[1]Age by Underwriting Class'!$H$2:$K$2,'T20 Aggregate'!$B27:$E27)+'[1]Age distribution'!O38*SUMPRODUCT('[1]Age by Underwriting Class'!$H$2:$K$2,'WL Aggregate'!$B27:$E27)</f>
        <v>-166334027.40552244</v>
      </c>
      <c r="N7" s="20">
        <f>'[1]Age distribution'!AM38*SUMPRODUCT('[1]Age by Underwriting Class'!$H$2:$K$2,'T20 Aggregate'!$B27:$E27)+'[1]Age distribution'!P38*SUMPRODUCT('[1]Age by Underwriting Class'!$H$2:$K$2,'WL Aggregate'!$B27:$E27)</f>
        <v>-166972986.17353046</v>
      </c>
      <c r="O7" s="20">
        <f>'[1]Age distribution'!AN38*SUMPRODUCT('[1]Age by Underwriting Class'!$H$2:$K$2,'T20 Aggregate'!$B27:$E27)+'[1]Age distribution'!Q38*SUMPRODUCT('[1]Age by Underwriting Class'!$H$2:$K$2,'WL Aggregate'!$B27:$E27)</f>
        <v>-167596446.28732774</v>
      </c>
      <c r="P7" s="20">
        <f>'[1]Age distribution'!AO38*SUMPRODUCT('[1]Age by Underwriting Class'!$H$2:$K$2,'T20 Aggregate'!$B27:$E27)+'[1]Age distribution'!R38*SUMPRODUCT('[1]Age by Underwriting Class'!$H$2:$K$2,'WL Aggregate'!$B27:$E27)</f>
        <v>-168193671.20356768</v>
      </c>
      <c r="Q7" s="20">
        <f>'[1]Age distribution'!AP38*SUMPRODUCT('[1]Age by Underwriting Class'!$H$2:$K$2,'T20 Aggregate'!$B27:$E27)+'[1]Age distribution'!S38*SUMPRODUCT('[1]Age by Underwriting Class'!$H$2:$K$2,'WL Aggregate'!$B27:$E27)</f>
        <v>-168755628.12581122</v>
      </c>
      <c r="R7" s="20">
        <f>'[1]Age distribution'!AQ38*SUMPRODUCT('[1]Age by Underwriting Class'!$H$2:$K$2,'T20 Aggregate'!$B27:$E27)+'[1]Age distribution'!T38*SUMPRODUCT('[1]Age by Underwriting Class'!$H$2:$K$2,'WL Aggregate'!$B27:$E27)</f>
        <v>-169274630.39471912</v>
      </c>
      <c r="S7" s="20">
        <f>'[1]Age distribution'!AR38*SUMPRODUCT('[1]Age by Underwriting Class'!$H$2:$K$2,'T20 Aggregate'!$B27:$E27)+'[1]Age distribution'!U38*SUMPRODUCT('[1]Age by Underwriting Class'!$H$2:$K$2,'WL Aggregate'!$B27:$E27)</f>
        <v>-169744067.54495969</v>
      </c>
      <c r="T7" s="20">
        <f>'[1]Age distribution'!AS38*SUMPRODUCT('[1]Age by Underwriting Class'!$H$2:$K$2,'T20 Aggregate'!$B27:$E27)+'[1]Age distribution'!V38*SUMPRODUCT('[1]Age by Underwriting Class'!$H$2:$K$2,'WL Aggregate'!$B27:$E27)</f>
        <v>-170158198.75215414</v>
      </c>
      <c r="U7" s="20">
        <f>'[1]Age distribution'!AT38*SUMPRODUCT('[1]Age by Underwriting Class'!$H$2:$K$2,'T20 Aggregate'!$B27:$E27)+'[1]Age distribution'!W38*SUMPRODUCT('[1]Age by Underwriting Class'!$H$2:$K$2,'WL Aggregate'!$B27:$E27)</f>
        <v>-170511992.83079103</v>
      </c>
    </row>
    <row r="8" spans="1:21" x14ac:dyDescent="0.15">
      <c r="A8">
        <v>27</v>
      </c>
      <c r="B8" s="20">
        <f>'[1]Age distribution'!AA39*SUMPRODUCT('[1]Age by Underwriting Class'!$H3:$K3,'T20 Aggregate'!$B28:$E28)+'[1]Age distribution'!D39*SUMPRODUCT('[1]Age by Underwriting Class'!$H3:$K3,'WL Aggregate'!$B28:$E28)</f>
        <v>-178103920.63988364</v>
      </c>
      <c r="C8" s="20">
        <f>'[1]Age distribution'!AB39*SUMPRODUCT('[1]Age by Underwriting Class'!$H3:$K3,'T20 Aggregate'!$B28:$E28)+'[1]Age distribution'!E39*SUMPRODUCT('[1]Age by Underwriting Class'!$H3:$K3,'WL Aggregate'!$B28:$E28)</f>
        <v>-176122383.66968796</v>
      </c>
      <c r="D8" s="20">
        <f>'[1]Age distribution'!AC39*SUMPRODUCT('[1]Age by Underwriting Class'!$H3:$K3,'T20 Aggregate'!$B28:$E28)+'[1]Age distribution'!F39*SUMPRODUCT('[1]Age by Underwriting Class'!$H3:$K3,'WL Aggregate'!$B28:$E28)</f>
        <v>-175004433.91408384</v>
      </c>
      <c r="E8" s="20">
        <f>'[1]Age distribution'!AD39*SUMPRODUCT('[1]Age by Underwriting Class'!$H3:$K3,'T20 Aggregate'!$B28:$E28)+'[1]Age distribution'!G39*SUMPRODUCT('[1]Age by Underwriting Class'!$H3:$K3,'WL Aggregate'!$B28:$E28)</f>
        <v>-174465256.85341424</v>
      </c>
      <c r="F8" s="20">
        <f>'[1]Age distribution'!AE39*SUMPRODUCT('[1]Age by Underwriting Class'!$H3:$K3,'T20 Aggregate'!$B28:$E28)+'[1]Age distribution'!H39*SUMPRODUCT('[1]Age by Underwriting Class'!$H3:$K3,'WL Aggregate'!$B28:$E28)</f>
        <v>-174326260.26430818</v>
      </c>
      <c r="G8" s="20">
        <f>'[1]Age distribution'!AF39*SUMPRODUCT('[1]Age by Underwriting Class'!$H3:$K3,'T20 Aggregate'!$B28:$E28)+'[1]Age distribution'!I39*SUMPRODUCT('[1]Age by Underwriting Class'!$H3:$K3,'WL Aggregate'!$B28:$E28)</f>
        <v>-174468717.64532334</v>
      </c>
      <c r="H8" s="20">
        <f>'[1]Age distribution'!AG39*SUMPRODUCT('[1]Age by Underwriting Class'!$H3:$K3,'T20 Aggregate'!$B28:$E28)+'[1]Age distribution'!J39*SUMPRODUCT('[1]Age by Underwriting Class'!$H3:$K3,'WL Aggregate'!$B28:$E28)</f>
        <v>-174810044.23987606</v>
      </c>
      <c r="I8" s="20">
        <f>'[1]Age distribution'!AH39*SUMPRODUCT('[1]Age by Underwriting Class'!$H3:$K3,'T20 Aggregate'!$B28:$E28)+'[1]Age distribution'!K39*SUMPRODUCT('[1]Age by Underwriting Class'!$H3:$K3,'WL Aggregate'!$B28:$E28)</f>
        <v>-175290669.66914296</v>
      </c>
      <c r="J8" s="20">
        <f>'[1]Age distribution'!AI39*SUMPRODUCT('[1]Age by Underwriting Class'!$H3:$K3,'T20 Aggregate'!$B28:$E28)+'[1]Age distribution'!L39*SUMPRODUCT('[1]Age by Underwriting Class'!$H3:$K3,'WL Aggregate'!$B28:$E28)</f>
        <v>-175866317.36565667</v>
      </c>
      <c r="K8" s="20">
        <f>'[1]Age distribution'!AJ39*SUMPRODUCT('[1]Age by Underwriting Class'!$H3:$K3,'T20 Aggregate'!$B28:$E28)+'[1]Age distribution'!M39*SUMPRODUCT('[1]Age by Underwriting Class'!$H3:$K3,'WL Aggregate'!$B28:$E28)</f>
        <v>-176503235.64576453</v>
      </c>
      <c r="L8" s="20">
        <f>'[1]Age distribution'!AK39*SUMPRODUCT('[1]Age by Underwriting Class'!$H3:$K3,'T20 Aggregate'!$B28:$E28)+'[1]Age distribution'!N39*SUMPRODUCT('[1]Age by Underwriting Class'!$H3:$K3,'WL Aggregate'!$B28:$E28)</f>
        <v>-177175130.64113313</v>
      </c>
      <c r="M8" s="20">
        <f>'[1]Age distribution'!AL39*SUMPRODUCT('[1]Age by Underwriting Class'!$H3:$K3,'T20 Aggregate'!$B28:$E28)+'[1]Age distribution'!O39*SUMPRODUCT('[1]Age by Underwriting Class'!$H3:$K3,'WL Aggregate'!$B28:$E28)</f>
        <v>-177861125.85709316</v>
      </c>
      <c r="N8" s="20">
        <f>'[1]Age distribution'!AM39*SUMPRODUCT('[1]Age by Underwriting Class'!$H3:$K3,'T20 Aggregate'!$B28:$E28)+'[1]Age distribution'!P39*SUMPRODUCT('[1]Age by Underwriting Class'!$H3:$K3,'WL Aggregate'!$B28:$E28)</f>
        <v>-178544365.04529065</v>
      </c>
      <c r="O8" s="20">
        <f>'[1]Age distribution'!AN39*SUMPRODUCT('[1]Age by Underwriting Class'!$H3:$K3,'T20 Aggregate'!$B28:$E28)+'[1]Age distribution'!Q39*SUMPRODUCT('[1]Age by Underwriting Class'!$H3:$K3,'WL Aggregate'!$B28:$E28)</f>
        <v>-179211031.50853106</v>
      </c>
      <c r="P8" s="20">
        <f>'[1]Age distribution'!AO39*SUMPRODUCT('[1]Age by Underwriting Class'!$H3:$K3,'T20 Aggregate'!$B28:$E28)+'[1]Age distribution'!R39*SUMPRODUCT('[1]Age by Underwriting Class'!$H3:$K3,'WL Aggregate'!$B28:$E28)</f>
        <v>-179849644.65130898</v>
      </c>
      <c r="Q8" s="20">
        <f>'[1]Age distribution'!AP39*SUMPRODUCT('[1]Age by Underwriting Class'!$H3:$K3,'T20 Aggregate'!$B28:$E28)+'[1]Age distribution'!S39*SUMPRODUCT('[1]Age by Underwriting Class'!$H3:$K3,'WL Aggregate'!$B28:$E28)</f>
        <v>-180450545.6962271</v>
      </c>
      <c r="R8" s="20">
        <f>'[1]Age distribution'!AQ39*SUMPRODUCT('[1]Age by Underwriting Class'!$H3:$K3,'T20 Aggregate'!$B28:$E28)+'[1]Age distribution'!T39*SUMPRODUCT('[1]Age by Underwriting Class'!$H3:$K3,'WL Aggregate'!$B28:$E28)</f>
        <v>-181005515.29150599</v>
      </c>
      <c r="S8" s="20">
        <f>'[1]Age distribution'!AR39*SUMPRODUCT('[1]Age by Underwriting Class'!$H3:$K3,'T20 Aggregate'!$B28:$E28)+'[1]Age distribution'!U39*SUMPRODUCT('[1]Age by Underwriting Class'!$H3:$K3,'WL Aggregate'!$B28:$E28)</f>
        <v>-181507484.86059102</v>
      </c>
      <c r="T8" s="20">
        <f>'[1]Age distribution'!AS39*SUMPRODUCT('[1]Age by Underwriting Class'!$H3:$K3,'T20 Aggregate'!$B28:$E28)+'[1]Age distribution'!V39*SUMPRODUCT('[1]Age by Underwriting Class'!$H3:$K3,'WL Aggregate'!$B28:$E28)</f>
        <v>-181950315.73478481</v>
      </c>
      <c r="U8" s="20">
        <f>'[1]Age distribution'!AT39*SUMPRODUCT('[1]Age by Underwriting Class'!$H3:$K3,'T20 Aggregate'!$B28:$E28)+'[1]Age distribution'!W39*SUMPRODUCT('[1]Age by Underwriting Class'!$H3:$K3,'WL Aggregate'!$B28:$E28)</f>
        <v>-182328628.0628722</v>
      </c>
    </row>
    <row r="9" spans="1:21" x14ac:dyDescent="0.15">
      <c r="A9">
        <v>28</v>
      </c>
      <c r="B9" s="20">
        <f>'[1]Age distribution'!AA40*SUMPRODUCT('[1]Age by Underwriting Class'!$H4:$K4,'T20 Aggregate'!$B29:$E29)+'[1]Age distribution'!D40*SUMPRODUCT('[1]Age by Underwriting Class'!$H4:$K4,'WL Aggregate'!$B29:$E29)</f>
        <v>-190179457.49914253</v>
      </c>
      <c r="C9" s="20">
        <f>'[1]Age distribution'!AB40*SUMPRODUCT('[1]Age by Underwriting Class'!$H4:$K4,'T20 Aggregate'!$B29:$E29)+'[1]Age distribution'!E40*SUMPRODUCT('[1]Age by Underwriting Class'!$H4:$K4,'WL Aggregate'!$B29:$E29)</f>
        <v>-188063571.3094821</v>
      </c>
      <c r="D9" s="20">
        <f>'[1]Age distribution'!AC40*SUMPRODUCT('[1]Age by Underwriting Class'!$H4:$K4,'T20 Aggregate'!$B29:$E29)+'[1]Age distribution'!F40*SUMPRODUCT('[1]Age by Underwriting Class'!$H4:$K4,'WL Aggregate'!$B29:$E29)</f>
        <v>-186869823.98899508</v>
      </c>
      <c r="E9" s="20">
        <f>'[1]Age distribution'!AD40*SUMPRODUCT('[1]Age by Underwriting Class'!$H4:$K4,'T20 Aggregate'!$B29:$E29)+'[1]Age distribution'!G40*SUMPRODUCT('[1]Age by Underwriting Class'!$H4:$K4,'WL Aggregate'!$B29:$E29)</f>
        <v>-186294090.4480055</v>
      </c>
      <c r="F9" s="20">
        <f>'[1]Age distribution'!AE40*SUMPRODUCT('[1]Age by Underwriting Class'!$H4:$K4,'T20 Aggregate'!$B29:$E29)+'[1]Age distribution'!H40*SUMPRODUCT('[1]Age by Underwriting Class'!$H4:$K4,'WL Aggregate'!$B29:$E29)</f>
        <v>-186145669.81910837</v>
      </c>
      <c r="G9" s="20">
        <f>'[1]Age distribution'!AF40*SUMPRODUCT('[1]Age by Underwriting Class'!$H4:$K4,'T20 Aggregate'!$B29:$E29)+'[1]Age distribution'!I40*SUMPRODUCT('[1]Age by Underwriting Class'!$H4:$K4,'WL Aggregate'!$B29:$E29)</f>
        <v>-186297785.88337508</v>
      </c>
      <c r="H9" s="20">
        <f>'[1]Age distribution'!AG40*SUMPRODUCT('[1]Age by Underwriting Class'!$H4:$K4,'T20 Aggregate'!$B29:$E29)+'[1]Age distribution'!J40*SUMPRODUCT('[1]Age by Underwriting Class'!$H4:$K4,'WL Aggregate'!$B29:$E29)</f>
        <v>-186662254.5955115</v>
      </c>
      <c r="I9" s="20">
        <f>'[1]Age distribution'!AH40*SUMPRODUCT('[1]Age by Underwriting Class'!$H4:$K4,'T20 Aggregate'!$B29:$E29)+'[1]Age distribution'!K40*SUMPRODUCT('[1]Age by Underwriting Class'!$H4:$K4,'WL Aggregate'!$B29:$E29)</f>
        <v>-187175466.67455995</v>
      </c>
      <c r="J9" s="20">
        <f>'[1]Age distribution'!AI40*SUMPRODUCT('[1]Age by Underwriting Class'!$H4:$K4,'T20 Aggregate'!$B29:$E29)+'[1]Age distribution'!L40*SUMPRODUCT('[1]Age by Underwriting Class'!$H4:$K4,'WL Aggregate'!$B29:$E29)</f>
        <v>-187790143.57914624</v>
      </c>
      <c r="K9" s="20">
        <f>'[1]Age distribution'!AJ40*SUMPRODUCT('[1]Age by Underwriting Class'!$H4:$K4,'T20 Aggregate'!$B29:$E29)+'[1]Age distribution'!M40*SUMPRODUCT('[1]Age by Underwriting Class'!$H4:$K4,'WL Aggregate'!$B29:$E29)</f>
        <v>-188470245.24421352</v>
      </c>
      <c r="L9" s="20">
        <f>'[1]Age distribution'!AK40*SUMPRODUCT('[1]Age by Underwriting Class'!$H4:$K4,'T20 Aggregate'!$B29:$E29)+'[1]Age distribution'!N40*SUMPRODUCT('[1]Age by Underwriting Class'!$H4:$K4,'WL Aggregate'!$B29:$E29)</f>
        <v>-189187695.06371501</v>
      </c>
      <c r="M9" s="20">
        <f>'[1]Age distribution'!AL40*SUMPRODUCT('[1]Age by Underwriting Class'!$H4:$K4,'T20 Aggregate'!$B29:$E29)+'[1]Age distribution'!O40*SUMPRODUCT('[1]Age by Underwriting Class'!$H4:$K4,'WL Aggregate'!$B29:$E29)</f>
        <v>-189920201.10597149</v>
      </c>
      <c r="N9" s="20">
        <f>'[1]Age distribution'!AM40*SUMPRODUCT('[1]Age by Underwriting Class'!$H4:$K4,'T20 Aggregate'!$B29:$E29)+'[1]Age distribution'!P40*SUMPRODUCT('[1]Age by Underwriting Class'!$H4:$K4,'WL Aggregate'!$B29:$E29)</f>
        <v>-190649764.26037437</v>
      </c>
      <c r="O9" s="20">
        <f>'[1]Age distribution'!AN40*SUMPRODUCT('[1]Age by Underwriting Class'!$H4:$K4,'T20 Aggregate'!$B29:$E29)+'[1]Age distribution'!Q40*SUMPRODUCT('[1]Age by Underwriting Class'!$H4:$K4,'WL Aggregate'!$B29:$E29)</f>
        <v>-191361631.05059674</v>
      </c>
      <c r="P9" s="20">
        <f>'[1]Age distribution'!AO40*SUMPRODUCT('[1]Age by Underwriting Class'!$H4:$K4,'T20 Aggregate'!$B29:$E29)+'[1]Age distribution'!R40*SUMPRODUCT('[1]Age by Underwriting Class'!$H4:$K4,'WL Aggregate'!$B29:$E29)</f>
        <v>-192043542.49088949</v>
      </c>
      <c r="Q9" s="20">
        <f>'[1]Age distribution'!AP40*SUMPRODUCT('[1]Age by Underwriting Class'!$H4:$K4,'T20 Aggregate'!$B29:$E29)+'[1]Age distribution'!S40*SUMPRODUCT('[1]Age by Underwriting Class'!$H4:$K4,'WL Aggregate'!$B29:$E29)</f>
        <v>-192685184.93381056</v>
      </c>
      <c r="R9" s="20">
        <f>'[1]Age distribution'!AQ40*SUMPRODUCT('[1]Age by Underwriting Class'!$H4:$K4,'T20 Aggregate'!$B29:$E29)+'[1]Age distribution'!T40*SUMPRODUCT('[1]Age by Underwriting Class'!$H4:$K4,'WL Aggregate'!$B29:$E29)</f>
        <v>-193277781.75132847</v>
      </c>
      <c r="S9" s="20">
        <f>'[1]Age distribution'!AR40*SUMPRODUCT('[1]Age by Underwriting Class'!$H4:$K4,'T20 Aggregate'!$B29:$E29)+'[1]Age distribution'!U40*SUMPRODUCT('[1]Age by Underwriting Class'!$H4:$K4,'WL Aggregate'!$B29:$E29)</f>
        <v>-193813785.11378503</v>
      </c>
      <c r="T9" s="20">
        <f>'[1]Age distribution'!AS40*SUMPRODUCT('[1]Age by Underwriting Class'!$H4:$K4,'T20 Aggregate'!$B29:$E29)+'[1]Age distribution'!V40*SUMPRODUCT('[1]Age by Underwriting Class'!$H4:$K4,'WL Aggregate'!$B29:$E29)</f>
        <v>-194286640.14760727</v>
      </c>
      <c r="U9" s="20">
        <f>'[1]Age distribution'!AT40*SUMPRODUCT('[1]Age by Underwriting Class'!$H4:$K4,'T20 Aggregate'!$B29:$E29)+'[1]Age distribution'!W40*SUMPRODUCT('[1]Age by Underwriting Class'!$H4:$K4,'WL Aggregate'!$B29:$E29)</f>
        <v>-194690602.24491769</v>
      </c>
    </row>
    <row r="10" spans="1:21" x14ac:dyDescent="0.15">
      <c r="A10">
        <v>29</v>
      </c>
      <c r="B10" s="20">
        <f>'[1]Age distribution'!AA41*SUMPRODUCT('[1]Age by Underwriting Class'!$H5:$K5,'T20 Aggregate'!$B30:$E30)+'[1]Age distribution'!D41*SUMPRODUCT('[1]Age by Underwriting Class'!$H5:$K5,'WL Aggregate'!$B30:$E30)</f>
        <v>-203952640.49218339</v>
      </c>
      <c r="C10" s="20">
        <f>'[1]Age distribution'!AB41*SUMPRODUCT('[1]Age by Underwriting Class'!$H5:$K5,'T20 Aggregate'!$B30:$E30)+'[1]Age distribution'!E41*SUMPRODUCT('[1]Age by Underwriting Class'!$H5:$K5,'WL Aggregate'!$B30:$E30)</f>
        <v>-201683517.52255803</v>
      </c>
      <c r="D10" s="20">
        <f>'[1]Age distribution'!AC41*SUMPRODUCT('[1]Age by Underwriting Class'!$H5:$K5,'T20 Aggregate'!$B30:$E30)+'[1]Age distribution'!F41*SUMPRODUCT('[1]Age by Underwriting Class'!$H5:$K5,'WL Aggregate'!$B30:$E30)</f>
        <v>-200403316.5939436</v>
      </c>
      <c r="E10" s="20">
        <f>'[1]Age distribution'!AD41*SUMPRODUCT('[1]Age by Underwriting Class'!$H5:$K5,'T20 Aggregate'!$B30:$E30)+'[1]Age distribution'!G41*SUMPRODUCT('[1]Age by Underwriting Class'!$H5:$K5,'WL Aggregate'!$B30:$E30)</f>
        <v>-199785887.25930965</v>
      </c>
      <c r="F10" s="20">
        <f>'[1]Age distribution'!AE41*SUMPRODUCT('[1]Age by Underwriting Class'!$H5:$K5,'T20 Aggregate'!$B30:$E30)+'[1]Age distribution'!H41*SUMPRODUCT('[1]Age by Underwriting Class'!$H5:$K5,'WL Aggregate'!$B30:$E30)</f>
        <v>-199626717.70669267</v>
      </c>
      <c r="G10" s="20">
        <f>'[1]Age distribution'!AF41*SUMPRODUCT('[1]Age by Underwriting Class'!$H5:$K5,'T20 Aggregate'!$B30:$E30)+'[1]Age distribution'!I41*SUMPRODUCT('[1]Age by Underwriting Class'!$H5:$K5,'WL Aggregate'!$B30:$E30)</f>
        <v>-199789850.32562241</v>
      </c>
      <c r="H10" s="20">
        <f>'[1]Age distribution'!AG41*SUMPRODUCT('[1]Age by Underwriting Class'!$H5:$K5,'T20 Aggregate'!$B30:$E30)+'[1]Age distribution'!J41*SUMPRODUCT('[1]Age by Underwriting Class'!$H5:$K5,'WL Aggregate'!$B30:$E30)</f>
        <v>-200180714.60294503</v>
      </c>
      <c r="I10" s="20">
        <f>'[1]Age distribution'!AH41*SUMPRODUCT('[1]Age by Underwriting Class'!$H5:$K5,'T20 Aggregate'!$B30:$E30)+'[1]Age distribution'!K41*SUMPRODUCT('[1]Age by Underwriting Class'!$H5:$K5,'WL Aggregate'!$B30:$E30)</f>
        <v>-200731094.54424277</v>
      </c>
      <c r="J10" s="20">
        <f>'[1]Age distribution'!AI41*SUMPRODUCT('[1]Age by Underwriting Class'!$H5:$K5,'T20 Aggregate'!$B30:$E30)+'[1]Age distribution'!L41*SUMPRODUCT('[1]Age by Underwriting Class'!$H5:$K5,'WL Aggregate'!$B30:$E30)</f>
        <v>-201390287.6000464</v>
      </c>
      <c r="K10" s="20">
        <f>'[1]Age distribution'!AJ41*SUMPRODUCT('[1]Age by Underwriting Class'!$H5:$K5,'T20 Aggregate'!$B30:$E30)+'[1]Age distribution'!M41*SUMPRODUCT('[1]Age by Underwriting Class'!$H5:$K5,'WL Aggregate'!$B30:$E30)</f>
        <v>-202119643.61050946</v>
      </c>
      <c r="L10" s="20">
        <f>'[1]Age distribution'!AK41*SUMPRODUCT('[1]Age by Underwriting Class'!$H5:$K5,'T20 Aggregate'!$B30:$E30)+'[1]Age distribution'!N41*SUMPRODUCT('[1]Age by Underwriting Class'!$H5:$K5,'WL Aggregate'!$B30:$E30)</f>
        <v>-202889052.60468867</v>
      </c>
      <c r="M10" s="20">
        <f>'[1]Age distribution'!AL41*SUMPRODUCT('[1]Age by Underwriting Class'!$H5:$K5,'T20 Aggregate'!$B30:$E30)+'[1]Age distribution'!O41*SUMPRODUCT('[1]Age by Underwriting Class'!$H5:$K5,'WL Aggregate'!$B30:$E30)</f>
        <v>-203674608.2238878</v>
      </c>
      <c r="N10" s="20">
        <f>'[1]Age distribution'!AM41*SUMPRODUCT('[1]Age by Underwriting Class'!$H5:$K5,'T20 Aggregate'!$B30:$E30)+'[1]Age distribution'!P41*SUMPRODUCT('[1]Age by Underwriting Class'!$H5:$K5,'WL Aggregate'!$B30:$E30)</f>
        <v>-204457007.82531133</v>
      </c>
      <c r="O10" s="20">
        <f>'[1]Age distribution'!AN41*SUMPRODUCT('[1]Age by Underwriting Class'!$H5:$K5,'T20 Aggregate'!$B30:$E30)+'[1]Age distribution'!Q41*SUMPRODUCT('[1]Age by Underwriting Class'!$H5:$K5,'WL Aggregate'!$B30:$E30)</f>
        <v>-205220429.45587942</v>
      </c>
      <c r="P10" s="20">
        <f>'[1]Age distribution'!AO41*SUMPRODUCT('[1]Age by Underwriting Class'!$H5:$K5,'T20 Aggregate'!$B30:$E30)+'[1]Age distribution'!R41*SUMPRODUCT('[1]Age by Underwriting Class'!$H5:$K5,'WL Aggregate'!$B30:$E30)</f>
        <v>-205951726.30916947</v>
      </c>
      <c r="Q10" s="20">
        <f>'[1]Age distribution'!AP41*SUMPRODUCT('[1]Age by Underwriting Class'!$H5:$K5,'T20 Aggregate'!$B30:$E30)+'[1]Age distribution'!S41*SUMPRODUCT('[1]Age by Underwriting Class'!$H5:$K5,'WL Aggregate'!$B30:$E30)</f>
        <v>-206639837.80242157</v>
      </c>
      <c r="R10" s="20">
        <f>'[1]Age distribution'!AQ41*SUMPRODUCT('[1]Age by Underwriting Class'!$H5:$K5,'T20 Aggregate'!$B30:$E30)+'[1]Age distribution'!T41*SUMPRODUCT('[1]Age by Underwriting Class'!$H5:$K5,'WL Aggregate'!$B30:$E30)</f>
        <v>-207275351.68635714</v>
      </c>
      <c r="S10" s="20">
        <f>'[1]Age distribution'!AR41*SUMPRODUCT('[1]Age by Underwriting Class'!$H5:$K5,'T20 Aggregate'!$B30:$E30)+'[1]Age distribution'!U41*SUMPRODUCT('[1]Age by Underwriting Class'!$H5:$K5,'WL Aggregate'!$B30:$E30)</f>
        <v>-207850173.50214761</v>
      </c>
      <c r="T10" s="20">
        <f>'[1]Age distribution'!AS41*SUMPRODUCT('[1]Age by Underwriting Class'!$H5:$K5,'T20 Aggregate'!$B30:$E30)+'[1]Age distribution'!V41*SUMPRODUCT('[1]Age by Underwriting Class'!$H5:$K5,'WL Aggregate'!$B30:$E30)</f>
        <v>-208357273.65894821</v>
      </c>
      <c r="U10" s="20">
        <f>'[1]Age distribution'!AT41*SUMPRODUCT('[1]Age by Underwriting Class'!$H5:$K5,'T20 Aggregate'!$B30:$E30)+'[1]Age distribution'!W41*SUMPRODUCT('[1]Age by Underwriting Class'!$H5:$K5,'WL Aggregate'!$B30:$E30)</f>
        <v>-208790491.51269874</v>
      </c>
    </row>
    <row r="11" spans="1:21" x14ac:dyDescent="0.15">
      <c r="A11">
        <v>30</v>
      </c>
      <c r="B11" s="20">
        <f>'[1]Age distribution'!AA42*SUMPRODUCT('[1]Age by Underwriting Class'!$H6:$K6,'T20 Aggregate'!$B31:$E31)+'[1]Age distribution'!D42*SUMPRODUCT('[1]Age by Underwriting Class'!$H6:$K6,'WL Aggregate'!$B31:$E31)</f>
        <v>-218163435.79986304</v>
      </c>
      <c r="C11" s="20">
        <f>'[1]Age distribution'!AB42*SUMPRODUCT('[1]Age by Underwriting Class'!$H6:$K6,'T20 Aggregate'!$B31:$E31)+'[1]Age distribution'!E42*SUMPRODUCT('[1]Age by Underwriting Class'!$H6:$K6,'WL Aggregate'!$B31:$E31)</f>
        <v>-215736207.29175836</v>
      </c>
      <c r="D11" s="20">
        <f>'[1]Age distribution'!AC42*SUMPRODUCT('[1]Age by Underwriting Class'!$H6:$K6,'T20 Aggregate'!$B31:$E31)+'[1]Age distribution'!F42*SUMPRODUCT('[1]Age by Underwriting Class'!$H6:$K6,'WL Aggregate'!$B31:$E31)</f>
        <v>-214366805.8835358</v>
      </c>
      <c r="E11" s="20">
        <f>'[1]Age distribution'!AD42*SUMPRODUCT('[1]Age by Underwriting Class'!$H6:$K6,'T20 Aggregate'!$B31:$E31)+'[1]Age distribution'!G42*SUMPRODUCT('[1]Age by Underwriting Class'!$H6:$K6,'WL Aggregate'!$B31:$E31)</f>
        <v>-213706355.96397457</v>
      </c>
      <c r="F11" s="20">
        <f>'[1]Age distribution'!AE42*SUMPRODUCT('[1]Age by Underwriting Class'!$H6:$K6,'T20 Aggregate'!$B31:$E31)+'[1]Age distribution'!H42*SUMPRODUCT('[1]Age by Underwriting Class'!$H6:$K6,'WL Aggregate'!$B31:$E31)</f>
        <v>-213536095.96444798</v>
      </c>
      <c r="G11" s="20">
        <f>'[1]Age distribution'!AF42*SUMPRODUCT('[1]Age by Underwriting Class'!$H6:$K6,'T20 Aggregate'!$B31:$E31)+'[1]Age distribution'!I42*SUMPRODUCT('[1]Age by Underwriting Class'!$H6:$K6,'WL Aggregate'!$B31:$E31)</f>
        <v>-213710595.16460961</v>
      </c>
      <c r="H11" s="20">
        <f>'[1]Age distribution'!AG42*SUMPRODUCT('[1]Age by Underwriting Class'!$H6:$K6,'T20 Aggregate'!$B31:$E31)+'[1]Age distribution'!J42*SUMPRODUCT('[1]Age by Underwriting Class'!$H6:$K6,'WL Aggregate'!$B31:$E31)</f>
        <v>-214128693.66760695</v>
      </c>
      <c r="I11" s="20">
        <f>'[1]Age distribution'!AH42*SUMPRODUCT('[1]Age by Underwriting Class'!$H6:$K6,'T20 Aggregate'!$B31:$E31)+'[1]Age distribution'!K42*SUMPRODUCT('[1]Age by Underwriting Class'!$H6:$K6,'WL Aggregate'!$B31:$E31)</f>
        <v>-214717422.39746833</v>
      </c>
      <c r="J11" s="20">
        <f>'[1]Age distribution'!AI42*SUMPRODUCT('[1]Age by Underwriting Class'!$H6:$K6,'T20 Aggregate'!$B31:$E31)+'[1]Age distribution'!L42*SUMPRODUCT('[1]Age by Underwriting Class'!$H6:$K6,'WL Aggregate'!$B31:$E31)</f>
        <v>-215422546.00637323</v>
      </c>
      <c r="K11" s="20">
        <f>'[1]Age distribution'!AJ42*SUMPRODUCT('[1]Age by Underwriting Class'!$H6:$K6,'T20 Aggregate'!$B31:$E31)+'[1]Age distribution'!M42*SUMPRODUCT('[1]Age by Underwriting Class'!$H6:$K6,'WL Aggregate'!$B31:$E31)</f>
        <v>-216202721.30971774</v>
      </c>
      <c r="L11" s="20">
        <f>'[1]Age distribution'!AK42*SUMPRODUCT('[1]Age by Underwriting Class'!$H6:$K6,'T20 Aggregate'!$B31:$E31)+'[1]Age distribution'!N42*SUMPRODUCT('[1]Age by Underwriting Class'!$H6:$K6,'WL Aggregate'!$B31:$E31)</f>
        <v>-217025740.3660064</v>
      </c>
      <c r="M11" s="20">
        <f>'[1]Age distribution'!AL42*SUMPRODUCT('[1]Age by Underwriting Class'!$H6:$K6,'T20 Aggregate'!$B31:$E31)+'[1]Age distribution'!O42*SUMPRODUCT('[1]Age by Underwriting Class'!$H6:$K6,'WL Aggregate'!$B31:$E31)</f>
        <v>-217866031.09469122</v>
      </c>
      <c r="N11" s="20">
        <f>'[1]Age distribution'!AM42*SUMPRODUCT('[1]Age by Underwriting Class'!$H6:$K6,'T20 Aggregate'!$B31:$E31)+'[1]Age distribution'!P42*SUMPRODUCT('[1]Age by Underwriting Class'!$H6:$K6,'WL Aggregate'!$B31:$E31)</f>
        <v>-218702945.90394834</v>
      </c>
      <c r="O11" s="20">
        <f>'[1]Age distribution'!AN42*SUMPRODUCT('[1]Age by Underwriting Class'!$H6:$K6,'T20 Aggregate'!$B31:$E31)+'[1]Age distribution'!Q42*SUMPRODUCT('[1]Age by Underwriting Class'!$H6:$K6,'WL Aggregate'!$B31:$E31)</f>
        <v>-219519560.41546798</v>
      </c>
      <c r="P11" s="20">
        <f>'[1]Age distribution'!AO42*SUMPRODUCT('[1]Age by Underwriting Class'!$H6:$K6,'T20 Aggregate'!$B31:$E31)+'[1]Age distribution'!R42*SUMPRODUCT('[1]Age by Underwriting Class'!$H6:$K6,'WL Aggregate'!$B31:$E31)</f>
        <v>-220301811.79362309</v>
      </c>
      <c r="Q11" s="20">
        <f>'[1]Age distribution'!AP42*SUMPRODUCT('[1]Age by Underwriting Class'!$H6:$K6,'T20 Aggregate'!$B31:$E31)+'[1]Age distribution'!S42*SUMPRODUCT('[1]Age by Underwriting Class'!$H6:$K6,'WL Aggregate'!$B31:$E31)</f>
        <v>-221037868.78812426</v>
      </c>
      <c r="R11" s="20">
        <f>'[1]Age distribution'!AQ42*SUMPRODUCT('[1]Age by Underwriting Class'!$H6:$K6,'T20 Aggregate'!$B31:$E31)+'[1]Age distribution'!T42*SUMPRODUCT('[1]Age by Underwriting Class'!$H6:$K6,'WL Aggregate'!$B31:$E31)</f>
        <v>-221717663.33299172</v>
      </c>
      <c r="S11" s="20">
        <f>'[1]Age distribution'!AR42*SUMPRODUCT('[1]Age by Underwriting Class'!$H6:$K6,'T20 Aggregate'!$B31:$E31)+'[1]Age distribution'!U42*SUMPRODUCT('[1]Age by Underwriting Class'!$H6:$K6,'WL Aggregate'!$B31:$E31)</f>
        <v>-222332536.97229806</v>
      </c>
      <c r="T11" s="20">
        <f>'[1]Age distribution'!AS42*SUMPRODUCT('[1]Age by Underwriting Class'!$H6:$K6,'T20 Aggregate'!$B31:$E31)+'[1]Age distribution'!V42*SUMPRODUCT('[1]Age by Underwriting Class'!$H6:$K6,'WL Aggregate'!$B31:$E31)</f>
        <v>-222874970.31483918</v>
      </c>
      <c r="U11" s="20">
        <f>'[1]Age distribution'!AT42*SUMPRODUCT('[1]Age by Underwriting Class'!$H6:$K6,'T20 Aggregate'!$B31:$E31)+'[1]Age distribution'!W42*SUMPRODUCT('[1]Age by Underwriting Class'!$H6:$K6,'WL Aggregate'!$B31:$E31)</f>
        <v>-223338373.46174616</v>
      </c>
    </row>
    <row r="12" spans="1:21" x14ac:dyDescent="0.15">
      <c r="A12">
        <v>31</v>
      </c>
      <c r="B12" s="20">
        <f>'[1]Age distribution'!AA43*SUMPRODUCT('[1]Age by Underwriting Class'!$H7:$K7,'T20 Aggregate'!$B32:$E32)+'[1]Age distribution'!D43*SUMPRODUCT('[1]Age by Underwriting Class'!$H7:$K7,'WL Aggregate'!$B32:$E32)</f>
        <v>-236924971.05099648</v>
      </c>
      <c r="C12" s="20">
        <f>'[1]Age distribution'!AB43*SUMPRODUCT('[1]Age by Underwriting Class'!$H7:$K7,'T20 Aggregate'!$B32:$E32)+'[1]Age distribution'!E43*SUMPRODUCT('[1]Age by Underwriting Class'!$H7:$K7,'WL Aggregate'!$B32:$E32)</f>
        <v>-234289006.67910969</v>
      </c>
      <c r="D12" s="20">
        <f>'[1]Age distribution'!AC43*SUMPRODUCT('[1]Age by Underwriting Class'!$H7:$K7,'T20 Aggregate'!$B32:$E32)+'[1]Age distribution'!F43*SUMPRODUCT('[1]Age by Underwriting Class'!$H7:$K7,'WL Aggregate'!$B32:$E32)</f>
        <v>-232801840.01522398</v>
      </c>
      <c r="E12" s="20">
        <f>'[1]Age distribution'!AD43*SUMPRODUCT('[1]Age by Underwriting Class'!$H7:$K7,'T20 Aggregate'!$B32:$E32)+'[1]Age distribution'!G43*SUMPRODUCT('[1]Age by Underwriting Class'!$H7:$K7,'WL Aggregate'!$B32:$E32)</f>
        <v>-232084592.97747463</v>
      </c>
      <c r="F12" s="20">
        <f>'[1]Age distribution'!AE43*SUMPRODUCT('[1]Age by Underwriting Class'!$H7:$K7,'T20 Aggregate'!$B32:$E32)+'[1]Age distribution'!H43*SUMPRODUCT('[1]Age by Underwriting Class'!$H7:$K7,'WL Aggregate'!$B32:$E32)</f>
        <v>-231899691.02398691</v>
      </c>
      <c r="G12" s="20">
        <f>'[1]Age distribution'!AF43*SUMPRODUCT('[1]Age by Underwriting Class'!$H7:$K7,'T20 Aggregate'!$B32:$E32)+'[1]Age distribution'!I43*SUMPRODUCT('[1]Age by Underwriting Class'!$H7:$K7,'WL Aggregate'!$B32:$E32)</f>
        <v>-232089196.73925558</v>
      </c>
      <c r="H12" s="20">
        <f>'[1]Age distribution'!AG43*SUMPRODUCT('[1]Age by Underwriting Class'!$H7:$K7,'T20 Aggregate'!$B32:$E32)+'[1]Age distribution'!J43*SUMPRODUCT('[1]Age by Underwriting Class'!$H7:$K7,'WL Aggregate'!$B32:$E32)</f>
        <v>-232543250.71652231</v>
      </c>
      <c r="I12" s="20">
        <f>'[1]Age distribution'!AH43*SUMPRODUCT('[1]Age by Underwriting Class'!$H7:$K7,'T20 Aggregate'!$B32:$E32)+'[1]Age distribution'!K43*SUMPRODUCT('[1]Age by Underwriting Class'!$H7:$K7,'WL Aggregate'!$B32:$E32)</f>
        <v>-233182608.71328241</v>
      </c>
      <c r="J12" s="20">
        <f>'[1]Age distribution'!AI43*SUMPRODUCT('[1]Age by Underwriting Class'!$H7:$K7,'T20 Aggregate'!$B32:$E32)+'[1]Age distribution'!L43*SUMPRODUCT('[1]Age by Underwriting Class'!$H7:$K7,'WL Aggregate'!$B32:$E32)</f>
        <v>-233948371.27113113</v>
      </c>
      <c r="K12" s="20">
        <f>'[1]Age distribution'!AJ43*SUMPRODUCT('[1]Age by Underwriting Class'!$H7:$K7,'T20 Aggregate'!$B32:$E32)+'[1]Age distribution'!M43*SUMPRODUCT('[1]Age by Underwriting Class'!$H7:$K7,'WL Aggregate'!$B32:$E32)</f>
        <v>-234795639.79017466</v>
      </c>
      <c r="L12" s="20">
        <f>'[1]Age distribution'!AK43*SUMPRODUCT('[1]Age by Underwriting Class'!$H7:$K7,'T20 Aggregate'!$B32:$E32)+'[1]Age distribution'!N43*SUMPRODUCT('[1]Age by Underwriting Class'!$H7:$K7,'WL Aggregate'!$B32:$E32)</f>
        <v>-235689436.5227513</v>
      </c>
      <c r="M12" s="20">
        <f>'[1]Age distribution'!AL43*SUMPRODUCT('[1]Age by Underwriting Class'!$H7:$K7,'T20 Aggregate'!$B32:$E32)+'[1]Age distribution'!O43*SUMPRODUCT('[1]Age by Underwriting Class'!$H7:$K7,'WL Aggregate'!$B32:$E32)</f>
        <v>-236601990.25036451</v>
      </c>
      <c r="N12" s="20">
        <f>'[1]Age distribution'!AM43*SUMPRODUCT('[1]Age by Underwriting Class'!$H7:$K7,'T20 Aggregate'!$B32:$E32)+'[1]Age distribution'!P43*SUMPRODUCT('[1]Age by Underwriting Class'!$H7:$K7,'WL Aggregate'!$B32:$E32)</f>
        <v>-237510877.73752937</v>
      </c>
      <c r="O12" s="20">
        <f>'[1]Age distribution'!AN43*SUMPRODUCT('[1]Age by Underwriting Class'!$H7:$K7,'T20 Aggregate'!$B32:$E32)+'[1]Age distribution'!Q43*SUMPRODUCT('[1]Age by Underwriting Class'!$H7:$K7,'WL Aggregate'!$B32:$E32)</f>
        <v>-238397719.14975902</v>
      </c>
      <c r="P12" s="20">
        <f>'[1]Age distribution'!AO43*SUMPRODUCT('[1]Age by Underwriting Class'!$H7:$K7,'T20 Aggregate'!$B32:$E32)+'[1]Age distribution'!R43*SUMPRODUCT('[1]Age by Underwriting Class'!$H7:$K7,'WL Aggregate'!$B32:$E32)</f>
        <v>-239247242.28109631</v>
      </c>
      <c r="Q12" s="20">
        <f>'[1]Age distribution'!AP43*SUMPRODUCT('[1]Age by Underwriting Class'!$H7:$K7,'T20 Aggregate'!$B32:$E32)+'[1]Age distribution'!S43*SUMPRODUCT('[1]Age by Underwriting Class'!$H7:$K7,'WL Aggregate'!$B32:$E32)</f>
        <v>-240046598.42193949</v>
      </c>
      <c r="R12" s="20">
        <f>'[1]Age distribution'!AQ43*SUMPRODUCT('[1]Age by Underwriting Class'!$H7:$K7,'T20 Aggregate'!$B32:$E32)+'[1]Age distribution'!T43*SUMPRODUCT('[1]Age by Underwriting Class'!$H7:$K7,'WL Aggregate'!$B32:$E32)</f>
        <v>-240784853.67664266</v>
      </c>
      <c r="S12" s="20">
        <f>'[1]Age distribution'!AR43*SUMPRODUCT('[1]Age by Underwriting Class'!$H7:$K7,'T20 Aggregate'!$B32:$E32)+'[1]Age distribution'!U43*SUMPRODUCT('[1]Age by Underwriting Class'!$H7:$K7,'WL Aggregate'!$B32:$E32)</f>
        <v>-241452604.9827154</v>
      </c>
      <c r="T12" s="20">
        <f>'[1]Age distribution'!AS43*SUMPRODUCT('[1]Age by Underwriting Class'!$H7:$K7,'T20 Aggregate'!$B32:$E32)+'[1]Age distribution'!V43*SUMPRODUCT('[1]Age by Underwriting Class'!$H7:$K7,'WL Aggregate'!$B32:$E32)</f>
        <v>-242041686.29924065</v>
      </c>
      <c r="U12" s="20">
        <f>'[1]Age distribution'!AT43*SUMPRODUCT('[1]Age by Underwriting Class'!$H7:$K7,'T20 Aggregate'!$B32:$E32)+'[1]Age distribution'!W43*SUMPRODUCT('[1]Age by Underwriting Class'!$H7:$K7,'WL Aggregate'!$B32:$E32)</f>
        <v>-242544941.0117608</v>
      </c>
    </row>
    <row r="13" spans="1:21" x14ac:dyDescent="0.15">
      <c r="A13">
        <v>32</v>
      </c>
      <c r="B13" s="20">
        <f>'[1]Age distribution'!AA44*SUMPRODUCT('[1]Age by Underwriting Class'!$H8:$K8,'T20 Aggregate'!$B33:$E33)+'[1]Age distribution'!D44*SUMPRODUCT('[1]Age by Underwriting Class'!$H8:$K8,'WL Aggregate'!$B33:$E33)</f>
        <v>-255936417.99545166</v>
      </c>
      <c r="C13" s="20">
        <f>'[1]Age distribution'!AB44*SUMPRODUCT('[1]Age by Underwriting Class'!$H8:$K8,'T20 Aggregate'!$B33:$E33)+'[1]Age distribution'!E44*SUMPRODUCT('[1]Age by Underwriting Class'!$H8:$K8,'WL Aggregate'!$B33:$E33)</f>
        <v>-253088937.30858421</v>
      </c>
      <c r="D13" s="20">
        <f>'[1]Age distribution'!AC44*SUMPRODUCT('[1]Age by Underwriting Class'!$H8:$K8,'T20 Aggregate'!$B33:$E33)+'[1]Age distribution'!F44*SUMPRODUCT('[1]Age by Underwriting Class'!$H8:$K8,'WL Aggregate'!$B33:$E33)</f>
        <v>-251482436.70533955</v>
      </c>
      <c r="E13" s="20">
        <f>'[1]Age distribution'!AD44*SUMPRODUCT('[1]Age by Underwriting Class'!$H8:$K8,'T20 Aggregate'!$B33:$E33)+'[1]Age distribution'!G44*SUMPRODUCT('[1]Age by Underwriting Class'!$H8:$K8,'WL Aggregate'!$B33:$E33)</f>
        <v>-250707635.98743671</v>
      </c>
      <c r="F13" s="20">
        <f>'[1]Age distribution'!AE44*SUMPRODUCT('[1]Age by Underwriting Class'!$H8:$K8,'T20 Aggregate'!$B33:$E33)+'[1]Age distribution'!H44*SUMPRODUCT('[1]Age by Underwriting Class'!$H8:$K8,'WL Aggregate'!$B33:$E33)</f>
        <v>-250507897.04288357</v>
      </c>
      <c r="G13" s="20">
        <f>'[1]Age distribution'!AF44*SUMPRODUCT('[1]Age by Underwriting Class'!$H8:$K8,'T20 Aggregate'!$B33:$E33)+'[1]Age distribution'!I44*SUMPRODUCT('[1]Age by Underwriting Class'!$H8:$K8,'WL Aggregate'!$B33:$E33)</f>
        <v>-250712609.16647434</v>
      </c>
      <c r="H13" s="20">
        <f>'[1]Age distribution'!AG44*SUMPRODUCT('[1]Age by Underwriting Class'!$H8:$K8,'T20 Aggregate'!$B33:$E33)+'[1]Age distribution'!J44*SUMPRODUCT('[1]Age by Underwriting Class'!$H8:$K8,'WL Aggregate'!$B33:$E33)</f>
        <v>-251203097.56034324</v>
      </c>
      <c r="I13" s="20">
        <f>'[1]Age distribution'!AH44*SUMPRODUCT('[1]Age by Underwriting Class'!$H8:$K8,'T20 Aggregate'!$B33:$E33)+'[1]Age distribution'!K44*SUMPRODUCT('[1]Age by Underwriting Class'!$H8:$K8,'WL Aggregate'!$B33:$E33)</f>
        <v>-251893759.2275438</v>
      </c>
      <c r="J13" s="20">
        <f>'[1]Age distribution'!AI44*SUMPRODUCT('[1]Age by Underwriting Class'!$H8:$K8,'T20 Aggregate'!$B33:$E33)+'[1]Age distribution'!L44*SUMPRODUCT('[1]Age by Underwriting Class'!$H8:$K8,'WL Aggregate'!$B33:$E33)</f>
        <v>-252720968.47113445</v>
      </c>
      <c r="K13" s="20">
        <f>'[1]Age distribution'!AJ44*SUMPRODUCT('[1]Age by Underwriting Class'!$H8:$K8,'T20 Aggregate'!$B33:$E33)+'[1]Age distribution'!M44*SUMPRODUCT('[1]Age by Underwriting Class'!$H8:$K8,'WL Aggregate'!$B33:$E33)</f>
        <v>-253636223.91627553</v>
      </c>
      <c r="L13" s="20">
        <f>'[1]Age distribution'!AK44*SUMPRODUCT('[1]Age by Underwriting Class'!$H8:$K8,'T20 Aggregate'!$B33:$E33)+'[1]Age distribution'!N44*SUMPRODUCT('[1]Age by Underwriting Class'!$H8:$K8,'WL Aggregate'!$B33:$E33)</f>
        <v>-254601741.11413336</v>
      </c>
      <c r="M13" s="20">
        <f>'[1]Age distribution'!AL44*SUMPRODUCT('[1]Age by Underwriting Class'!$H8:$K8,'T20 Aggregate'!$B33:$E33)+'[1]Age distribution'!O44*SUMPRODUCT('[1]Age by Underwriting Class'!$H8:$K8,'WL Aggregate'!$B33:$E33)</f>
        <v>-255587520.41480255</v>
      </c>
      <c r="N13" s="20">
        <f>'[1]Age distribution'!AM44*SUMPRODUCT('[1]Age by Underwriting Class'!$H8:$K8,'T20 Aggregate'!$B33:$E33)+'[1]Age distribution'!P44*SUMPRODUCT('[1]Age by Underwriting Class'!$H8:$K8,'WL Aggregate'!$B33:$E33)</f>
        <v>-256569339.28680229</v>
      </c>
      <c r="O13" s="20">
        <f>'[1]Age distribution'!AN44*SUMPRODUCT('[1]Age by Underwriting Class'!$H8:$K8,'T20 Aggregate'!$B33:$E33)+'[1]Age distribution'!Q44*SUMPRODUCT('[1]Age by Underwriting Class'!$H8:$K8,'WL Aggregate'!$B33:$E33)</f>
        <v>-257527343.05216828</v>
      </c>
      <c r="P13" s="20">
        <f>'[1]Age distribution'!AO44*SUMPRODUCT('[1]Age by Underwriting Class'!$H8:$K8,'T20 Aggregate'!$B33:$E33)+'[1]Age distribution'!R44*SUMPRODUCT('[1]Age by Underwriting Class'!$H8:$K8,'WL Aggregate'!$B33:$E33)</f>
        <v>-258445034.02528208</v>
      </c>
      <c r="Q13" s="20">
        <f>'[1]Age distribution'!AP44*SUMPRODUCT('[1]Age by Underwriting Class'!$H8:$K8,'T20 Aggregate'!$B33:$E33)+'[1]Age distribution'!S44*SUMPRODUCT('[1]Age by Underwriting Class'!$H8:$K8,'WL Aggregate'!$B33:$E33)</f>
        <v>-259308532.48423532</v>
      </c>
      <c r="R13" s="20">
        <f>'[1]Age distribution'!AQ44*SUMPRODUCT('[1]Age by Underwriting Class'!$H8:$K8,'T20 Aggregate'!$B33:$E33)+'[1]Age distribution'!T44*SUMPRODUCT('[1]Age by Underwriting Class'!$H8:$K8,'WL Aggregate'!$B33:$E33)</f>
        <v>-260106027.17049351</v>
      </c>
      <c r="S13" s="20">
        <f>'[1]Age distribution'!AR44*SUMPRODUCT('[1]Age by Underwriting Class'!$H8:$K8,'T20 Aggregate'!$B33:$E33)+'[1]Age distribution'!U44*SUMPRODUCT('[1]Age by Underwriting Class'!$H8:$K8,'WL Aggregate'!$B33:$E33)</f>
        <v>-260827360.49652463</v>
      </c>
      <c r="T13" s="20">
        <f>'[1]Age distribution'!AS44*SUMPRODUCT('[1]Age by Underwriting Class'!$H8:$K8,'T20 Aggregate'!$B33:$E33)+'[1]Age distribution'!V44*SUMPRODUCT('[1]Age by Underwriting Class'!$H8:$K8,'WL Aggregate'!$B33:$E33)</f>
        <v>-261463711.1580472</v>
      </c>
      <c r="U13" s="20">
        <f>'[1]Age distribution'!AT44*SUMPRODUCT('[1]Age by Underwriting Class'!$H8:$K8,'T20 Aggregate'!$B33:$E33)+'[1]Age distribution'!W44*SUMPRODUCT('[1]Age by Underwriting Class'!$H8:$K8,'WL Aggregate'!$B33:$E33)</f>
        <v>-262007348.27612039</v>
      </c>
    </row>
    <row r="14" spans="1:21" x14ac:dyDescent="0.15">
      <c r="A14">
        <v>33</v>
      </c>
      <c r="B14" s="20">
        <f>'[1]Age distribution'!AA45*SUMPRODUCT('[1]Age by Underwriting Class'!$H9:$K9,'T20 Aggregate'!$B34:$E34)+'[1]Age distribution'!D45*SUMPRODUCT('[1]Age by Underwriting Class'!$H9:$K9,'WL Aggregate'!$B34:$E34)</f>
        <v>-276492878.54385668</v>
      </c>
      <c r="C14" s="20">
        <f>'[1]Age distribution'!AB45*SUMPRODUCT('[1]Age by Underwriting Class'!$H9:$K9,'T20 Aggregate'!$B34:$E34)+'[1]Age distribution'!E45*SUMPRODUCT('[1]Age by Underwriting Class'!$H9:$K9,'WL Aggregate'!$B34:$E34)</f>
        <v>-273416692.1305421</v>
      </c>
      <c r="D14" s="20">
        <f>'[1]Age distribution'!AC45*SUMPRODUCT('[1]Age by Underwriting Class'!$H9:$K9,'T20 Aggregate'!$B34:$E34)+'[1]Age distribution'!F45*SUMPRODUCT('[1]Age by Underwriting Class'!$H9:$K9,'WL Aggregate'!$B34:$E34)</f>
        <v>-271681159.61175275</v>
      </c>
      <c r="E14" s="20">
        <f>'[1]Age distribution'!AD45*SUMPRODUCT('[1]Age by Underwriting Class'!$H9:$K9,'T20 Aggregate'!$B34:$E34)+'[1]Age distribution'!G45*SUMPRODUCT('[1]Age by Underwriting Class'!$H9:$K9,'WL Aggregate'!$B34:$E34)</f>
        <v>-270844127.96745348</v>
      </c>
      <c r="F14" s="20">
        <f>'[1]Age distribution'!AE45*SUMPRODUCT('[1]Age by Underwriting Class'!$H9:$K9,'T20 Aggregate'!$B34:$E34)+'[1]Age distribution'!H45*SUMPRODUCT('[1]Age by Underwriting Class'!$H9:$K9,'WL Aggregate'!$B34:$E34)</f>
        <v>-270628346.26600844</v>
      </c>
      <c r="G14" s="20">
        <f>'[1]Age distribution'!AF45*SUMPRODUCT('[1]Age by Underwriting Class'!$H9:$K9,'T20 Aggregate'!$B34:$E34)+'[1]Age distribution'!I45*SUMPRODUCT('[1]Age by Underwriting Class'!$H9:$K9,'WL Aggregate'!$B34:$E34)</f>
        <v>-270849500.58538097</v>
      </c>
      <c r="H14" s="20">
        <f>'[1]Age distribution'!AG45*SUMPRODUCT('[1]Age by Underwriting Class'!$H9:$K9,'T20 Aggregate'!$B34:$E34)+'[1]Age distribution'!J45*SUMPRODUCT('[1]Age by Underwriting Class'!$H9:$K9,'WL Aggregate'!$B34:$E34)</f>
        <v>-271379384.3314119</v>
      </c>
      <c r="I14" s="20">
        <f>'[1]Age distribution'!AH45*SUMPRODUCT('[1]Age by Underwriting Class'!$H9:$K9,'T20 Aggregate'!$B34:$E34)+'[1]Age distribution'!K45*SUMPRODUCT('[1]Age by Underwriting Class'!$H9:$K9,'WL Aggregate'!$B34:$E34)</f>
        <v>-272125518.99235559</v>
      </c>
      <c r="J14" s="20">
        <f>'[1]Age distribution'!AI45*SUMPRODUCT('[1]Age by Underwriting Class'!$H9:$K9,'T20 Aggregate'!$B34:$E34)+'[1]Age distribution'!L45*SUMPRODUCT('[1]Age by Underwriting Class'!$H9:$K9,'WL Aggregate'!$B34:$E34)</f>
        <v>-273019168.54293472</v>
      </c>
      <c r="K14" s="20">
        <f>'[1]Age distribution'!AJ45*SUMPRODUCT('[1]Age by Underwriting Class'!$H9:$K9,'T20 Aggregate'!$B34:$E34)+'[1]Age distribution'!M45*SUMPRODUCT('[1]Age by Underwriting Class'!$H9:$K9,'WL Aggregate'!$B34:$E34)</f>
        <v>-274007936.04469174</v>
      </c>
      <c r="L14" s="20">
        <f>'[1]Age distribution'!AK45*SUMPRODUCT('[1]Age by Underwriting Class'!$H9:$K9,'T20 Aggregate'!$B34:$E34)+'[1]Age distribution'!N45*SUMPRODUCT('[1]Age by Underwriting Class'!$H9:$K9,'WL Aggregate'!$B34:$E34)</f>
        <v>-275051002.25390953</v>
      </c>
      <c r="M14" s="20">
        <f>'[1]Age distribution'!AL45*SUMPRODUCT('[1]Age by Underwriting Class'!$H9:$K9,'T20 Aggregate'!$B34:$E34)+'[1]Age distribution'!O45*SUMPRODUCT('[1]Age by Underwriting Class'!$H9:$K9,'WL Aggregate'!$B34:$E34)</f>
        <v>-276115957.99012613</v>
      </c>
      <c r="N14" s="20">
        <f>'[1]Age distribution'!AM45*SUMPRODUCT('[1]Age by Underwriting Class'!$H9:$K9,'T20 Aggregate'!$B34:$E34)+'[1]Age distribution'!P45*SUMPRODUCT('[1]Age by Underwriting Class'!$H9:$K9,'WL Aggregate'!$B34:$E34)</f>
        <v>-277176635.20149791</v>
      </c>
      <c r="O14" s="20">
        <f>'[1]Age distribution'!AN45*SUMPRODUCT('[1]Age by Underwriting Class'!$H9:$K9,'T20 Aggregate'!$B34:$E34)+'[1]Age distribution'!Q45*SUMPRODUCT('[1]Age by Underwriting Class'!$H9:$K9,'WL Aggregate'!$B34:$E34)</f>
        <v>-278211584.50967568</v>
      </c>
      <c r="P14" s="20">
        <f>'[1]Age distribution'!AO45*SUMPRODUCT('[1]Age by Underwriting Class'!$H9:$K9,'T20 Aggregate'!$B34:$E34)+'[1]Age distribution'!R45*SUMPRODUCT('[1]Age by Underwriting Class'!$H9:$K9,'WL Aggregate'!$B34:$E34)</f>
        <v>-279202983.15765727</v>
      </c>
      <c r="Q14" s="20">
        <f>'[1]Age distribution'!AP45*SUMPRODUCT('[1]Age by Underwriting Class'!$H9:$K9,'T20 Aggregate'!$B34:$E34)+'[1]Age distribution'!S45*SUMPRODUCT('[1]Age by Underwriting Class'!$H9:$K9,'WL Aggregate'!$B34:$E34)</f>
        <v>-280135836.62338954</v>
      </c>
      <c r="R14" s="20">
        <f>'[1]Age distribution'!AQ45*SUMPRODUCT('[1]Age by Underwriting Class'!$H9:$K9,'T20 Aggregate'!$B34:$E34)+'[1]Age distribution'!T45*SUMPRODUCT('[1]Age by Underwriting Class'!$H9:$K9,'WL Aggregate'!$B34:$E34)</f>
        <v>-280997384.98432225</v>
      </c>
      <c r="S14" s="20">
        <f>'[1]Age distribution'!AR45*SUMPRODUCT('[1]Age by Underwriting Class'!$H9:$K9,'T20 Aggregate'!$B34:$E34)+'[1]Age distribution'!U45*SUMPRODUCT('[1]Age by Underwriting Class'!$H9:$K9,'WL Aggregate'!$B34:$E34)</f>
        <v>-281776654.80948442</v>
      </c>
      <c r="T14" s="20">
        <f>'[1]Age distribution'!AS45*SUMPRODUCT('[1]Age by Underwriting Class'!$H9:$K9,'T20 Aggregate'!$B34:$E34)+'[1]Age distribution'!V45*SUMPRODUCT('[1]Age by Underwriting Class'!$H9:$K9,'WL Aggregate'!$B34:$E34)</f>
        <v>-282464116.27958596</v>
      </c>
      <c r="U14" s="20">
        <f>'[1]Age distribution'!AT45*SUMPRODUCT('[1]Age by Underwriting Class'!$H9:$K9,'T20 Aggregate'!$B34:$E34)+'[1]Age distribution'!W45*SUMPRODUCT('[1]Age by Underwriting Class'!$H9:$K9,'WL Aggregate'!$B34:$E34)</f>
        <v>-283051417.58213842</v>
      </c>
    </row>
    <row r="15" spans="1:21" x14ac:dyDescent="0.15">
      <c r="A15">
        <v>34</v>
      </c>
      <c r="B15" s="20">
        <f>'[1]Age distribution'!AA46*SUMPRODUCT('[1]Age by Underwriting Class'!$H10:$K10,'T20 Aggregate'!$B35:$E35)+'[1]Age distribution'!D46*SUMPRODUCT('[1]Age by Underwriting Class'!$H10:$K10,'WL Aggregate'!$B35:$E35)</f>
        <v>-298663398.1240527</v>
      </c>
      <c r="C15" s="20">
        <f>'[1]Age distribution'!AB46*SUMPRODUCT('[1]Age by Underwriting Class'!$H10:$K10,'T20 Aggregate'!$B35:$E35)+'[1]Age distribution'!E46*SUMPRODUCT('[1]Age by Underwriting Class'!$H10:$K10,'WL Aggregate'!$B35:$E35)</f>
        <v>-295340548.39171189</v>
      </c>
      <c r="D15" s="20">
        <f>'[1]Age distribution'!AC46*SUMPRODUCT('[1]Age by Underwriting Class'!$H10:$K10,'T20 Aggregate'!$B35:$E35)+'[1]Age distribution'!F46*SUMPRODUCT('[1]Age by Underwriting Class'!$H10:$K10,'WL Aggregate'!$B35:$E35)</f>
        <v>-293465852.58635795</v>
      </c>
      <c r="E15" s="20">
        <f>'[1]Age distribution'!AD46*SUMPRODUCT('[1]Age by Underwriting Class'!$H10:$K10,'T20 Aggregate'!$B35:$E35)+'[1]Age distribution'!G46*SUMPRODUCT('[1]Age by Underwriting Class'!$H10:$K10,'WL Aggregate'!$B35:$E35)</f>
        <v>-292561703.74700862</v>
      </c>
      <c r="F15" s="20">
        <f>'[1]Age distribution'!AE46*SUMPRODUCT('[1]Age by Underwriting Class'!$H10:$K10,'T20 Aggregate'!$B35:$E35)+'[1]Age distribution'!H46*SUMPRODUCT('[1]Age by Underwriting Class'!$H10:$K10,'WL Aggregate'!$B35:$E35)</f>
        <v>-292328619.63813037</v>
      </c>
      <c r="G15" s="20">
        <f>'[1]Age distribution'!AF46*SUMPRODUCT('[1]Age by Underwriting Class'!$H10:$K10,'T20 Aggregate'!$B35:$E35)+'[1]Age distribution'!I46*SUMPRODUCT('[1]Age by Underwriting Class'!$H10:$K10,'WL Aggregate'!$B35:$E35)</f>
        <v>-292567507.1671021</v>
      </c>
      <c r="H15" s="20">
        <f>'[1]Age distribution'!AG46*SUMPRODUCT('[1]Age by Underwriting Class'!$H10:$K10,'T20 Aggregate'!$B35:$E35)+'[1]Age distribution'!J46*SUMPRODUCT('[1]Age by Underwriting Class'!$H10:$K10,'WL Aggregate'!$B35:$E35)</f>
        <v>-293139879.52270764</v>
      </c>
      <c r="I15" s="20">
        <f>'[1]Age distribution'!AH46*SUMPRODUCT('[1]Age by Underwriting Class'!$H10:$K10,'T20 Aggregate'!$B35:$E35)+'[1]Age distribution'!K46*SUMPRODUCT('[1]Age by Underwriting Class'!$H10:$K10,'WL Aggregate'!$B35:$E35)</f>
        <v>-293945842.82443601</v>
      </c>
      <c r="J15" s="20">
        <f>'[1]Age distribution'!AI46*SUMPRODUCT('[1]Age by Underwriting Class'!$H10:$K10,'T20 Aggregate'!$B35:$E35)+'[1]Age distribution'!L46*SUMPRODUCT('[1]Age by Underwriting Class'!$H10:$K10,'WL Aggregate'!$B35:$E35)</f>
        <v>-294911149.46420777</v>
      </c>
      <c r="K15" s="20">
        <f>'[1]Age distribution'!AJ46*SUMPRODUCT('[1]Age by Underwriting Class'!$H10:$K10,'T20 Aggregate'!$B35:$E35)+'[1]Age distribution'!M46*SUMPRODUCT('[1]Age by Underwriting Class'!$H10:$K10,'WL Aggregate'!$B35:$E35)</f>
        <v>-295979201.06678283</v>
      </c>
      <c r="L15" s="20">
        <f>'[1]Age distribution'!AK46*SUMPRODUCT('[1]Age by Underwriting Class'!$H10:$K10,'T20 Aggregate'!$B35:$E35)+'[1]Age distribution'!N46*SUMPRODUCT('[1]Age by Underwriting Class'!$H10:$K10,'WL Aggregate'!$B35:$E35)</f>
        <v>-297105905.3065232</v>
      </c>
      <c r="M15" s="20">
        <f>'[1]Age distribution'!AL46*SUMPRODUCT('[1]Age by Underwriting Class'!$H10:$K10,'T20 Aggregate'!$B35:$E35)+'[1]Age distribution'!O46*SUMPRODUCT('[1]Age by Underwriting Class'!$H10:$K10,'WL Aggregate'!$B35:$E35)</f>
        <v>-298256254.28008521</v>
      </c>
      <c r="N15" s="20">
        <f>'[1]Age distribution'!AM46*SUMPRODUCT('[1]Age by Underwriting Class'!$H10:$K10,'T20 Aggregate'!$B35:$E35)+'[1]Age distribution'!P46*SUMPRODUCT('[1]Age by Underwriting Class'!$H10:$K10,'WL Aggregate'!$B35:$E35)</f>
        <v>-299401981.65624547</v>
      </c>
      <c r="O15" s="20">
        <f>'[1]Age distribution'!AN46*SUMPRODUCT('[1]Age by Underwriting Class'!$H10:$K10,'T20 Aggregate'!$B35:$E35)+'[1]Age distribution'!Q46*SUMPRODUCT('[1]Age by Underwriting Class'!$H10:$K10,'WL Aggregate'!$B35:$E35)</f>
        <v>-300519918.14305258</v>
      </c>
      <c r="P15" s="20">
        <f>'[1]Age distribution'!AO46*SUMPRODUCT('[1]Age by Underwriting Class'!$H10:$K10,'T20 Aggregate'!$B35:$E35)+'[1]Age distribution'!R46*SUMPRODUCT('[1]Age by Underwriting Class'!$H10:$K10,'WL Aggregate'!$B35:$E35)</f>
        <v>-301590811.86972344</v>
      </c>
      <c r="Q15" s="20">
        <f>'[1]Age distribution'!AP46*SUMPRODUCT('[1]Age by Underwriting Class'!$H10:$K10,'T20 Aggregate'!$B35:$E35)+'[1]Age distribution'!S46*SUMPRODUCT('[1]Age by Underwriting Class'!$H10:$K10,'WL Aggregate'!$B35:$E35)</f>
        <v>-302598465.98181015</v>
      </c>
      <c r="R15" s="20">
        <f>'[1]Age distribution'!AQ46*SUMPRODUCT('[1]Age by Underwriting Class'!$H10:$K10,'T20 Aggregate'!$B35:$E35)+'[1]Age distribution'!T46*SUMPRODUCT('[1]Age by Underwriting Class'!$H10:$K10,'WL Aggregate'!$B35:$E35)</f>
        <v>-303529097.40522867</v>
      </c>
      <c r="S15" s="20">
        <f>'[1]Age distribution'!AR46*SUMPRODUCT('[1]Age by Underwriting Class'!$H10:$K10,'T20 Aggregate'!$B35:$E35)+'[1]Age distribution'!U46*SUMPRODUCT('[1]Age by Underwriting Class'!$H10:$K10,'WL Aggregate'!$B35:$E35)</f>
        <v>-304370852.80690193</v>
      </c>
      <c r="T15" s="20">
        <f>'[1]Age distribution'!AS46*SUMPRODUCT('[1]Age by Underwriting Class'!$H10:$K10,'T20 Aggregate'!$B35:$E35)+'[1]Age distribution'!V46*SUMPRODUCT('[1]Age by Underwriting Class'!$H10:$K10,'WL Aggregate'!$B35:$E35)</f>
        <v>-305113438.22111291</v>
      </c>
      <c r="U15" s="20">
        <f>'[1]Age distribution'!AT46*SUMPRODUCT('[1]Age by Underwriting Class'!$H10:$K10,'T20 Aggregate'!$B35:$E35)+'[1]Age distribution'!W46*SUMPRODUCT('[1]Age by Underwriting Class'!$H10:$K10,'WL Aggregate'!$B35:$E35)</f>
        <v>-305747832.14715821</v>
      </c>
    </row>
    <row r="16" spans="1:21" x14ac:dyDescent="0.15">
      <c r="A16">
        <v>35</v>
      </c>
      <c r="B16" s="20">
        <f>'[1]Age distribution'!AA47*SUMPRODUCT('[1]Age by Underwriting Class'!$H11:$K11,'T20 Aggregate'!$B36:$E36)+'[1]Age distribution'!D47*SUMPRODUCT('[1]Age by Underwriting Class'!$H11:$K11,'WL Aggregate'!$B36:$E36)</f>
        <v>-2846785635.6095557</v>
      </c>
      <c r="C16" s="20">
        <f>'[1]Age distribution'!AB47*SUMPRODUCT('[1]Age by Underwriting Class'!$H11:$K11,'T20 Aggregate'!$B36:$E36)+'[1]Age distribution'!E47*SUMPRODUCT('[1]Age by Underwriting Class'!$H11:$K11,'WL Aggregate'!$B36:$E36)</f>
        <v>-3183748905.7865152</v>
      </c>
      <c r="D16" s="20">
        <f>'[1]Age distribution'!AC47*SUMPRODUCT('[1]Age by Underwriting Class'!$H11:$K11,'T20 Aggregate'!$B36:$E36)+'[1]Age distribution'!F47*SUMPRODUCT('[1]Age by Underwriting Class'!$H11:$K11,'WL Aggregate'!$B36:$E36)</f>
        <v>-3514905695.7570477</v>
      </c>
      <c r="E16" s="20">
        <f>'[1]Age distribution'!AD47*SUMPRODUCT('[1]Age by Underwriting Class'!$H11:$K11,'T20 Aggregate'!$B36:$E36)+'[1]Age distribution'!G47*SUMPRODUCT('[1]Age by Underwriting Class'!$H11:$K11,'WL Aggregate'!$B36:$E36)</f>
        <v>-3844439631.3124194</v>
      </c>
      <c r="F16" s="20">
        <f>'[1]Age distribution'!AE47*SUMPRODUCT('[1]Age by Underwriting Class'!$H11:$K11,'T20 Aggregate'!$B36:$E36)+'[1]Age distribution'!H47*SUMPRODUCT('[1]Age by Underwriting Class'!$H11:$K11,'WL Aggregate'!$B36:$E36)</f>
        <v>-4174930517.1538253</v>
      </c>
      <c r="G16" s="20">
        <f>'[1]Age distribution'!AF47*SUMPRODUCT('[1]Age by Underwriting Class'!$H11:$K11,'T20 Aggregate'!$B36:$E36)+'[1]Age distribution'!I47*SUMPRODUCT('[1]Age by Underwriting Class'!$H11:$K11,'WL Aggregate'!$B36:$E36)</f>
        <v>-4508093384.2092409</v>
      </c>
      <c r="H16" s="20">
        <f>'[1]Age distribution'!AG47*SUMPRODUCT('[1]Age by Underwriting Class'!$H11:$K11,'T20 Aggregate'!$B36:$E36)+'[1]Age distribution'!J47*SUMPRODUCT('[1]Age by Underwriting Class'!$H11:$K11,'WL Aggregate'!$B36:$E36)</f>
        <v>-4845121187.8003464</v>
      </c>
      <c r="I16" s="20">
        <f>'[1]Age distribution'!AH47*SUMPRODUCT('[1]Age by Underwriting Class'!$H11:$K11,'T20 Aggregate'!$B36:$E36)+'[1]Age distribution'!K47*SUMPRODUCT('[1]Age by Underwriting Class'!$H11:$K11,'WL Aggregate'!$B36:$E36)</f>
        <v>-5186874435.4029989</v>
      </c>
      <c r="J16" s="20">
        <f>'[1]Age distribution'!AI47*SUMPRODUCT('[1]Age by Underwriting Class'!$H11:$K11,'T20 Aggregate'!$B36:$E36)+'[1]Age distribution'!L47*SUMPRODUCT('[1]Age by Underwriting Class'!$H11:$K11,'WL Aggregate'!$B36:$E36)</f>
        <v>-5533992711.9596357</v>
      </c>
      <c r="K16" s="20">
        <f>'[1]Age distribution'!AJ47*SUMPRODUCT('[1]Age by Underwriting Class'!$H11:$K11,'T20 Aggregate'!$B36:$E36)+'[1]Age distribution'!M47*SUMPRODUCT('[1]Age by Underwriting Class'!$H11:$K11,'WL Aggregate'!$B36:$E36)</f>
        <v>-5886963568.106657</v>
      </c>
      <c r="L16" s="20">
        <f>'[1]Age distribution'!AK47*SUMPRODUCT('[1]Age by Underwriting Class'!$H11:$K11,'T20 Aggregate'!$B36:$E36)+'[1]Age distribution'!N47*SUMPRODUCT('[1]Age by Underwriting Class'!$H11:$K11,'WL Aggregate'!$B36:$E36)</f>
        <v>-6246166824.6663723</v>
      </c>
      <c r="M16" s="20">
        <f>'[1]Age distribution'!AL47*SUMPRODUCT('[1]Age by Underwriting Class'!$H11:$K11,'T20 Aggregate'!$B36:$E36)+'[1]Age distribution'!O47*SUMPRODUCT('[1]Age by Underwriting Class'!$H11:$K11,'WL Aggregate'!$B36:$E36)</f>
        <v>-6611904047.2841167</v>
      </c>
      <c r="N16" s="20">
        <f>'[1]Age distribution'!AM47*SUMPRODUCT('[1]Age by Underwriting Class'!$H11:$K11,'T20 Aggregate'!$B36:$E36)+'[1]Age distribution'!P47*SUMPRODUCT('[1]Age by Underwriting Class'!$H11:$K11,'WL Aggregate'!$B36:$E36)</f>
        <v>-6984418728.2459869</v>
      </c>
      <c r="O16" s="20">
        <f>'[1]Age distribution'!AN47*SUMPRODUCT('[1]Age by Underwriting Class'!$H11:$K11,'T20 Aggregate'!$B36:$E36)+'[1]Age distribution'!Q47*SUMPRODUCT('[1]Age by Underwriting Class'!$H11:$K11,'WL Aggregate'!$B36:$E36)</f>
        <v>-7363910452.8402138</v>
      </c>
      <c r="P16" s="20">
        <f>'[1]Age distribution'!AO47*SUMPRODUCT('[1]Age by Underwriting Class'!$H11:$K11,'T20 Aggregate'!$B36:$E36)+'[1]Age distribution'!R47*SUMPRODUCT('[1]Age by Underwriting Class'!$H11:$K11,'WL Aggregate'!$B36:$E36)</f>
        <v>-7750545060.842454</v>
      </c>
      <c r="Q16" s="20">
        <f>'[1]Age distribution'!AP47*SUMPRODUCT('[1]Age by Underwriting Class'!$H11:$K11,'T20 Aggregate'!$B36:$E36)+'[1]Age distribution'!S47*SUMPRODUCT('[1]Age by Underwriting Class'!$H11:$K11,'WL Aggregate'!$B36:$E36)</f>
        <v>-8144462075.4573956</v>
      </c>
      <c r="R16" s="20">
        <f>'[1]Age distribution'!AQ47*SUMPRODUCT('[1]Age by Underwriting Class'!$H11:$K11,'T20 Aggregate'!$B36:$E36)+'[1]Age distribution'!T47*SUMPRODUCT('[1]Age by Underwriting Class'!$H11:$K11,'WL Aggregate'!$B36:$E36)</f>
        <v>-8545780227.0640068</v>
      </c>
      <c r="S16" s="20">
        <f>'[1]Age distribution'!AR47*SUMPRODUCT('[1]Age by Underwriting Class'!$H11:$K11,'T20 Aggregate'!$B36:$E36)+'[1]Age distribution'!U47*SUMPRODUCT('[1]Age by Underwriting Class'!$H11:$K11,'WL Aggregate'!$B36:$E36)</f>
        <v>-8954601622.8351593</v>
      </c>
      <c r="T16" s="20">
        <f>'[1]Age distribution'!AS47*SUMPRODUCT('[1]Age by Underwriting Class'!$H11:$K11,'T20 Aggregate'!$B36:$E36)+'[1]Age distribution'!V47*SUMPRODUCT('[1]Age by Underwriting Class'!$H11:$K11,'WL Aggregate'!$B36:$E36)</f>
        <v>-9371014937.2162876</v>
      </c>
      <c r="U16" s="20">
        <f>'[1]Age distribution'!AT47*SUMPRODUCT('[1]Age by Underwriting Class'!$H11:$K11,'T20 Aggregate'!$B36:$E36)+'[1]Age distribution'!W47*SUMPRODUCT('[1]Age by Underwriting Class'!$H11:$K11,'WL Aggregate'!$B36:$E36)</f>
        <v>-9795097883.364172</v>
      </c>
    </row>
    <row r="17" spans="1:21" x14ac:dyDescent="0.15">
      <c r="A17">
        <v>36</v>
      </c>
      <c r="B17" s="20">
        <f>'[1]Age distribution'!AA48*SUMPRODUCT('[1]Age by Underwriting Class'!$H12:$K12,'T20 Aggregate'!$B37:$E37)+'[1]Age distribution'!D48*SUMPRODUCT('[1]Age by Underwriting Class'!$H12:$K12,'WL Aggregate'!$B37:$E37)</f>
        <v>-2956013896.2641568</v>
      </c>
      <c r="C17" s="20">
        <f>'[1]Age distribution'!AB48*SUMPRODUCT('[1]Age by Underwriting Class'!$H12:$K12,'T20 Aggregate'!$B37:$E37)+'[1]Age distribution'!E48*SUMPRODUCT('[1]Age by Underwriting Class'!$H12:$K12,'WL Aggregate'!$B37:$E37)</f>
        <v>-3303556203.2022967</v>
      </c>
      <c r="D17" s="20">
        <f>'[1]Age distribution'!AC48*SUMPRODUCT('[1]Age by Underwriting Class'!$H12:$K12,'T20 Aggregate'!$B37:$E37)+'[1]Age distribution'!F48*SUMPRODUCT('[1]Age by Underwriting Class'!$H12:$K12,'WL Aggregate'!$B37:$E37)</f>
        <v>-3645261780.2803154</v>
      </c>
      <c r="E17" s="20">
        <f>'[1]Age distribution'!AD48*SUMPRODUCT('[1]Age by Underwriting Class'!$H12:$K12,'T20 Aggregate'!$B37:$E37)+'[1]Age distribution'!G48*SUMPRODUCT('[1]Age by Underwriting Class'!$H12:$K12,'WL Aggregate'!$B37:$E37)</f>
        <v>-3985349229.2189193</v>
      </c>
      <c r="F17" s="20">
        <f>'[1]Age distribution'!AE48*SUMPRODUCT('[1]Age by Underwriting Class'!$H12:$K12,'T20 Aggregate'!$B37:$E37)+'[1]Age distribution'!H48*SUMPRODUCT('[1]Age by Underwriting Class'!$H12:$K12,'WL Aggregate'!$B37:$E37)</f>
        <v>-4326463813.5451422</v>
      </c>
      <c r="G17" s="20">
        <f>'[1]Age distribution'!AF48*SUMPRODUCT('[1]Age by Underwriting Class'!$H12:$K12,'T20 Aggregate'!$B37:$E37)+'[1]Age distribution'!I48*SUMPRODUCT('[1]Age by Underwriting Class'!$H12:$K12,'WL Aggregate'!$B37:$E37)</f>
        <v>-4670364080.6247625</v>
      </c>
      <c r="H17" s="20">
        <f>'[1]Age distribution'!AG48*SUMPRODUCT('[1]Age by Underwriting Class'!$H12:$K12,'T20 Aggregate'!$B37:$E37)+'[1]Age distribution'!J48*SUMPRODUCT('[1]Age by Underwriting Class'!$H12:$K12,'WL Aggregate'!$B37:$E37)</f>
        <v>-5018273255.30126</v>
      </c>
      <c r="I17" s="20">
        <f>'[1]Age distribution'!AH48*SUMPRODUCT('[1]Age by Underwriting Class'!$H12:$K12,'T20 Aggregate'!$B37:$E37)+'[1]Age distribution'!K48*SUMPRODUCT('[1]Age by Underwriting Class'!$H12:$K12,'WL Aggregate'!$B37:$E37)</f>
        <v>-5371073679.1873798</v>
      </c>
      <c r="J17" s="20">
        <f>'[1]Age distribution'!AI48*SUMPRODUCT('[1]Age by Underwriting Class'!$H12:$K12,'T20 Aggregate'!$B37:$E37)+'[1]Age distribution'!L48*SUMPRODUCT('[1]Age by Underwriting Class'!$H12:$K12,'WL Aggregate'!$B37:$E37)</f>
        <v>-5729421165.7715969</v>
      </c>
      <c r="K17" s="20">
        <f>'[1]Age distribution'!AJ48*SUMPRODUCT('[1]Age by Underwriting Class'!$H12:$K12,'T20 Aggregate'!$B37:$E37)+'[1]Age distribution'!M48*SUMPRODUCT('[1]Age by Underwriting Class'!$H12:$K12,'WL Aggregate'!$B37:$E37)</f>
        <v>-6093815636.5849695</v>
      </c>
      <c r="L17" s="20">
        <f>'[1]Age distribution'!AK48*SUMPRODUCT('[1]Age by Underwriting Class'!$H12:$K12,'T20 Aggregate'!$B37:$E37)+'[1]Age distribution'!N48*SUMPRODUCT('[1]Age by Underwriting Class'!$H12:$K12,'WL Aggregate'!$B37:$E37)</f>
        <v>-6464646549.855711</v>
      </c>
      <c r="M17" s="20">
        <f>'[1]Age distribution'!AL48*SUMPRODUCT('[1]Age by Underwriting Class'!$H12:$K12,'T20 Aggregate'!$B37:$E37)+'[1]Age distribution'!O48*SUMPRODUCT('[1]Age by Underwriting Class'!$H12:$K12,'WL Aggregate'!$B37:$E37)</f>
        <v>-6842223123.0227385</v>
      </c>
      <c r="N17" s="20">
        <f>'[1]Age distribution'!AM48*SUMPRODUCT('[1]Age by Underwriting Class'!$H12:$K12,'T20 Aggregate'!$B37:$E37)+'[1]Age distribution'!P48*SUMPRODUCT('[1]Age by Underwriting Class'!$H12:$K12,'WL Aggregate'!$B37:$E37)</f>
        <v>-7226795026.6379433</v>
      </c>
      <c r="O17" s="20">
        <f>'[1]Age distribution'!AN48*SUMPRODUCT('[1]Age by Underwriting Class'!$H12:$K12,'T20 Aggregate'!$B37:$E37)+'[1]Age distribution'!Q48*SUMPRODUCT('[1]Age by Underwriting Class'!$H12:$K12,'WL Aggregate'!$B37:$E37)</f>
        <v>-7618566910.1785736</v>
      </c>
      <c r="P17" s="20">
        <f>'[1]Age distribution'!AO48*SUMPRODUCT('[1]Age by Underwriting Class'!$H12:$K12,'T20 Aggregate'!$B37:$E37)+'[1]Age distribution'!R48*SUMPRODUCT('[1]Age by Underwriting Class'!$H12:$K12,'WL Aggregate'!$B37:$E37)</f>
        <v>-8017708821.3655539</v>
      </c>
      <c r="Q17" s="20">
        <f>'[1]Age distribution'!AP48*SUMPRODUCT('[1]Age by Underwriting Class'!$H12:$K12,'T20 Aggregate'!$B37:$E37)+'[1]Age distribution'!S48*SUMPRODUCT('[1]Age by Underwriting Class'!$H12:$K12,'WL Aggregate'!$B37:$E37)</f>
        <v>-8424363823.6037874</v>
      </c>
      <c r="R17" s="20">
        <f>'[1]Age distribution'!AQ48*SUMPRODUCT('[1]Age by Underwriting Class'!$H12:$K12,'T20 Aggregate'!$B37:$E37)+'[1]Age distribution'!T48*SUMPRODUCT('[1]Age by Underwriting Class'!$H12:$K12,'WL Aggregate'!$B37:$E37)</f>
        <v>-8838653659.8844757</v>
      </c>
      <c r="S17" s="20">
        <f>'[1]Age distribution'!AR48*SUMPRODUCT('[1]Age by Underwriting Class'!$H12:$K12,'T20 Aggregate'!$B37:$E37)+'[1]Age distribution'!U48*SUMPRODUCT('[1]Age by Underwriting Class'!$H12:$K12,'WL Aggregate'!$B37:$E37)</f>
        <v>-9260683028.2028236</v>
      </c>
      <c r="T17" s="20">
        <f>'[1]Age distribution'!AS48*SUMPRODUCT('[1]Age by Underwriting Class'!$H12:$K12,'T20 Aggregate'!$B37:$E37)+'[1]Age distribution'!V48*SUMPRODUCT('[1]Age by Underwriting Class'!$H12:$K12,'WL Aggregate'!$B37:$E37)</f>
        <v>-9690542852.9905128</v>
      </c>
      <c r="U17" s="20">
        <f>'[1]Age distribution'!AT48*SUMPRODUCT('[1]Age by Underwriting Class'!$H12:$K12,'T20 Aggregate'!$B37:$E37)+'[1]Age distribution'!W48*SUMPRODUCT('[1]Age by Underwriting Class'!$H12:$K12,'WL Aggregate'!$B37:$E37)</f>
        <v>-10128312819.263657</v>
      </c>
    </row>
    <row r="18" spans="1:21" x14ac:dyDescent="0.15">
      <c r="A18">
        <v>37</v>
      </c>
      <c r="B18" s="20">
        <f>'[1]Age distribution'!AA49*SUMPRODUCT('[1]Age by Underwriting Class'!$H13:$K13,'T20 Aggregate'!$B38:$E38)+'[1]Age distribution'!D49*SUMPRODUCT('[1]Age by Underwriting Class'!$H13:$K13,'WL Aggregate'!$B38:$E38)</f>
        <v>-3075127932.6392975</v>
      </c>
      <c r="C18" s="20">
        <f>'[1]Age distribution'!AB49*SUMPRODUCT('[1]Age by Underwriting Class'!$H13:$K13,'T20 Aggregate'!$B38:$E38)+'[1]Age distribution'!E49*SUMPRODUCT('[1]Age by Underwriting Class'!$H13:$K13,'WL Aggregate'!$B38:$E38)</f>
        <v>-3434019392.0803447</v>
      </c>
      <c r="D18" s="20">
        <f>'[1]Age distribution'!AC49*SUMPRODUCT('[1]Age by Underwriting Class'!$H13:$K13,'T20 Aggregate'!$B38:$E38)+'[1]Age distribution'!F49*SUMPRODUCT('[1]Age by Underwriting Class'!$H13:$K13,'WL Aggregate'!$B38:$E38)</f>
        <v>-3786979704.1335921</v>
      </c>
      <c r="E18" s="20">
        <f>'[1]Age distribution'!AD49*SUMPRODUCT('[1]Age by Underwriting Class'!$H13:$K13,'T20 Aggregate'!$B38:$E38)+'[1]Age distribution'!G49*SUMPRODUCT('[1]Age by Underwriting Class'!$H13:$K13,'WL Aggregate'!$B38:$E38)</f>
        <v>-4138335024.0431747</v>
      </c>
      <c r="F18" s="20">
        <f>'[1]Age distribution'!AE49*SUMPRODUCT('[1]Age by Underwriting Class'!$H13:$K13,'T20 Aggregate'!$B38:$E38)+'[1]Age distribution'!H49*SUMPRODUCT('[1]Age by Underwriting Class'!$H13:$K13,'WL Aggregate'!$B38:$E38)</f>
        <v>-4490798056.5006542</v>
      </c>
      <c r="G18" s="20">
        <f>'[1]Age distribution'!AF49*SUMPRODUCT('[1]Age by Underwriting Class'!$H13:$K13,'T20 Aggregate'!$B38:$E38)+'[1]Age distribution'!I49*SUMPRODUCT('[1]Age by Underwriting Class'!$H13:$K13,'WL Aggregate'!$B38:$E38)</f>
        <v>-4846172183.1505184</v>
      </c>
      <c r="H18" s="20">
        <f>'[1]Age distribution'!AG49*SUMPRODUCT('[1]Age by Underwriting Class'!$H13:$K13,'T20 Aggregate'!$B38:$E38)+'[1]Age distribution'!J49*SUMPRODUCT('[1]Age by Underwriting Class'!$H13:$K13,'WL Aggregate'!$B38:$E38)</f>
        <v>-5205711815.0326614</v>
      </c>
      <c r="I18" s="20">
        <f>'[1]Age distribution'!AH49*SUMPRODUCT('[1]Age by Underwriting Class'!$H13:$K13,'T20 Aggregate'!$B38:$E38)+'[1]Age distribution'!K49*SUMPRODUCT('[1]Age by Underwriting Class'!$H13:$K13,'WL Aggregate'!$B38:$E38)</f>
        <v>-5570321789.1162529</v>
      </c>
      <c r="J18" s="20">
        <f>'[1]Age distribution'!AI49*SUMPRODUCT('[1]Age by Underwriting Class'!$H13:$K13,'T20 Aggregate'!$B38:$E38)+'[1]Age distribution'!L49*SUMPRODUCT('[1]Age by Underwriting Class'!$H13:$K13,'WL Aggregate'!$B38:$E38)</f>
        <v>-5940674638.897027</v>
      </c>
      <c r="K18" s="20">
        <f>'[1]Age distribution'!AJ49*SUMPRODUCT('[1]Age by Underwriting Class'!$H13:$K13,'T20 Aggregate'!$B38:$E38)+'[1]Age distribution'!M49*SUMPRODUCT('[1]Age by Underwriting Class'!$H13:$K13,'WL Aggregate'!$B38:$E38)</f>
        <v>-6317283031.4377756</v>
      </c>
      <c r="L18" s="20">
        <f>'[1]Age distribution'!AK49*SUMPRODUCT('[1]Age by Underwriting Class'!$H13:$K13,'T20 Aggregate'!$B38:$E38)+'[1]Age distribution'!N49*SUMPRODUCT('[1]Age by Underwriting Class'!$H13:$K13,'WL Aggregate'!$B38:$E38)</f>
        <v>-6700546354.2294044</v>
      </c>
      <c r="M18" s="20">
        <f>'[1]Age distribution'!AL49*SUMPRODUCT('[1]Age by Underwriting Class'!$H13:$K13,'T20 Aggregate'!$B38:$E38)+'[1]Age distribution'!O49*SUMPRODUCT('[1]Age by Underwriting Class'!$H13:$K13,'WL Aggregate'!$B38:$E38)</f>
        <v>-7090781708.2294111</v>
      </c>
      <c r="N18" s="20">
        <f>'[1]Age distribution'!AM49*SUMPRODUCT('[1]Age by Underwriting Class'!$H13:$K13,'T20 Aggregate'!$B38:$E38)+'[1]Age distribution'!P49*SUMPRODUCT('[1]Age by Underwriting Class'!$H13:$K13,'WL Aggregate'!$B38:$E38)</f>
        <v>-7488245129.3565407</v>
      </c>
      <c r="O18" s="20">
        <f>'[1]Age distribution'!AN49*SUMPRODUCT('[1]Age by Underwriting Class'!$H13:$K13,'T20 Aggregate'!$B38:$E38)+'[1]Age distribution'!Q49*SUMPRODUCT('[1]Age by Underwriting Class'!$H13:$K13,'WL Aggregate'!$B38:$E38)</f>
        <v>-7893146484.6396847</v>
      </c>
      <c r="P18" s="20">
        <f>'[1]Age distribution'!AO49*SUMPRODUCT('[1]Age by Underwriting Class'!$H13:$K13,'T20 Aggregate'!$B38:$E38)+'[1]Age distribution'!R49*SUMPRODUCT('[1]Age by Underwriting Class'!$H13:$K13,'WL Aggregate'!$B38:$E38)</f>
        <v>-8305660157.1774015</v>
      </c>
      <c r="Q18" s="20">
        <f>'[1]Age distribution'!AP49*SUMPRODUCT('[1]Age by Underwriting Class'!$H13:$K13,'T20 Aggregate'!$B38:$E38)+'[1]Age distribution'!S49*SUMPRODUCT('[1]Age by Underwriting Class'!$H13:$K13,'WL Aggregate'!$B38:$E38)</f>
        <v>-8725932857.7853413</v>
      </c>
      <c r="R18" s="20">
        <f>'[1]Age distribution'!AQ49*SUMPRODUCT('[1]Age by Underwriting Class'!$H13:$K13,'T20 Aggregate'!$B38:$E38)+'[1]Age distribution'!T49*SUMPRODUCT('[1]Age by Underwriting Class'!$H13:$K13,'WL Aggregate'!$B38:$E38)</f>
        <v>-9154089433.3001347</v>
      </c>
      <c r="S18" s="20">
        <f>'[1]Age distribution'!AR49*SUMPRODUCT('[1]Age by Underwriting Class'!$H13:$K13,'T20 Aggregate'!$B38:$E38)+'[1]Age distribution'!U49*SUMPRODUCT('[1]Age by Underwriting Class'!$H13:$K13,'WL Aggregate'!$B38:$E38)</f>
        <v>-9590237250.9991417</v>
      </c>
      <c r="T18" s="20">
        <f>'[1]Age distribution'!AS49*SUMPRODUCT('[1]Age by Underwriting Class'!$H13:$K13,'T20 Aggregate'!$B38:$E38)+'[1]Age distribution'!V49*SUMPRODUCT('[1]Age by Underwriting Class'!$H13:$K13,'WL Aggregate'!$B38:$E38)</f>
        <v>-10034469553.438295</v>
      </c>
      <c r="U18" s="20">
        <f>'[1]Age distribution'!AT49*SUMPRODUCT('[1]Age by Underwriting Class'!$H13:$K13,'T20 Aggregate'!$B38:$E38)+'[1]Age distribution'!W49*SUMPRODUCT('[1]Age by Underwriting Class'!$H13:$K13,'WL Aggregate'!$B38:$E38)</f>
        <v>-10486868057.208353</v>
      </c>
    </row>
    <row r="19" spans="1:21" x14ac:dyDescent="0.15">
      <c r="A19">
        <v>38</v>
      </c>
      <c r="B19" s="20">
        <f>'[1]Age distribution'!AA50*SUMPRODUCT('[1]Age by Underwriting Class'!$H14:$K14,'T20 Aggregate'!$B39:$E39)+'[1]Age distribution'!D50*SUMPRODUCT('[1]Age by Underwriting Class'!$H14:$K14,'WL Aggregate'!$B39:$E39)</f>
        <v>-3189051584.9812031</v>
      </c>
      <c r="C19" s="20">
        <f>'[1]Age distribution'!AB50*SUMPRODUCT('[1]Age by Underwriting Class'!$H14:$K14,'T20 Aggregate'!$B39:$E39)+'[1]Age distribution'!E50*SUMPRODUCT('[1]Age by Underwriting Class'!$H14:$K14,'WL Aggregate'!$B39:$E39)</f>
        <v>-3558652255.0507512</v>
      </c>
      <c r="D19" s="20">
        <f>'[1]Age distribution'!AC50*SUMPRODUCT('[1]Age by Underwriting Class'!$H14:$K14,'T20 Aggregate'!$B39:$E39)+'[1]Age distribution'!F50*SUMPRODUCT('[1]Age by Underwriting Class'!$H14:$K14,'WL Aggregate'!$B39:$E39)</f>
        <v>-3922239183.5031562</v>
      </c>
      <c r="E19" s="20">
        <f>'[1]Age distribution'!AD50*SUMPRODUCT('[1]Age by Underwriting Class'!$H14:$K14,'T20 Aggregate'!$B39:$E39)+'[1]Age distribution'!G50*SUMPRODUCT('[1]Age by Underwriting Class'!$H14:$K14,'WL Aggregate'!$B39:$E39)</f>
        <v>-4284237973.3483992</v>
      </c>
      <c r="F19" s="20">
        <f>'[1]Age distribution'!AE50*SUMPRODUCT('[1]Age by Underwriting Class'!$H14:$K14,'T20 Aggregate'!$B39:$E39)+'[1]Age distribution'!H50*SUMPRODUCT('[1]Age by Underwriting Class'!$H14:$K14,'WL Aggregate'!$B39:$E39)</f>
        <v>-4647423687.7478075</v>
      </c>
      <c r="G19" s="20">
        <f>'[1]Age distribution'!AF50*SUMPRODUCT('[1]Age by Underwriting Class'!$H14:$K14,'T20 Aggregate'!$B39:$E39)+'[1]Age distribution'!I50*SUMPRODUCT('[1]Age by Underwriting Class'!$H14:$K14,'WL Aggregate'!$B39:$E39)</f>
        <v>-5013641163.6948776</v>
      </c>
      <c r="H19" s="20">
        <f>'[1]Age distribution'!AG50*SUMPRODUCT('[1]Age by Underwriting Class'!$H14:$K14,'T20 Aggregate'!$B39:$E39)+'[1]Age distribution'!J50*SUMPRODUCT('[1]Age by Underwriting Class'!$H14:$K14,'WL Aggregate'!$B39:$E39)</f>
        <v>-5384173648.0822039</v>
      </c>
      <c r="I19" s="20">
        <f>'[1]Age distribution'!AH50*SUMPRODUCT('[1]Age by Underwriting Class'!$H14:$K14,'T20 Aggregate'!$B39:$E39)+'[1]Age distribution'!K50*SUMPRODUCT('[1]Age by Underwriting Class'!$H14:$K14,'WL Aggregate'!$B39:$E39)</f>
        <v>-5759946777.8757114</v>
      </c>
      <c r="J19" s="20">
        <f>'[1]Age distribution'!AI50*SUMPRODUCT('[1]Age by Underwriting Class'!$H14:$K14,'T20 Aggregate'!$B39:$E39)+'[1]Age distribution'!L50*SUMPRODUCT('[1]Age by Underwriting Class'!$H14:$K14,'WL Aggregate'!$B39:$E39)</f>
        <v>-6141648546.4771786</v>
      </c>
      <c r="K19" s="20">
        <f>'[1]Age distribution'!AJ50*SUMPRODUCT('[1]Age by Underwriting Class'!$H14:$K14,'T20 Aggregate'!$B39:$E39)+'[1]Age distribution'!M50*SUMPRODUCT('[1]Age by Underwriting Class'!$H14:$K14,'WL Aggregate'!$B39:$E39)</f>
        <v>-6529803405.9157562</v>
      </c>
      <c r="L19" s="20">
        <f>'[1]Age distribution'!AK50*SUMPRODUCT('[1]Age by Underwriting Class'!$H14:$K14,'T20 Aggregate'!$B39:$E39)+'[1]Age distribution'!N50*SUMPRODUCT('[1]Age by Underwriting Class'!$H14:$K14,'WL Aggregate'!$B39:$E39)</f>
        <v>-6924819924.6274261</v>
      </c>
      <c r="M19" s="20">
        <f>'[1]Age distribution'!AL50*SUMPRODUCT('[1]Age by Underwriting Class'!$H14:$K14,'T20 Aggregate'!$B39:$E39)+'[1]Age distribution'!O50*SUMPRODUCT('[1]Age by Underwriting Class'!$H14:$K14,'WL Aggregate'!$B39:$E39)</f>
        <v>-7327022492.9478931</v>
      </c>
      <c r="N19" s="20">
        <f>'[1]Age distribution'!AM50*SUMPRODUCT('[1]Age by Underwriting Class'!$H14:$K14,'T20 Aggregate'!$B39:$E39)+'[1]Age distribution'!P50*SUMPRODUCT('[1]Age by Underwriting Class'!$H14:$K14,'WL Aggregate'!$B39:$E39)</f>
        <v>-7736673032.4376974</v>
      </c>
      <c r="O19" s="20">
        <f>'[1]Age distribution'!AN50*SUMPRODUCT('[1]Age by Underwriting Class'!$H14:$K14,'T20 Aggregate'!$B39:$E39)+'[1]Age distribution'!Q50*SUMPRODUCT('[1]Age by Underwriting Class'!$H14:$K14,'WL Aggregate'!$B39:$E39)</f>
        <v>-8153986234.4572563</v>
      </c>
      <c r="P19" s="20">
        <f>'[1]Age distribution'!AO50*SUMPRODUCT('[1]Age by Underwriting Class'!$H14:$K14,'T20 Aggregate'!$B39:$E39)+'[1]Age distribution'!R50*SUMPRODUCT('[1]Age by Underwriting Class'!$H14:$K14,'WL Aggregate'!$B39:$E39)</f>
        <v>-8579140490.7475786</v>
      </c>
      <c r="Q19" s="20">
        <f>'[1]Age distribution'!AP50*SUMPRODUCT('[1]Age by Underwriting Class'!$H14:$K14,'T20 Aggregate'!$B39:$E39)+'[1]Age distribution'!S50*SUMPRODUCT('[1]Age by Underwriting Class'!$H14:$K14,'WL Aggregate'!$B39:$E39)</f>
        <v>-9012285884.6484203</v>
      </c>
      <c r="R19" s="20">
        <f>'[1]Age distribution'!AQ50*SUMPRODUCT('[1]Age by Underwriting Class'!$H14:$K14,'T20 Aggregate'!$B39:$E39)+'[1]Age distribution'!T50*SUMPRODUCT('[1]Age by Underwriting Class'!$H14:$K14,'WL Aggregate'!$B39:$E39)</f>
        <v>-9453550132.9209232</v>
      </c>
      <c r="S19" s="20">
        <f>'[1]Age distribution'!AR50*SUMPRODUCT('[1]Age by Underwriting Class'!$H14:$K14,'T20 Aggregate'!$B39:$E39)+'[1]Age distribution'!U50*SUMPRODUCT('[1]Age by Underwriting Class'!$H14:$K14,'WL Aggregate'!$B39:$E39)</f>
        <v>-9903043070.9544907</v>
      </c>
      <c r="T19" s="20">
        <f>'[1]Age distribution'!AS50*SUMPRODUCT('[1]Age by Underwriting Class'!$H14:$K14,'T20 Aggregate'!$B39:$E39)+'[1]Age distribution'!V50*SUMPRODUCT('[1]Age by Underwriting Class'!$H14:$K14,'WL Aggregate'!$B39:$E39)</f>
        <v>-10360860084.724176</v>
      </c>
      <c r="U19" s="20">
        <f>'[1]Age distribution'!AT50*SUMPRODUCT('[1]Age by Underwriting Class'!$H14:$K14,'T20 Aggregate'!$B39:$E39)+'[1]Age distribution'!W50*SUMPRODUCT('[1]Age by Underwriting Class'!$H14:$K14,'WL Aggregate'!$B39:$E39)</f>
        <v>-10827084769.286007</v>
      </c>
    </row>
    <row r="20" spans="1:21" x14ac:dyDescent="0.15">
      <c r="A20">
        <v>39</v>
      </c>
      <c r="B20" s="20">
        <f>'[1]Age distribution'!AA51*SUMPRODUCT('[1]Age by Underwriting Class'!$H15:$K15,'T20 Aggregate'!$B40:$E40)+'[1]Age distribution'!D51*SUMPRODUCT('[1]Age by Underwriting Class'!$H15:$K15,'WL Aggregate'!$B40:$E40)</f>
        <v>-3320556292.733222</v>
      </c>
      <c r="C20" s="20">
        <f>'[1]Age distribution'!AB51*SUMPRODUCT('[1]Age by Underwriting Class'!$H15:$K15,'T20 Aggregate'!$B40:$E40)+'[1]Age distribution'!E51*SUMPRODUCT('[1]Age by Underwriting Class'!$H15:$K15,'WL Aggregate'!$B40:$E40)</f>
        <v>-3702200655.3801332</v>
      </c>
      <c r="D20" s="20">
        <f>'[1]Age distribution'!AC51*SUMPRODUCT('[1]Age by Underwriting Class'!$H15:$K15,'T20 Aggregate'!$B40:$E40)+'[1]Age distribution'!F51*SUMPRODUCT('[1]Age by Underwriting Class'!$H15:$K15,'WL Aggregate'!$B40:$E40)</f>
        <v>-4077752806.279098</v>
      </c>
      <c r="E20" s="20">
        <f>'[1]Age distribution'!AD51*SUMPRODUCT('[1]Age by Underwriting Class'!$H15:$K15,'T20 Aggregate'!$B40:$E40)+'[1]Age distribution'!G51*SUMPRODUCT('[1]Age by Underwriting Class'!$H15:$K15,'WL Aggregate'!$B40:$E40)</f>
        <v>-4451745660.9853945</v>
      </c>
      <c r="F20" s="20">
        <f>'[1]Age distribution'!AE51*SUMPRODUCT('[1]Age by Underwriting Class'!$H15:$K15,'T20 Aggregate'!$B40:$E40)+'[1]Age distribution'!H51*SUMPRODUCT('[1]Age by Underwriting Class'!$H15:$K15,'WL Aggregate'!$B40:$E40)</f>
        <v>-4827021572.7201538</v>
      </c>
      <c r="G20" s="20">
        <f>'[1]Age distribution'!AF51*SUMPRODUCT('[1]Age by Underwriting Class'!$H15:$K15,'T20 Aggregate'!$B40:$E40)+'[1]Age distribution'!I51*SUMPRODUCT('[1]Age by Underwriting Class'!$H15:$K15,'WL Aggregate'!$B40:$E40)</f>
        <v>-5205470112.3025169</v>
      </c>
      <c r="H20" s="20">
        <f>'[1]Age distribution'!AG51*SUMPRODUCT('[1]Age by Underwriting Class'!$H15:$K15,'T20 Aggregate'!$B40:$E40)+'[1]Age distribution'!J51*SUMPRODUCT('[1]Age by Underwriting Class'!$H15:$K15,'WL Aggregate'!$B40:$E40)</f>
        <v>-5588405642.9475269</v>
      </c>
      <c r="I20" s="20">
        <f>'[1]Age distribution'!AH51*SUMPRODUCT('[1]Age by Underwriting Class'!$H15:$K15,'T20 Aggregate'!$B40:$E40)+'[1]Age distribution'!K51*SUMPRODUCT('[1]Age by Underwriting Class'!$H15:$K15,'WL Aggregate'!$B40:$E40)</f>
        <v>-5976776246.5757532</v>
      </c>
      <c r="J20" s="20">
        <f>'[1]Age distribution'!AI51*SUMPRODUCT('[1]Age by Underwriting Class'!$H15:$K15,'T20 Aggregate'!$B40:$E40)+'[1]Age distribution'!L51*SUMPRODUCT('[1]Age by Underwriting Class'!$H15:$K15,'WL Aggregate'!$B40:$E40)</f>
        <v>-6371286599.1343651</v>
      </c>
      <c r="K20" s="20">
        <f>'[1]Age distribution'!AJ51*SUMPRODUCT('[1]Age by Underwriting Class'!$H15:$K15,'T20 Aggregate'!$B40:$E40)+'[1]Age distribution'!M51*SUMPRODUCT('[1]Age by Underwriting Class'!$H15:$K15,'WL Aggregate'!$B40:$E40)</f>
        <v>-6772473869.6273537</v>
      </c>
      <c r="L20" s="20">
        <f>'[1]Age distribution'!AK51*SUMPRODUCT('[1]Age by Underwriting Class'!$H15:$K15,'T20 Aggregate'!$B40:$E40)+'[1]Age distribution'!N51*SUMPRODUCT('[1]Age by Underwriting Class'!$H15:$K15,'WL Aggregate'!$B40:$E40)</f>
        <v>-7180756533.5064659</v>
      </c>
      <c r="M20" s="20">
        <f>'[1]Age distribution'!AL51*SUMPRODUCT('[1]Age by Underwriting Class'!$H15:$K15,'T20 Aggregate'!$B40:$E40)+'[1]Age distribution'!O51*SUMPRODUCT('[1]Age by Underwriting Class'!$H15:$K15,'WL Aggregate'!$B40:$E40)</f>
        <v>-7596466846.9626436</v>
      </c>
      <c r="N20" s="20">
        <f>'[1]Age distribution'!AM51*SUMPRODUCT('[1]Age by Underwriting Class'!$H15:$K15,'T20 Aggregate'!$B40:$E40)+'[1]Age distribution'!P51*SUMPRODUCT('[1]Age by Underwriting Class'!$H15:$K15,'WL Aggregate'!$B40:$E40)</f>
        <v>-8019873082.6614027</v>
      </c>
      <c r="O20" s="20">
        <f>'[1]Age distribution'!AN51*SUMPRODUCT('[1]Age by Underwriting Class'!$H15:$K15,'T20 Aggregate'!$B40:$E40)+'[1]Age distribution'!Q51*SUMPRODUCT('[1]Age by Underwriting Class'!$H15:$K15,'WL Aggregate'!$B40:$E40)</f>
        <v>-8451195137.8246708</v>
      </c>
      <c r="P20" s="20">
        <f>'[1]Age distribution'!AO51*SUMPRODUCT('[1]Age by Underwriting Class'!$H15:$K15,'T20 Aggregate'!$B40:$E40)+'[1]Age distribution'!R51*SUMPRODUCT('[1]Age by Underwriting Class'!$H15:$K15,'WL Aggregate'!$B40:$E40)</f>
        <v>-8890615729.8574924</v>
      </c>
      <c r="Q20" s="20">
        <f>'[1]Age distribution'!AP51*SUMPRODUCT('[1]Age by Underwriting Class'!$H15:$K15,'T20 Aggregate'!$B40:$E40)+'[1]Age distribution'!S51*SUMPRODUCT('[1]Age by Underwriting Class'!$H15:$K15,'WL Aggregate'!$B40:$E40)</f>
        <v>-9338288581.3381977</v>
      </c>
      <c r="R20" s="20">
        <f>'[1]Age distribution'!AQ51*SUMPRODUCT('[1]Age by Underwriting Class'!$H15:$K15,'T20 Aggregate'!$B40:$E40)+'[1]Age distribution'!T51*SUMPRODUCT('[1]Age by Underwriting Class'!$H15:$K15,'WL Aggregate'!$B40:$E40)</f>
        <v>-9794344505.9190617</v>
      </c>
      <c r="S20" s="20">
        <f>'[1]Age distribution'!AR51*SUMPRODUCT('[1]Age by Underwriting Class'!$H15:$K15,'T20 Aggregate'!$B40:$E40)+'[1]Age distribution'!U51*SUMPRODUCT('[1]Age by Underwriting Class'!$H15:$K15,'WL Aggregate'!$B40:$E40)</f>
        <v>-10258896002.291004</v>
      </c>
      <c r="T20" s="20">
        <f>'[1]Age distribution'!AS51*SUMPRODUCT('[1]Age by Underwriting Class'!$H15:$K15,'T20 Aggregate'!$B40:$E40)+'[1]Age distribution'!V51*SUMPRODUCT('[1]Age by Underwriting Class'!$H15:$K15,'WL Aggregate'!$B40:$E40)</f>
        <v>-10732040769.359482</v>
      </c>
      <c r="U20" s="20">
        <f>'[1]Age distribution'!AT51*SUMPRODUCT('[1]Age by Underwriting Class'!$H15:$K15,'T20 Aggregate'!$B40:$E40)+'[1]Age distribution'!W51*SUMPRODUCT('[1]Age by Underwriting Class'!$H15:$K15,'WL Aggregate'!$B40:$E40)</f>
        <v>-11213864429.203333</v>
      </c>
    </row>
    <row r="21" spans="1:21" x14ac:dyDescent="0.15">
      <c r="A21">
        <v>40</v>
      </c>
      <c r="B21" s="20">
        <f>'[1]Age distribution'!AA52*SUMPRODUCT('[1]Age by Underwriting Class'!$H16:$K16,'T20 Aggregate'!$B41:$E41)+'[1]Age distribution'!D52*SUMPRODUCT('[1]Age by Underwriting Class'!$H16:$K16,'WL Aggregate'!$B41:$E41)</f>
        <v>-3452346205.8903837</v>
      </c>
      <c r="C21" s="20">
        <f>'[1]Age distribution'!AB52*SUMPRODUCT('[1]Age by Underwriting Class'!$H16:$K16,'T20 Aggregate'!$B41:$E41)+'[1]Age distribution'!E52*SUMPRODUCT('[1]Age by Underwriting Class'!$H16:$K16,'WL Aggregate'!$B41:$E41)</f>
        <v>-3845849691.3051767</v>
      </c>
      <c r="D21" s="20">
        <f>'[1]Age distribution'!AC52*SUMPRODUCT('[1]Age by Underwriting Class'!$H16:$K16,'T20 Aggregate'!$B41:$E41)+'[1]Age distribution'!F52*SUMPRODUCT('[1]Age by Underwriting Class'!$H16:$K16,'WL Aggregate'!$B41:$E41)</f>
        <v>-4233193495.1034808</v>
      </c>
      <c r="E21" s="20">
        <f>'[1]Age distribution'!AD52*SUMPRODUCT('[1]Age by Underwriting Class'!$H16:$K16,'T20 Aggregate'!$B41:$E41)+'[1]Age distribution'!G52*SUMPRODUCT('[1]Age by Underwriting Class'!$H16:$K16,'WL Aggregate'!$B41:$E41)</f>
        <v>-4619013123.8091888</v>
      </c>
      <c r="F21" s="20">
        <f>'[1]Age distribution'!AE52*SUMPRODUCT('[1]Age by Underwriting Class'!$H16:$K16,'T20 Aggregate'!$B41:$E41)+'[1]Age distribution'!H52*SUMPRODUCT('[1]Age by Underwriting Class'!$H16:$K16,'WL Aggregate'!$B41:$E41)</f>
        <v>-5006215260.0505276</v>
      </c>
      <c r="G21" s="20">
        <f>'[1]Age distribution'!AF52*SUMPRODUCT('[1]Age by Underwriting Class'!$H16:$K16,'T20 Aggregate'!$B41:$E41)+'[1]Age distribution'!I52*SUMPRODUCT('[1]Age by Underwriting Class'!$H16:$K16,'WL Aggregate'!$B41:$E41)</f>
        <v>-5396732240.2570381</v>
      </c>
      <c r="H21" s="20">
        <f>'[1]Age distribution'!AG52*SUMPRODUCT('[1]Age by Underwriting Class'!$H16:$K16,'T20 Aggregate'!$B41:$E41)+'[1]Age distribution'!J52*SUMPRODUCT('[1]Age by Underwriting Class'!$H16:$K16,'WL Aggregate'!$B41:$E41)</f>
        <v>-5791908174.8988543</v>
      </c>
      <c r="I21" s="20">
        <f>'[1]Age distribution'!AH52*SUMPRODUCT('[1]Age by Underwriting Class'!$H16:$K16,'T20 Aggregate'!$B41:$E41)+'[1]Age distribution'!K52*SUMPRODUCT('[1]Age by Underwriting Class'!$H16:$K16,'WL Aggregate'!$B41:$E41)</f>
        <v>-6192712603.3098555</v>
      </c>
      <c r="J21" s="20">
        <f>'[1]Age distribution'!AI52*SUMPRODUCT('[1]Age by Underwriting Class'!$H16:$K16,'T20 Aggregate'!$B41:$E41)+'[1]Age distribution'!L52*SUMPRODUCT('[1]Age by Underwriting Class'!$H16:$K16,'WL Aggregate'!$B41:$E41)</f>
        <v>-6599866149.9778557</v>
      </c>
      <c r="K21" s="20">
        <f>'[1]Age distribution'!AJ52*SUMPRODUCT('[1]Age by Underwriting Class'!$H16:$K16,'T20 Aggregate'!$B41:$E41)+'[1]Age distribution'!M52*SUMPRODUCT('[1]Age by Underwriting Class'!$H16:$K16,'WL Aggregate'!$B41:$E41)</f>
        <v>-7013918141.3555679</v>
      </c>
      <c r="L21" s="20">
        <f>'[1]Age distribution'!AK52*SUMPRODUCT('[1]Age by Underwriting Class'!$H16:$K16,'T20 Aggregate'!$B41:$E41)+'[1]Age distribution'!N52*SUMPRODUCT('[1]Age by Underwriting Class'!$H16:$K16,'WL Aggregate'!$B41:$E41)</f>
        <v>-7435296524.0179977</v>
      </c>
      <c r="M21" s="20">
        <f>'[1]Age distribution'!AL52*SUMPRODUCT('[1]Age by Underwriting Class'!$H16:$K16,'T20 Aggregate'!$B41:$E41)+'[1]Age distribution'!O52*SUMPRODUCT('[1]Age by Underwriting Class'!$H16:$K16,'WL Aggregate'!$B41:$E41)</f>
        <v>-7864341073.9265366</v>
      </c>
      <c r="N21" s="20">
        <f>'[1]Age distribution'!AM52*SUMPRODUCT('[1]Age by Underwriting Class'!$H16:$K16,'T20 Aggregate'!$B41:$E41)+'[1]Age distribution'!P52*SUMPRODUCT('[1]Age by Underwriting Class'!$H16:$K16,'WL Aggregate'!$B41:$E41)</f>
        <v>-8301326135.4134436</v>
      </c>
      <c r="O21" s="20">
        <f>'[1]Age distribution'!AN52*SUMPRODUCT('[1]Age by Underwriting Class'!$H16:$K16,'T20 Aggregate'!$B41:$E41)+'[1]Age distribution'!Q52*SUMPRODUCT('[1]Age by Underwriting Class'!$H16:$K16,'WL Aggregate'!$B41:$E41)</f>
        <v>-8746476582.5127449</v>
      </c>
      <c r="P21" s="20">
        <f>'[1]Age distribution'!AO52*SUMPRODUCT('[1]Age by Underwriting Class'!$H16:$K16,'T20 Aggregate'!$B41:$E41)+'[1]Age distribution'!R52*SUMPRODUCT('[1]Age by Underwriting Class'!$H16:$K16,'WL Aggregate'!$B41:$E41)</f>
        <v>-9199979267.9713707</v>
      </c>
      <c r="Q21" s="20">
        <f>'[1]Age distribution'!AP52*SUMPRODUCT('[1]Age by Underwriting Class'!$H16:$K16,'T20 Aggregate'!$B41:$E41)+'[1]Age distribution'!S52*SUMPRODUCT('[1]Age by Underwriting Class'!$H16:$K16,'WL Aggregate'!$B41:$E41)</f>
        <v>-9661991393.4856796</v>
      </c>
      <c r="R21" s="20">
        <f>'[1]Age distribution'!AQ52*SUMPRODUCT('[1]Age by Underwriting Class'!$H16:$K16,'T20 Aggregate'!$B41:$E41)+'[1]Age distribution'!T52*SUMPRODUCT('[1]Age by Underwriting Class'!$H16:$K16,'WL Aggregate'!$B41:$E41)</f>
        <v>-10132646733.340927</v>
      </c>
      <c r="S21" s="20">
        <f>'[1]Age distribution'!AR52*SUMPRODUCT('[1]Age by Underwriting Class'!$H16:$K16,'T20 Aggregate'!$B41:$E41)+'[1]Age distribution'!U52*SUMPRODUCT('[1]Age by Underwriting Class'!$H16:$K16,'WL Aggregate'!$B41:$E41)</f>
        <v>-10612060332.348627</v>
      </c>
      <c r="T21" s="20">
        <f>'[1]Age distribution'!AS52*SUMPRODUCT('[1]Age by Underwriting Class'!$H16:$K16,'T20 Aggregate'!$B41:$E41)+'[1]Age distribution'!V52*SUMPRODUCT('[1]Age by Underwriting Class'!$H16:$K16,'WL Aggregate'!$B41:$E41)</f>
        <v>-11100332100.579491</v>
      </c>
      <c r="U21" s="20">
        <f>'[1]Age distribution'!AT52*SUMPRODUCT('[1]Age by Underwriting Class'!$H16:$K16,'T20 Aggregate'!$B41:$E41)+'[1]Age distribution'!W52*SUMPRODUCT('[1]Age by Underwriting Class'!$H16:$K16,'WL Aggregate'!$B41:$E41)</f>
        <v>-11597549597.949463</v>
      </c>
    </row>
    <row r="22" spans="1:21" x14ac:dyDescent="0.15">
      <c r="A22">
        <v>41</v>
      </c>
      <c r="B22" s="20">
        <f>'[1]Age distribution'!AA53*SUMPRODUCT('[1]Age by Underwriting Class'!$H17:$K17,'T20 Aggregate'!$B42:$E42)+'[1]Age distribution'!D53*SUMPRODUCT('[1]Age by Underwriting Class'!$H17:$K17,'WL Aggregate'!$B42:$E42)</f>
        <v>-3589765360.3399014</v>
      </c>
      <c r="C22" s="20">
        <f>'[1]Age distribution'!AB53*SUMPRODUCT('[1]Age by Underwriting Class'!$H17:$K17,'T20 Aggregate'!$B42:$E42)+'[1]Age distribution'!E53*SUMPRODUCT('[1]Age by Underwriting Class'!$H17:$K17,'WL Aggregate'!$B42:$E42)</f>
        <v>-3995343750.6098471</v>
      </c>
      <c r="D22" s="20">
        <f>'[1]Age distribution'!AC53*SUMPRODUCT('[1]Age by Underwriting Class'!$H17:$K17,'T20 Aggregate'!$B42:$E42)+'[1]Age distribution'!F53*SUMPRODUCT('[1]Age by Underwriting Class'!$H17:$K17,'WL Aggregate'!$B42:$E42)</f>
        <v>-4394707523.4272614</v>
      </c>
      <c r="E22" s="20">
        <f>'[1]Age distribution'!AD53*SUMPRODUCT('[1]Age by Underwriting Class'!$H17:$K17,'T20 Aggregate'!$B42:$E42)+'[1]Age distribution'!G53*SUMPRODUCT('[1]Age by Underwriting Class'!$H17:$K17,'WL Aggregate'!$B42:$E42)</f>
        <v>-4792592321.0621719</v>
      </c>
      <c r="F22" s="20">
        <f>'[1]Age distribution'!AE53*SUMPRODUCT('[1]Age by Underwriting Class'!$H17:$K17,'T20 Aggregate'!$B42:$E42)+'[1]Age distribution'!H53*SUMPRODUCT('[1]Age by Underwriting Class'!$H17:$K17,'WL Aggregate'!$B42:$E42)</f>
        <v>-5191967616.0088634</v>
      </c>
      <c r="G22" s="20">
        <f>'[1]Age distribution'!AF53*SUMPRODUCT('[1]Age by Underwriting Class'!$H17:$K17,'T20 Aggregate'!$B42:$E42)+'[1]Age distribution'!I53*SUMPRODUCT('[1]Age by Underwriting Class'!$H17:$K17,'WL Aggregate'!$B42:$E42)</f>
        <v>-5594807486.834259</v>
      </c>
      <c r="H22" s="20">
        <f>'[1]Age distribution'!AG53*SUMPRODUCT('[1]Age by Underwriting Class'!$H17:$K17,'T20 Aggregate'!$B42:$E42)+'[1]Age distribution'!J53*SUMPRODUCT('[1]Age by Underwriting Class'!$H17:$K17,'WL Aggregate'!$B42:$E42)</f>
        <v>-6002485079.347806</v>
      </c>
      <c r="I22" s="20">
        <f>'[1]Age distribution'!AH53*SUMPRODUCT('[1]Age by Underwriting Class'!$H17:$K17,'T20 Aggregate'!$B42:$E42)+'[1]Age distribution'!K53*SUMPRODUCT('[1]Age by Underwriting Class'!$H17:$K17,'WL Aggregate'!$B42:$E42)</f>
        <v>-6415990876.7746506</v>
      </c>
      <c r="J22" s="20">
        <f>'[1]Age distribution'!AI53*SUMPRODUCT('[1]Age by Underwriting Class'!$H17:$K17,'T20 Aggregate'!$B42:$E42)+'[1]Age distribution'!L53*SUMPRODUCT('[1]Age by Underwriting Class'!$H17:$K17,'WL Aggregate'!$B42:$E42)</f>
        <v>-6836061070.4603825</v>
      </c>
      <c r="K22" s="20">
        <f>'[1]Age distribution'!AJ53*SUMPRODUCT('[1]Age by Underwriting Class'!$H17:$K17,'T20 Aggregate'!$B42:$E42)+'[1]Age distribution'!M53*SUMPRODUCT('[1]Age by Underwriting Class'!$H17:$K17,'WL Aggregate'!$B42:$E42)</f>
        <v>-7263256853.3525486</v>
      </c>
      <c r="L22" s="20">
        <f>'[1]Age distribution'!AK53*SUMPRODUCT('[1]Age by Underwriting Class'!$H17:$K17,'T20 Aggregate'!$B42:$E42)+'[1]Age distribution'!N53*SUMPRODUCT('[1]Age by Underwriting Class'!$H17:$K17,'WL Aggregate'!$B42:$E42)</f>
        <v>-7698015416.4850616</v>
      </c>
      <c r="M22" s="20">
        <f>'[1]Age distribution'!AL53*SUMPRODUCT('[1]Age by Underwriting Class'!$H17:$K17,'T20 Aggregate'!$B42:$E42)+'[1]Age distribution'!O53*SUMPRODUCT('[1]Age by Underwriting Class'!$H17:$K17,'WL Aggregate'!$B42:$E42)</f>
        <v>-8140683875.625494</v>
      </c>
      <c r="N22" s="20">
        <f>'[1]Age distribution'!AM53*SUMPRODUCT('[1]Age by Underwriting Class'!$H17:$K17,'T20 Aggregate'!$B42:$E42)+'[1]Age distribution'!P53*SUMPRODUCT('[1]Age by Underwriting Class'!$H17:$K17,'WL Aggregate'!$B42:$E42)</f>
        <v>-8591542501.4647999</v>
      </c>
      <c r="O22" s="20">
        <f>'[1]Age distribution'!AN53*SUMPRODUCT('[1]Age by Underwriting Class'!$H17:$K17,'T20 Aggregate'!$B42:$E42)+'[1]Age distribution'!Q53*SUMPRODUCT('[1]Age by Underwriting Class'!$H17:$K17,'WL Aggregate'!$B42:$E42)</f>
        <v>-9050821025.7432899</v>
      </c>
      <c r="P22" s="20">
        <f>'[1]Age distribution'!AO53*SUMPRODUCT('[1]Age by Underwriting Class'!$H17:$K17,'T20 Aggregate'!$B42:$E42)+'[1]Age distribution'!R53*SUMPRODUCT('[1]Age by Underwriting Class'!$H17:$K17,'WL Aggregate'!$B42:$E42)</f>
        <v>-9518710337.5821648</v>
      </c>
      <c r="Q22" s="20">
        <f>'[1]Age distribution'!AP53*SUMPRODUCT('[1]Age by Underwriting Class'!$H17:$K17,'T20 Aggregate'!$B42:$E42)+'[1]Age distribution'!S53*SUMPRODUCT('[1]Age by Underwriting Class'!$H17:$K17,'WL Aggregate'!$B42:$E42)</f>
        <v>-9995371034.5330276</v>
      </c>
      <c r="R22" s="20">
        <f>'[1]Age distribution'!AQ53*SUMPRODUCT('[1]Age by Underwriting Class'!$H17:$K17,'T20 Aggregate'!$B42:$E42)+'[1]Age distribution'!T53*SUMPRODUCT('[1]Age by Underwriting Class'!$H17:$K17,'WL Aggregate'!$B42:$E42)</f>
        <v>-10480939780.659798</v>
      </c>
      <c r="S22" s="20">
        <f>'[1]Age distribution'!AR53*SUMPRODUCT('[1]Age by Underwriting Class'!$H17:$K17,'T20 Aggregate'!$B42:$E42)+'[1]Age distribution'!U53*SUMPRODUCT('[1]Age by Underwriting Class'!$H17:$K17,'WL Aggregate'!$B42:$E42)</f>
        <v>-10975534105.960453</v>
      </c>
      <c r="T22" s="20">
        <f>'[1]Age distribution'!AS53*SUMPRODUCT('[1]Age by Underwriting Class'!$H17:$K17,'T20 Aggregate'!$B42:$E42)+'[1]Age distribution'!V53*SUMPRODUCT('[1]Age by Underwriting Class'!$H17:$K17,'WL Aggregate'!$B42:$E42)</f>
        <v>-11479256078.75301</v>
      </c>
      <c r="U22" s="20">
        <f>'[1]Age distribution'!AT53*SUMPRODUCT('[1]Age by Underwriting Class'!$H17:$K17,'T20 Aggregate'!$B42:$E42)+'[1]Age distribution'!W53*SUMPRODUCT('[1]Age by Underwriting Class'!$H17:$K17,'WL Aggregate'!$B42:$E42)</f>
        <v>-11992195150.413923</v>
      </c>
    </row>
    <row r="23" spans="1:21" x14ac:dyDescent="0.15">
      <c r="A23">
        <v>42</v>
      </c>
      <c r="B23" s="20">
        <f>'[1]Age distribution'!AA54*SUMPRODUCT('[1]Age by Underwriting Class'!$H18:$K18,'T20 Aggregate'!$B43:$E43)+'[1]Age distribution'!D54*SUMPRODUCT('[1]Age by Underwriting Class'!$H18:$K18,'WL Aggregate'!$B43:$E43)</f>
        <v>-3738817449.1739874</v>
      </c>
      <c r="C23" s="20">
        <f>'[1]Age distribution'!AB54*SUMPRODUCT('[1]Age by Underwriting Class'!$H18:$K18,'T20 Aggregate'!$B43:$E43)+'[1]Age distribution'!E54*SUMPRODUCT('[1]Age by Underwriting Class'!$H18:$K18,'WL Aggregate'!$B43:$E43)</f>
        <v>-4157146249.0592833</v>
      </c>
      <c r="D23" s="20">
        <f>'[1]Age distribution'!AC54*SUMPRODUCT('[1]Age by Underwriting Class'!$H18:$K18,'T20 Aggregate'!$B43:$E43)+'[1]Age distribution'!F54*SUMPRODUCT('[1]Age by Underwriting Class'!$H18:$K18,'WL Aggregate'!$B43:$E43)</f>
        <v>-4569219225.1381874</v>
      </c>
      <c r="E23" s="20">
        <f>'[1]Age distribution'!AD54*SUMPRODUCT('[1]Age by Underwriting Class'!$H18:$K18,'T20 Aggregate'!$B43:$E43)+'[1]Age distribution'!G54*SUMPRODUCT('[1]Age by Underwriting Class'!$H18:$K18,'WL Aggregate'!$B43:$E43)</f>
        <v>-4979872480.3343611</v>
      </c>
      <c r="F23" s="20">
        <f>'[1]Age distribution'!AE54*SUMPRODUCT('[1]Age by Underwriting Class'!$H18:$K18,'T20 Aggregate'!$B43:$E43)+'[1]Age distribution'!H54*SUMPRODUCT('[1]Age by Underwriting Class'!$H18:$K18,'WL Aggregate'!$B43:$E43)</f>
        <v>-5392138480.7405758</v>
      </c>
      <c r="G23" s="20">
        <f>'[1]Age distribution'!AF54*SUMPRODUCT('[1]Age by Underwriting Class'!$H18:$K18,'T20 Aggregate'!$B43:$E43)+'[1]Age distribution'!I54*SUMPRODUCT('[1]Age by Underwriting Class'!$H18:$K18,'WL Aggregate'!$B43:$E43)</f>
        <v>-5808033182.5006142</v>
      </c>
      <c r="H23" s="20">
        <f>'[1]Age distribution'!AG54*SUMPRODUCT('[1]Age by Underwriting Class'!$H18:$K18,'T20 Aggregate'!$B43:$E43)+'[1]Age distribution'!J54*SUMPRODUCT('[1]Age by Underwriting Class'!$H18:$K18,'WL Aggregate'!$B43:$E43)</f>
        <v>-6228958860.9733486</v>
      </c>
      <c r="I23" s="20">
        <f>'[1]Age distribution'!AH54*SUMPRODUCT('[1]Age by Underwriting Class'!$H18:$K18,'T20 Aggregate'!$B43:$E43)+'[1]Age distribution'!K54*SUMPRODUCT('[1]Age by Underwriting Class'!$H18:$K18,'WL Aggregate'!$B43:$E43)</f>
        <v>-6655927011.2312183</v>
      </c>
      <c r="J23" s="20">
        <f>'[1]Age distribution'!AI54*SUMPRODUCT('[1]Age by Underwriting Class'!$H18:$K18,'T20 Aggregate'!$B43:$E43)+'[1]Age distribution'!L54*SUMPRODUCT('[1]Age by Underwriting Class'!$H18:$K18,'WL Aggregate'!$B43:$E43)</f>
        <v>-7089689441.986907</v>
      </c>
      <c r="K23" s="20">
        <f>'[1]Age distribution'!AJ54*SUMPRODUCT('[1]Age by Underwriting Class'!$H18:$K18,'T20 Aggregate'!$B43:$E43)+'[1]Age distribution'!M54*SUMPRODUCT('[1]Age by Underwriting Class'!$H18:$K18,'WL Aggregate'!$B43:$E43)</f>
        <v>-7530819251.1856651</v>
      </c>
      <c r="L23" s="20">
        <f>'[1]Age distribution'!AK54*SUMPRODUCT('[1]Age by Underwriting Class'!$H18:$K18,'T20 Aggregate'!$B43:$E43)+'[1]Age distribution'!N54*SUMPRODUCT('[1]Age by Underwriting Class'!$H18:$K18,'WL Aggregate'!$B43:$E43)</f>
        <v>-7979762904.3155384</v>
      </c>
      <c r="M23" s="20">
        <f>'[1]Age distribution'!AL54*SUMPRODUCT('[1]Age by Underwriting Class'!$H18:$K18,'T20 Aggregate'!$B43:$E43)+'[1]Age distribution'!O54*SUMPRODUCT('[1]Age by Underwriting Class'!$H18:$K18,'WL Aggregate'!$B43:$E43)</f>
        <v>-8436874880.7655249</v>
      </c>
      <c r="N23" s="20">
        <f>'[1]Age distribution'!AM54*SUMPRODUCT('[1]Age by Underwriting Class'!$H18:$K18,'T20 Aggregate'!$B43:$E43)+'[1]Age distribution'!P54*SUMPRODUCT('[1]Age by Underwriting Class'!$H18:$K18,'WL Aggregate'!$B43:$E43)</f>
        <v>-8902441396.8143597</v>
      </c>
      <c r="O23" s="20">
        <f>'[1]Age distribution'!AN54*SUMPRODUCT('[1]Age by Underwriting Class'!$H18:$K18,'T20 Aggregate'!$B43:$E43)+'[1]Age distribution'!Q54*SUMPRODUCT('[1]Age by Underwriting Class'!$H18:$K18,'WL Aggregate'!$B43:$E43)</f>
        <v>-9376697057.6703014</v>
      </c>
      <c r="P23" s="20">
        <f>'[1]Age distribution'!AO54*SUMPRODUCT('[1]Age by Underwriting Class'!$H18:$K18,'T20 Aggregate'!$B43:$E43)+'[1]Age distribution'!R54*SUMPRODUCT('[1]Age by Underwriting Class'!$H18:$K18,'WL Aggregate'!$B43:$E43)</f>
        <v>-9859836801.9255104</v>
      </c>
      <c r="Q23" s="20">
        <f>'[1]Age distribution'!AP54*SUMPRODUCT('[1]Age by Underwriting Class'!$H18:$K18,'T20 Aggregate'!$B43:$E43)+'[1]Age distribution'!S54*SUMPRODUCT('[1]Age by Underwriting Class'!$H18:$K18,'WL Aggregate'!$B43:$E43)</f>
        <v>-10352024634.005272</v>
      </c>
      <c r="R23" s="20">
        <f>'[1]Age distribution'!AQ54*SUMPRODUCT('[1]Age by Underwriting Class'!$H18:$K18,'T20 Aggregate'!$B43:$E43)+'[1]Age distribution'!T54*SUMPRODUCT('[1]Age by Underwriting Class'!$H18:$K18,'WL Aggregate'!$B43:$E43)</f>
        <v>-10853400117.128559</v>
      </c>
      <c r="S23" s="20">
        <f>'[1]Age distribution'!AR54*SUMPRODUCT('[1]Age by Underwriting Class'!$H18:$K18,'T20 Aggregate'!$B43:$E43)+'[1]Age distribution'!U54*SUMPRODUCT('[1]Age by Underwriting Class'!$H18:$K18,'WL Aggregate'!$B43:$E43)</f>
        <v>-11364083274.543411</v>
      </c>
      <c r="T23" s="20">
        <f>'[1]Age distribution'!AS54*SUMPRODUCT('[1]Age by Underwriting Class'!$H18:$K18,'T20 Aggregate'!$B43:$E43)+'[1]Age distribution'!V54*SUMPRODUCT('[1]Age by Underwriting Class'!$H18:$K18,'WL Aggregate'!$B43:$E43)</f>
        <v>-11884178339.817957</v>
      </c>
      <c r="U23" s="20">
        <f>'[1]Age distribution'!AT54*SUMPRODUCT('[1]Age by Underwriting Class'!$H18:$K18,'T20 Aggregate'!$B43:$E43)+'[1]Age distribution'!W54*SUMPRODUCT('[1]Age by Underwriting Class'!$H18:$K18,'WL Aggregate'!$B43:$E43)</f>
        <v>-12413776661.926323</v>
      </c>
    </row>
    <row r="24" spans="1:21" x14ac:dyDescent="0.15">
      <c r="A24">
        <v>43</v>
      </c>
      <c r="B24" s="20">
        <f>'[1]Age distribution'!AA55*SUMPRODUCT('[1]Age by Underwriting Class'!$H19:$K19,'T20 Aggregate'!$B44:$E44)+'[1]Age distribution'!D55*SUMPRODUCT('[1]Age by Underwriting Class'!$H19:$K19,'WL Aggregate'!$B44:$E44)</f>
        <v>-3887055920.3842821</v>
      </c>
      <c r="C24" s="20">
        <f>'[1]Age distribution'!AB55*SUMPRODUCT('[1]Age by Underwriting Class'!$H19:$K19,'T20 Aggregate'!$B44:$E44)+'[1]Age distribution'!E55*SUMPRODUCT('[1]Age by Underwriting Class'!$H19:$K19,'WL Aggregate'!$B44:$E44)</f>
        <v>-4317836876.676939</v>
      </c>
      <c r="D24" s="20">
        <f>'[1]Age distribution'!AC55*SUMPRODUCT('[1]Age by Underwriting Class'!$H19:$K19,'T20 Aggregate'!$B44:$E44)+'[1]Age distribution'!F55*SUMPRODUCT('[1]Age by Underwriting Class'!$H19:$K19,'WL Aggregate'!$B44:$E44)</f>
        <v>-4742333150.5912991</v>
      </c>
      <c r="E24" s="20">
        <f>'[1]Age distribution'!AD55*SUMPRODUCT('[1]Age by Underwriting Class'!$H19:$K19,'T20 Aggregate'!$B44:$E44)+'[1]Age distribution'!G55*SUMPRODUCT('[1]Age by Underwriting Class'!$H19:$K19,'WL Aggregate'!$B44:$E44)</f>
        <v>-5165475380.6037321</v>
      </c>
      <c r="F24" s="20">
        <f>'[1]Age distribution'!AE55*SUMPRODUCT('[1]Age by Underwriting Class'!$H19:$K19,'T20 Aggregate'!$B44:$E44)+'[1]Age distribution'!H55*SUMPRODUCT('[1]Age by Underwriting Class'!$H19:$K19,'WL Aggregate'!$B44:$E44)</f>
        <v>-5590355311.0859594</v>
      </c>
      <c r="G24" s="20">
        <f>'[1]Age distribution'!AF55*SUMPRODUCT('[1]Age by Underwriting Class'!$H19:$K19,'T20 Aggregate'!$B44:$E44)+'[1]Age distribution'!I55*SUMPRODUCT('[1]Age by Underwriting Class'!$H19:$K19,'WL Aggregate'!$B44:$E44)</f>
        <v>-6019028305.8476706</v>
      </c>
      <c r="H24" s="20">
        <f>'[1]Age distribution'!AG55*SUMPRODUCT('[1]Age by Underwriting Class'!$H19:$K19,'T20 Aggregate'!$B44:$E44)+'[1]Age distribution'!J55*SUMPRODUCT('[1]Age by Underwriting Class'!$H19:$K19,'WL Aggregate'!$B44:$E44)</f>
        <v>-6452924051.7561741</v>
      </c>
      <c r="I24" s="20">
        <f>'[1]Age distribution'!AH55*SUMPRODUCT('[1]Age by Underwriting Class'!$H19:$K19,'T20 Aggregate'!$B44:$E44)+'[1]Age distribution'!K55*SUMPRODUCT('[1]Age by Underwriting Class'!$H19:$K19,'WL Aggregate'!$B44:$E44)</f>
        <v>-6893073816.4667587</v>
      </c>
      <c r="J24" s="20">
        <f>'[1]Age distribution'!AI55*SUMPRODUCT('[1]Age by Underwriting Class'!$H19:$K19,'T20 Aggregate'!$B44:$E44)+'[1]Age distribution'!L55*SUMPRODUCT('[1]Age by Underwriting Class'!$H19:$K19,'WL Aggregate'!$B44:$E44)</f>
        <v>-7340244104.9575367</v>
      </c>
      <c r="K24" s="20">
        <f>'[1]Age distribution'!AJ55*SUMPRODUCT('[1]Age by Underwriting Class'!$H19:$K19,'T20 Aggregate'!$B44:$E44)+'[1]Age distribution'!M55*SUMPRODUCT('[1]Age by Underwriting Class'!$H19:$K19,'WL Aggregate'!$B44:$E44)</f>
        <v>-7795019218.0227976</v>
      </c>
      <c r="L24" s="20">
        <f>'[1]Age distribution'!AK55*SUMPRODUCT('[1]Age by Underwriting Class'!$H19:$K19,'T20 Aggregate'!$B44:$E44)+'[1]Age distribution'!N55*SUMPRODUCT('[1]Age by Underwriting Class'!$H19:$K19,'WL Aggregate'!$B44:$E44)</f>
        <v>-8257854348.6037359</v>
      </c>
      <c r="M24" s="20">
        <f>'[1]Age distribution'!AL55*SUMPRODUCT('[1]Age by Underwriting Class'!$H19:$K19,'T20 Aggregate'!$B44:$E44)+'[1]Age distribution'!O55*SUMPRODUCT('[1]Age by Underwriting Class'!$H19:$K19,'WL Aggregate'!$B44:$E44)</f>
        <v>-8729110905.4094009</v>
      </c>
      <c r="N24" s="20">
        <f>'[1]Age distribution'!AM55*SUMPRODUCT('[1]Age by Underwriting Class'!$H19:$K19,'T20 Aggregate'!$B44:$E44)+'[1]Age distribution'!P55*SUMPRODUCT('[1]Age by Underwriting Class'!$H19:$K19,'WL Aggregate'!$B44:$E44)</f>
        <v>-9209080699.6395893</v>
      </c>
      <c r="O24" s="20">
        <f>'[1]Age distribution'!AN55*SUMPRODUCT('[1]Age by Underwriting Class'!$H19:$K19,'T20 Aggregate'!$B44:$E44)+'[1]Age distribution'!Q55*SUMPRODUCT('[1]Age by Underwriting Class'!$H19:$K19,'WL Aggregate'!$B44:$E44)</f>
        <v>-9698002922.5366821</v>
      </c>
      <c r="P24" s="20">
        <f>'[1]Age distribution'!AO55*SUMPRODUCT('[1]Age by Underwriting Class'!$H19:$K19,'T20 Aggregate'!$B44:$E44)+'[1]Age distribution'!R55*SUMPRODUCT('[1]Age by Underwriting Class'!$H19:$K19,'WL Aggregate'!$B44:$E44)</f>
        <v>-10196076323.328768</v>
      </c>
      <c r="Q24" s="20">
        <f>'[1]Age distribution'!AP55*SUMPRODUCT('[1]Age by Underwriting Class'!$H19:$K19,'T20 Aggregate'!$B44:$E44)+'[1]Age distribution'!S55*SUMPRODUCT('[1]Age by Underwriting Class'!$H19:$K19,'WL Aggregate'!$B44:$E44)</f>
        <v>-10703468112.379726</v>
      </c>
      <c r="R24" s="20">
        <f>'[1]Age distribution'!AQ55*SUMPRODUCT('[1]Age by Underwriting Class'!$H19:$K19,'T20 Aggregate'!$B44:$E44)+'[1]Age distribution'!T55*SUMPRODUCT('[1]Age by Underwriting Class'!$H19:$K19,'WL Aggregate'!$B44:$E44)</f>
        <v>-11220320581.073383</v>
      </c>
      <c r="S24" s="20">
        <f>'[1]Age distribution'!AR55*SUMPRODUCT('[1]Age by Underwriting Class'!$H19:$K19,'T20 Aggregate'!$B44:$E44)+'[1]Age distribution'!U55*SUMPRODUCT('[1]Age by Underwriting Class'!$H19:$K19,'WL Aggregate'!$B44:$E44)</f>
        <v>-11746756098.857658</v>
      </c>
      <c r="T24" s="20">
        <f>'[1]Age distribution'!AS55*SUMPRODUCT('[1]Age by Underwriting Class'!$H19:$K19,'T20 Aggregate'!$B44:$E44)+'[1]Age distribution'!V55*SUMPRODUCT('[1]Age by Underwriting Class'!$H19:$K19,'WL Aggregate'!$B44:$E44)</f>
        <v>-12282880936.845814</v>
      </c>
      <c r="U24" s="20">
        <f>'[1]Age distribution'!AT55*SUMPRODUCT('[1]Age by Underwriting Class'!$H19:$K19,'T20 Aggregate'!$B44:$E44)+'[1]Age distribution'!W55*SUMPRODUCT('[1]Age by Underwriting Class'!$H19:$K19,'WL Aggregate'!$B44:$E44)</f>
        <v>-12828788229.690626</v>
      </c>
    </row>
    <row r="25" spans="1:21" x14ac:dyDescent="0.15">
      <c r="A25">
        <v>44</v>
      </c>
      <c r="B25" s="20">
        <f>'[1]Age distribution'!AA56*SUMPRODUCT('[1]Age by Underwriting Class'!$H20:$K20,'T20 Aggregate'!$B45:$E45)+'[1]Age distribution'!D56*SUMPRODUCT('[1]Age by Underwriting Class'!$H20:$K20,'WL Aggregate'!$B45:$E45)</f>
        <v>-4052851991.7066417</v>
      </c>
      <c r="C25" s="20">
        <f>'[1]Age distribution'!AB56*SUMPRODUCT('[1]Age by Underwriting Class'!$H20:$K20,'T20 Aggregate'!$B45:$E45)+'[1]Age distribution'!E56*SUMPRODUCT('[1]Age by Underwriting Class'!$H20:$K20,'WL Aggregate'!$B45:$E45)</f>
        <v>-4497178478.4680185</v>
      </c>
      <c r="D25" s="20">
        <f>'[1]Age distribution'!AC56*SUMPRODUCT('[1]Age by Underwriting Class'!$H20:$K20,'T20 Aggregate'!$B45:$E45)+'[1]Age distribution'!F56*SUMPRODUCT('[1]Age by Underwriting Class'!$H20:$K20,'WL Aggregate'!$B45:$E45)</f>
        <v>-4935208231.6393356</v>
      </c>
      <c r="E25" s="20">
        <f>'[1]Age distribution'!AD56*SUMPRODUCT('[1]Age by Underwriting Class'!$H20:$K20,'T20 Aggregate'!$B45:$E45)+'[1]Age distribution'!G56*SUMPRODUCT('[1]Age by Underwriting Class'!$H20:$K20,'WL Aggregate'!$B45:$E45)</f>
        <v>-5371968651.8185682</v>
      </c>
      <c r="F25" s="20">
        <f>'[1]Age distribution'!AE56*SUMPRODUCT('[1]Age by Underwriting Class'!$H20:$K20,'T20 Aggregate'!$B45:$E45)+'[1]Age distribution'!H56*SUMPRODUCT('[1]Age by Underwriting Class'!$H20:$K20,'WL Aggregate'!$B45:$E45)</f>
        <v>-5810612157.8207798</v>
      </c>
      <c r="G25" s="20">
        <f>'[1]Age distribution'!AF56*SUMPRODUCT('[1]Age by Underwriting Class'!$H20:$K20,'T20 Aggregate'!$B45:$E45)+'[1]Age distribution'!I56*SUMPRODUCT('[1]Age by Underwriting Class'!$H20:$K20,'WL Aggregate'!$B45:$E45)</f>
        <v>-6253234449.2790737</v>
      </c>
      <c r="H25" s="20">
        <f>'[1]Age distribution'!AG56*SUMPRODUCT('[1]Age by Underwriting Class'!$H20:$K20,'T20 Aggregate'!$B45:$E45)+'[1]Age distribution'!J56*SUMPRODUCT('[1]Age by Underwriting Class'!$H20:$K20,'WL Aggregate'!$B45:$E45)</f>
        <v>-6701293270.1846323</v>
      </c>
      <c r="I25" s="20">
        <f>'[1]Age distribution'!AH56*SUMPRODUCT('[1]Age by Underwriting Class'!$H20:$K20,'T20 Aggregate'!$B45:$E45)+'[1]Age distribution'!K56*SUMPRODUCT('[1]Age by Underwriting Class'!$H20:$K20,'WL Aggregate'!$B45:$E45)</f>
        <v>-7155840126.4735994</v>
      </c>
      <c r="J25" s="20">
        <f>'[1]Age distribution'!AI56*SUMPRODUCT('[1]Age by Underwriting Class'!$H20:$K20,'T20 Aggregate'!$B45:$E45)+'[1]Age distribution'!L56*SUMPRODUCT('[1]Age by Underwriting Class'!$H20:$K20,'WL Aggregate'!$B45:$E45)</f>
        <v>-7617656565.5264559</v>
      </c>
      <c r="K25" s="20">
        <f>'[1]Age distribution'!AJ56*SUMPRODUCT('[1]Age by Underwriting Class'!$H20:$K20,'T20 Aggregate'!$B45:$E45)+'[1]Age distribution'!M56*SUMPRODUCT('[1]Age by Underwriting Class'!$H20:$K20,'WL Aggregate'!$B45:$E45)</f>
        <v>-8087338354.8440428</v>
      </c>
      <c r="L25" s="20">
        <f>'[1]Age distribution'!AK56*SUMPRODUCT('[1]Age by Underwriting Class'!$H20:$K20,'T20 Aggregate'!$B45:$E45)+'[1]Age distribution'!N56*SUMPRODUCT('[1]Age by Underwriting Class'!$H20:$K20,'WL Aggregate'!$B45:$E45)</f>
        <v>-8565349620.3759108</v>
      </c>
      <c r="M25" s="20">
        <f>'[1]Age distribution'!AL56*SUMPRODUCT('[1]Age by Underwriting Class'!$H20:$K20,'T20 Aggregate'!$B45:$E45)+'[1]Age distribution'!O56*SUMPRODUCT('[1]Age by Underwriting Class'!$H20:$K20,'WL Aggregate'!$B45:$E45)</f>
        <v>-9052058863.3554649</v>
      </c>
      <c r="N25" s="20">
        <f>'[1]Age distribution'!AM56*SUMPRODUCT('[1]Age by Underwriting Class'!$H20:$K20,'T20 Aggregate'!$B45:$E45)+'[1]Age distribution'!P56*SUMPRODUCT('[1]Age by Underwriting Class'!$H20:$K20,'WL Aggregate'!$B45:$E45)</f>
        <v>-9547763621.6791382</v>
      </c>
      <c r="O25" s="20">
        <f>'[1]Age distribution'!AN56*SUMPRODUCT('[1]Age by Underwriting Class'!$H20:$K20,'T20 Aggregate'!$B45:$E45)+'[1]Age distribution'!Q56*SUMPRODUCT('[1]Age by Underwriting Class'!$H20:$K20,'WL Aggregate'!$B45:$E45)</f>
        <v>-10052707780.636992</v>
      </c>
      <c r="P25" s="20">
        <f>'[1]Age distribution'!AO56*SUMPRODUCT('[1]Age by Underwriting Class'!$H20:$K20,'T20 Aggregate'!$B45:$E45)+'[1]Age distribution'!R56*SUMPRODUCT('[1]Age by Underwriting Class'!$H20:$K20,'WL Aggregate'!$B45:$E45)</f>
        <v>-10567093989.843861</v>
      </c>
      <c r="Q25" s="20">
        <f>'[1]Age distribution'!AP56*SUMPRODUCT('[1]Age by Underwriting Class'!$H20:$K20,'T20 Aggregate'!$B45:$E45)+'[1]Age distribution'!S56*SUMPRODUCT('[1]Age by Underwriting Class'!$H20:$K20,'WL Aggregate'!$B45:$E45)</f>
        <v>-11091092741.110773</v>
      </c>
      <c r="R25" s="20">
        <f>'[1]Age distribution'!AQ56*SUMPRODUCT('[1]Age by Underwriting Class'!$H20:$K20,'T20 Aggregate'!$B45:$E45)+'[1]Age distribution'!T56*SUMPRODUCT('[1]Age by Underwriting Class'!$H20:$K20,'WL Aggregate'!$B45:$E45)</f>
        <v>-11624849118.242098</v>
      </c>
      <c r="S25" s="20">
        <f>'[1]Age distribution'!AR56*SUMPRODUCT('[1]Age by Underwriting Class'!$H20:$K20,'T20 Aggregate'!$B45:$E45)+'[1]Age distribution'!U56*SUMPRODUCT('[1]Age by Underwriting Class'!$H20:$K20,'WL Aggregate'!$B45:$E45)</f>
        <v>-12168487892.145014</v>
      </c>
      <c r="T25" s="20">
        <f>'[1]Age distribution'!AS56*SUMPRODUCT('[1]Age by Underwriting Class'!$H20:$K20,'T20 Aggregate'!$B45:$E45)+'[1]Age distribution'!V56*SUMPRODUCT('[1]Age by Underwriting Class'!$H20:$K20,'WL Aggregate'!$B45:$E45)</f>
        <v>-12722117419.467632</v>
      </c>
      <c r="U25" s="20">
        <f>'[1]Age distribution'!AT56*SUMPRODUCT('[1]Age by Underwriting Class'!$H20:$K20,'T20 Aggregate'!$B45:$E45)+'[1]Age distribution'!W56*SUMPRODUCT('[1]Age by Underwriting Class'!$H20:$K20,'WL Aggregate'!$B45:$E45)</f>
        <v>-13285832662.598967</v>
      </c>
    </row>
    <row r="26" spans="1:21" x14ac:dyDescent="0.15">
      <c r="A26">
        <v>45</v>
      </c>
      <c r="B26" s="20">
        <f>'[1]Age distribution'!AA57*SUMPRODUCT('[1]Age by Underwriting Class'!$H21:$K21,'T20 Aggregate'!$B46:$E46)+'[1]Age distribution'!D57*SUMPRODUCT('[1]Age by Underwriting Class'!$H21:$K21,'WL Aggregate'!$B46:$E46)</f>
        <v>-4211857809.9769716</v>
      </c>
      <c r="C26" s="20">
        <f>'[1]Age distribution'!AB57*SUMPRODUCT('[1]Age by Underwriting Class'!$H21:$K21,'T20 Aggregate'!$B46:$E46)+'[1]Age distribution'!E57*SUMPRODUCT('[1]Age by Underwriting Class'!$H21:$K21,'WL Aggregate'!$B46:$E46)</f>
        <v>-4668986000.4002409</v>
      </c>
      <c r="D26" s="20">
        <f>'[1]Age distribution'!AC57*SUMPRODUCT('[1]Age by Underwriting Class'!$H21:$K21,'T20 Aggregate'!$B46:$E46)+'[1]Age distribution'!F57*SUMPRODUCT('[1]Age by Underwriting Class'!$H21:$K21,'WL Aggregate'!$B46:$E46)</f>
        <v>-5119815923.4288778</v>
      </c>
      <c r="E26" s="20">
        <f>'[1]Age distribution'!AD57*SUMPRODUCT('[1]Age by Underwriting Class'!$H21:$K21,'T20 Aggregate'!$B46:$E46)+'[1]Age distribution'!G57*SUMPRODUCT('[1]Age by Underwriting Class'!$H21:$K21,'WL Aggregate'!$B46:$E46)</f>
        <v>-5569463333.0725479</v>
      </c>
      <c r="F26" s="20">
        <f>'[1]Age distribution'!AE57*SUMPRODUCT('[1]Age by Underwriting Class'!$H21:$K21,'T20 Aggregate'!$B46:$E46)+'[1]Age distribution'!H57*SUMPRODUCT('[1]Age by Underwriting Class'!$H21:$K21,'WL Aggregate'!$B46:$E46)</f>
        <v>-6021136049.9293957</v>
      </c>
      <c r="G26" s="20">
        <f>'[1]Age distribution'!AF57*SUMPRODUCT('[1]Age by Underwriting Class'!$H21:$K21,'T20 Aggregate'!$B46:$E46)+'[1]Age distribution'!I57*SUMPRODUCT('[1]Age by Underwriting Class'!$H21:$K21,'WL Aggregate'!$B46:$E46)</f>
        <v>-6476966604.2388868</v>
      </c>
      <c r="H26" s="20">
        <f>'[1]Age distribution'!AG57*SUMPRODUCT('[1]Age by Underwriting Class'!$H21:$K21,'T20 Aggregate'!$B46:$E46)+'[1]Age distribution'!J57*SUMPRODUCT('[1]Age by Underwriting Class'!$H21:$K21,'WL Aggregate'!$B46:$E46)</f>
        <v>-6938438358.9283714</v>
      </c>
      <c r="I26" s="20">
        <f>'[1]Age distribution'!AH57*SUMPRODUCT('[1]Age by Underwriting Class'!$H21:$K21,'T20 Aggregate'!$B46:$E46)+'[1]Age distribution'!K57*SUMPRODUCT('[1]Age by Underwriting Class'!$H21:$K21,'WL Aggregate'!$B46:$E46)</f>
        <v>-7406621299.4911814</v>
      </c>
      <c r="J26" s="20">
        <f>'[1]Age distribution'!AI57*SUMPRODUCT('[1]Age by Underwriting Class'!$H21:$K21,'T20 Aggregate'!$B46:$E46)+'[1]Age distribution'!L57*SUMPRODUCT('[1]Age by Underwriting Class'!$H21:$K21,'WL Aggregate'!$B46:$E46)</f>
        <v>-7882310708.5127277</v>
      </c>
      <c r="K26" s="20">
        <f>'[1]Age distribution'!AJ57*SUMPRODUCT('[1]Age by Underwriting Class'!$H21:$K21,'T20 Aggregate'!$B46:$E46)+'[1]Age distribution'!M57*SUMPRODUCT('[1]Age by Underwriting Class'!$H21:$K21,'WL Aggregate'!$B46:$E46)</f>
        <v>-8366112823.7339344</v>
      </c>
      <c r="L26" s="20">
        <f>'[1]Age distribution'!AK57*SUMPRODUCT('[1]Age by Underwriting Class'!$H21:$K21,'T20 Aggregate'!$B46:$E46)+'[1]Age distribution'!N57*SUMPRODUCT('[1]Age by Underwriting Class'!$H21:$K21,'WL Aggregate'!$B46:$E46)</f>
        <v>-8858499927.8267593</v>
      </c>
      <c r="M26" s="20">
        <f>'[1]Age distribution'!AL57*SUMPRODUCT('[1]Age by Underwriting Class'!$H21:$K21,'T20 Aggregate'!$B46:$E46)+'[1]Age distribution'!O57*SUMPRODUCT('[1]Age by Underwriting Class'!$H21:$K21,'WL Aggregate'!$B46:$E46)</f>
        <v>-9359846998.2026138</v>
      </c>
      <c r="N26" s="20">
        <f>'[1]Age distribution'!AM57*SUMPRODUCT('[1]Age by Underwriting Class'!$H21:$K21,'T20 Aggregate'!$B46:$E46)+'[1]Age distribution'!P57*SUMPRODUCT('[1]Age by Underwriting Class'!$H21:$K21,'WL Aggregate'!$B46:$E46)</f>
        <v>-9870456801.7998104</v>
      </c>
      <c r="O26" s="20">
        <f>'[1]Age distribution'!AN57*SUMPRODUCT('[1]Age by Underwriting Class'!$H21:$K21,'T20 Aggregate'!$B46:$E46)+'[1]Age distribution'!Q57*SUMPRODUCT('[1]Age by Underwriting Class'!$H21:$K21,'WL Aggregate'!$B46:$E46)</f>
        <v>-10390577510.039381</v>
      </c>
      <c r="P26" s="20">
        <f>'[1]Age distribution'!AO57*SUMPRODUCT('[1]Age by Underwriting Class'!$H21:$K21,'T20 Aggregate'!$B46:$E46)+'[1]Age distribution'!R57*SUMPRODUCT('[1]Age by Underwriting Class'!$H21:$K21,'WL Aggregate'!$B46:$E46)</f>
        <v>-10920415333.976019</v>
      </c>
      <c r="Q26" s="20">
        <f>'[1]Age distribution'!AP57*SUMPRODUCT('[1]Age by Underwriting Class'!$H21:$K21,'T20 Aggregate'!$B46:$E46)+'[1]Age distribution'!S57*SUMPRODUCT('[1]Age by Underwriting Class'!$H21:$K21,'WL Aggregate'!$B46:$E46)</f>
        <v>-11460143761.707376</v>
      </c>
      <c r="R26" s="20">
        <f>'[1]Age distribution'!AQ57*SUMPRODUCT('[1]Age by Underwriting Class'!$H21:$K21,'T20 Aggregate'!$B46:$E46)+'[1]Age distribution'!T57*SUMPRODUCT('[1]Age by Underwriting Class'!$H21:$K21,'WL Aggregate'!$B46:$E46)</f>
        <v>-12009910426.794668</v>
      </c>
      <c r="S26" s="20">
        <f>'[1]Age distribution'!AR57*SUMPRODUCT('[1]Age by Underwriting Class'!$H21:$K21,'T20 Aggregate'!$B46:$E46)+'[1]Age distribution'!U57*SUMPRODUCT('[1]Age by Underwriting Class'!$H21:$K21,'WL Aggregate'!$B46:$E46)</f>
        <v>-12569842292.915493</v>
      </c>
      <c r="T26" s="20">
        <f>'[1]Age distribution'!AS57*SUMPRODUCT('[1]Age by Underwriting Class'!$H21:$K21,'T20 Aggregate'!$B46:$E46)+'[1]Age distribution'!V57*SUMPRODUCT('[1]Age by Underwriting Class'!$H21:$K21,'WL Aggregate'!$B46:$E46)</f>
        <v>-13140049621.018084</v>
      </c>
      <c r="U26" s="20">
        <f>'[1]Age distribution'!AT57*SUMPRODUCT('[1]Age by Underwriting Class'!$H21:$K21,'T20 Aggregate'!$B46:$E46)+'[1]Age distribution'!W57*SUMPRODUCT('[1]Age by Underwriting Class'!$H21:$K21,'WL Aggregate'!$B46:$E46)</f>
        <v>-13720629042.395861</v>
      </c>
    </row>
    <row r="27" spans="1:21" x14ac:dyDescent="0.15">
      <c r="A27">
        <v>46</v>
      </c>
      <c r="B27" s="20">
        <f>'[1]Age distribution'!AA58*SUMPRODUCT('[1]Age by Underwriting Class'!$H22:$K22,'T20 Aggregate'!$B47:$E47)+'[1]Age distribution'!D58*SUMPRODUCT('[1]Age by Underwriting Class'!$H22:$K22,'WL Aggregate'!$B47:$E47)</f>
        <v>-4393828032.1364689</v>
      </c>
      <c r="C27" s="20">
        <f>'[1]Age distribution'!AB58*SUMPRODUCT('[1]Age by Underwriting Class'!$H22:$K22,'T20 Aggregate'!$B47:$E47)+'[1]Age distribution'!E58*SUMPRODUCT('[1]Age by Underwriting Class'!$H22:$K22,'WL Aggregate'!$B47:$E47)</f>
        <v>-4865140651.5613651</v>
      </c>
      <c r="D27" s="20">
        <f>'[1]Age distribution'!AC58*SUMPRODUCT('[1]Age by Underwriting Class'!$H22:$K22,'T20 Aggregate'!$B47:$E47)+'[1]Age distribution'!F58*SUMPRODUCT('[1]Age by Underwriting Class'!$H22:$K22,'WL Aggregate'!$B47:$E47)</f>
        <v>-5330177963.3162546</v>
      </c>
      <c r="E27" s="20">
        <f>'[1]Age distribution'!AD58*SUMPRODUCT('[1]Age by Underwriting Class'!$H22:$K22,'T20 Aggregate'!$B47:$E47)+'[1]Age distribution'!G58*SUMPRODUCT('[1]Age by Underwriting Class'!$H22:$K22,'WL Aggregate'!$B47:$E47)</f>
        <v>-5794145873.644042</v>
      </c>
      <c r="F27" s="20">
        <f>'[1]Age distribution'!AE58*SUMPRODUCT('[1]Age by Underwriting Class'!$H22:$K22,'T20 Aggregate'!$B47:$E47)+'[1]Age distribution'!H58*SUMPRODUCT('[1]Age by Underwriting Class'!$H22:$K22,'WL Aggregate'!$B47:$E47)</f>
        <v>-6260308732.872448</v>
      </c>
      <c r="G27" s="20">
        <f>'[1]Age distribution'!AF58*SUMPRODUCT('[1]Age by Underwriting Class'!$H22:$K22,'T20 Aggregate'!$B47:$E47)+'[1]Age distribution'!I58*SUMPRODUCT('[1]Age by Underwriting Class'!$H22:$K22,'WL Aggregate'!$B47:$E47)</f>
        <v>-6730836651.6959763</v>
      </c>
      <c r="H27" s="20">
        <f>'[1]Age distribution'!AG58*SUMPRODUCT('[1]Age by Underwriting Class'!$H22:$K22,'T20 Aggregate'!$B47:$E47)+'[1]Age distribution'!J58*SUMPRODUCT('[1]Age by Underwriting Class'!$H22:$K22,'WL Aggregate'!$B47:$E47)</f>
        <v>-7207239133.5640469</v>
      </c>
      <c r="I27" s="20">
        <f>'[1]Age distribution'!AH58*SUMPRODUCT('[1]Age by Underwriting Class'!$H22:$K22,'T20 Aggregate'!$B47:$E47)+'[1]Age distribution'!K58*SUMPRODUCT('[1]Age by Underwriting Class'!$H22:$K22,'WL Aggregate'!$B47:$E47)</f>
        <v>-7690605019.7596922</v>
      </c>
      <c r="J27" s="20">
        <f>'[1]Age distribution'!AI58*SUMPRODUCT('[1]Age by Underwriting Class'!$H22:$K22,'T20 Aggregate'!$B47:$E47)+'[1]Age distribution'!L58*SUMPRODUCT('[1]Age by Underwriting Class'!$H22:$K22,'WL Aggregate'!$B47:$E47)</f>
        <v>-8181743607.7136383</v>
      </c>
      <c r="K27" s="20">
        <f>'[1]Age distribution'!AJ58*SUMPRODUCT('[1]Age by Underwriting Class'!$H22:$K22,'T20 Aggregate'!$B47:$E47)+'[1]Age distribution'!M58*SUMPRODUCT('[1]Age by Underwriting Class'!$H22:$K22,'WL Aggregate'!$B47:$E47)</f>
        <v>-8681271818.5745983</v>
      </c>
      <c r="L27" s="20">
        <f>'[1]Age distribution'!AK58*SUMPRODUCT('[1]Age by Underwriting Class'!$H22:$K22,'T20 Aggregate'!$B47:$E47)+'[1]Age distribution'!N58*SUMPRODUCT('[1]Age by Underwriting Class'!$H22:$K22,'WL Aggregate'!$B47:$E47)</f>
        <v>-9189670257.8028259</v>
      </c>
      <c r="M27" s="20">
        <f>'[1]Age distribution'!AL58*SUMPRODUCT('[1]Age by Underwriting Class'!$H22:$K22,'T20 Aggregate'!$B47:$E47)+'[1]Age distribution'!O58*SUMPRODUCT('[1]Age by Underwriting Class'!$H22:$K22,'WL Aggregate'!$B47:$E47)</f>
        <v>-9707320510.8387699</v>
      </c>
      <c r="N27" s="20">
        <f>'[1]Age distribution'!AM58*SUMPRODUCT('[1]Age by Underwriting Class'!$H22:$K22,'T20 Aggregate'!$B47:$E47)+'[1]Age distribution'!P58*SUMPRODUCT('[1]Age by Underwriting Class'!$H22:$K22,'WL Aggregate'!$B47:$E47)</f>
        <v>-10234530680.122719</v>
      </c>
      <c r="O27" s="20">
        <f>'[1]Age distribution'!AN58*SUMPRODUCT('[1]Age by Underwriting Class'!$H22:$K22,'T20 Aggregate'!$B47:$E47)+'[1]Age distribution'!Q58*SUMPRODUCT('[1]Age by Underwriting Class'!$H22:$K22,'WL Aggregate'!$B47:$E47)</f>
        <v>-10771553310.469698</v>
      </c>
      <c r="P27" s="20">
        <f>'[1]Age distribution'!AO58*SUMPRODUCT('[1]Age by Underwriting Class'!$H22:$K22,'T20 Aggregate'!$B47:$E47)+'[1]Age distribution'!R58*SUMPRODUCT('[1]Age by Underwriting Class'!$H22:$K22,'WL Aggregate'!$B47:$E47)</f>
        <v>-11318598246.882998</v>
      </c>
      <c r="Q27" s="20">
        <f>'[1]Age distribution'!AP58*SUMPRODUCT('[1]Age by Underwriting Class'!$H22:$K22,'T20 Aggregate'!$B47:$E47)+'[1]Age distribution'!S58*SUMPRODUCT('[1]Age by Underwriting Class'!$H22:$K22,'WL Aggregate'!$B47:$E47)</f>
        <v>-11875842034.749454</v>
      </c>
      <c r="R27" s="20">
        <f>'[1]Age distribution'!AQ58*SUMPRODUCT('[1]Age by Underwriting Class'!$H22:$K22,'T20 Aggregate'!$B47:$E47)+'[1]Age distribution'!T58*SUMPRODUCT('[1]Age by Underwriting Class'!$H22:$K22,'WL Aggregate'!$B47:$E47)</f>
        <v>-12443434909.29863</v>
      </c>
      <c r="S27" s="20">
        <f>'[1]Age distribution'!AR58*SUMPRODUCT('[1]Age by Underwriting Class'!$H22:$K22,'T20 Aggregate'!$B47:$E47)+'[1]Age distribution'!U58*SUMPRODUCT('[1]Age by Underwriting Class'!$H22:$K22,'WL Aggregate'!$B47:$E47)</f>
        <v>-13021506071.622013</v>
      </c>
      <c r="T27" s="20">
        <f>'[1]Age distribution'!AS58*SUMPRODUCT('[1]Age by Underwriting Class'!$H22:$K22,'T20 Aggregate'!$B47:$E47)+'[1]Age distribution'!V58*SUMPRODUCT('[1]Age by Underwriting Class'!$H22:$K22,'WL Aggregate'!$B47:$E47)</f>
        <v>-13610167725.738333</v>
      </c>
      <c r="U27" s="20">
        <f>'[1]Age distribution'!AT58*SUMPRODUCT('[1]Age by Underwriting Class'!$H22:$K22,'T20 Aggregate'!$B47:$E47)+'[1]Age distribution'!W58*SUMPRODUCT('[1]Age by Underwriting Class'!$H22:$K22,'WL Aggregate'!$B47:$E47)</f>
        <v>-14209518205.823309</v>
      </c>
    </row>
    <row r="28" spans="1:21" x14ac:dyDescent="0.15">
      <c r="A28">
        <v>47</v>
      </c>
      <c r="B28" s="20">
        <f>'[1]Age distribution'!AA59*SUMPRODUCT('[1]Age by Underwriting Class'!$H23:$K23,'T20 Aggregate'!$B48:$E48)+'[1]Age distribution'!D59*SUMPRODUCT('[1]Age by Underwriting Class'!$H23:$K23,'WL Aggregate'!$B48:$E48)</f>
        <v>-4585996906.8098116</v>
      </c>
      <c r="C28" s="20">
        <f>'[1]Age distribution'!AB59*SUMPRODUCT('[1]Age by Underwriting Class'!$H23:$K23,'T20 Aggregate'!$B48:$E48)+'[1]Age distribution'!E59*SUMPRODUCT('[1]Age by Underwriting Class'!$H23:$K23,'WL Aggregate'!$B48:$E48)</f>
        <v>-5071888838.8925352</v>
      </c>
      <c r="D28" s="20">
        <f>'[1]Age distribution'!AC59*SUMPRODUCT('[1]Age by Underwriting Class'!$H23:$K23,'T20 Aggregate'!$B48:$E48)+'[1]Age distribution'!F59*SUMPRODUCT('[1]Age by Underwriting Class'!$H23:$K23,'WL Aggregate'!$B48:$E48)</f>
        <v>-5551550922.112318</v>
      </c>
      <c r="E28" s="20">
        <f>'[1]Age distribution'!AD59*SUMPRODUCT('[1]Age by Underwriting Class'!$H23:$K23,'T20 Aggregate'!$B48:$E48)+'[1]Age distribution'!G59*SUMPRODUCT('[1]Age by Underwriting Class'!$H23:$K23,'WL Aggregate'!$B48:$E48)</f>
        <v>-6030274859.5224724</v>
      </c>
      <c r="F28" s="20">
        <f>'[1]Age distribution'!AE59*SUMPRODUCT('[1]Age by Underwriting Class'!$H23:$K23,'T20 Aggregate'!$B48:$E48)+'[1]Age distribution'!H59*SUMPRODUCT('[1]Age by Underwriting Class'!$H23:$K23,'WL Aggregate'!$B48:$E48)</f>
        <v>-6511378800.1234407</v>
      </c>
      <c r="G28" s="20">
        <f>'[1]Age distribution'!AF59*SUMPRODUCT('[1]Age by Underwriting Class'!$H23:$K23,'T20 Aggregate'!$B48:$E48)+'[1]Age distribution'!I59*SUMPRODUCT('[1]Age by Underwriting Class'!$H23:$K23,'WL Aggregate'!$B48:$E48)</f>
        <v>-6997068619.4827652</v>
      </c>
      <c r="H28" s="20">
        <f>'[1]Age distribution'!AG59*SUMPRODUCT('[1]Age by Underwriting Class'!$H23:$K23,'T20 Aggregate'!$B48:$E48)+'[1]Age distribution'!J59*SUMPRODUCT('[1]Age by Underwriting Class'!$H23:$K23,'WL Aggregate'!$B48:$E48)</f>
        <v>-7488878698.6744747</v>
      </c>
      <c r="I28" s="20">
        <f>'[1]Age distribution'!AH59*SUMPRODUCT('[1]Age by Underwriting Class'!$H23:$K23,'T20 Aggregate'!$B48:$E48)+'[1]Age distribution'!K59*SUMPRODUCT('[1]Age by Underwriting Class'!$H23:$K23,'WL Aggregate'!$B48:$E48)</f>
        <v>-7987915823.812871</v>
      </c>
      <c r="J28" s="20">
        <f>'[1]Age distribution'!AI59*SUMPRODUCT('[1]Age by Underwriting Class'!$H23:$K23,'T20 Aggregate'!$B48:$E48)+'[1]Age distribution'!L59*SUMPRODUCT('[1]Age by Underwriting Class'!$H23:$K23,'WL Aggregate'!$B48:$E48)</f>
        <v>-8495002630.0906334</v>
      </c>
      <c r="K28" s="20">
        <f>'[1]Age distribution'!AJ59*SUMPRODUCT('[1]Age by Underwriting Class'!$H23:$K23,'T20 Aggregate'!$B48:$E48)+'[1]Age distribution'!M59*SUMPRODUCT('[1]Age by Underwriting Class'!$H23:$K23,'WL Aggregate'!$B48:$E48)</f>
        <v>-9010766205.9288712</v>
      </c>
      <c r="L28" s="20">
        <f>'[1]Age distribution'!AK59*SUMPRODUCT('[1]Age by Underwriting Class'!$H23:$K23,'T20 Aggregate'!$B48:$E48)+'[1]Age distribution'!N59*SUMPRODUCT('[1]Age by Underwriting Class'!$H23:$K23,'WL Aggregate'!$B48:$E48)</f>
        <v>-9535695077.486681</v>
      </c>
      <c r="M28" s="20">
        <f>'[1]Age distribution'!AL59*SUMPRODUCT('[1]Age by Underwriting Class'!$H23:$K23,'T20 Aggregate'!$B48:$E48)+'[1]Age distribution'!O59*SUMPRODUCT('[1]Age by Underwriting Class'!$H23:$K23,'WL Aggregate'!$B48:$E48)</f>
        <v>-10070177118.987318</v>
      </c>
      <c r="N28" s="20">
        <f>'[1]Age distribution'!AM59*SUMPRODUCT('[1]Age by Underwriting Class'!$H23:$K23,'T20 Aggregate'!$B48:$E48)+'[1]Age distribution'!P59*SUMPRODUCT('[1]Age by Underwriting Class'!$H23:$K23,'WL Aggregate'!$B48:$E48)</f>
        <v>-10614525510.604986</v>
      </c>
      <c r="O28" s="20">
        <f>'[1]Age distribution'!AN59*SUMPRODUCT('[1]Age by Underwriting Class'!$H23:$K23,'T20 Aggregate'!$B48:$E48)+'[1]Age distribution'!Q59*SUMPRODUCT('[1]Age by Underwriting Class'!$H23:$K23,'WL Aggregate'!$B48:$E48)</f>
        <v>-11168996959.26186</v>
      </c>
      <c r="P28" s="20">
        <f>'[1]Age distribution'!AO59*SUMPRODUCT('[1]Age by Underwriting Class'!$H23:$K23,'T20 Aggregate'!$B48:$E48)+'[1]Age distribution'!R59*SUMPRODUCT('[1]Age by Underwriting Class'!$H23:$K23,'WL Aggregate'!$B48:$E48)</f>
        <v>-11733804768.346979</v>
      </c>
      <c r="Q28" s="20">
        <f>'[1]Age distribution'!AP59*SUMPRODUCT('[1]Age by Underwriting Class'!$H23:$K23,'T20 Aggregate'!$B48:$E48)+'[1]Age distribution'!S59*SUMPRODUCT('[1]Age by Underwriting Class'!$H23:$K23,'WL Aggregate'!$B48:$E48)</f>
        <v>-12309128392.833019</v>
      </c>
      <c r="R28" s="20">
        <f>'[1]Age distribution'!AQ59*SUMPRODUCT('[1]Age by Underwriting Class'!$H23:$K23,'T20 Aggregate'!$B48:$E48)+'[1]Age distribution'!T59*SUMPRODUCT('[1]Age by Underwriting Class'!$H23:$K23,'WL Aggregate'!$B48:$E48)</f>
        <v>-12895120543.926426</v>
      </c>
      <c r="S28" s="20">
        <f>'[1]Age distribution'!AR59*SUMPRODUCT('[1]Age by Underwriting Class'!$H23:$K23,'T20 Aggregate'!$B48:$E48)+'[1]Age distribution'!U59*SUMPRODUCT('[1]Age by Underwriting Class'!$H23:$K23,'WL Aggregate'!$B48:$E48)</f>
        <v>-13491912552.038929</v>
      </c>
      <c r="T28" s="20">
        <f>'[1]Age distribution'!AS59*SUMPRODUCT('[1]Age by Underwriting Class'!$H23:$K23,'T20 Aggregate'!$B48:$E48)+'[1]Age distribution'!V59*SUMPRODUCT('[1]Age by Underwriting Class'!$H23:$K23,'WL Aggregate'!$B48:$E48)</f>
        <v>-14099618470.3864</v>
      </c>
      <c r="U28" s="20">
        <f>'[1]Age distribution'!AT59*SUMPRODUCT('[1]Age by Underwriting Class'!$H23:$K23,'T20 Aggregate'!$B48:$E48)+'[1]Age distribution'!W59*SUMPRODUCT('[1]Age by Underwriting Class'!$H23:$K23,'WL Aggregate'!$B48:$E48)</f>
        <v>-14718338253.757418</v>
      </c>
    </row>
    <row r="29" spans="1:21" x14ac:dyDescent="0.15">
      <c r="A29">
        <v>48</v>
      </c>
      <c r="B29" s="20">
        <f>'[1]Age distribution'!AA60*SUMPRODUCT('[1]Age by Underwriting Class'!$H24:$K24,'T20 Aggregate'!$B49:$E49)+'[1]Age distribution'!D60*SUMPRODUCT('[1]Age by Underwriting Class'!$H24:$K24,'WL Aggregate'!$B49:$E49)</f>
        <v>-4767259570.8303528</v>
      </c>
      <c r="C29" s="20">
        <f>'[1]Age distribution'!AB60*SUMPRODUCT('[1]Age by Underwriting Class'!$H24:$K24,'T20 Aggregate'!$B49:$E49)+'[1]Age distribution'!E60*SUMPRODUCT('[1]Age by Underwriting Class'!$H24:$K24,'WL Aggregate'!$B49:$E49)</f>
        <v>-5266728820.9957933</v>
      </c>
      <c r="D29" s="20">
        <f>'[1]Age distribution'!AC60*SUMPRODUCT('[1]Age by Underwriting Class'!$H24:$K24,'T20 Aggregate'!$B49:$E49)+'[1]Age distribution'!F60*SUMPRODUCT('[1]Age by Underwriting Class'!$H24:$K24,'WL Aggregate'!$B49:$E49)</f>
        <v>-5760020356.6463919</v>
      </c>
      <c r="E29" s="20">
        <f>'[1]Age distribution'!AD60*SUMPRODUCT('[1]Age by Underwriting Class'!$H24:$K24,'T20 Aggregate'!$B49:$E49)+'[1]Age distribution'!G60*SUMPRODUCT('[1]Age by Underwriting Class'!$H24:$K24,'WL Aggregate'!$B49:$E49)</f>
        <v>-6252502703.4097519</v>
      </c>
      <c r="F29" s="20">
        <f>'[1]Age distribution'!AE60*SUMPRODUCT('[1]Age by Underwriting Class'!$H24:$K24,'T20 Aggregate'!$B49:$E49)+'[1]Age distribution'!H60*SUMPRODUCT('[1]Age by Underwriting Class'!$H24:$K24,'WL Aggregate'!$B49:$E49)</f>
        <v>-6747542181.6870003</v>
      </c>
      <c r="G29" s="20">
        <f>'[1]Age distribution'!AF60*SUMPRODUCT('[1]Age by Underwriting Class'!$H24:$K24,'T20 Aggregate'!$B49:$E49)+'[1]Age distribution'!I60*SUMPRODUCT('[1]Age by Underwriting Class'!$H24:$K24,'WL Aggregate'!$B49:$E49)</f>
        <v>-7247376690.9589529</v>
      </c>
      <c r="H29" s="20">
        <f>'[1]Age distribution'!AG60*SUMPRODUCT('[1]Age by Underwriting Class'!$H24:$K24,'T20 Aggregate'!$B49:$E49)+'[1]Age distribution'!J60*SUMPRODUCT('[1]Age by Underwriting Class'!$H24:$K24,'WL Aggregate'!$B49:$E49)</f>
        <v>-7753562887.7566843</v>
      </c>
      <c r="I29" s="20">
        <f>'[1]Age distribution'!AH60*SUMPRODUCT('[1]Age by Underwriting Class'!$H24:$K24,'T20 Aggregate'!$B49:$E49)+'[1]Age distribution'!K60*SUMPRODUCT('[1]Age by Underwriting Class'!$H24:$K24,'WL Aggregate'!$B49:$E49)</f>
        <v>-8267223626.0194693</v>
      </c>
      <c r="J29" s="20">
        <f>'[1]Age distribution'!AI60*SUMPRODUCT('[1]Age by Underwriting Class'!$H24:$K24,'T20 Aggregate'!$B49:$E49)+'[1]Age distribution'!L60*SUMPRODUCT('[1]Age by Underwriting Class'!$H24:$K24,'WL Aggregate'!$B49:$E49)</f>
        <v>-8789193483.5891819</v>
      </c>
      <c r="K29" s="20">
        <f>'[1]Age distribution'!AJ60*SUMPRODUCT('[1]Age by Underwriting Class'!$H24:$K24,'T20 Aggregate'!$B49:$E49)+'[1]Age distribution'!M60*SUMPRODUCT('[1]Age by Underwriting Class'!$H24:$K24,'WL Aggregate'!$B49:$E49)</f>
        <v>-9320108652.6756992</v>
      </c>
      <c r="L29" s="20">
        <f>'[1]Age distribution'!AK60*SUMPRODUCT('[1]Age by Underwriting Class'!$H24:$K24,'T20 Aggregate'!$B49:$E49)+'[1]Age distribution'!N60*SUMPRODUCT('[1]Age by Underwriting Class'!$H24:$K24,'WL Aggregate'!$B49:$E49)</f>
        <v>-9860464751.6420403</v>
      </c>
      <c r="M29" s="20">
        <f>'[1]Age distribution'!AL60*SUMPRODUCT('[1]Age by Underwriting Class'!$H24:$K24,'T20 Aggregate'!$B49:$E49)+'[1]Age distribution'!O60*SUMPRODUCT('[1]Age by Underwriting Class'!$H24:$K24,'WL Aggregate'!$B49:$E49)</f>
        <v>-10410655285.695669</v>
      </c>
      <c r="N29" s="20">
        <f>'[1]Age distribution'!AM60*SUMPRODUCT('[1]Age by Underwriting Class'!$H24:$K24,'T20 Aggregate'!$B49:$E49)+'[1]Age distribution'!P60*SUMPRODUCT('[1]Age by Underwriting Class'!$H24:$K24,'WL Aggregate'!$B49:$E49)</f>
        <v>-10970997981.620256</v>
      </c>
      <c r="O29" s="20">
        <f>'[1]Age distribution'!AN60*SUMPRODUCT('[1]Age by Underwriting Class'!$H24:$K24,'T20 Aggregate'!$B49:$E49)+'[1]Age distribution'!Q60*SUMPRODUCT('[1]Age by Underwriting Class'!$H24:$K24,'WL Aggregate'!$B49:$E49)</f>
        <v>-11541753273.094069</v>
      </c>
      <c r="P29" s="20">
        <f>'[1]Age distribution'!AO60*SUMPRODUCT('[1]Age by Underwriting Class'!$H24:$K24,'T20 Aggregate'!$B49:$E49)+'[1]Age distribution'!R60*SUMPRODUCT('[1]Age by Underwriting Class'!$H24:$K24,'WL Aggregate'!$B49:$E49)</f>
        <v>-12123137560.149189</v>
      </c>
      <c r="Q29" s="20">
        <f>'[1]Age distribution'!AP60*SUMPRODUCT('[1]Age by Underwriting Class'!$H24:$K24,'T20 Aggregate'!$B49:$E49)+'[1]Age distribution'!S60*SUMPRODUCT('[1]Age by Underwriting Class'!$H24:$K24,'WL Aggregate'!$B49:$E49)</f>
        <v>-12715332903.005198</v>
      </c>
      <c r="R29" s="20">
        <f>'[1]Age distribution'!AQ60*SUMPRODUCT('[1]Age by Underwriting Class'!$H24:$K24,'T20 Aggregate'!$B49:$E49)+'[1]Age distribution'!T60*SUMPRODUCT('[1]Age by Underwriting Class'!$H24:$K24,'WL Aggregate'!$B49:$E49)</f>
        <v>-13318494229.861416</v>
      </c>
      <c r="S29" s="20">
        <f>'[1]Age distribution'!AR60*SUMPRODUCT('[1]Age by Underwriting Class'!$H24:$K24,'T20 Aggregate'!$B49:$E49)+'[1]Age distribution'!U60*SUMPRODUCT('[1]Age by Underwriting Class'!$H24:$K24,'WL Aggregate'!$B49:$E49)</f>
        <v>-13932754777.72566</v>
      </c>
      <c r="T29" s="20">
        <f>'[1]Age distribution'!AS60*SUMPRODUCT('[1]Age by Underwriting Class'!$H24:$K24,'T20 Aggregate'!$B49:$E49)+'[1]Age distribution'!V60*SUMPRODUCT('[1]Age by Underwriting Class'!$H24:$K24,'WL Aggregate'!$B49:$E49)</f>
        <v>-14558230255.587292</v>
      </c>
      <c r="U29" s="20">
        <f>'[1]Age distribution'!AT60*SUMPRODUCT('[1]Age by Underwriting Class'!$H24:$K24,'T20 Aggregate'!$B49:$E49)+'[1]Age distribution'!W60*SUMPRODUCT('[1]Age by Underwriting Class'!$H24:$K24,'WL Aggregate'!$B49:$E49)</f>
        <v>-15195022069.333733</v>
      </c>
    </row>
    <row r="30" spans="1:21" x14ac:dyDescent="0.15">
      <c r="A30">
        <v>49</v>
      </c>
      <c r="B30" s="20">
        <f>'[1]Age distribution'!AA61*SUMPRODUCT('[1]Age by Underwriting Class'!$H25:$K25,'T20 Aggregate'!$B50:$E50)+'[1]Age distribution'!D61*SUMPRODUCT('[1]Age by Underwriting Class'!$H25:$K25,'WL Aggregate'!$B50:$E50)</f>
        <v>-4977485877.6891317</v>
      </c>
      <c r="C30" s="20">
        <f>'[1]Age distribution'!AB61*SUMPRODUCT('[1]Age by Underwriting Class'!$H25:$K25,'T20 Aggregate'!$B50:$E50)+'[1]Age distribution'!E61*SUMPRODUCT('[1]Age by Underwriting Class'!$H25:$K25,'WL Aggregate'!$B50:$E50)</f>
        <v>-5492169381.1770067</v>
      </c>
      <c r="D30" s="20">
        <f>'[1]Age distribution'!AC61*SUMPRODUCT('[1]Age by Underwriting Class'!$H25:$K25,'T20 Aggregate'!$B50:$E50)+'[1]Age distribution'!F61*SUMPRODUCT('[1]Age by Underwriting Class'!$H25:$K25,'WL Aggregate'!$B50:$E50)</f>
        <v>-6000763870.4666967</v>
      </c>
      <c r="E30" s="20">
        <f>'[1]Age distribution'!AD61*SUMPRODUCT('[1]Age by Underwriting Class'!$H25:$K25,'T20 Aggregate'!$B50:$E50)+'[1]Age distribution'!G61*SUMPRODUCT('[1]Age by Underwriting Class'!$H25:$K25,'WL Aggregate'!$B50:$E50)</f>
        <v>-6508714446.095356</v>
      </c>
      <c r="F30" s="20">
        <f>'[1]Age distribution'!AE61*SUMPRODUCT('[1]Age by Underwriting Class'!$H25:$K25,'T20 Aggregate'!$B50:$E50)+'[1]Age distribution'!H61*SUMPRODUCT('[1]Age by Underwriting Class'!$H25:$K25,'WL Aggregate'!$B50:$E50)</f>
        <v>-7019435444.5672531</v>
      </c>
      <c r="G30" s="20">
        <f>'[1]Age distribution'!AF61*SUMPRODUCT('[1]Age by Underwriting Class'!$H25:$K25,'T20 Aggregate'!$B50:$E50)+'[1]Age distribution'!I61*SUMPRODUCT('[1]Age by Underwriting Class'!$H25:$K25,'WL Aggregate'!$B50:$E50)</f>
        <v>-7535196686.0360727</v>
      </c>
      <c r="H30" s="20">
        <f>'[1]Age distribution'!AG61*SUMPRODUCT('[1]Age by Underwriting Class'!$H25:$K25,'T20 Aggregate'!$B50:$E50)+'[1]Age distribution'!J61*SUMPRODUCT('[1]Age by Underwriting Class'!$H25:$K25,'WL Aggregate'!$B50:$E50)</f>
        <v>-8057577030.6771164</v>
      </c>
      <c r="I30" s="20">
        <f>'[1]Age distribution'!AH61*SUMPRODUCT('[1]Age by Underwriting Class'!$H25:$K25,'T20 Aggregate'!$B50:$E50)+'[1]Age distribution'!K61*SUMPRODUCT('[1]Age by Underwriting Class'!$H25:$K25,'WL Aggregate'!$B50:$E50)</f>
        <v>-8587715348.4543209</v>
      </c>
      <c r="J30" s="20">
        <f>'[1]Age distribution'!AI61*SUMPRODUCT('[1]Age by Underwriting Class'!$H25:$K25,'T20 Aggregate'!$B50:$E50)+'[1]Age distribution'!L61*SUMPRODUCT('[1]Age by Underwriting Class'!$H25:$K25,'WL Aggregate'!$B50:$E50)</f>
        <v>-9126458121.3574009</v>
      </c>
      <c r="K30" s="20">
        <f>'[1]Age distribution'!AJ61*SUMPRODUCT('[1]Age by Underwriting Class'!$H25:$K25,'T20 Aggregate'!$B50:$E50)+'[1]Age distribution'!M61*SUMPRODUCT('[1]Age by Underwriting Class'!$H25:$K25,'WL Aggregate'!$B50:$E50)</f>
        <v>-9674450616.0357151</v>
      </c>
      <c r="L30" s="20">
        <f>'[1]Age distribution'!AK61*SUMPRODUCT('[1]Age by Underwriting Class'!$H25:$K25,'T20 Aggregate'!$B50:$E50)+'[1]Age distribution'!N61*SUMPRODUCT('[1]Age by Underwriting Class'!$H25:$K25,'WL Aggregate'!$B50:$E50)</f>
        <v>-10232195520.191982</v>
      </c>
      <c r="M30" s="20">
        <f>'[1]Age distribution'!AL61*SUMPRODUCT('[1]Age by Underwriting Class'!$H25:$K25,'T20 Aggregate'!$B50:$E50)+'[1]Age distribution'!O61*SUMPRODUCT('[1]Age by Underwriting Class'!$H25:$K25,'WL Aggregate'!$B50:$E50)</f>
        <v>-10800091951.864403</v>
      </c>
      <c r="N30" s="20">
        <f>'[1]Age distribution'!AM61*SUMPRODUCT('[1]Age by Underwriting Class'!$H25:$K25,'T20 Aggregate'!$B50:$E50)+'[1]Age distribution'!P61*SUMPRODUCT('[1]Age by Underwriting Class'!$H25:$K25,'WL Aggregate'!$B50:$E50)</f>
        <v>-11378462169.788513</v>
      </c>
      <c r="O30" s="20">
        <f>'[1]Age distribution'!AN61*SUMPRODUCT('[1]Age by Underwriting Class'!$H25:$K25,'T20 Aggregate'!$B50:$E50)+'[1]Age distribution'!Q61*SUMPRODUCT('[1]Age by Underwriting Class'!$H25:$K25,'WL Aggregate'!$B50:$E50)</f>
        <v>-11967570322.384153</v>
      </c>
      <c r="P30" s="20">
        <f>'[1]Age distribution'!AO61*SUMPRODUCT('[1]Age by Underwriting Class'!$H25:$K25,'T20 Aggregate'!$B50:$E50)+'[1]Age distribution'!R61*SUMPRODUCT('[1]Age by Underwriting Class'!$H25:$K25,'WL Aggregate'!$B50:$E50)</f>
        <v>-12567635896.343334</v>
      </c>
      <c r="Q30" s="20">
        <f>'[1]Age distribution'!AP61*SUMPRODUCT('[1]Age by Underwriting Class'!$H25:$K25,'T20 Aggregate'!$B50:$E50)+'[1]Age distribution'!S61*SUMPRODUCT('[1]Age by Underwriting Class'!$H25:$K25,'WL Aggregate'!$B50:$E50)</f>
        <v>-13178843548.733591</v>
      </c>
      <c r="R30" s="20">
        <f>'[1]Age distribution'!AQ61*SUMPRODUCT('[1]Age by Underwriting Class'!$H25:$K25,'T20 Aggregate'!$B50:$E50)+'[1]Age distribution'!T61*SUMPRODUCT('[1]Age by Underwriting Class'!$H25:$K25,'WL Aggregate'!$B50:$E50)</f>
        <v>-13801350417.599873</v>
      </c>
      <c r="S30" s="20">
        <f>'[1]Age distribution'!AR61*SUMPRODUCT('[1]Age by Underwriting Class'!$H25:$K25,'T20 Aggregate'!$B50:$E50)+'[1]Age distribution'!U61*SUMPRODUCT('[1]Age by Underwriting Class'!$H25:$K25,'WL Aggregate'!$B50:$E50)</f>
        <v>-14435291640.399487</v>
      </c>
      <c r="T30" s="20">
        <f>'[1]Age distribution'!AS61*SUMPRODUCT('[1]Age by Underwriting Class'!$H25:$K25,'T20 Aggregate'!$B50:$E50)+'[1]Age distribution'!V61*SUMPRODUCT('[1]Age by Underwriting Class'!$H25:$K25,'WL Aggregate'!$B50:$E50)</f>
        <v>-15080784576.55732</v>
      </c>
      <c r="U30" s="20">
        <f>'[1]Age distribution'!AT61*SUMPRODUCT('[1]Age by Underwriting Class'!$H25:$K25,'T20 Aggregate'!$B50:$E50)+'[1]Age distribution'!W61*SUMPRODUCT('[1]Age by Underwriting Class'!$H25:$K25,'WL Aggregate'!$B50:$E50)</f>
        <v>-15737932078.381508</v>
      </c>
    </row>
    <row r="31" spans="1:21" x14ac:dyDescent="0.15">
      <c r="A31">
        <v>50</v>
      </c>
      <c r="B31" s="20">
        <f>'[1]Age distribution'!AA62*SUMPRODUCT('[1]Age by Underwriting Class'!$H26:$K26,'T20 Aggregate'!$B51:$E51)+'[1]Age distribution'!D62*SUMPRODUCT('[1]Age by Underwriting Class'!$H26:$K26,'WL Aggregate'!$B51:$E51)</f>
        <v>-5182941299.4495153</v>
      </c>
      <c r="C31" s="20">
        <f>'[1]Age distribution'!AB62*SUMPRODUCT('[1]Age by Underwriting Class'!$H26:$K26,'T20 Aggregate'!$B51:$E51)+'[1]Age distribution'!E62*SUMPRODUCT('[1]Age by Underwriting Class'!$H26:$K26,'WL Aggregate'!$B51:$E51)</f>
        <v>-5712234104.9935722</v>
      </c>
      <c r="D31" s="20">
        <f>'[1]Age distribution'!AC62*SUMPRODUCT('[1]Age by Underwriting Class'!$H26:$K26,'T20 Aggregate'!$B51:$E51)+'[1]Age distribution'!F62*SUMPRODUCT('[1]Age by Underwriting Class'!$H26:$K26,'WL Aggregate'!$B51:$E51)</f>
        <v>-6235538351.4180813</v>
      </c>
      <c r="E31" s="20">
        <f>'[1]Age distribution'!AD62*SUMPRODUCT('[1]Age by Underwriting Class'!$H26:$K26,'T20 Aggregate'!$B51:$E51)+'[1]Age distribution'!G62*SUMPRODUCT('[1]Age by Underwriting Class'!$H26:$K26,'WL Aggregate'!$B51:$E51)</f>
        <v>-6758367870.1140747</v>
      </c>
      <c r="F31" s="20">
        <f>'[1]Age distribution'!AE62*SUMPRODUCT('[1]Age by Underwriting Class'!$H26:$K26,'T20 Aggregate'!$B51:$E51)+'[1]Age distribution'!H62*SUMPRODUCT('[1]Age by Underwriting Class'!$H26:$K26,'WL Aggregate'!$B51:$E51)</f>
        <v>-7284180095.093709</v>
      </c>
      <c r="G31" s="20">
        <f>'[1]Age distribution'!AF62*SUMPRODUCT('[1]Age by Underwriting Class'!$H26:$K26,'T20 Aggregate'!$B51:$E51)+'[1]Age distribution'!I62*SUMPRODUCT('[1]Age by Underwriting Class'!$H26:$K26,'WL Aggregate'!$B51:$E51)</f>
        <v>-7815273497.3457127</v>
      </c>
      <c r="H31" s="20">
        <f>'[1]Age distribution'!AG62*SUMPRODUCT('[1]Age by Underwriting Class'!$H26:$K26,'T20 Aggregate'!$B51:$E51)+'[1]Age distribution'!J62*SUMPRODUCT('[1]Age by Underwriting Class'!$H26:$K26,'WL Aggregate'!$B51:$E51)</f>
        <v>-8353246866.2289276</v>
      </c>
      <c r="I31" s="20">
        <f>'[1]Age distribution'!AH62*SUMPRODUCT('[1]Age by Underwriting Class'!$H26:$K26,'T20 Aggregate'!$B51:$E51)+'[1]Age distribution'!K62*SUMPRODUCT('[1]Age by Underwriting Class'!$H26:$K26,'WL Aggregate'!$B51:$E51)</f>
        <v>-8899253447.1085415</v>
      </c>
      <c r="J31" s="20">
        <f>'[1]Age distribution'!AI62*SUMPRODUCT('[1]Age by Underwriting Class'!$H26:$K26,'T20 Aggregate'!$B51:$E51)+'[1]Age distribution'!L62*SUMPRODUCT('[1]Age by Underwriting Class'!$H26:$K26,'WL Aggregate'!$B51:$E51)</f>
        <v>-9454150406.7044315</v>
      </c>
      <c r="K31" s="20">
        <f>'[1]Age distribution'!AJ62*SUMPRODUCT('[1]Age by Underwriting Class'!$H26:$K26,'T20 Aggregate'!$B51:$E51)+'[1]Age distribution'!M62*SUMPRODUCT('[1]Age by Underwriting Class'!$H26:$K26,'WL Aggregate'!$B51:$E51)</f>
        <v>-10018591156.552813</v>
      </c>
      <c r="L31" s="20">
        <f>'[1]Age distribution'!AK62*SUMPRODUCT('[1]Age by Underwriting Class'!$H26:$K26,'T20 Aggregate'!$B51:$E51)+'[1]Age distribution'!N62*SUMPRODUCT('[1]Age by Underwriting Class'!$H26:$K26,'WL Aggregate'!$B51:$E51)</f>
        <v>-10593084729.538605</v>
      </c>
      <c r="M31" s="20">
        <f>'[1]Age distribution'!AL62*SUMPRODUCT('[1]Age by Underwriting Class'!$H26:$K26,'T20 Aggregate'!$B51:$E51)+'[1]Age distribution'!O62*SUMPRODUCT('[1]Age by Underwriting Class'!$H26:$K26,'WL Aggregate'!$B51:$E51)</f>
        <v>-11178035281.572752</v>
      </c>
      <c r="N31" s="20">
        <f>'[1]Age distribution'!AM62*SUMPRODUCT('[1]Age by Underwriting Class'!$H26:$K26,'T20 Aggregate'!$B51:$E51)+'[1]Age distribution'!P62*SUMPRODUCT('[1]Age by Underwriting Class'!$H26:$K26,'WL Aggregate'!$B51:$E51)</f>
        <v>-11773769139.105959</v>
      </c>
      <c r="O31" s="20">
        <f>'[1]Age distribution'!AN62*SUMPRODUCT('[1]Age by Underwriting Class'!$H26:$K26,'T20 Aggregate'!$B51:$E51)+'[1]Age distribution'!Q62*SUMPRODUCT('[1]Age by Underwriting Class'!$H26:$K26,'WL Aggregate'!$B51:$E51)</f>
        <v>-12380553784.775009</v>
      </c>
      <c r="P31" s="20">
        <f>'[1]Age distribution'!AO62*SUMPRODUCT('[1]Age by Underwriting Class'!$H26:$K26,'T20 Aggregate'!$B51:$E51)+'[1]Age distribution'!R62*SUMPRODUCT('[1]Age by Underwriting Class'!$H26:$K26,'WL Aggregate'!$B51:$E51)</f>
        <v>-12998611475.745594</v>
      </c>
      <c r="Q31" s="20">
        <f>'[1]Age distribution'!AP62*SUMPRODUCT('[1]Age by Underwriting Class'!$H26:$K26,'T20 Aggregate'!$B51:$E51)+'[1]Age distribution'!S62*SUMPRODUCT('[1]Age by Underwriting Class'!$H26:$K26,'WL Aggregate'!$B51:$E51)</f>
        <v>-13628129199.921541</v>
      </c>
      <c r="R31" s="20">
        <f>'[1]Age distribution'!AQ62*SUMPRODUCT('[1]Age by Underwriting Class'!$H26:$K26,'T20 Aggregate'!$B51:$E51)+'[1]Age distribution'!T62*SUMPRODUCT('[1]Age by Underwriting Class'!$H26:$K26,'WL Aggregate'!$B51:$E51)</f>
        <v>-14269266078.824856</v>
      </c>
      <c r="S31" s="20">
        <f>'[1]Age distribution'!AR62*SUMPRODUCT('[1]Age by Underwriting Class'!$H26:$K26,'T20 Aggregate'!$B51:$E51)+'[1]Age distribution'!U62*SUMPRODUCT('[1]Age by Underwriting Class'!$H26:$K26,'WL Aggregate'!$B51:$E51)</f>
        <v>-14922158955.687202</v>
      </c>
      <c r="T31" s="20">
        <f>'[1]Age distribution'!AS62*SUMPRODUCT('[1]Age by Underwriting Class'!$H26:$K26,'T20 Aggregate'!$B51:$E51)+'[1]Age distribution'!V62*SUMPRODUCT('[1]Age by Underwriting Class'!$H26:$K26,'WL Aggregate'!$B51:$E51)</f>
        <v>-15586926671.304359</v>
      </c>
      <c r="U31" s="20">
        <f>'[1]Age distribution'!AT62*SUMPRODUCT('[1]Age by Underwriting Class'!$H26:$K26,'T20 Aggregate'!$B51:$E51)+'[1]Age distribution'!W62*SUMPRODUCT('[1]Age by Underwriting Class'!$H26:$K26,'WL Aggregate'!$B51:$E51)</f>
        <v>-16263673376.239092</v>
      </c>
    </row>
    <row r="32" spans="1:21" x14ac:dyDescent="0.15">
      <c r="A32">
        <v>51</v>
      </c>
      <c r="B32" s="20">
        <f>'[1]Age distribution'!AA63*SUMPRODUCT('[1]Age by Underwriting Class'!$H27:$K27,'T20 Aggregate'!$B52:$E52)+'[1]Age distribution'!D63*SUMPRODUCT('[1]Age by Underwriting Class'!$H27:$K27,'WL Aggregate'!$B52:$E52)</f>
        <v>-5403299161.8526964</v>
      </c>
      <c r="C32" s="20">
        <f>'[1]Age distribution'!AB63*SUMPRODUCT('[1]Age by Underwriting Class'!$H27:$K27,'T20 Aggregate'!$B52:$E52)+'[1]Age distribution'!E63*SUMPRODUCT('[1]Age by Underwriting Class'!$H27:$K27,'WL Aggregate'!$B52:$E52)</f>
        <v>-5947817181.9659433</v>
      </c>
      <c r="D32" s="20">
        <f>'[1]Age distribution'!AC63*SUMPRODUCT('[1]Age by Underwriting Class'!$H27:$K27,'T20 Aggregate'!$B52:$E52)+'[1]Age distribution'!F63*SUMPRODUCT('[1]Age by Underwriting Class'!$H27:$K27,'WL Aggregate'!$B52:$E52)</f>
        <v>-6486477911.5524168</v>
      </c>
      <c r="E32" s="20">
        <f>'[1]Age distribution'!AD63*SUMPRODUCT('[1]Age by Underwriting Class'!$H27:$K27,'T20 Aggregate'!$B52:$E52)+'[1]Age distribution'!G63*SUMPRODUCT('[1]Age by Underwriting Class'!$H27:$K27,'WL Aggregate'!$B52:$E52)</f>
        <v>-7024858463.4088945</v>
      </c>
      <c r="F32" s="20">
        <f>'[1]Age distribution'!AE63*SUMPRODUCT('[1]Age by Underwriting Class'!$H27:$K27,'T20 Aggregate'!$B52:$E52)+'[1]Age distribution'!H63*SUMPRODUCT('[1]Age by Underwriting Class'!$H27:$K27,'WL Aggregate'!$B52:$E52)</f>
        <v>-7566455951.9927702</v>
      </c>
      <c r="G32" s="20">
        <f>'[1]Age distribution'!AF63*SUMPRODUCT('[1]Age by Underwriting Class'!$H27:$K27,'T20 Aggregate'!$B52:$E52)+'[1]Age distribution'!I63*SUMPRODUCT('[1]Age by Underwriting Class'!$H27:$K27,'WL Aggregate'!$B52:$E52)</f>
        <v>-8113595227.4953489</v>
      </c>
      <c r="H32" s="20">
        <f>'[1]Age distribution'!AG63*SUMPRODUCT('[1]Age by Underwriting Class'!$H27:$K27,'T20 Aggregate'!$B52:$E52)+'[1]Age distribution'!J63*SUMPRODUCT('[1]Age by Underwriting Class'!$H27:$K27,'WL Aggregate'!$B52:$E52)</f>
        <v>-8667893428.338213</v>
      </c>
      <c r="I32" s="20">
        <f>'[1]Age distribution'!AH63*SUMPRODUCT('[1]Age by Underwriting Class'!$H27:$K27,'T20 Aggregate'!$B52:$E52)+'[1]Age distribution'!K63*SUMPRODUCT('[1]Age by Underwriting Class'!$H27:$K27,'WL Aggregate'!$B52:$E52)</f>
        <v>-9230517035.5085144</v>
      </c>
      <c r="J32" s="20">
        <f>'[1]Age distribution'!AI63*SUMPRODUCT('[1]Age by Underwriting Class'!$H27:$K27,'T20 Aggregate'!$B52:$E52)+'[1]Age distribution'!L63*SUMPRODUCT('[1]Age by Underwriting Class'!$H27:$K27,'WL Aggregate'!$B52:$E52)</f>
        <v>-9802333053.2984371</v>
      </c>
      <c r="K32" s="20">
        <f>'[1]Age distribution'!AJ63*SUMPRODUCT('[1]Age by Underwriting Class'!$H27:$K27,'T20 Aggregate'!$B52:$E52)+'[1]Age distribution'!M63*SUMPRODUCT('[1]Age by Underwriting Class'!$H27:$K27,'WL Aggregate'!$B52:$E52)</f>
        <v>-10384002392.349192</v>
      </c>
      <c r="L32" s="20">
        <f>'[1]Age distribution'!AK63*SUMPRODUCT('[1]Age by Underwriting Class'!$H27:$K27,'T20 Aggregate'!$B52:$E52)+'[1]Age distribution'!N63*SUMPRODUCT('[1]Age by Underwriting Class'!$H27:$K27,'WL Aggregate'!$B52:$E52)</f>
        <v>-10976039927.638838</v>
      </c>
      <c r="M32" s="20">
        <f>'[1]Age distribution'!AL63*SUMPRODUCT('[1]Age by Underwriting Class'!$H27:$K27,'T20 Aggregate'!$B52:$E52)+'[1]Age distribution'!O63*SUMPRODUCT('[1]Age by Underwriting Class'!$H27:$K27,'WL Aggregate'!$B52:$E52)</f>
        <v>-11578854453.514351</v>
      </c>
      <c r="N32" s="20">
        <f>'[1]Age distribution'!AM63*SUMPRODUCT('[1]Age by Underwriting Class'!$H27:$K27,'T20 Aggregate'!$B52:$E52)+'[1]Age distribution'!P63*SUMPRODUCT('[1]Age by Underwriting Class'!$H27:$K27,'WL Aggregate'!$B52:$E52)</f>
        <v>-12192776041.625565</v>
      </c>
      <c r="O32" s="20">
        <f>'[1]Age distribution'!AN63*SUMPRODUCT('[1]Age by Underwriting Class'!$H27:$K27,'T20 Aggregate'!$B52:$E52)+'[1]Age distribution'!Q63*SUMPRODUCT('[1]Age by Underwriting Class'!$H27:$K27,'WL Aggregate'!$B52:$E52)</f>
        <v>-12818075244.466871</v>
      </c>
      <c r="P32" s="20">
        <f>'[1]Age distribution'!AO63*SUMPRODUCT('[1]Age by Underwriting Class'!$H27:$K27,'T20 Aggregate'!$B52:$E52)+'[1]Age distribution'!R63*SUMPRODUCT('[1]Age by Underwriting Class'!$H27:$K27,'WL Aggregate'!$B52:$E52)</f>
        <v>-13454976870.015713</v>
      </c>
      <c r="Q32" s="20">
        <f>'[1]Age distribution'!AP63*SUMPRODUCT('[1]Age by Underwriting Class'!$H27:$K27,'T20 Aggregate'!$B52:$E52)+'[1]Age distribution'!S63*SUMPRODUCT('[1]Age by Underwriting Class'!$H27:$K27,'WL Aggregate'!$B52:$E52)</f>
        <v>-14103670052.207701</v>
      </c>
      <c r="R32" s="20">
        <f>'[1]Age distribution'!AQ63*SUMPRODUCT('[1]Age by Underwriting Class'!$H27:$K27,'T20 Aggregate'!$B52:$E52)+'[1]Age distribution'!T63*SUMPRODUCT('[1]Age by Underwriting Class'!$H27:$K27,'WL Aggregate'!$B52:$E52)</f>
        <v>-14764315738.778389</v>
      </c>
      <c r="S32" s="20">
        <f>'[1]Age distribution'!AR63*SUMPRODUCT('[1]Age by Underwriting Class'!$H27:$K27,'T20 Aggregate'!$B52:$E52)+'[1]Age distribution'!U63*SUMPRODUCT('[1]Age by Underwriting Class'!$H27:$K27,'WL Aggregate'!$B52:$E52)</f>
        <v>-15437052343.488432</v>
      </c>
      <c r="T32" s="20">
        <f>'[1]Age distribution'!AS63*SUMPRODUCT('[1]Age by Underwriting Class'!$H27:$K27,'T20 Aggregate'!$B52:$E52)+'[1]Age distribution'!V63*SUMPRODUCT('[1]Age by Underwriting Class'!$H27:$K27,'WL Aggregate'!$B52:$E52)</f>
        <v>-16122000071.051386</v>
      </c>
      <c r="U32" s="20">
        <f>'[1]Age distribution'!AT63*SUMPRODUCT('[1]Age by Underwriting Class'!$H27:$K27,'T20 Aggregate'!$B52:$E52)+'[1]Age distribution'!W63*SUMPRODUCT('[1]Age by Underwriting Class'!$H27:$K27,'WL Aggregate'!$B52:$E52)</f>
        <v>-16819264267.350204</v>
      </c>
    </row>
    <row r="33" spans="1:21" x14ac:dyDescent="0.15">
      <c r="A33">
        <v>52</v>
      </c>
      <c r="B33" s="20">
        <f>'[1]Age distribution'!AA64*SUMPRODUCT('[1]Age by Underwriting Class'!$H28:$K28,'T20 Aggregate'!$B53:$E53)+'[1]Age distribution'!D64*SUMPRODUCT('[1]Age by Underwriting Class'!$H28:$K28,'WL Aggregate'!$B53:$E53)</f>
        <v>-5642435809.8507614</v>
      </c>
      <c r="C33" s="20">
        <f>'[1]Age distribution'!AB64*SUMPRODUCT('[1]Age by Underwriting Class'!$H28:$K28,'T20 Aggregate'!$B53:$E53)+'[1]Age distribution'!E64*SUMPRODUCT('[1]Age by Underwriting Class'!$H28:$K28,'WL Aggregate'!$B53:$E53)</f>
        <v>-6202927106.1742496</v>
      </c>
      <c r="D33" s="20">
        <f>'[1]Age distribution'!AC64*SUMPRODUCT('[1]Age by Underwriting Class'!$H28:$K28,'T20 Aggregate'!$B53:$E53)+'[1]Age distribution'!F64*SUMPRODUCT('[1]Age by Underwriting Class'!$H28:$K28,'WL Aggregate'!$B53:$E53)</f>
        <v>-6757732696.7617016</v>
      </c>
      <c r="E33" s="20">
        <f>'[1]Age distribution'!AD64*SUMPRODUCT('[1]Age by Underwriting Class'!$H28:$K28,'T20 Aggregate'!$B53:$E53)+'[1]Age distribution'!G64*SUMPRODUCT('[1]Age by Underwriting Class'!$H28:$K28,'WL Aggregate'!$B53:$E53)</f>
        <v>-7312485449.0905838</v>
      </c>
      <c r="F33" s="20">
        <f>'[1]Age distribution'!AE64*SUMPRODUCT('[1]Age by Underwriting Class'!$H28:$K28,'T20 Aggregate'!$B53:$E53)+'[1]Age distribution'!H64*SUMPRODUCT('[1]Age by Underwriting Class'!$H28:$K28,'WL Aggregate'!$B53:$E53)</f>
        <v>-7870717438.4496393</v>
      </c>
      <c r="G33" s="20">
        <f>'[1]Age distribution'!AF64*SUMPRODUCT('[1]Age by Underwriting Class'!$H28:$K28,'T20 Aggregate'!$B53:$E53)+'[1]Age distribution'!I64*SUMPRODUCT('[1]Age by Underwriting Class'!$H28:$K28,'WL Aggregate'!$B53:$E53)</f>
        <v>-8434776756.675951</v>
      </c>
      <c r="H33" s="20">
        <f>'[1]Age distribution'!AG64*SUMPRODUCT('[1]Age by Underwriting Class'!$H28:$K28,'T20 Aggregate'!$B53:$E53)+'[1]Age distribution'!J64*SUMPRODUCT('[1]Age by Underwriting Class'!$H28:$K28,'WL Aggregate'!$B53:$E53)</f>
        <v>-9006296708.806263</v>
      </c>
      <c r="I33" s="20">
        <f>'[1]Age distribution'!AH64*SUMPRODUCT('[1]Age by Underwriting Class'!$H28:$K28,'T20 Aggregate'!$B53:$E53)+'[1]Age distribution'!K64*SUMPRODUCT('[1]Age by Underwriting Class'!$H28:$K28,'WL Aggregate'!$B53:$E53)</f>
        <v>-9586455437.1975708</v>
      </c>
      <c r="J33" s="20">
        <f>'[1]Age distribution'!AI64*SUMPRODUCT('[1]Age by Underwriting Class'!$H28:$K28,'T20 Aggregate'!$B53:$E53)+'[1]Age distribution'!L64*SUMPRODUCT('[1]Age by Underwriting Class'!$H28:$K28,'WL Aggregate'!$B53:$E53)</f>
        <v>-10176128613.628124</v>
      </c>
      <c r="K33" s="20">
        <f>'[1]Age distribution'!AJ64*SUMPRODUCT('[1]Age by Underwriting Class'!$H28:$K28,'T20 Aggregate'!$B53:$E53)+'[1]Age distribution'!M64*SUMPRODUCT('[1]Age by Underwriting Class'!$H28:$K28,'WL Aggregate'!$B53:$E53)</f>
        <v>-10775983755.896484</v>
      </c>
      <c r="L33" s="20">
        <f>'[1]Age distribution'!AK64*SUMPRODUCT('[1]Age by Underwriting Class'!$H28:$K28,'T20 Aggregate'!$B53:$E53)+'[1]Age distribution'!N64*SUMPRODUCT('[1]Age by Underwriting Class'!$H28:$K28,'WL Aggregate'!$B53:$E53)</f>
        <v>-11386540886.212084</v>
      </c>
      <c r="M33" s="20">
        <f>'[1]Age distribution'!AL64*SUMPRODUCT('[1]Age by Underwriting Class'!$H28:$K28,'T20 Aggregate'!$B53:$E53)+'[1]Age distribution'!O64*SUMPRODUCT('[1]Age by Underwriting Class'!$H28:$K28,'WL Aggregate'!$B53:$E53)</f>
        <v>-12008212885.659803</v>
      </c>
      <c r="N33" s="20">
        <f>'[1]Age distribution'!AM64*SUMPRODUCT('[1]Age by Underwriting Class'!$H28:$K28,'T20 Aggregate'!$B53:$E53)+'[1]Age distribution'!P64*SUMPRODUCT('[1]Age by Underwriting Class'!$H28:$K28,'WL Aggregate'!$B53:$E53)</f>
        <v>-12641333125.632576</v>
      </c>
      <c r="O33" s="20">
        <f>'[1]Age distribution'!AN64*SUMPRODUCT('[1]Age by Underwriting Class'!$H28:$K28,'T20 Aggregate'!$B53:$E53)+'[1]Age distribution'!Q64*SUMPRODUCT('[1]Age by Underwriting Class'!$H28:$K28,'WL Aggregate'!$B53:$E53)</f>
        <v>-13286174863.351864</v>
      </c>
      <c r="P33" s="20">
        <f>'[1]Age distribution'!AO64*SUMPRODUCT('[1]Age by Underwriting Class'!$H28:$K28,'T20 Aggregate'!$B53:$E53)+'[1]Age distribution'!R64*SUMPRODUCT('[1]Age by Underwriting Class'!$H28:$K28,'WL Aggregate'!$B53:$E53)</f>
        <v>-13942965154.211903</v>
      </c>
      <c r="Q33" s="20">
        <f>'[1]Age distribution'!AP64*SUMPRODUCT('[1]Age by Underwriting Class'!$H28:$K28,'T20 Aggregate'!$B53:$E53)+'[1]Age distribution'!S64*SUMPRODUCT('[1]Age by Underwriting Class'!$H28:$K28,'WL Aggregate'!$B53:$E53)</f>
        <v>-14611895022.929893</v>
      </c>
      <c r="R33" s="20">
        <f>'[1]Age distribution'!AQ64*SUMPRODUCT('[1]Age by Underwriting Class'!$H28:$K28,'T20 Aggregate'!$B53:$E53)+'[1]Age distribution'!T64*SUMPRODUCT('[1]Age by Underwriting Class'!$H28:$K28,'WL Aggregate'!$B53:$E53)</f>
        <v>-15293127026.244102</v>
      </c>
      <c r="S33" s="20">
        <f>'[1]Age distribution'!AR64*SUMPRODUCT('[1]Age by Underwriting Class'!$H28:$K28,'T20 Aggregate'!$B53:$E53)+'[1]Age distribution'!U64*SUMPRODUCT('[1]Age by Underwriting Class'!$H28:$K28,'WL Aggregate'!$B53:$E53)</f>
        <v>-15986800961.644598</v>
      </c>
      <c r="T33" s="20">
        <f>'[1]Age distribution'!AS64*SUMPRODUCT('[1]Age by Underwriting Class'!$H28:$K28,'T20 Aggregate'!$B53:$E53)+'[1]Age distribution'!V64*SUMPRODUCT('[1]Age by Underwriting Class'!$H28:$K28,'WL Aggregate'!$B53:$E53)</f>
        <v>-16693038235.537579</v>
      </c>
      <c r="U33" s="20">
        <f>'[1]Age distribution'!AT64*SUMPRODUCT('[1]Age by Underwriting Class'!$H28:$K28,'T20 Aggregate'!$B53:$E53)+'[1]Age distribution'!W64*SUMPRODUCT('[1]Age by Underwriting Class'!$H28:$K28,'WL Aggregate'!$B53:$E53)</f>
        <v>-17411945246.954159</v>
      </c>
    </row>
    <row r="34" spans="1:21" x14ac:dyDescent="0.15">
      <c r="A34">
        <v>53</v>
      </c>
      <c r="B34" s="20">
        <f>'[1]Age distribution'!AA65*SUMPRODUCT('[1]Age by Underwriting Class'!$H29:$K29,'T20 Aggregate'!$B54:$E54)+'[1]Age distribution'!D65*SUMPRODUCT('[1]Age by Underwriting Class'!$H29:$K29,'WL Aggregate'!$B54:$E54)</f>
        <v>-5882012497.3403454</v>
      </c>
      <c r="C34" s="20">
        <f>'[1]Age distribution'!AB65*SUMPRODUCT('[1]Age by Underwriting Class'!$H29:$K29,'T20 Aggregate'!$B54:$E54)+'[1]Age distribution'!E65*SUMPRODUCT('[1]Age by Underwriting Class'!$H29:$K29,'WL Aggregate'!$B54:$E54)</f>
        <v>-6458106444.7470675</v>
      </c>
      <c r="D34" s="20">
        <f>'[1]Age distribution'!AC65*SUMPRODUCT('[1]Age by Underwriting Class'!$H29:$K29,'T20 Aggregate'!$B54:$E54)+'[1]Age distribution'!F65*SUMPRODUCT('[1]Age by Underwriting Class'!$H29:$K29,'WL Aggregate'!$B54:$E54)</f>
        <v>-7028707795.2520437</v>
      </c>
      <c r="E34" s="20">
        <f>'[1]Age distribution'!AD65*SUMPRODUCT('[1]Age by Underwriting Class'!$H29:$K29,'T20 Aggregate'!$B54:$E54)+'[1]Age distribution'!G65*SUMPRODUCT('[1]Age by Underwriting Class'!$H29:$K29,'WL Aggregate'!$B54:$E54)</f>
        <v>-7599495867.3042498</v>
      </c>
      <c r="F34" s="20">
        <f>'[1]Age distribution'!AE65*SUMPRODUCT('[1]Age by Underwriting Class'!$H29:$K29,'T20 Aggregate'!$B54:$E54)+'[1]Age distribution'!H65*SUMPRODUCT('[1]Age by Underwriting Class'!$H29:$K29,'WL Aggregate'!$B54:$E54)</f>
        <v>-8174031863.1564999</v>
      </c>
      <c r="G34" s="20">
        <f>'[1]Age distribution'!AF65*SUMPRODUCT('[1]Age by Underwriting Class'!$H29:$K29,'T20 Aggregate'!$B54:$E54)+'[1]Age distribution'!I65*SUMPRODUCT('[1]Age by Underwriting Class'!$H29:$K29,'WL Aggregate'!$B54:$E54)</f>
        <v>-8754683237.9892254</v>
      </c>
      <c r="H34" s="20">
        <f>'[1]Age distribution'!AG65*SUMPRODUCT('[1]Age by Underwriting Class'!$H29:$K29,'T20 Aggregate'!$B54:$E54)+'[1]Age distribution'!J65*SUMPRODUCT('[1]Age by Underwriting Class'!$H29:$K29,'WL Aggregate'!$B54:$E54)</f>
        <v>-9343096765.75284</v>
      </c>
      <c r="I34" s="20">
        <f>'[1]Age distribution'!AH65*SUMPRODUCT('[1]Age by Underwriting Class'!$H29:$K29,'T20 Aggregate'!$B54:$E54)+'[1]Age distribution'!K65*SUMPRODUCT('[1]Age by Underwriting Class'!$H29:$K29,'WL Aggregate'!$B54:$E54)</f>
        <v>-9940460304.2569523</v>
      </c>
      <c r="J34" s="20">
        <f>'[1]Age distribution'!AI65*SUMPRODUCT('[1]Age by Underwriting Class'!$H29:$K29,'T20 Aggregate'!$B54:$E54)+'[1]Age distribution'!L65*SUMPRODUCT('[1]Age by Underwriting Class'!$H29:$K29,'WL Aggregate'!$B54:$E54)</f>
        <v>-10547656746.434046</v>
      </c>
      <c r="K34" s="20">
        <f>'[1]Age distribution'!AJ65*SUMPRODUCT('[1]Age by Underwriting Class'!$H29:$K29,'T20 Aggregate'!$B54:$E54)+'[1]Age distribution'!M65*SUMPRODUCT('[1]Age by Underwriting Class'!$H29:$K29,'WL Aggregate'!$B54:$E54)</f>
        <v>-11165359114.712488</v>
      </c>
      <c r="L34" s="20">
        <f>'[1]Age distribution'!AK65*SUMPRODUCT('[1]Age by Underwriting Class'!$H29:$K29,'T20 Aggregate'!$B54:$E54)+'[1]Age distribution'!N65*SUMPRODUCT('[1]Age by Underwriting Class'!$H29:$K29,'WL Aggregate'!$B54:$E54)</f>
        <v>-11794091719.621462</v>
      </c>
      <c r="M34" s="20">
        <f>'[1]Age distribution'!AL65*SUMPRODUCT('[1]Age by Underwriting Class'!$H29:$K29,'T20 Aggregate'!$B54:$E54)+'[1]Age distribution'!O65*SUMPRODUCT('[1]Age by Underwriting Class'!$H29:$K29,'WL Aggregate'!$B54:$E54)</f>
        <v>-12434270847.035257</v>
      </c>
      <c r="N34" s="20">
        <f>'[1]Age distribution'!AM65*SUMPRODUCT('[1]Age by Underwriting Class'!$H29:$K29,'T20 Aggregate'!$B54:$E54)+'[1]Age distribution'!P65*SUMPRODUCT('[1]Age by Underwriting Class'!$H29:$K29,'WL Aggregate'!$B54:$E54)</f>
        <v>-13086232617.466173</v>
      </c>
      <c r="O34" s="20">
        <f>'[1]Age distribution'!AN65*SUMPRODUCT('[1]Age by Underwriting Class'!$H29:$K29,'T20 Aggregate'!$B54:$E54)+'[1]Age distribution'!Q65*SUMPRODUCT('[1]Age by Underwriting Class'!$H29:$K29,'WL Aggregate'!$B54:$E54)</f>
        <v>-13750252541.528538</v>
      </c>
      <c r="P34" s="20">
        <f>'[1]Age distribution'!AO65*SUMPRODUCT('[1]Age by Underwriting Class'!$H29:$K29,'T20 Aggregate'!$B54:$E54)+'[1]Age distribution'!R65*SUMPRODUCT('[1]Age by Underwriting Class'!$H29:$K29,'WL Aggregate'!$B54:$E54)</f>
        <v>-14426559547.009947</v>
      </c>
      <c r="Q34" s="20">
        <f>'[1]Age distribution'!AP65*SUMPRODUCT('[1]Age by Underwriting Class'!$H29:$K29,'T20 Aggregate'!$B54:$E54)+'[1]Age distribution'!S65*SUMPRODUCT('[1]Age by Underwriting Class'!$H29:$K29,'WL Aggregate'!$B54:$E54)</f>
        <v>-15115346233.89699</v>
      </c>
      <c r="R34" s="20">
        <f>'[1]Age distribution'!AQ65*SUMPRODUCT('[1]Age by Underwriting Class'!$H29:$K29,'T20 Aggregate'!$B54:$E54)+'[1]Age distribution'!T65*SUMPRODUCT('[1]Age by Underwriting Class'!$H29:$K29,'WL Aggregate'!$B54:$E54)</f>
        <v>-15816776499.438505</v>
      </c>
      <c r="S34" s="20">
        <f>'[1]Age distribution'!AR65*SUMPRODUCT('[1]Age by Underwriting Class'!$H29:$K29,'T20 Aggregate'!$B54:$E54)+'[1]Age distribution'!U65*SUMPRODUCT('[1]Age by Underwriting Class'!$H29:$K29,'WL Aggregate'!$B54:$E54)</f>
        <v>-16530991293.952896</v>
      </c>
      <c r="T34" s="20">
        <f>'[1]Age distribution'!AS65*SUMPRODUCT('[1]Age by Underwriting Class'!$H29:$K29,'T20 Aggregate'!$B54:$E54)+'[1]Age distribution'!V65*SUMPRODUCT('[1]Age by Underwriting Class'!$H29:$K29,'WL Aggregate'!$B54:$E54)</f>
        <v>-17258113025.014156</v>
      </c>
      <c r="U34" s="20">
        <f>'[1]Age distribution'!AT65*SUMPRODUCT('[1]Age by Underwriting Class'!$H29:$K29,'T20 Aggregate'!$B54:$E54)+'[1]Age distribution'!W65*SUMPRODUCT('[1]Age by Underwriting Class'!$H29:$K29,'WL Aggregate'!$B54:$E54)</f>
        <v>-17998248969.064133</v>
      </c>
    </row>
    <row r="35" spans="1:21" x14ac:dyDescent="0.15">
      <c r="A35">
        <v>54</v>
      </c>
      <c r="B35" s="20">
        <f>'[1]Age distribution'!AA66*SUMPRODUCT('[1]Age by Underwriting Class'!$H30:$K30,'T20 Aggregate'!$B55:$E55)+'[1]Age distribution'!D66*SUMPRODUCT('[1]Age by Underwriting Class'!$H30:$K30,'WL Aggregate'!$B55:$E55)</f>
        <v>-6133784324.7547808</v>
      </c>
      <c r="C35" s="20">
        <f>'[1]Age distribution'!AB66*SUMPRODUCT('[1]Age by Underwriting Class'!$H30:$K30,'T20 Aggregate'!$B55:$E55)+'[1]Age distribution'!E66*SUMPRODUCT('[1]Age by Underwriting Class'!$H30:$K30,'WL Aggregate'!$B55:$E55)</f>
        <v>-6725729524.5737</v>
      </c>
      <c r="D35" s="20">
        <f>'[1]Age distribution'!AC66*SUMPRODUCT('[1]Age by Underwriting Class'!$H30:$K30,'T20 Aggregate'!$B55:$E55)+'[1]Age distribution'!F66*SUMPRODUCT('[1]Age by Underwriting Class'!$H30:$K30,'WL Aggregate'!$B55:$E55)</f>
        <v>-7312413993.9315348</v>
      </c>
      <c r="E35" s="20">
        <f>'[1]Age distribution'!AD66*SUMPRODUCT('[1]Age by Underwriting Class'!$H30:$K30,'T20 Aggregate'!$B55:$E55)+'[1]Age distribution'!G66*SUMPRODUCT('[1]Age by Underwriting Class'!$H30:$K30,'WL Aggregate'!$B55:$E55)</f>
        <v>-7899553036.6782503</v>
      </c>
      <c r="F35" s="20">
        <f>'[1]Age distribution'!AE66*SUMPRODUCT('[1]Age by Underwriting Class'!$H30:$K30,'T20 Aggregate'!$B55:$E55)+'[1]Age distribution'!H66*SUMPRODUCT('[1]Age by Underwriting Class'!$H30:$K30,'WL Aggregate'!$B55:$E55)</f>
        <v>-8490730419.6212282</v>
      </c>
      <c r="G35" s="20">
        <f>'[1]Age distribution'!AF66*SUMPRODUCT('[1]Age by Underwriting Class'!$H30:$K30,'T20 Aggregate'!$B55:$E55)+'[1]Age distribution'!I66*SUMPRODUCT('[1]Age by Underwriting Class'!$H30:$K30,'WL Aggregate'!$B55:$E55)</f>
        <v>-9088328598.6535339</v>
      </c>
      <c r="H35" s="20">
        <f>'[1]Age distribution'!AG66*SUMPRODUCT('[1]Age by Underwriting Class'!$H30:$K30,'T20 Aggregate'!$B55:$E55)+'[1]Age distribution'!J66*SUMPRODUCT('[1]Age by Underwriting Class'!$H30:$K30,'WL Aggregate'!$B55:$E55)</f>
        <v>-9694004782.0446701</v>
      </c>
      <c r="I35" s="20">
        <f>'[1]Age distribution'!AH66*SUMPRODUCT('[1]Age by Underwriting Class'!$H30:$K30,'T20 Aggregate'!$B55:$E55)+'[1]Age distribution'!K66*SUMPRODUCT('[1]Age by Underwriting Class'!$H30:$K30,'WL Aggregate'!$B55:$E55)</f>
        <v>-10308954354.130539</v>
      </c>
      <c r="J35" s="20">
        <f>'[1]Age distribution'!AI66*SUMPRODUCT('[1]Age by Underwriting Class'!$H30:$K30,'T20 Aggregate'!$B55:$E55)+'[1]Age distribution'!L66*SUMPRODUCT('[1]Age by Underwriting Class'!$H30:$K30,'WL Aggregate'!$B55:$E55)</f>
        <v>-10934065802.045895</v>
      </c>
      <c r="K35" s="20">
        <f>'[1]Age distribution'!AJ66*SUMPRODUCT('[1]Age by Underwriting Class'!$H30:$K30,'T20 Aggregate'!$B55:$E55)+'[1]Age distribution'!M66*SUMPRODUCT('[1]Age by Underwriting Class'!$H30:$K30,'WL Aggregate'!$B55:$E55)</f>
        <v>-11570016412.636074</v>
      </c>
      <c r="L35" s="20">
        <f>'[1]Age distribution'!AK66*SUMPRODUCT('[1]Age by Underwriting Class'!$H30:$K30,'T20 Aggregate'!$B55:$E55)+'[1]Age distribution'!N66*SUMPRODUCT('[1]Age by Underwriting Class'!$H30:$K30,'WL Aggregate'!$B55:$E55)</f>
        <v>-12217333818.576191</v>
      </c>
      <c r="M35" s="20">
        <f>'[1]Age distribution'!AL66*SUMPRODUCT('[1]Age by Underwriting Class'!$H30:$K30,'T20 Aggregate'!$B55:$E55)+'[1]Age distribution'!O66*SUMPRODUCT('[1]Age by Underwriting Class'!$H30:$K30,'WL Aggregate'!$B55:$E55)</f>
        <v>-12876436943.418665</v>
      </c>
      <c r="N35" s="20">
        <f>'[1]Age distribution'!AM66*SUMPRODUCT('[1]Age by Underwriting Class'!$H30:$K30,'T20 Aggregate'!$B55:$E55)+'[1]Age distribution'!P66*SUMPRODUCT('[1]Age by Underwriting Class'!$H30:$K30,'WL Aggregate'!$B55:$E55)</f>
        <v>-13547664037.408707</v>
      </c>
      <c r="O35" s="20">
        <f>'[1]Age distribution'!AN66*SUMPRODUCT('[1]Age by Underwriting Class'!$H30:$K30,'T20 Aggregate'!$B55:$E55)+'[1]Age distribution'!Q66*SUMPRODUCT('[1]Age by Underwriting Class'!$H30:$K30,'WL Aggregate'!$B55:$E55)</f>
        <v>-14231292356.856022</v>
      </c>
      <c r="P35" s="20">
        <f>'[1]Age distribution'!AO66*SUMPRODUCT('[1]Age by Underwriting Class'!$H30:$K30,'T20 Aggregate'!$B55:$E55)+'[1]Age distribution'!R66*SUMPRODUCT('[1]Age by Underwriting Class'!$H30:$K30,'WL Aggregate'!$B55:$E55)</f>
        <v>-14927552280.08462</v>
      </c>
      <c r="Q35" s="20">
        <f>'[1]Age distribution'!AP66*SUMPRODUCT('[1]Age by Underwriting Class'!$H30:$K30,'T20 Aggregate'!$B55:$E55)+'[1]Age distribution'!S66*SUMPRODUCT('[1]Age by Underwriting Class'!$H30:$K30,'WL Aggregate'!$B55:$E55)</f>
        <v>-15636637627.436632</v>
      </c>
      <c r="R35" s="20">
        <f>'[1]Age distribution'!AQ66*SUMPRODUCT('[1]Age by Underwriting Class'!$H30:$K30,'T20 Aggregate'!$B55:$E55)+'[1]Age distribution'!T66*SUMPRODUCT('[1]Age by Underwriting Class'!$H30:$K30,'WL Aggregate'!$B55:$E55)</f>
        <v>-16358713334.649632</v>
      </c>
      <c r="S35" s="20">
        <f>'[1]Age distribution'!AR66*SUMPRODUCT('[1]Age by Underwriting Class'!$H30:$K30,'T20 Aggregate'!$B55:$E55)+'[1]Age distribution'!U66*SUMPRODUCT('[1]Age by Underwriting Class'!$H30:$K30,'WL Aggregate'!$B55:$E55)</f>
        <v>-17093921245.133993</v>
      </c>
      <c r="T35" s="20">
        <f>'[1]Age distribution'!AS66*SUMPRODUCT('[1]Age by Underwriting Class'!$H30:$K30,'T20 Aggregate'!$B55:$E55)+'[1]Age distribution'!V66*SUMPRODUCT('[1]Age by Underwriting Class'!$H30:$K30,'WL Aggregate'!$B55:$E55)</f>
        <v>-17842384542.064812</v>
      </c>
      <c r="U35" s="20">
        <f>'[1]Age distribution'!AT66*SUMPRODUCT('[1]Age by Underwriting Class'!$H30:$K30,'T20 Aggregate'!$B55:$E55)+'[1]Age distribution'!W66*SUMPRODUCT('[1]Age by Underwriting Class'!$H30:$K30,'WL Aggregate'!$B55:$E55)</f>
        <v>-18604211181.610882</v>
      </c>
    </row>
    <row r="36" spans="1:21" x14ac:dyDescent="0.15">
      <c r="A36">
        <v>55</v>
      </c>
      <c r="B36" s="20">
        <f>'[1]Age distribution'!AA67*SUMPRODUCT('[1]Age by Underwriting Class'!$H31:$K31,'T20 Aggregate'!$B56:$E56)+'[1]Age distribution'!D67*SUMPRODUCT('[1]Age by Underwriting Class'!$H31:$K31,'WL Aggregate'!$B56:$E56)</f>
        <v>-6399747097.7997999</v>
      </c>
      <c r="C36" s="20">
        <f>'[1]Age distribution'!AB67*SUMPRODUCT('[1]Age by Underwriting Class'!$H31:$K31,'T20 Aggregate'!$B56:$E56)+'[1]Age distribution'!E67*SUMPRODUCT('[1]Age by Underwriting Class'!$H31:$K31,'WL Aggregate'!$B56:$E56)</f>
        <v>-7007393890.4449072</v>
      </c>
      <c r="D36" s="20">
        <f>'[1]Age distribution'!AC67*SUMPRODUCT('[1]Age by Underwriting Class'!$H31:$K31,'T20 Aggregate'!$B56:$E56)+'[1]Age distribution'!F67*SUMPRODUCT('[1]Age by Underwriting Class'!$H31:$K31,'WL Aggregate'!$B56:$E56)</f>
        <v>-7610080191.7994642</v>
      </c>
      <c r="E36" s="20">
        <f>'[1]Age distribution'!AD67*SUMPRODUCT('[1]Age by Underwriting Class'!$H31:$K31,'T20 Aggregate'!$B56:$E56)+'[1]Age distribution'!G67*SUMPRODUCT('[1]Age by Underwriting Class'!$H31:$K31,'WL Aggregate'!$B56:$E56)</f>
        <v>-8213534791.1039076</v>
      </c>
      <c r="F36" s="20">
        <f>'[1]Age distribution'!AE67*SUMPRODUCT('[1]Age by Underwriting Class'!$H31:$K31,'T20 Aggregate'!$B56:$E56)+'[1]Age distribution'!H67*SUMPRODUCT('[1]Age by Underwriting Class'!$H31:$K31,'WL Aggregate'!$B56:$E56)</f>
        <v>-8821349911.1455688</v>
      </c>
      <c r="G36" s="20">
        <f>'[1]Age distribution'!AF67*SUMPRODUCT('[1]Age by Underwriting Class'!$H31:$K31,'T20 Aggregate'!$B56:$E56)+'[1]Age distribution'!I67*SUMPRODUCT('[1]Age by Underwriting Class'!$H31:$K31,'WL Aggregate'!$B56:$E56)</f>
        <v>-9435913629.2768116</v>
      </c>
      <c r="H36" s="20">
        <f>'[1]Age distribution'!AG67*SUMPRODUCT('[1]Age by Underwriting Class'!$H31:$K31,'T20 Aggregate'!$B56:$E56)+'[1]Age distribution'!J67*SUMPRODUCT('[1]Age by Underwriting Class'!$H31:$K31,'WL Aggregate'!$B56:$E56)</f>
        <v>-10058887063.988052</v>
      </c>
      <c r="I36" s="20">
        <f>'[1]Age distribution'!AH67*SUMPRODUCT('[1]Age by Underwriting Class'!$H31:$K31,'T20 Aggregate'!$B56:$E56)+'[1]Age distribution'!K67*SUMPRODUCT('[1]Age by Underwriting Class'!$H31:$K31,'WL Aggregate'!$B56:$E56)</f>
        <v>-10691468420.151936</v>
      </c>
      <c r="J36" s="20">
        <f>'[1]Age distribution'!AI67*SUMPRODUCT('[1]Age by Underwriting Class'!$H31:$K31,'T20 Aggregate'!$B56:$E56)+'[1]Age distribution'!L67*SUMPRODUCT('[1]Age by Underwriting Class'!$H31:$K31,'WL Aggregate'!$B56:$E56)</f>
        <v>-11334548281.308985</v>
      </c>
      <c r="K36" s="20">
        <f>'[1]Age distribution'!AJ67*SUMPRODUCT('[1]Age by Underwriting Class'!$H31:$K31,'T20 Aggregate'!$B56:$E56)+'[1]Age distribution'!M67*SUMPRODUCT('[1]Age by Underwriting Class'!$H31:$K31,'WL Aggregate'!$B56:$E56)</f>
        <v>-11988805532.378376</v>
      </c>
      <c r="L36" s="20">
        <f>'[1]Age distribution'!AK67*SUMPRODUCT('[1]Age by Underwriting Class'!$H31:$K31,'T20 Aggregate'!$B56:$E56)+'[1]Age distribution'!N67*SUMPRODUCT('[1]Age by Underwriting Class'!$H31:$K31,'WL Aggregate'!$B56:$E56)</f>
        <v>-12654769050.996613</v>
      </c>
      <c r="M36" s="20">
        <f>'[1]Age distribution'!AL67*SUMPRODUCT('[1]Age by Underwriting Class'!$H31:$K31,'T20 Aggregate'!$B56:$E56)+'[1]Age distribution'!O67*SUMPRODUCT('[1]Age by Underwriting Class'!$H31:$K31,'WL Aggregate'!$B56:$E56)</f>
        <v>-13332858749.175848</v>
      </c>
      <c r="N36" s="20">
        <f>'[1]Age distribution'!AM67*SUMPRODUCT('[1]Age by Underwriting Class'!$H31:$K31,'T20 Aggregate'!$B56:$E56)+'[1]Age distribution'!P67*SUMPRODUCT('[1]Age by Underwriting Class'!$H31:$K31,'WL Aggregate'!$B56:$E56)</f>
        <v>-14023413675.270494</v>
      </c>
      <c r="O36" s="20">
        <f>'[1]Age distribution'!AN67*SUMPRODUCT('[1]Age by Underwriting Class'!$H31:$K31,'T20 Aggregate'!$B56:$E56)+'[1]Age distribution'!Q67*SUMPRODUCT('[1]Age by Underwriting Class'!$H31:$K31,'WL Aggregate'!$B56:$E56)</f>
        <v>-14726711739.782883</v>
      </c>
      <c r="P36" s="20">
        <f>'[1]Age distribution'!AO67*SUMPRODUCT('[1]Age by Underwriting Class'!$H31:$K31,'T20 Aggregate'!$B56:$E56)+'[1]Age distribution'!R67*SUMPRODUCT('[1]Age by Underwriting Class'!$H31:$K31,'WL Aggregate'!$B56:$E56)</f>
        <v>-15442983864.619957</v>
      </c>
      <c r="Q36" s="20">
        <f>'[1]Age distribution'!AP67*SUMPRODUCT('[1]Age by Underwriting Class'!$H31:$K31,'T20 Aggregate'!$B56:$E56)+'[1]Age distribution'!S67*SUMPRODUCT('[1]Age by Underwriting Class'!$H31:$K31,'WL Aggregate'!$B56:$E56)</f>
        <v>-16172424327.447392</v>
      </c>
      <c r="R36" s="20">
        <f>'[1]Age distribution'!AQ67*SUMPRODUCT('[1]Age by Underwriting Class'!$H31:$K31,'T20 Aggregate'!$B56:$E56)+'[1]Age distribution'!T67*SUMPRODUCT('[1]Age by Underwriting Class'!$H31:$K31,'WL Aggregate'!$B56:$E56)</f>
        <v>-16915198453.172409</v>
      </c>
      <c r="S36" s="20">
        <f>'[1]Age distribution'!AR67*SUMPRODUCT('[1]Age by Underwriting Class'!$H31:$K31,'T20 Aggregate'!$B56:$E56)+'[1]Age distribution'!U67*SUMPRODUCT('[1]Age by Underwriting Class'!$H31:$K31,'WL Aggregate'!$B56:$E56)</f>
        <v>-17671448419.888172</v>
      </c>
      <c r="T36" s="20">
        <f>'[1]Age distribution'!AS67*SUMPRODUCT('[1]Age by Underwriting Class'!$H31:$K31,'T20 Aggregate'!$B56:$E56)+'[1]Age distribution'!V67*SUMPRODUCT('[1]Age by Underwriting Class'!$H31:$K31,'WL Aggregate'!$B56:$E56)</f>
        <v>-18441297701.423294</v>
      </c>
      <c r="U36" s="20">
        <f>'[1]Age distribution'!AT67*SUMPRODUCT('[1]Age by Underwriting Class'!$H31:$K31,'T20 Aggregate'!$B56:$E56)+'[1]Age distribution'!W67*SUMPRODUCT('[1]Age by Underwriting Class'!$H31:$K31,'WL Aggregate'!$B56:$E56)</f>
        <v>-19224854508.671623</v>
      </c>
    </row>
    <row r="37" spans="1:21" x14ac:dyDescent="0.15">
      <c r="A37">
        <v>56</v>
      </c>
      <c r="B37" s="20">
        <f>'[1]Age distribution'!AA68*SUMPRODUCT('[1]Age by Underwriting Class'!$H32:$K32,'T20 Aggregate'!$B57:$E57)+'[1]Age distribution'!D68*SUMPRODUCT('[1]Age by Underwriting Class'!$H32:$K32,'WL Aggregate'!$B57:$E57)</f>
        <v>-4779377065.7281961</v>
      </c>
      <c r="C37" s="20">
        <f>'[1]Age distribution'!AB68*SUMPRODUCT('[1]Age by Underwriting Class'!$H32:$K32,'T20 Aggregate'!$B57:$E57)+'[1]Age distribution'!E68*SUMPRODUCT('[1]Age by Underwriting Class'!$H32:$K32,'WL Aggregate'!$B57:$E57)</f>
        <v>-5423057213.6126671</v>
      </c>
      <c r="D37" s="20">
        <f>'[1]Age distribution'!AC68*SUMPRODUCT('[1]Age by Underwriting Class'!$H32:$K32,'T20 Aggregate'!$B57:$E57)+'[1]Age distribution'!F68*SUMPRODUCT('[1]Age by Underwriting Class'!$H32:$K32,'WL Aggregate'!$B57:$E57)</f>
        <v>-6052965422.5294857</v>
      </c>
      <c r="E37" s="20">
        <f>'[1]Age distribution'!AD68*SUMPRODUCT('[1]Age by Underwriting Class'!$H32:$K32,'T20 Aggregate'!$B57:$E57)+'[1]Age distribution'!G68*SUMPRODUCT('[1]Age by Underwriting Class'!$H32:$K32,'WL Aggregate'!$B57:$E57)</f>
        <v>-6677845088.4263401</v>
      </c>
      <c r="F37" s="20">
        <f>'[1]Age distribution'!AE68*SUMPRODUCT('[1]Age by Underwriting Class'!$H32:$K32,'T20 Aggregate'!$B57:$E57)+'[1]Age distribution'!H68*SUMPRODUCT('[1]Age by Underwriting Class'!$H32:$K32,'WL Aggregate'!$B57:$E57)</f>
        <v>-7303178735.5930452</v>
      </c>
      <c r="G37" s="20">
        <f>'[1]Age distribution'!AF68*SUMPRODUCT('[1]Age by Underwriting Class'!$H32:$K32,'T20 Aggregate'!$B57:$E57)+'[1]Age distribution'!I68*SUMPRODUCT('[1]Age by Underwriting Class'!$H32:$K32,'WL Aggregate'!$B57:$E57)</f>
        <v>-7932611096.7940855</v>
      </c>
      <c r="H37" s="20">
        <f>'[1]Age distribution'!AG68*SUMPRODUCT('[1]Age by Underwriting Class'!$H32:$K32,'T20 Aggregate'!$B57:$E57)+'[1]Age distribution'!J68*SUMPRODUCT('[1]Age by Underwriting Class'!$H32:$K32,'WL Aggregate'!$B57:$E57)</f>
        <v>-8568677405.2293816</v>
      </c>
      <c r="I37" s="20">
        <f>'[1]Age distribution'!AH68*SUMPRODUCT('[1]Age by Underwriting Class'!$H32:$K32,'T20 Aggregate'!$B57:$E57)+'[1]Age distribution'!K68*SUMPRODUCT('[1]Age by Underwriting Class'!$H32:$K32,'WL Aggregate'!$B57:$E57)</f>
        <v>-9213206385.8158875</v>
      </c>
      <c r="J37" s="20">
        <f>'[1]Age distribution'!AI68*SUMPRODUCT('[1]Age by Underwriting Class'!$H32:$K32,'T20 Aggregate'!$B57:$E57)+'[1]Age distribution'!L68*SUMPRODUCT('[1]Age by Underwriting Class'!$H32:$K32,'WL Aggregate'!$B57:$E57)</f>
        <v>-9867557265.4674454</v>
      </c>
      <c r="K37" s="20">
        <f>'[1]Age distribution'!AJ68*SUMPRODUCT('[1]Age by Underwriting Class'!$H32:$K32,'T20 Aggregate'!$B57:$E57)+'[1]Age distribution'!M68*SUMPRODUCT('[1]Age by Underwriting Class'!$H32:$K32,'WL Aggregate'!$B57:$E57)</f>
        <v>-10532766172.308538</v>
      </c>
      <c r="L37" s="20">
        <f>'[1]Age distribution'!AK68*SUMPRODUCT('[1]Age by Underwriting Class'!$H32:$K32,'T20 Aggregate'!$B57:$E57)+'[1]Age distribution'!N68*SUMPRODUCT('[1]Age by Underwriting Class'!$H32:$K32,'WL Aggregate'!$B57:$E57)</f>
        <v>-11209640290.264029</v>
      </c>
      <c r="M37" s="20">
        <f>'[1]Age distribution'!AL68*SUMPRODUCT('[1]Age by Underwriting Class'!$H32:$K32,'T20 Aggregate'!$B57:$E57)+'[1]Age distribution'!O68*SUMPRODUCT('[1]Age by Underwriting Class'!$H32:$K32,'WL Aggregate'!$B57:$E57)</f>
        <v>-11898820497.682091</v>
      </c>
      <c r="N37" s="20">
        <f>'[1]Age distribution'!AM68*SUMPRODUCT('[1]Age by Underwriting Class'!$H32:$K32,'T20 Aggregate'!$B57:$E57)+'[1]Age distribution'!P68*SUMPRODUCT('[1]Age by Underwriting Class'!$H32:$K32,'WL Aggregate'!$B57:$E57)</f>
        <v>-12600824257.133553</v>
      </c>
      <c r="O37" s="20">
        <f>'[1]Age distribution'!AN68*SUMPRODUCT('[1]Age by Underwriting Class'!$H32:$K32,'T20 Aggregate'!$B57:$E57)+'[1]Age distribution'!Q68*SUMPRODUCT('[1]Age by Underwriting Class'!$H32:$K32,'WL Aggregate'!$B57:$E57)</f>
        <v>-13316075721.342113</v>
      </c>
      <c r="P37" s="20">
        <f>'[1]Age distribution'!AO68*SUMPRODUCT('[1]Age by Underwriting Class'!$H32:$K32,'T20 Aggregate'!$B57:$E57)+'[1]Age distribution'!R68*SUMPRODUCT('[1]Age by Underwriting Class'!$H32:$K32,'WL Aggregate'!$B57:$E57)</f>
        <v>-14044927328.070921</v>
      </c>
      <c r="Q37" s="20">
        <f>'[1]Age distribution'!AP68*SUMPRODUCT('[1]Age by Underwriting Class'!$H32:$K32,'T20 Aggregate'!$B57:$E57)+'[1]Age distribution'!S68*SUMPRODUCT('[1]Age by Underwriting Class'!$H32:$K32,'WL Aggregate'!$B57:$E57)</f>
        <v>-14787675587.888523</v>
      </c>
      <c r="R37" s="20">
        <f>'[1]Age distribution'!AQ68*SUMPRODUCT('[1]Age by Underwriting Class'!$H32:$K32,'T20 Aggregate'!$B57:$E57)+'[1]Age distribution'!T68*SUMPRODUCT('[1]Age by Underwriting Class'!$H32:$K32,'WL Aggregate'!$B57:$E57)</f>
        <v>-15544572823.068129</v>
      </c>
      <c r="S37" s="20">
        <f>'[1]Age distribution'!AR68*SUMPRODUCT('[1]Age by Underwriting Class'!$H32:$K32,'T20 Aggregate'!$B57:$E57)+'[1]Age distribution'!U68*SUMPRODUCT('[1]Age by Underwriting Class'!$H32:$K32,'WL Aggregate'!$B57:$E57)</f>
        <v>-16315836028.739319</v>
      </c>
      <c r="T37" s="20">
        <f>'[1]Age distribution'!AS68*SUMPRODUCT('[1]Age by Underwriting Class'!$H32:$K32,'T20 Aggregate'!$B57:$E57)+'[1]Age distribution'!V68*SUMPRODUCT('[1]Age by Underwriting Class'!$H32:$K32,'WL Aggregate'!$B57:$E57)</f>
        <v>-17101653653.198488</v>
      </c>
      <c r="U37" s="20">
        <f>'[1]Age distribution'!AT68*SUMPRODUCT('[1]Age by Underwriting Class'!$H32:$K32,'T20 Aggregate'!$B57:$E57)+'[1]Age distribution'!W68*SUMPRODUCT('[1]Age by Underwriting Class'!$H32:$K32,'WL Aggregate'!$B57:$E57)</f>
        <v>-17902190850.137119</v>
      </c>
    </row>
    <row r="38" spans="1:21" x14ac:dyDescent="0.15">
      <c r="A38">
        <v>57</v>
      </c>
      <c r="B38" s="20">
        <f>'[1]Age distribution'!AA69*SUMPRODUCT('[1]Age by Underwriting Class'!$H33:$K33,'T20 Aggregate'!$B58:$E58)+'[1]Age distribution'!D69*SUMPRODUCT('[1]Age by Underwriting Class'!$H33:$K33,'WL Aggregate'!$B58:$E58)</f>
        <v>-4915750837.8919973</v>
      </c>
      <c r="C38" s="20">
        <f>'[1]Age distribution'!AB69*SUMPRODUCT('[1]Age by Underwriting Class'!$H33:$K33,'T20 Aggregate'!$B58:$E58)+'[1]Age distribution'!E69*SUMPRODUCT('[1]Age by Underwriting Class'!$H33:$K33,'WL Aggregate'!$B58:$E58)</f>
        <v>-5577797624.0698586</v>
      </c>
      <c r="D38" s="20">
        <f>'[1]Age distribution'!AC69*SUMPRODUCT('[1]Age by Underwriting Class'!$H33:$K33,'T20 Aggregate'!$B58:$E58)+'[1]Age distribution'!F69*SUMPRODUCT('[1]Age by Underwriting Class'!$H33:$K33,'WL Aggregate'!$B58:$E58)</f>
        <v>-6225679505.577384</v>
      </c>
      <c r="E38" s="20">
        <f>'[1]Age distribution'!AD69*SUMPRODUCT('[1]Age by Underwriting Class'!$H33:$K33,'T20 Aggregate'!$B58:$E58)+'[1]Age distribution'!G69*SUMPRODUCT('[1]Age by Underwriting Class'!$H33:$K33,'WL Aggregate'!$B58:$E58)</f>
        <v>-6868389360.64217</v>
      </c>
      <c r="F38" s="20">
        <f>'[1]Age distribution'!AE69*SUMPRODUCT('[1]Age by Underwriting Class'!$H33:$K33,'T20 Aggregate'!$B58:$E58)+'[1]Age distribution'!H69*SUMPRODUCT('[1]Age by Underwriting Class'!$H33:$K33,'WL Aggregate'!$B58:$E58)</f>
        <v>-7511566150.7859364</v>
      </c>
      <c r="G38" s="20">
        <f>'[1]Age distribution'!AF69*SUMPRODUCT('[1]Age by Underwriting Class'!$H33:$K33,'T20 Aggregate'!$B58:$E58)+'[1]Age distribution'!I69*SUMPRODUCT('[1]Age by Underwriting Class'!$H33:$K33,'WL Aggregate'!$B58:$E58)</f>
        <v>-8158958606.8358383</v>
      </c>
      <c r="H38" s="20">
        <f>'[1]Age distribution'!AG69*SUMPRODUCT('[1]Age by Underwriting Class'!$H33:$K33,'T20 Aggregate'!$B58:$E58)+'[1]Age distribution'!J69*SUMPRODUCT('[1]Age by Underwriting Class'!$H33:$K33,'WL Aggregate'!$B58:$E58)</f>
        <v>-8813174301.8197784</v>
      </c>
      <c r="I38" s="20">
        <f>'[1]Age distribution'!AH69*SUMPRODUCT('[1]Age by Underwriting Class'!$H33:$K33,'T20 Aggregate'!$B58:$E58)+'[1]Age distribution'!K69*SUMPRODUCT('[1]Age by Underwriting Class'!$H33:$K33,'WL Aggregate'!$B58:$E58)</f>
        <v>-9476094141.1191826</v>
      </c>
      <c r="J38" s="20">
        <f>'[1]Age distribution'!AI69*SUMPRODUCT('[1]Age by Underwriting Class'!$H33:$K33,'T20 Aggregate'!$B58:$E58)+'[1]Age distribution'!L69*SUMPRODUCT('[1]Age by Underwriting Class'!$H33:$K33,'WL Aggregate'!$B58:$E58)</f>
        <v>-10149116135.551928</v>
      </c>
      <c r="K38" s="20">
        <f>'[1]Age distribution'!AJ69*SUMPRODUCT('[1]Age by Underwriting Class'!$H33:$K33,'T20 Aggregate'!$B58:$E58)+'[1]Age distribution'!M69*SUMPRODUCT('[1]Age by Underwriting Class'!$H33:$K33,'WL Aggregate'!$B58:$E58)</f>
        <v>-10833305977.911455</v>
      </c>
      <c r="L38" s="20">
        <f>'[1]Age distribution'!AK69*SUMPRODUCT('[1]Age by Underwriting Class'!$H33:$K33,'T20 Aggregate'!$B58:$E58)+'[1]Age distribution'!N69*SUMPRODUCT('[1]Age by Underwriting Class'!$H33:$K33,'WL Aggregate'!$B58:$E58)</f>
        <v>-11529493884.144407</v>
      </c>
      <c r="M38" s="20">
        <f>'[1]Age distribution'!AL69*SUMPRODUCT('[1]Age by Underwriting Class'!$H33:$K33,'T20 Aggregate'!$B58:$E58)+'[1]Age distribution'!O69*SUMPRODUCT('[1]Age by Underwriting Class'!$H33:$K33,'WL Aggregate'!$B58:$E58)</f>
        <v>-12238339019.291271</v>
      </c>
      <c r="N38" s="20">
        <f>'[1]Age distribution'!AM69*SUMPRODUCT('[1]Age by Underwriting Class'!$H33:$K33,'T20 Aggregate'!$B58:$E58)+'[1]Age distribution'!P69*SUMPRODUCT('[1]Age by Underwriting Class'!$H33:$K33,'WL Aggregate'!$B58:$E58)</f>
        <v>-12960373611.094519</v>
      </c>
      <c r="O38" s="20">
        <f>'[1]Age distribution'!AN69*SUMPRODUCT('[1]Age by Underwriting Class'!$H33:$K33,'T20 Aggregate'!$B58:$E58)+'[1]Age distribution'!Q69*SUMPRODUCT('[1]Age by Underwriting Class'!$H33:$K33,'WL Aggregate'!$B58:$E58)</f>
        <v>-13696033914.965311</v>
      </c>
      <c r="P38" s="20">
        <f>'[1]Age distribution'!AO69*SUMPRODUCT('[1]Age by Underwriting Class'!$H33:$K33,'T20 Aggregate'!$B58:$E58)+'[1]Age distribution'!R69*SUMPRODUCT('[1]Age by Underwriting Class'!$H33:$K33,'WL Aggregate'!$B58:$E58)</f>
        <v>-14445682425.054184</v>
      </c>
      <c r="Q38" s="20">
        <f>'[1]Age distribution'!AP69*SUMPRODUCT('[1]Age by Underwriting Class'!$H33:$K33,'T20 Aggregate'!$B58:$E58)+'[1]Age distribution'!S69*SUMPRODUCT('[1]Age by Underwriting Class'!$H33:$K33,'WL Aggregate'!$B58:$E58)</f>
        <v>-15209624112.501875</v>
      </c>
      <c r="R38" s="20">
        <f>'[1]Age distribution'!AQ69*SUMPRODUCT('[1]Age by Underwriting Class'!$H33:$K33,'T20 Aggregate'!$B58:$E58)+'[1]Age distribution'!T69*SUMPRODUCT('[1]Age by Underwriting Class'!$H33:$K33,'WL Aggregate'!$B58:$E58)</f>
        <v>-15988118499.293972</v>
      </c>
      <c r="S38" s="20">
        <f>'[1]Age distribution'!AR69*SUMPRODUCT('[1]Age by Underwriting Class'!$H33:$K33,'T20 Aggregate'!$B58:$E58)+'[1]Age distribution'!U69*SUMPRODUCT('[1]Age by Underwriting Class'!$H33:$K33,'WL Aggregate'!$B58:$E58)</f>
        <v>-16781388772.254904</v>
      </c>
      <c r="T38" s="20">
        <f>'[1]Age distribution'!AS69*SUMPRODUCT('[1]Age by Underwriting Class'!$H33:$K33,'T20 Aggregate'!$B58:$E58)+'[1]Age distribution'!V69*SUMPRODUCT('[1]Age by Underwriting Class'!$H33:$K33,'WL Aggregate'!$B58:$E58)</f>
        <v>-17589628756.826385</v>
      </c>
      <c r="U38" s="20">
        <f>'[1]Age distribution'!AT69*SUMPRODUCT('[1]Age by Underwriting Class'!$H33:$K33,'T20 Aggregate'!$B58:$E58)+'[1]Age distribution'!W69*SUMPRODUCT('[1]Age by Underwriting Class'!$H33:$K33,'WL Aggregate'!$B58:$E58)</f>
        <v>-18413008319.161713</v>
      </c>
    </row>
    <row r="39" spans="1:21" x14ac:dyDescent="0.15">
      <c r="A39">
        <v>58</v>
      </c>
      <c r="B39" s="20">
        <f>'[1]Age distribution'!AA70*SUMPRODUCT('[1]Age by Underwriting Class'!$H34:$K34,'T20 Aggregate'!$B59:$E59)+'[1]Age distribution'!D70*SUMPRODUCT('[1]Age by Underwriting Class'!$H34:$K34,'WL Aggregate'!$B59:$E59)</f>
        <v>-5068880512.6700583</v>
      </c>
      <c r="C39" s="20">
        <f>'[1]Age distribution'!AB70*SUMPRODUCT('[1]Age by Underwriting Class'!$H34:$K34,'T20 Aggregate'!$B59:$E59)+'[1]Age distribution'!E70*SUMPRODUCT('[1]Age by Underwriting Class'!$H34:$K34,'WL Aggregate'!$B59:$E59)</f>
        <v>-5751550599.8244085</v>
      </c>
      <c r="D39" s="20">
        <f>'[1]Age distribution'!AC70*SUMPRODUCT('[1]Age by Underwriting Class'!$H34:$K34,'T20 Aggregate'!$B59:$E59)+'[1]Age distribution'!F70*SUMPRODUCT('[1]Age by Underwriting Class'!$H34:$K34,'WL Aggregate'!$B59:$E59)</f>
        <v>-6419614533.8975582</v>
      </c>
      <c r="E39" s="20">
        <f>'[1]Age distribution'!AD70*SUMPRODUCT('[1]Age by Underwriting Class'!$H34:$K34,'T20 Aggregate'!$B59:$E59)+'[1]Age distribution'!G70*SUMPRODUCT('[1]Age by Underwriting Class'!$H34:$K34,'WL Aggregate'!$B59:$E59)</f>
        <v>-7082345328.6576786</v>
      </c>
      <c r="F39" s="20">
        <f>'[1]Age distribution'!AE70*SUMPRODUCT('[1]Age by Underwriting Class'!$H34:$K34,'T20 Aggregate'!$B59:$E59)+'[1]Age distribution'!H70*SUMPRODUCT('[1]Age by Underwriting Class'!$H34:$K34,'WL Aggregate'!$B59:$E59)</f>
        <v>-7745557603.907876</v>
      </c>
      <c r="G39" s="20">
        <f>'[1]Age distribution'!AF70*SUMPRODUCT('[1]Age by Underwriting Class'!$H34:$K34,'T20 Aggregate'!$B59:$E59)+'[1]Age distribution'!I70*SUMPRODUCT('[1]Age by Underwriting Class'!$H34:$K34,'WL Aggregate'!$B59:$E59)</f>
        <v>-8413116866.5185442</v>
      </c>
      <c r="H39" s="20">
        <f>'[1]Age distribution'!AG70*SUMPRODUCT('[1]Age by Underwriting Class'!$H34:$K34,'T20 Aggregate'!$B59:$E59)+'[1]Age distribution'!J70*SUMPRODUCT('[1]Age by Underwriting Class'!$H34:$K34,'WL Aggregate'!$B59:$E59)</f>
        <v>-9087711917.5584049</v>
      </c>
      <c r="I39" s="20">
        <f>'[1]Age distribution'!AH70*SUMPRODUCT('[1]Age by Underwriting Class'!$H34:$K34,'T20 Aggregate'!$B59:$E59)+'[1]Age distribution'!K70*SUMPRODUCT('[1]Age by Underwriting Class'!$H34:$K34,'WL Aggregate'!$B59:$E59)</f>
        <v>-9771282254.1558723</v>
      </c>
      <c r="J39" s="20">
        <f>'[1]Age distribution'!AI70*SUMPRODUCT('[1]Age by Underwriting Class'!$H34:$K34,'T20 Aggregate'!$B59:$E59)+'[1]Age distribution'!L70*SUMPRODUCT('[1]Age by Underwriting Class'!$H34:$K34,'WL Aggregate'!$B59:$E59)</f>
        <v>-10465269436.313665</v>
      </c>
      <c r="K39" s="20">
        <f>'[1]Age distribution'!AJ70*SUMPRODUCT('[1]Age by Underwriting Class'!$H34:$K34,'T20 Aggregate'!$B59:$E59)+'[1]Age distribution'!M70*SUMPRODUCT('[1]Age by Underwriting Class'!$H34:$K34,'WL Aggregate'!$B59:$E59)</f>
        <v>-11170772354.03075</v>
      </c>
      <c r="L39" s="20">
        <f>'[1]Age distribution'!AK70*SUMPRODUCT('[1]Age by Underwriting Class'!$H34:$K34,'T20 Aggregate'!$B59:$E59)+'[1]Age distribution'!N70*SUMPRODUCT('[1]Age by Underwriting Class'!$H34:$K34,'WL Aggregate'!$B59:$E59)</f>
        <v>-11888647085.162174</v>
      </c>
      <c r="M39" s="20">
        <f>'[1]Age distribution'!AL70*SUMPRODUCT('[1]Age by Underwriting Class'!$H34:$K34,'T20 Aggregate'!$B59:$E59)+'[1]Age distribution'!O70*SUMPRODUCT('[1]Age by Underwriting Class'!$H34:$K34,'WL Aggregate'!$B59:$E59)</f>
        <v>-12619573328.280653</v>
      </c>
      <c r="N39" s="20">
        <f>'[1]Age distribution'!AM70*SUMPRODUCT('[1]Age by Underwriting Class'!$H34:$K34,'T20 Aggregate'!$B59:$E59)+'[1]Age distribution'!P70*SUMPRODUCT('[1]Age by Underwriting Class'!$H34:$K34,'WL Aggregate'!$B59:$E59)</f>
        <v>-13364099890.459833</v>
      </c>
      <c r="O39" s="20">
        <f>'[1]Age distribution'!AN70*SUMPRODUCT('[1]Age by Underwriting Class'!$H34:$K34,'T20 Aggregate'!$B59:$E59)+'[1]Age distribution'!Q70*SUMPRODUCT('[1]Age by Underwriting Class'!$H34:$K34,'WL Aggregate'!$B59:$E59)</f>
        <v>-14122676616.825134</v>
      </c>
      <c r="P39" s="20">
        <f>'[1]Age distribution'!AO70*SUMPRODUCT('[1]Age by Underwriting Class'!$H34:$K34,'T20 Aggregate'!$B59:$E59)+'[1]Age distribution'!R70*SUMPRODUCT('[1]Age by Underwriting Class'!$H34:$K34,'WL Aggregate'!$B59:$E59)</f>
        <v>-14895677293.517511</v>
      </c>
      <c r="Q39" s="20">
        <f>'[1]Age distribution'!AP70*SUMPRODUCT('[1]Age by Underwriting Class'!$H34:$K34,'T20 Aggregate'!$B59:$E59)+'[1]Age distribution'!S70*SUMPRODUCT('[1]Age by Underwriting Class'!$H34:$K34,'WL Aggregate'!$B59:$E59)</f>
        <v>-15683416391.779139</v>
      </c>
      <c r="R39" s="20">
        <f>'[1]Age distribution'!AQ70*SUMPRODUCT('[1]Age by Underwriting Class'!$H34:$K34,'T20 Aggregate'!$B59:$E59)+'[1]Age distribution'!T70*SUMPRODUCT('[1]Age by Underwriting Class'!$H34:$K34,'WL Aggregate'!$B59:$E59)</f>
        <v>-16486161517.918541</v>
      </c>
      <c r="S39" s="20">
        <f>'[1]Age distribution'!AR70*SUMPRODUCT('[1]Age by Underwriting Class'!$H34:$K34,'T20 Aggregate'!$B59:$E59)+'[1]Age distribution'!U70*SUMPRODUCT('[1]Age by Underwriting Class'!$H34:$K34,'WL Aggregate'!$B59:$E59)</f>
        <v>-17304142811.212982</v>
      </c>
      <c r="T39" s="20">
        <f>'[1]Age distribution'!AS70*SUMPRODUCT('[1]Age by Underwriting Class'!$H34:$K34,'T20 Aggregate'!$B59:$E59)+'[1]Age distribution'!V70*SUMPRODUCT('[1]Age by Underwriting Class'!$H34:$K34,'WL Aggregate'!$B59:$E59)</f>
        <v>-18137560134.925831</v>
      </c>
      <c r="U39" s="20">
        <f>'[1]Age distribution'!AT70*SUMPRODUCT('[1]Age by Underwriting Class'!$H34:$K34,'T20 Aggregate'!$B59:$E59)+'[1]Age distribution'!W70*SUMPRODUCT('[1]Age by Underwriting Class'!$H34:$K34,'WL Aggregate'!$B59:$E59)</f>
        <v>-18986588646.680527</v>
      </c>
    </row>
    <row r="40" spans="1:21" x14ac:dyDescent="0.15">
      <c r="A40">
        <v>59</v>
      </c>
      <c r="B40" s="20">
        <f>'[1]Age distribution'!AA71*SUMPRODUCT('[1]Age by Underwriting Class'!$H35:$K35,'T20 Aggregate'!$B60:$E60)+'[1]Age distribution'!D71*SUMPRODUCT('[1]Age by Underwriting Class'!$H35:$K35,'WL Aggregate'!$B60:$E60)</f>
        <v>-5206925255.2001686</v>
      </c>
      <c r="C40" s="20">
        <f>'[1]Age distribution'!AB71*SUMPRODUCT('[1]Age by Underwriting Class'!$H35:$K35,'T20 Aggregate'!$B60:$E60)+'[1]Age distribution'!E71*SUMPRODUCT('[1]Age by Underwriting Class'!$H35:$K35,'WL Aggregate'!$B60:$E60)</f>
        <v>-5908187024.7148886</v>
      </c>
      <c r="D40" s="20">
        <f>'[1]Age distribution'!AC71*SUMPRODUCT('[1]Age by Underwriting Class'!$H35:$K35,'T20 Aggregate'!$B60:$E60)+'[1]Age distribution'!F71*SUMPRODUCT('[1]Age by Underwriting Class'!$H35:$K35,'WL Aggregate'!$B60:$E60)</f>
        <v>-6594444860.4872923</v>
      </c>
      <c r="E40" s="20">
        <f>'[1]Age distribution'!AD71*SUMPRODUCT('[1]Age by Underwriting Class'!$H35:$K35,'T20 Aggregate'!$B60:$E60)+'[1]Age distribution'!G71*SUMPRODUCT('[1]Age by Underwriting Class'!$H35:$K35,'WL Aggregate'!$B60:$E60)</f>
        <v>-7275224315.439887</v>
      </c>
      <c r="F40" s="20">
        <f>'[1]Age distribution'!AE71*SUMPRODUCT('[1]Age by Underwriting Class'!$H35:$K35,'T20 Aggregate'!$B60:$E60)+'[1]Age distribution'!H71*SUMPRODUCT('[1]Age by Underwriting Class'!$H35:$K35,'WL Aggregate'!$B60:$E60)</f>
        <v>-7956498363.4130507</v>
      </c>
      <c r="G40" s="20">
        <f>'[1]Age distribution'!AF71*SUMPRODUCT('[1]Age by Underwriting Class'!$H35:$K35,'T20 Aggregate'!$B60:$E60)+'[1]Age distribution'!I71*SUMPRODUCT('[1]Age by Underwriting Class'!$H35:$K35,'WL Aggregate'!$B60:$E60)</f>
        <v>-8642237783.6147957</v>
      </c>
      <c r="H40" s="20">
        <f>'[1]Age distribution'!AG71*SUMPRODUCT('[1]Age by Underwriting Class'!$H35:$K35,'T20 Aggregate'!$B60:$E60)+'[1]Age distribution'!J71*SUMPRODUCT('[1]Age by Underwriting Class'!$H35:$K35,'WL Aggregate'!$B60:$E60)</f>
        <v>-9335204603.3124714</v>
      </c>
      <c r="I40" s="20">
        <f>'[1]Age distribution'!AH71*SUMPRODUCT('[1]Age by Underwriting Class'!$H35:$K35,'T20 Aggregate'!$B60:$E60)+'[1]Age distribution'!K71*SUMPRODUCT('[1]Age by Underwriting Class'!$H35:$K35,'WL Aggregate'!$B60:$E60)</f>
        <v>-10037391139.459515</v>
      </c>
      <c r="J40" s="20">
        <f>'[1]Age distribution'!AI71*SUMPRODUCT('[1]Age by Underwriting Class'!$H35:$K35,'T20 Aggregate'!$B60:$E60)+'[1]Age distribution'!L71*SUMPRODUCT('[1]Age by Underwriting Class'!$H35:$K35,'WL Aggregate'!$B60:$E60)</f>
        <v>-10750278211.176888</v>
      </c>
      <c r="K40" s="20">
        <f>'[1]Age distribution'!AJ71*SUMPRODUCT('[1]Age by Underwriting Class'!$H35:$K35,'T20 Aggregate'!$B60:$E60)+'[1]Age distribution'!M71*SUMPRODUCT('[1]Age by Underwriting Class'!$H35:$K35,'WL Aggregate'!$B60:$E60)</f>
        <v>-11474994635.384619</v>
      </c>
      <c r="L40" s="20">
        <f>'[1]Age distribution'!AK71*SUMPRODUCT('[1]Age by Underwriting Class'!$H35:$K35,'T20 Aggregate'!$B60:$E60)+'[1]Age distribution'!N71*SUMPRODUCT('[1]Age by Underwriting Class'!$H35:$K35,'WL Aggregate'!$B60:$E60)</f>
        <v>-12212419804.167946</v>
      </c>
      <c r="M40" s="20">
        <f>'[1]Age distribution'!AL71*SUMPRODUCT('[1]Age by Underwriting Class'!$H35:$K35,'T20 Aggregate'!$B60:$E60)+'[1]Age distribution'!O71*SUMPRODUCT('[1]Age by Underwriting Class'!$H35:$K35,'WL Aggregate'!$B60:$E60)</f>
        <v>-12963251926.856398</v>
      </c>
      <c r="N40" s="20">
        <f>'[1]Age distribution'!AM71*SUMPRODUCT('[1]Age by Underwriting Class'!$H35:$K35,'T20 Aggregate'!$B60:$E60)+'[1]Age distribution'!P71*SUMPRODUCT('[1]Age by Underwriting Class'!$H35:$K35,'WL Aggregate'!$B60:$E60)</f>
        <v>-13728054756.611023</v>
      </c>
      <c r="O40" s="20">
        <f>'[1]Age distribution'!AN71*SUMPRODUCT('[1]Age by Underwriting Class'!$H35:$K35,'T20 Aggregate'!$B60:$E60)+'[1]Age distribution'!Q71*SUMPRODUCT('[1]Age by Underwriting Class'!$H35:$K35,'WL Aggregate'!$B60:$E60)</f>
        <v>-14507290389.537386</v>
      </c>
      <c r="P40" s="20">
        <f>'[1]Age distribution'!AO71*SUMPRODUCT('[1]Age by Underwriting Class'!$H35:$K35,'T20 Aggregate'!$B60:$E60)+'[1]Age distribution'!R71*SUMPRODUCT('[1]Age by Underwriting Class'!$H35:$K35,'WL Aggregate'!$B60:$E60)</f>
        <v>-15301342791.383446</v>
      </c>
      <c r="Q40" s="20">
        <f>'[1]Age distribution'!AP71*SUMPRODUCT('[1]Age by Underwriting Class'!$H35:$K35,'T20 Aggregate'!$B60:$E60)+'[1]Age distribution'!S71*SUMPRODUCT('[1]Age by Underwriting Class'!$H35:$K35,'WL Aggregate'!$B60:$E60)</f>
        <v>-16110534997.629889</v>
      </c>
      <c r="R40" s="20">
        <f>'[1]Age distribution'!AQ71*SUMPRODUCT('[1]Age by Underwriting Class'!$H35:$K35,'T20 Aggregate'!$B60:$E60)+'[1]Age distribution'!T71*SUMPRODUCT('[1]Age by Underwriting Class'!$H35:$K35,'WL Aggregate'!$B60:$E60)</f>
        <v>-16935141902.514759</v>
      </c>
      <c r="S40" s="20">
        <f>'[1]Age distribution'!AR71*SUMPRODUCT('[1]Age by Underwriting Class'!$H35:$K35,'T20 Aggregate'!$B60:$E60)+'[1]Age distribution'!U71*SUMPRODUCT('[1]Age by Underwriting Class'!$H35:$K35,'WL Aggregate'!$B60:$E60)</f>
        <v>-17775399912.876217</v>
      </c>
      <c r="T40" s="20">
        <f>'[1]Age distribution'!AS71*SUMPRODUCT('[1]Age by Underwriting Class'!$H35:$K35,'T20 Aggregate'!$B60:$E60)+'[1]Age distribution'!V71*SUMPRODUCT('[1]Age by Underwriting Class'!$H35:$K35,'WL Aggregate'!$B60:$E60)</f>
        <v>-18631514335.008434</v>
      </c>
      <c r="U40" s="20">
        <f>'[1]Age distribution'!AT71*SUMPRODUCT('[1]Age by Underwriting Class'!$H35:$K35,'T20 Aggregate'!$B60:$E60)+'[1]Age distribution'!W71*SUMPRODUCT('[1]Age by Underwriting Class'!$H35:$K35,'WL Aggregate'!$B60:$E60)</f>
        <v>-19503665096.737839</v>
      </c>
    </row>
    <row r="41" spans="1:21" x14ac:dyDescent="0.15">
      <c r="A41">
        <v>60</v>
      </c>
      <c r="B41" s="20">
        <f>'[1]Age distribution'!AA72*SUMPRODUCT('[1]Age by Underwriting Class'!$H36:$K36,'T20 Aggregate'!$B61:$E61)+'[1]Age distribution'!D72*SUMPRODUCT('[1]Age by Underwriting Class'!$H36:$K36,'WL Aggregate'!$B61:$E61)</f>
        <v>-5347472683.1795282</v>
      </c>
      <c r="C41" s="20">
        <f>'[1]Age distribution'!AB72*SUMPRODUCT('[1]Age by Underwriting Class'!$H36:$K36,'T20 Aggregate'!$B61:$E61)+'[1]Age distribution'!E72*SUMPRODUCT('[1]Age by Underwriting Class'!$H36:$K36,'WL Aggregate'!$B61:$E61)</f>
        <v>-6067663193.4030027</v>
      </c>
      <c r="D41" s="20">
        <f>'[1]Age distribution'!AC72*SUMPRODUCT('[1]Age by Underwriting Class'!$H36:$K36,'T20 Aggregate'!$B61:$E61)+'[1]Age distribution'!F72*SUMPRODUCT('[1]Age by Underwriting Class'!$H36:$K36,'WL Aggregate'!$B61:$E61)</f>
        <v>-6772444777.6490698</v>
      </c>
      <c r="E41" s="20">
        <f>'[1]Age distribution'!AD72*SUMPRODUCT('[1]Age by Underwriting Class'!$H36:$K36,'T20 Aggregate'!$B61:$E61)+'[1]Age distribution'!G72*SUMPRODUCT('[1]Age by Underwriting Class'!$H36:$K36,'WL Aggregate'!$B61:$E61)</f>
        <v>-7471600106.4091902</v>
      </c>
      <c r="F41" s="20">
        <f>'[1]Age distribution'!AE72*SUMPRODUCT('[1]Age by Underwriting Class'!$H36:$K36,'T20 Aggregate'!$B61:$E61)+'[1]Age distribution'!H72*SUMPRODUCT('[1]Age by Underwriting Class'!$H36:$K36,'WL Aggregate'!$B61:$E61)</f>
        <v>-8171263378.4443064</v>
      </c>
      <c r="G41" s="20">
        <f>'[1]Age distribution'!AF72*SUMPRODUCT('[1]Age by Underwriting Class'!$H36:$K36,'T20 Aggregate'!$B61:$E61)+'[1]Age distribution'!I72*SUMPRODUCT('[1]Age by Underwriting Class'!$H36:$K36,'WL Aggregate'!$B61:$E61)</f>
        <v>-8875512553.8374023</v>
      </c>
      <c r="H41" s="20">
        <f>'[1]Age distribution'!AG72*SUMPRODUCT('[1]Age by Underwriting Class'!$H36:$K36,'T20 Aggregate'!$B61:$E61)+'[1]Age distribution'!J72*SUMPRODUCT('[1]Age by Underwriting Class'!$H36:$K36,'WL Aggregate'!$B61:$E61)</f>
        <v>-9587184213.6105671</v>
      </c>
      <c r="I41" s="20">
        <f>'[1]Age distribution'!AH72*SUMPRODUCT('[1]Age by Underwriting Class'!$H36:$K36,'T20 Aggregate'!$B61:$E61)+'[1]Age distribution'!K72*SUMPRODUCT('[1]Age by Underwriting Class'!$H36:$K36,'WL Aggregate'!$B61:$E61)</f>
        <v>-10308324452.140535</v>
      </c>
      <c r="J41" s="20">
        <f>'[1]Age distribution'!AI72*SUMPRODUCT('[1]Age by Underwriting Class'!$H36:$K36,'T20 Aggregate'!$B61:$E61)+'[1]Age distribution'!L72*SUMPRODUCT('[1]Age by Underwriting Class'!$H36:$K36,'WL Aggregate'!$B61:$E61)</f>
        <v>-11040454059.415634</v>
      </c>
      <c r="K41" s="20">
        <f>'[1]Age distribution'!AJ72*SUMPRODUCT('[1]Age by Underwriting Class'!$H36:$K36,'T20 Aggregate'!$B61:$E61)+'[1]Age distribution'!M72*SUMPRODUCT('[1]Age by Underwriting Class'!$H36:$K36,'WL Aggregate'!$B61:$E61)</f>
        <v>-11784732321.837784</v>
      </c>
      <c r="L41" s="20">
        <f>'[1]Age distribution'!AK72*SUMPRODUCT('[1]Age by Underwriting Class'!$H36:$K36,'T20 Aggregate'!$B61:$E61)+'[1]Age distribution'!N72*SUMPRODUCT('[1]Age by Underwriting Class'!$H36:$K36,'WL Aggregate'!$B61:$E61)</f>
        <v>-12542062368.398306</v>
      </c>
      <c r="M41" s="20">
        <f>'[1]Age distribution'!AL72*SUMPRODUCT('[1]Age by Underwriting Class'!$H36:$K36,'T20 Aggregate'!$B61:$E61)+'[1]Age distribution'!O72*SUMPRODUCT('[1]Age by Underwriting Class'!$H36:$K36,'WL Aggregate'!$B61:$E61)</f>
        <v>-13313161254.774742</v>
      </c>
      <c r="N41" s="20">
        <f>'[1]Age distribution'!AM72*SUMPRODUCT('[1]Age by Underwriting Class'!$H36:$K36,'T20 Aggregate'!$B61:$E61)+'[1]Age distribution'!P72*SUMPRODUCT('[1]Age by Underwriting Class'!$H36:$K36,'WL Aggregate'!$B61:$E61)</f>
        <v>-14098607951.180996</v>
      </c>
      <c r="O41" s="20">
        <f>'[1]Age distribution'!AN72*SUMPRODUCT('[1]Age by Underwriting Class'!$H36:$K36,'T20 Aggregate'!$B61:$E61)+'[1]Age distribution'!Q72*SUMPRODUCT('[1]Age by Underwriting Class'!$H36:$K36,'WL Aggregate'!$B61:$E61)</f>
        <v>-14898877026.807211</v>
      </c>
      <c r="P41" s="20">
        <f>'[1]Age distribution'!AO72*SUMPRODUCT('[1]Age by Underwriting Class'!$H36:$K36,'T20 Aggregate'!$B61:$E61)+'[1]Age distribution'!R72*SUMPRODUCT('[1]Age by Underwriting Class'!$H36:$K36,'WL Aggregate'!$B61:$E61)</f>
        <v>-15714362811.559784</v>
      </c>
      <c r="Q41" s="20">
        <f>'[1]Age distribution'!AP72*SUMPRODUCT('[1]Age by Underwriting Class'!$H36:$K36,'T20 Aggregate'!$B61:$E61)+'[1]Age distribution'!S72*SUMPRODUCT('[1]Age by Underwriting Class'!$H36:$K36,'WL Aggregate'!$B61:$E61)</f>
        <v>-16545397060.42347</v>
      </c>
      <c r="R41" s="20">
        <f>'[1]Age distribution'!AQ72*SUMPRODUCT('[1]Age by Underwriting Class'!$H36:$K36,'T20 Aggregate'!$B61:$E61)+'[1]Age distribution'!T72*SUMPRODUCT('[1]Age by Underwriting Class'!$H36:$K36,'WL Aggregate'!$B61:$E61)</f>
        <v>-17392262087.692535</v>
      </c>
      <c r="S41" s="20">
        <f>'[1]Age distribution'!AR72*SUMPRODUCT('[1]Age by Underwriting Class'!$H36:$K36,'T20 Aggregate'!$B61:$E61)+'[1]Age distribution'!U72*SUMPRODUCT('[1]Age by Underwriting Class'!$H36:$K36,'WL Aggregate'!$B61:$E61)</f>
        <v>-18255200681.393925</v>
      </c>
      <c r="T41" s="20">
        <f>'[1]Age distribution'!AS72*SUMPRODUCT('[1]Age by Underwriting Class'!$H36:$K36,'T20 Aggregate'!$B61:$E61)+'[1]Age distribution'!V72*SUMPRODUCT('[1]Age by Underwriting Class'!$H36:$K36,'WL Aggregate'!$B61:$E61)</f>
        <v>-19134423689.532158</v>
      </c>
      <c r="U41" s="20">
        <f>'[1]Age distribution'!AT72*SUMPRODUCT('[1]Age by Underwriting Class'!$H36:$K36,'T20 Aggregate'!$B61:$E61)+'[1]Age distribution'!W72*SUMPRODUCT('[1]Age by Underwriting Class'!$H36:$K36,'WL Aggregate'!$B61:$E61)</f>
        <v>-20030115896.618187</v>
      </c>
    </row>
    <row r="42" spans="1:21" x14ac:dyDescent="0.15">
      <c r="A42">
        <v>61</v>
      </c>
      <c r="B42" s="20">
        <f>'[1]Age distribution'!AA73*SUMPRODUCT('[1]Age by Underwriting Class'!$H37:$K37,'T20 Aggregate'!$B62:$E62)+'[1]Age distribution'!D73*SUMPRODUCT('[1]Age by Underwriting Class'!$H37:$K37,'WL Aggregate'!$B62:$E62)</f>
        <v>-5492281071.930686</v>
      </c>
      <c r="C42" s="20">
        <f>'[1]Age distribution'!AB73*SUMPRODUCT('[1]Age by Underwriting Class'!$H37:$K37,'T20 Aggregate'!$B62:$E62)+'[1]Age distribution'!E73*SUMPRODUCT('[1]Age by Underwriting Class'!$H37:$K37,'WL Aggregate'!$B62:$E62)</f>
        <v>-6231974183.393692</v>
      </c>
      <c r="D42" s="20">
        <f>'[1]Age distribution'!AC73*SUMPRODUCT('[1]Age by Underwriting Class'!$H37:$K37,'T20 Aggregate'!$B62:$E62)+'[1]Age distribution'!F73*SUMPRODUCT('[1]Age by Underwriting Class'!$H37:$K37,'WL Aggregate'!$B62:$E62)</f>
        <v>-6955841098.539566</v>
      </c>
      <c r="E42" s="20">
        <f>'[1]Age distribution'!AD73*SUMPRODUCT('[1]Age by Underwriting Class'!$H37:$K37,'T20 Aggregate'!$B62:$E62)+'[1]Age distribution'!G73*SUMPRODUCT('[1]Age by Underwriting Class'!$H37:$K37,'WL Aggregate'!$B62:$E62)</f>
        <v>-7673929400.4335184</v>
      </c>
      <c r="F42" s="20">
        <f>'[1]Age distribution'!AE73*SUMPRODUCT('[1]Age by Underwriting Class'!$H37:$K37,'T20 Aggregate'!$B62:$E62)+'[1]Age distribution'!H73*SUMPRODUCT('[1]Age by Underwriting Class'!$H37:$K37,'WL Aggregate'!$B62:$E62)</f>
        <v>-8392539400.5950747</v>
      </c>
      <c r="G42" s="20">
        <f>'[1]Age distribution'!AF73*SUMPRODUCT('[1]Age by Underwriting Class'!$H37:$K37,'T20 Aggregate'!$B62:$E62)+'[1]Age distribution'!I73*SUMPRODUCT('[1]Age by Underwriting Class'!$H37:$K37,'WL Aggregate'!$B62:$E62)</f>
        <v>-9115859489.3728771</v>
      </c>
      <c r="H42" s="20">
        <f>'[1]Age distribution'!AG73*SUMPRODUCT('[1]Age by Underwriting Class'!$H37:$K37,'T20 Aggregate'!$B62:$E62)+'[1]Age distribution'!J73*SUMPRODUCT('[1]Age by Underwriting Class'!$H37:$K37,'WL Aggregate'!$B62:$E62)</f>
        <v>-9846803061.7816658</v>
      </c>
      <c r="I42" s="20">
        <f>'[1]Age distribution'!AH73*SUMPRODUCT('[1]Age by Underwriting Class'!$H37:$K37,'T20 Aggregate'!$B62:$E62)+'[1]Age distribution'!K73*SUMPRODUCT('[1]Age by Underwriting Class'!$H37:$K37,'WL Aggregate'!$B62:$E62)</f>
        <v>-10587471619.985641</v>
      </c>
      <c r="J42" s="20">
        <f>'[1]Age distribution'!AI73*SUMPRODUCT('[1]Age by Underwriting Class'!$H37:$K37,'T20 Aggregate'!$B62:$E62)+'[1]Age distribution'!L73*SUMPRODUCT('[1]Age by Underwriting Class'!$H37:$K37,'WL Aggregate'!$B62:$E62)</f>
        <v>-11339427136.632845</v>
      </c>
      <c r="K42" s="20">
        <f>'[1]Age distribution'!AJ73*SUMPRODUCT('[1]Age by Underwriting Class'!$H37:$K37,'T20 Aggregate'!$B62:$E62)+'[1]Age distribution'!M73*SUMPRODUCT('[1]Age by Underwriting Class'!$H37:$K37,'WL Aggregate'!$B62:$E62)</f>
        <v>-12103860291.346989</v>
      </c>
      <c r="L42" s="20">
        <f>'[1]Age distribution'!AK73*SUMPRODUCT('[1]Age by Underwriting Class'!$H37:$K37,'T20 Aggregate'!$B62:$E62)+'[1]Age distribution'!N73*SUMPRODUCT('[1]Age by Underwriting Class'!$H37:$K37,'WL Aggregate'!$B62:$E62)</f>
        <v>-12881698669.654623</v>
      </c>
      <c r="M42" s="20">
        <f>'[1]Age distribution'!AL73*SUMPRODUCT('[1]Age by Underwriting Class'!$H37:$K37,'T20 Aggregate'!$B62:$E62)+'[1]Age distribution'!O73*SUMPRODUCT('[1]Age by Underwriting Class'!$H37:$K37,'WL Aggregate'!$B62:$E62)</f>
        <v>-13673678744.943949</v>
      </c>
      <c r="N42" s="20">
        <f>'[1]Age distribution'!AM73*SUMPRODUCT('[1]Age by Underwriting Class'!$H37:$K37,'T20 Aggregate'!$B62:$E62)+'[1]Age distribution'!P73*SUMPRODUCT('[1]Age by Underwriting Class'!$H37:$K37,'WL Aggregate'!$B62:$E62)</f>
        <v>-14480395165.81542</v>
      </c>
      <c r="O42" s="20">
        <f>'[1]Age distribution'!AN73*SUMPRODUCT('[1]Age by Underwriting Class'!$H37:$K37,'T20 Aggregate'!$B62:$E62)+'[1]Age distribution'!Q73*SUMPRODUCT('[1]Age by Underwriting Class'!$H37:$K37,'WL Aggregate'!$B62:$E62)</f>
        <v>-15302335352.688885</v>
      </c>
      <c r="P42" s="20">
        <f>'[1]Age distribution'!AO73*SUMPRODUCT('[1]Age by Underwriting Class'!$H37:$K37,'T20 Aggregate'!$B62:$E62)+'[1]Age distribution'!R73*SUMPRODUCT('[1]Age by Underwriting Class'!$H37:$K37,'WL Aggregate'!$B62:$E62)</f>
        <v>-16139904313.838215</v>
      </c>
      <c r="Q42" s="20">
        <f>'[1]Age distribution'!AP73*SUMPRODUCT('[1]Age by Underwriting Class'!$H37:$K37,'T20 Aggregate'!$B62:$E62)+'[1]Age distribution'!S73*SUMPRODUCT('[1]Age by Underwriting Class'!$H37:$K37,'WL Aggregate'!$B62:$E62)</f>
        <v>-16993442788.100473</v>
      </c>
      <c r="R42" s="20">
        <f>'[1]Age distribution'!AQ73*SUMPRODUCT('[1]Age by Underwriting Class'!$H37:$K37,'T20 Aggregate'!$B62:$E62)+'[1]Age distribution'!T73*SUMPRODUCT('[1]Age by Underwriting Class'!$H37:$K37,'WL Aggregate'!$B62:$E62)</f>
        <v>-17863240734.779163</v>
      </c>
      <c r="S42" s="20">
        <f>'[1]Age distribution'!AR73*SUMPRODUCT('[1]Age by Underwriting Class'!$H37:$K37,'T20 Aggregate'!$B62:$E62)+'[1]Age distribution'!U73*SUMPRODUCT('[1]Age by Underwriting Class'!$H37:$K37,'WL Aggregate'!$B62:$E62)</f>
        <v>-18749547516.547817</v>
      </c>
      <c r="T42" s="20">
        <f>'[1]Age distribution'!AS73*SUMPRODUCT('[1]Age by Underwriting Class'!$H37:$K37,'T20 Aggregate'!$B62:$E62)+'[1]Age distribution'!V73*SUMPRODUCT('[1]Age by Underwriting Class'!$H37:$K37,'WL Aggregate'!$B62:$E62)</f>
        <v>-19652579691.128719</v>
      </c>
      <c r="U42" s="20">
        <f>'[1]Age distribution'!AT73*SUMPRODUCT('[1]Age by Underwriting Class'!$H37:$K37,'T20 Aggregate'!$B62:$E62)+'[1]Age distribution'!W73*SUMPRODUCT('[1]Age by Underwriting Class'!$H37:$K37,'WL Aggregate'!$B62:$E62)</f>
        <v>-20572527046.956898</v>
      </c>
    </row>
    <row r="43" spans="1:21" x14ac:dyDescent="0.15">
      <c r="A43">
        <v>62</v>
      </c>
      <c r="B43" s="20">
        <f>'[1]Age distribution'!AA74*SUMPRODUCT('[1]Age by Underwriting Class'!$H38:$K38,'T20 Aggregate'!$B63:$E63)+'[1]Age distribution'!D74*SUMPRODUCT('[1]Age by Underwriting Class'!$H38:$K38,'WL Aggregate'!$B63:$E63)</f>
        <v>-5638657635.3894892</v>
      </c>
      <c r="C43" s="20">
        <f>'[1]Age distribution'!AB74*SUMPRODUCT('[1]Age by Underwriting Class'!$H38:$K38,'T20 Aggregate'!$B63:$E63)+'[1]Age distribution'!E74*SUMPRODUCT('[1]Age by Underwriting Class'!$H38:$K38,'WL Aggregate'!$B63:$E63)</f>
        <v>-6398064547.7763872</v>
      </c>
      <c r="D43" s="20">
        <f>'[1]Age distribution'!AC74*SUMPRODUCT('[1]Age by Underwriting Class'!$H38:$K38,'T20 Aggregate'!$B63:$E63)+'[1]Age distribution'!F74*SUMPRODUCT('[1]Age by Underwriting Class'!$H38:$K38,'WL Aggregate'!$B63:$E63)</f>
        <v>-7141223474.7572145</v>
      </c>
      <c r="E43" s="20">
        <f>'[1]Age distribution'!AD74*SUMPRODUCT('[1]Age by Underwriting Class'!$H38:$K38,'T20 Aggregate'!$B63:$E63)+'[1]Age distribution'!G74*SUMPRODUCT('[1]Age by Underwriting Class'!$H38:$K38,'WL Aggregate'!$B63:$E63)</f>
        <v>-7878449780.7909031</v>
      </c>
      <c r="F43" s="20">
        <f>'[1]Age distribution'!AE74*SUMPRODUCT('[1]Age by Underwriting Class'!$H38:$K38,'T20 Aggregate'!$B63:$E63)+'[1]Age distribution'!H74*SUMPRODUCT('[1]Age by Underwriting Class'!$H38:$K38,'WL Aggregate'!$B63:$E63)</f>
        <v>-8616211689.0418625</v>
      </c>
      <c r="G43" s="20">
        <f>'[1]Age distribution'!AF74*SUMPRODUCT('[1]Age by Underwriting Class'!$H38:$K38,'T20 Aggregate'!$B63:$E63)+'[1]Age distribution'!I74*SUMPRODUCT('[1]Age by Underwriting Class'!$H38:$K38,'WL Aggregate'!$B63:$E63)</f>
        <v>-9358809216.0077991</v>
      </c>
      <c r="H43" s="20">
        <f>'[1]Age distribution'!AG74*SUMPRODUCT('[1]Age by Underwriting Class'!$H38:$K38,'T20 Aggregate'!$B63:$E63)+'[1]Age distribution'!J74*SUMPRODUCT('[1]Age by Underwriting Class'!$H38:$K38,'WL Aggregate'!$B63:$E63)</f>
        <v>-10109233402.538525</v>
      </c>
      <c r="I43" s="20">
        <f>'[1]Age distribution'!AH74*SUMPRODUCT('[1]Age by Underwriting Class'!$H38:$K38,'T20 Aggregate'!$B63:$E63)+'[1]Age distribution'!K74*SUMPRODUCT('[1]Age by Underwriting Class'!$H38:$K38,'WL Aggregate'!$B63:$E63)</f>
        <v>-10869641758.613729</v>
      </c>
      <c r="J43" s="20">
        <f>'[1]Age distribution'!AI74*SUMPRODUCT('[1]Age by Underwriting Class'!$H38:$K38,'T20 Aggregate'!$B63:$E63)+'[1]Age distribution'!L74*SUMPRODUCT('[1]Age by Underwriting Class'!$H38:$K38,'WL Aggregate'!$B63:$E63)</f>
        <v>-11641637885.520891</v>
      </c>
      <c r="K43" s="20">
        <f>'[1]Age distribution'!AJ74*SUMPRODUCT('[1]Age by Underwriting Class'!$H38:$K38,'T20 Aggregate'!$B63:$E63)+'[1]Age distribution'!M74*SUMPRODUCT('[1]Age by Underwriting Class'!$H38:$K38,'WL Aggregate'!$B63:$E63)</f>
        <v>-12426444196.072395</v>
      </c>
      <c r="L43" s="20">
        <f>'[1]Age distribution'!AK74*SUMPRODUCT('[1]Age by Underwriting Class'!$H38:$K38,'T20 Aggregate'!$B63:$E63)+'[1]Age distribution'!N74*SUMPRODUCT('[1]Age by Underwriting Class'!$H38:$K38,'WL Aggregate'!$B63:$E63)</f>
        <v>-13225012997.177385</v>
      </c>
      <c r="M43" s="20">
        <f>'[1]Age distribution'!AL74*SUMPRODUCT('[1]Age by Underwriting Class'!$H38:$K38,'T20 Aggregate'!$B63:$E63)+'[1]Age distribution'!O74*SUMPRODUCT('[1]Age by Underwriting Class'!$H38:$K38,'WL Aggregate'!$B63:$E63)</f>
        <v>-14038100390.215097</v>
      </c>
      <c r="N43" s="20">
        <f>'[1]Age distribution'!AM74*SUMPRODUCT('[1]Age by Underwriting Class'!$H38:$K38,'T20 Aggregate'!$B63:$E63)+'[1]Age distribution'!P74*SUMPRODUCT('[1]Age by Underwriting Class'!$H38:$K38,'WL Aggregate'!$B63:$E63)</f>
        <v>-14866316871.958626</v>
      </c>
      <c r="O43" s="20">
        <f>'[1]Age distribution'!AN74*SUMPRODUCT('[1]Age by Underwriting Class'!$H38:$K38,'T20 Aggregate'!$B63:$E63)+'[1]Age distribution'!Q74*SUMPRODUCT('[1]Age by Underwriting Class'!$H38:$K38,'WL Aggregate'!$B63:$E63)</f>
        <v>-15710162853.227448</v>
      </c>
      <c r="P43" s="20">
        <f>'[1]Age distribution'!AO74*SUMPRODUCT('[1]Age by Underwriting Class'!$H38:$K38,'T20 Aggregate'!$B63:$E63)+'[1]Age distribution'!R74*SUMPRODUCT('[1]Age by Underwriting Class'!$H38:$K38,'WL Aggregate'!$B63:$E63)</f>
        <v>-16570054136.302246</v>
      </c>
      <c r="Q43" s="20">
        <f>'[1]Age distribution'!AP74*SUMPRODUCT('[1]Age by Underwriting Class'!$H38:$K38,'T20 Aggregate'!$B63:$E63)+'[1]Age distribution'!S74*SUMPRODUCT('[1]Age by Underwriting Class'!$H38:$K38,'WL Aggregate'!$B63:$E63)</f>
        <v>-17446340541.161301</v>
      </c>
      <c r="R43" s="20">
        <f>'[1]Age distribution'!AQ74*SUMPRODUCT('[1]Age by Underwriting Class'!$H38:$K38,'T20 Aggregate'!$B63:$E63)+'[1]Age distribution'!T74*SUMPRODUCT('[1]Age by Underwriting Class'!$H38:$K38,'WL Aggregate'!$B63:$E63)</f>
        <v>-18339319754.90752</v>
      </c>
      <c r="S43" s="20">
        <f>'[1]Age distribution'!AR74*SUMPRODUCT('[1]Age by Underwriting Class'!$H38:$K38,'T20 Aggregate'!$B63:$E63)+'[1]Age distribution'!U74*SUMPRODUCT('[1]Age by Underwriting Class'!$H38:$K38,'WL Aggregate'!$B63:$E63)</f>
        <v>-19249247786.059887</v>
      </c>
      <c r="T43" s="20">
        <f>'[1]Age distribution'!AS74*SUMPRODUCT('[1]Age by Underwriting Class'!$H38:$K38,'T20 Aggregate'!$B63:$E63)+'[1]Age distribution'!V74*SUMPRODUCT('[1]Age by Underwriting Class'!$H38:$K38,'WL Aggregate'!$B63:$E63)</f>
        <v>-20176346963.890755</v>
      </c>
      <c r="U43" s="20">
        <f>'[1]Age distribution'!AT74*SUMPRODUCT('[1]Age by Underwriting Class'!$H38:$K38,'T20 Aggregate'!$B63:$E63)+'[1]Age distribution'!W74*SUMPRODUCT('[1]Age by Underwriting Class'!$H38:$K38,'WL Aggregate'!$B63:$E63)</f>
        <v>-21120812134.948261</v>
      </c>
    </row>
    <row r="44" spans="1:21" x14ac:dyDescent="0.15">
      <c r="A44">
        <v>63</v>
      </c>
      <c r="B44" s="20">
        <f>'[1]Age distribution'!AA75*SUMPRODUCT('[1]Age by Underwriting Class'!$H39:$K39,'T20 Aggregate'!$B64:$E64)+'[1]Age distribution'!D75*SUMPRODUCT('[1]Age by Underwriting Class'!$H39:$K39,'WL Aggregate'!$B64:$E64)</f>
        <v>-5785533443.413106</v>
      </c>
      <c r="C44" s="20">
        <f>'[1]Age distribution'!AB75*SUMPRODUCT('[1]Age by Underwriting Class'!$H39:$K39,'T20 Aggregate'!$B64:$E64)+'[1]Age distribution'!E75*SUMPRODUCT('[1]Age by Underwriting Class'!$H39:$K39,'WL Aggregate'!$B64:$E64)</f>
        <v>-6564721394.3180208</v>
      </c>
      <c r="D44" s="20">
        <f>'[1]Age distribution'!AC75*SUMPRODUCT('[1]Age by Underwriting Class'!$H39:$K39,'T20 Aggregate'!$B64:$E64)+'[1]Age distribution'!F75*SUMPRODUCT('[1]Age by Underwriting Class'!$H39:$K39,'WL Aggregate'!$B64:$E64)</f>
        <v>-7327238132.1375856</v>
      </c>
      <c r="E44" s="20">
        <f>'[1]Age distribution'!AD75*SUMPRODUCT('[1]Age by Underwriting Class'!$H39:$K39,'T20 Aggregate'!$B64:$E64)+'[1]Age distribution'!G75*SUMPRODUCT('[1]Age by Underwriting Class'!$H39:$K39,'WL Aggregate'!$B64:$E64)</f>
        <v>-8083667716.0428324</v>
      </c>
      <c r="F44" s="20">
        <f>'[1]Age distribution'!AE75*SUMPRODUCT('[1]Age by Underwriting Class'!$H39:$K39,'T20 Aggregate'!$B64:$E64)+'[1]Age distribution'!H75*SUMPRODUCT('[1]Age by Underwriting Class'!$H39:$K39,'WL Aggregate'!$B64:$E64)</f>
        <v>-8840646853.5370274</v>
      </c>
      <c r="G44" s="20">
        <f>'[1]Age distribution'!AF75*SUMPRODUCT('[1]Age by Underwriting Class'!$H39:$K39,'T20 Aggregate'!$B64:$E64)+'[1]Age distribution'!I75*SUMPRODUCT('[1]Age by Underwriting Class'!$H39:$K39,'WL Aggregate'!$B64:$E64)</f>
        <v>-9602587567.9887447</v>
      </c>
      <c r="H44" s="20">
        <f>'[1]Age distribution'!AG75*SUMPRODUCT('[1]Age by Underwriting Class'!$H39:$K39,'T20 Aggregate'!$B64:$E64)+'[1]Age distribution'!J75*SUMPRODUCT('[1]Age by Underwriting Class'!$H39:$K39,'WL Aggregate'!$B64:$E64)</f>
        <v>-10372558810.908459</v>
      </c>
      <c r="I44" s="20">
        <f>'[1]Age distribution'!AH75*SUMPRODUCT('[1]Age by Underwriting Class'!$H39:$K39,'T20 Aggregate'!$B64:$E64)+'[1]Age distribution'!K75*SUMPRODUCT('[1]Age by Underwriting Class'!$H39:$K39,'WL Aggregate'!$B64:$E64)</f>
        <v>-11152774291.116451</v>
      </c>
      <c r="J44" s="20">
        <f>'[1]Age distribution'!AI75*SUMPRODUCT('[1]Age by Underwriting Class'!$H39:$K39,'T20 Aggregate'!$B64:$E64)+'[1]Age distribution'!L75*SUMPRODUCT('[1]Age by Underwriting Class'!$H39:$K39,'WL Aggregate'!$B64:$E64)</f>
        <v>-11944879380.521877</v>
      </c>
      <c r="K44" s="20">
        <f>'[1]Age distribution'!AJ75*SUMPRODUCT('[1]Age by Underwriting Class'!$H39:$K39,'T20 Aggregate'!$B64:$E64)+'[1]Age distribution'!M75*SUMPRODUCT('[1]Age by Underwriting Class'!$H39:$K39,'WL Aggregate'!$B64:$E64)</f>
        <v>-12750128333.357748</v>
      </c>
      <c r="L44" s="20">
        <f>'[1]Age distribution'!AK75*SUMPRODUCT('[1]Age by Underwriting Class'!$H39:$K39,'T20 Aggregate'!$B64:$E64)+'[1]Age distribution'!N75*SUMPRODUCT('[1]Age by Underwriting Class'!$H39:$K39,'WL Aggregate'!$B64:$E64)</f>
        <v>-13569498262.232691</v>
      </c>
      <c r="M44" s="20">
        <f>'[1]Age distribution'!AL75*SUMPRODUCT('[1]Age by Underwriting Class'!$H39:$K39,'T20 Aggregate'!$B64:$E64)+'[1]Age distribution'!O75*SUMPRODUCT('[1]Age by Underwriting Class'!$H39:$K39,'WL Aggregate'!$B64:$E64)</f>
        <v>-14403764963.461897</v>
      </c>
      <c r="N44" s="20">
        <f>'[1]Age distribution'!AM75*SUMPRODUCT('[1]Age by Underwriting Class'!$H39:$K39,'T20 Aggregate'!$B64:$E64)+'[1]Age distribution'!P75*SUMPRODUCT('[1]Age by Underwriting Class'!$H39:$K39,'WL Aggregate'!$B64:$E64)</f>
        <v>-15253554836.044245</v>
      </c>
      <c r="O44" s="20">
        <f>'[1]Age distribution'!AN75*SUMPRODUCT('[1]Age by Underwriting Class'!$H39:$K39,'T20 Aggregate'!$B64:$E64)+'[1]Age distribution'!Q75*SUMPRODUCT('[1]Age by Underwriting Class'!$H39:$K39,'WL Aggregate'!$B64:$E64)</f>
        <v>-16119381325.505026</v>
      </c>
      <c r="P44" s="20">
        <f>'[1]Age distribution'!AO75*SUMPRODUCT('[1]Age by Underwriting Class'!$H39:$K39,'T20 Aggregate'!$B64:$E64)+'[1]Age distribution'!R75*SUMPRODUCT('[1]Age by Underwriting Class'!$H39:$K39,'WL Aggregate'!$B64:$E64)</f>
        <v>-17001671064.946712</v>
      </c>
      <c r="Q44" s="20">
        <f>'[1]Age distribution'!AP75*SUMPRODUCT('[1]Age by Underwriting Class'!$H39:$K39,'T20 Aggregate'!$B64:$E64)+'[1]Age distribution'!S75*SUMPRODUCT('[1]Age by Underwriting Class'!$H39:$K39,'WL Aggregate'!$B64:$E64)</f>
        <v>-17900782986.461716</v>
      </c>
      <c r="R44" s="20">
        <f>'[1]Age distribution'!AQ75*SUMPRODUCT('[1]Age by Underwriting Class'!$H39:$K39,'T20 Aggregate'!$B64:$E64)+'[1]Age distribution'!T75*SUMPRODUCT('[1]Age by Underwriting Class'!$H39:$K39,'WL Aggregate'!$B64:$E64)</f>
        <v>-18817022531.309452</v>
      </c>
      <c r="S44" s="20">
        <f>'[1]Age distribution'!AR75*SUMPRODUCT('[1]Age by Underwriting Class'!$H39:$K39,'T20 Aggregate'!$B64:$E64)+'[1]Age distribution'!U75*SUMPRODUCT('[1]Age by Underwriting Class'!$H39:$K39,'WL Aggregate'!$B64:$E64)</f>
        <v>-19750652376.521259</v>
      </c>
      <c r="T44" s="20">
        <f>'[1]Age distribution'!AS75*SUMPRODUCT('[1]Age by Underwriting Class'!$H39:$K39,'T20 Aggregate'!$B64:$E64)+'[1]Age distribution'!V75*SUMPRODUCT('[1]Age by Underwriting Class'!$H39:$K39,'WL Aggregate'!$B64:$E64)</f>
        <v>-20701900642.604504</v>
      </c>
      <c r="U44" s="20">
        <f>'[1]Age distribution'!AT75*SUMPRODUCT('[1]Age by Underwriting Class'!$H39:$K39,'T20 Aggregate'!$B64:$E64)+'[1]Age distribution'!W75*SUMPRODUCT('[1]Age by Underwriting Class'!$H39:$K39,'WL Aggregate'!$B64:$E64)</f>
        <v>-21670967251.472069</v>
      </c>
    </row>
    <row r="45" spans="1:21" x14ac:dyDescent="0.15">
      <c r="A45">
        <v>64</v>
      </c>
      <c r="B45" s="20">
        <f>'[1]Age distribution'!AA76*SUMPRODUCT('[1]Age by Underwriting Class'!$H40:$K40,'T20 Aggregate'!$B65:$E65)+'[1]Age distribution'!D76*SUMPRODUCT('[1]Age by Underwriting Class'!$H40:$K40,'WL Aggregate'!$B65:$E65)</f>
        <v>-5935143744.4667149</v>
      </c>
      <c r="C45" s="20">
        <f>'[1]Age distribution'!AB76*SUMPRODUCT('[1]Age by Underwriting Class'!$H40:$K40,'T20 Aggregate'!$B65:$E65)+'[1]Age distribution'!E76*SUMPRODUCT('[1]Age by Underwriting Class'!$H40:$K40,'WL Aggregate'!$B65:$E65)</f>
        <v>-6734481011.7747602</v>
      </c>
      <c r="D45" s="20">
        <f>'[1]Age distribution'!AC76*SUMPRODUCT('[1]Age by Underwriting Class'!$H40:$K40,'T20 Aggregate'!$B65:$E65)+'[1]Age distribution'!F76*SUMPRODUCT('[1]Age by Underwriting Class'!$H40:$K40,'WL Aggregate'!$B65:$E65)</f>
        <v>-7516715958.7827072</v>
      </c>
      <c r="E45" s="20">
        <f>'[1]Age distribution'!AD76*SUMPRODUCT('[1]Age by Underwriting Class'!$H40:$K40,'T20 Aggregate'!$B65:$E65)+'[1]Age distribution'!G76*SUMPRODUCT('[1]Age by Underwriting Class'!$H40:$K40,'WL Aggregate'!$B65:$E65)</f>
        <v>-8292706341.8572617</v>
      </c>
      <c r="F45" s="20">
        <f>'[1]Age distribution'!AE76*SUMPRODUCT('[1]Age by Underwriting Class'!$H40:$K40,'T20 Aggregate'!$B65:$E65)+'[1]Age distribution'!H76*SUMPRODUCT('[1]Age by Underwriting Class'!$H40:$K40,'WL Aggregate'!$B65:$E65)</f>
        <v>-9069260489.63521</v>
      </c>
      <c r="G45" s="20">
        <f>'[1]Age distribution'!AF76*SUMPRODUCT('[1]Age by Underwriting Class'!$H40:$K40,'T20 Aggregate'!$B65:$E65)+'[1]Age distribution'!I76*SUMPRODUCT('[1]Age by Underwriting Class'!$H40:$K40,'WL Aggregate'!$B65:$E65)</f>
        <v>-9850904517.6688251</v>
      </c>
      <c r="H45" s="20">
        <f>'[1]Age distribution'!AG76*SUMPRODUCT('[1]Age by Underwriting Class'!$H40:$K40,'T20 Aggregate'!$B65:$E65)+'[1]Age distribution'!J76*SUMPRODUCT('[1]Age by Underwriting Class'!$H40:$K40,'WL Aggregate'!$B65:$E65)</f>
        <v>-10640786738.648306</v>
      </c>
      <c r="I45" s="20">
        <f>'[1]Age distribution'!AH76*SUMPRODUCT('[1]Age by Underwriting Class'!$H40:$K40,'T20 Aggregate'!$B65:$E65)+'[1]Age distribution'!K76*SUMPRODUCT('[1]Age by Underwriting Class'!$H40:$K40,'WL Aggregate'!$B65:$E65)</f>
        <v>-11441178106.528938</v>
      </c>
      <c r="J45" s="20">
        <f>'[1]Age distribution'!AI76*SUMPRODUCT('[1]Age by Underwriting Class'!$H40:$K40,'T20 Aggregate'!$B65:$E65)+'[1]Age distribution'!L76*SUMPRODUCT('[1]Age by Underwriting Class'!$H40:$K40,'WL Aggregate'!$B65:$E65)</f>
        <v>-12253766541.515392</v>
      </c>
      <c r="K45" s="20">
        <f>'[1]Age distribution'!AJ76*SUMPRODUCT('[1]Age by Underwriting Class'!$H40:$K40,'T20 Aggregate'!$B65:$E65)+'[1]Age distribution'!M76*SUMPRODUCT('[1]Age by Underwriting Class'!$H40:$K40,'WL Aggregate'!$B65:$E65)</f>
        <v>-13079838732.076048</v>
      </c>
      <c r="L45" s="20">
        <f>'[1]Age distribution'!AK76*SUMPRODUCT('[1]Age by Underwriting Class'!$H40:$K40,'T20 Aggregate'!$B65:$E65)+'[1]Age distribution'!N76*SUMPRODUCT('[1]Age by Underwriting Class'!$H40:$K40,'WL Aggregate'!$B65:$E65)</f>
        <v>-13920397058.344633</v>
      </c>
      <c r="M45" s="20">
        <f>'[1]Age distribution'!AL76*SUMPRODUCT('[1]Age by Underwriting Class'!$H40:$K40,'T20 Aggregate'!$B65:$E65)+'[1]Age distribution'!O76*SUMPRODUCT('[1]Age by Underwriting Class'!$H40:$K40,'WL Aggregate'!$B65:$E65)</f>
        <v>-14776237378.247154</v>
      </c>
      <c r="N45" s="20">
        <f>'[1]Age distribution'!AM76*SUMPRODUCT('[1]Age by Underwriting Class'!$H40:$K40,'T20 Aggregate'!$B65:$E65)+'[1]Age distribution'!P76*SUMPRODUCT('[1]Age by Underwriting Class'!$H40:$K40,'WL Aggregate'!$B65:$E65)</f>
        <v>-15648002289.071499</v>
      </c>
      <c r="O45" s="20">
        <f>'[1]Age distribution'!AN76*SUMPRODUCT('[1]Age by Underwriting Class'!$H40:$K40,'T20 Aggregate'!$B65:$E65)+'[1]Age distribution'!Q76*SUMPRODUCT('[1]Age by Underwriting Class'!$H40:$K40,'WL Aggregate'!$B65:$E65)</f>
        <v>-16536218513.725307</v>
      </c>
      <c r="P45" s="20">
        <f>'[1]Age distribution'!AO76*SUMPRODUCT('[1]Age by Underwriting Class'!$H40:$K40,'T20 Aggregate'!$B65:$E65)+'[1]Age distribution'!R76*SUMPRODUCT('[1]Age by Underwriting Class'!$H40:$K40,'WL Aggregate'!$B65:$E65)</f>
        <v>-17441323717.778069</v>
      </c>
      <c r="Q45" s="20">
        <f>'[1]Age distribution'!AP76*SUMPRODUCT('[1]Age by Underwriting Class'!$H40:$K40,'T20 Aggregate'!$B65:$E65)+'[1]Age distribution'!S76*SUMPRODUCT('[1]Age by Underwriting Class'!$H40:$K40,'WL Aggregate'!$B65:$E65)</f>
        <v>-18363686115.083145</v>
      </c>
      <c r="R45" s="20">
        <f>'[1]Age distribution'!AQ76*SUMPRODUCT('[1]Age by Underwriting Class'!$H40:$K40,'T20 Aggregate'!$B65:$E65)+'[1]Age distribution'!T76*SUMPRODUCT('[1]Age by Underwriting Class'!$H40:$K40,'WL Aggregate'!$B65:$E65)</f>
        <v>-19303619045.4212</v>
      </c>
      <c r="S45" s="20">
        <f>'[1]Age distribution'!AR76*SUMPRODUCT('[1]Age by Underwriting Class'!$H40:$K40,'T20 Aggregate'!$B65:$E65)+'[1]Age distribution'!U76*SUMPRODUCT('[1]Age by Underwriting Class'!$H40:$K40,'WL Aggregate'!$B65:$E65)</f>
        <v>-20261391978.488422</v>
      </c>
      <c r="T45" s="20">
        <f>'[1]Age distribution'!AS76*SUMPRODUCT('[1]Age by Underwriting Class'!$H40:$K40,'T20 Aggregate'!$B65:$E65)+'[1]Age distribution'!V76*SUMPRODUCT('[1]Age by Underwriting Class'!$H40:$K40,'WL Aggregate'!$B65:$E65)</f>
        <v>-21237238933.846802</v>
      </c>
      <c r="U45" s="20">
        <f>'[1]Age distribution'!AT76*SUMPRODUCT('[1]Age by Underwriting Class'!$H40:$K40,'T20 Aggregate'!$B65:$E65)+'[1]Age distribution'!W76*SUMPRODUCT('[1]Age by Underwriting Class'!$H40:$K40,'WL Aggregate'!$B65:$E65)</f>
        <v>-22231365003.265709</v>
      </c>
    </row>
    <row r="46" spans="1:21" x14ac:dyDescent="0.15">
      <c r="A46">
        <v>65</v>
      </c>
      <c r="B46" s="20">
        <f>'[1]Age distribution'!AA77*SUMPRODUCT('[1]Age by Underwriting Class'!$H41:$K41,'T20 Aggregate'!$B66:$E66)+'[1]Age distribution'!D77*SUMPRODUCT('[1]Age by Underwriting Class'!$H41:$K41,'WL Aggregate'!$B66:$E66)</f>
        <v>-6086843531.2597866</v>
      </c>
      <c r="C46" s="20">
        <f>'[1]Age distribution'!AB77*SUMPRODUCT('[1]Age by Underwriting Class'!$H41:$K41,'T20 Aggregate'!$B66:$E66)+'[1]Age distribution'!E77*SUMPRODUCT('[1]Age by Underwriting Class'!$H41:$K41,'WL Aggregate'!$B66:$E66)</f>
        <v>-6906611524.1318817</v>
      </c>
      <c r="D46" s="20">
        <f>'[1]Age distribution'!AC77*SUMPRODUCT('[1]Age by Underwriting Class'!$H41:$K41,'T20 Aggregate'!$B66:$E66)+'[1]Age distribution'!F77*SUMPRODUCT('[1]Age by Underwriting Class'!$H41:$K41,'WL Aggregate'!$B66:$E66)</f>
        <v>-7708840068.5642939</v>
      </c>
      <c r="E46" s="20">
        <f>'[1]Age distribution'!AD77*SUMPRODUCT('[1]Age by Underwriting Class'!$H41:$K41,'T20 Aggregate'!$B66:$E66)+'[1]Age distribution'!G77*SUMPRODUCT('[1]Age by Underwriting Class'!$H41:$K41,'WL Aggregate'!$B66:$E66)</f>
        <v>-8504664440.6261635</v>
      </c>
      <c r="F46" s="20">
        <f>'[1]Age distribution'!AE77*SUMPRODUCT('[1]Age by Underwriting Class'!$H41:$K41,'T20 Aggregate'!$B66:$E66)+'[1]Age distribution'!H77*SUMPRODUCT('[1]Age by Underwriting Class'!$H41:$K41,'WL Aggregate'!$B66:$E66)</f>
        <v>-9301066986.9809799</v>
      </c>
      <c r="G46" s="20">
        <f>'[1]Age distribution'!AF77*SUMPRODUCT('[1]Age by Underwriting Class'!$H41:$K41,'T20 Aggregate'!$B66:$E66)+'[1]Age distribution'!I77*SUMPRODUCT('[1]Age by Underwriting Class'!$H41:$K41,'WL Aggregate'!$B66:$E66)</f>
        <v>-10102689508.79772</v>
      </c>
      <c r="H46" s="20">
        <f>'[1]Age distribution'!AG77*SUMPRODUCT('[1]Age by Underwriting Class'!$H41:$K41,'T20 Aggregate'!$B66:$E66)+'[1]Age distribution'!J77*SUMPRODUCT('[1]Age by Underwriting Class'!$H41:$K41,'WL Aggregate'!$B66:$E66)</f>
        <v>-10912760788.319538</v>
      </c>
      <c r="I46" s="20">
        <f>'[1]Age distribution'!AH77*SUMPRODUCT('[1]Age by Underwriting Class'!$H41:$K41,'T20 Aggregate'!$B66:$E66)+'[1]Age distribution'!K77*SUMPRODUCT('[1]Age by Underwriting Class'!$H41:$K41,'WL Aggregate'!$B66:$E66)</f>
        <v>-11733609824.133101</v>
      </c>
      <c r="J46" s="20">
        <f>'[1]Age distribution'!AI77*SUMPRODUCT('[1]Age by Underwriting Class'!$H41:$K41,'T20 Aggregate'!$B66:$E66)+'[1]Age distribution'!L77*SUMPRODUCT('[1]Age by Underwriting Class'!$H41:$K41,'WL Aggregate'!$B66:$E66)</f>
        <v>-12566967678.976131</v>
      </c>
      <c r="K46" s="20">
        <f>'[1]Age distribution'!AJ77*SUMPRODUCT('[1]Age by Underwriting Class'!$H41:$K41,'T20 Aggregate'!$B66:$E66)+'[1]Age distribution'!M77*SUMPRODUCT('[1]Age by Underwriting Class'!$H41:$K41,'WL Aggregate'!$B66:$E66)</f>
        <v>-13414153928.535032</v>
      </c>
      <c r="L46" s="20">
        <f>'[1]Age distribution'!AK77*SUMPRODUCT('[1]Age by Underwriting Class'!$H41:$K41,'T20 Aggregate'!$B66:$E66)+'[1]Age distribution'!N77*SUMPRODUCT('[1]Age by Underwriting Class'!$H41:$K41,'WL Aggregate'!$B66:$E66)</f>
        <v>-14276196573.359671</v>
      </c>
      <c r="M46" s="20">
        <f>'[1]Age distribution'!AL77*SUMPRODUCT('[1]Age by Underwriting Class'!$H41:$K41,'T20 Aggregate'!$B66:$E66)+'[1]Age distribution'!O77*SUMPRODUCT('[1]Age by Underwriting Class'!$H41:$K41,'WL Aggregate'!$B66:$E66)</f>
        <v>-15153911813.17111</v>
      </c>
      <c r="N46" s="20">
        <f>'[1]Age distribution'!AM77*SUMPRODUCT('[1]Age by Underwriting Class'!$H41:$K41,'T20 Aggregate'!$B66:$E66)+'[1]Age distribution'!P77*SUMPRODUCT('[1]Age by Underwriting Class'!$H41:$K41,'WL Aggregate'!$B66:$E66)</f>
        <v>-16047958669.774616</v>
      </c>
      <c r="O46" s="20">
        <f>'[1]Age distribution'!AN77*SUMPRODUCT('[1]Age by Underwriting Class'!$H41:$K41,'T20 Aggregate'!$B66:$E66)+'[1]Age distribution'!Q77*SUMPRODUCT('[1]Age by Underwriting Class'!$H41:$K41,'WL Aggregate'!$B66:$E66)</f>
        <v>-16958877328.894606</v>
      </c>
      <c r="P46" s="20">
        <f>'[1]Age distribution'!AO77*SUMPRODUCT('[1]Age by Underwriting Class'!$H41:$K41,'T20 Aggregate'!$B66:$E66)+'[1]Age distribution'!R77*SUMPRODUCT('[1]Age by Underwriting Class'!$H41:$K41,'WL Aggregate'!$B66:$E66)</f>
        <v>-17887116642.649109</v>
      </c>
      <c r="Q46" s="20">
        <f>'[1]Age distribution'!AP77*SUMPRODUCT('[1]Age by Underwriting Class'!$H41:$K41,'T20 Aggregate'!$B66:$E66)+'[1]Age distribution'!S77*SUMPRODUCT('[1]Age by Underwriting Class'!$H41:$K41,'WL Aggregate'!$B66:$E66)</f>
        <v>-18833054236.283272</v>
      </c>
      <c r="R46" s="20">
        <f>'[1]Age distribution'!AQ77*SUMPRODUCT('[1]Age by Underwriting Class'!$H41:$K41,'T20 Aggregate'!$B66:$E66)+'[1]Age distribution'!T77*SUMPRODUCT('[1]Age by Underwriting Class'!$H41:$K41,'WL Aggregate'!$B66:$E66)</f>
        <v>-19797011458.411221</v>
      </c>
      <c r="S46" s="20">
        <f>'[1]Age distribution'!AR77*SUMPRODUCT('[1]Age by Underwriting Class'!$H41:$K41,'T20 Aggregate'!$B66:$E66)+'[1]Age distribution'!U77*SUMPRODUCT('[1]Age by Underwriting Class'!$H41:$K41,'WL Aggregate'!$B66:$E66)</f>
        <v>-20779264666.261669</v>
      </c>
      <c r="T46" s="20">
        <f>'[1]Age distribution'!AS77*SUMPRODUCT('[1]Age by Underwriting Class'!$H41:$K41,'T20 Aggregate'!$B66:$E66)+'[1]Age distribution'!V77*SUMPRODUCT('[1]Age by Underwriting Class'!$H41:$K41,'WL Aggregate'!$B66:$E66)</f>
        <v>-21780053860.838528</v>
      </c>
      <c r="U46" s="20">
        <f>'[1]Age distribution'!AT77*SUMPRODUCT('[1]Age by Underwriting Class'!$H41:$K41,'T20 Aggregate'!$B66:$E66)+'[1]Age distribution'!W77*SUMPRODUCT('[1]Age by Underwriting Class'!$H41:$K41,'WL Aggregate'!$B66:$E66)</f>
        <v>-22799589375.970837</v>
      </c>
    </row>
    <row r="47" spans="1:21" x14ac:dyDescent="0.15">
      <c r="A47" s="18" t="s">
        <v>4</v>
      </c>
      <c r="B47" s="23">
        <f t="shared" ref="B47:U47" si="0">SUM(B6:B46)</f>
        <v>-148126919510.70923</v>
      </c>
      <c r="C47" s="23">
        <f t="shared" si="0"/>
        <v>-165135530196.60596</v>
      </c>
      <c r="D47" s="23">
        <f t="shared" si="0"/>
        <v>-181873165841.66653</v>
      </c>
      <c r="E47" s="23">
        <f t="shared" si="0"/>
        <v>-198541722606.60193</v>
      </c>
      <c r="F47" s="23">
        <f t="shared" si="0"/>
        <v>-215267755440.5065</v>
      </c>
      <c r="G47" s="23">
        <f t="shared" si="0"/>
        <v>-232135396933.60461</v>
      </c>
      <c r="H47" s="23">
        <f t="shared" si="0"/>
        <v>-249203168725.12607</v>
      </c>
      <c r="I47" s="23">
        <f t="shared" si="0"/>
        <v>-266513283886.37524</v>
      </c>
      <c r="J47" s="23">
        <f t="shared" si="0"/>
        <v>-284097117908.60309</v>
      </c>
      <c r="K47" s="23">
        <f t="shared" si="0"/>
        <v>-301978588085.21613</v>
      </c>
      <c r="L47" s="23">
        <f t="shared" si="0"/>
        <v>-320176326913.78693</v>
      </c>
      <c r="M47" s="23">
        <f t="shared" si="0"/>
        <v>-338705128004.41925</v>
      </c>
      <c r="N47" s="23">
        <f t="shared" si="0"/>
        <v>-357576936119.38843</v>
      </c>
      <c r="O47" s="23">
        <f t="shared" si="0"/>
        <v>-376801542118.43652</v>
      </c>
      <c r="P47" s="23">
        <f t="shared" si="0"/>
        <v>-396387081440.79169</v>
      </c>
      <c r="Q47" s="23">
        <f t="shared" si="0"/>
        <v>-416340398539.46912</v>
      </c>
      <c r="R47" s="23">
        <f t="shared" si="0"/>
        <v>-436667317854.22565</v>
      </c>
      <c r="S47" s="23">
        <f t="shared" si="0"/>
        <v>-457372848356.49982</v>
      </c>
      <c r="T47" s="23">
        <f t="shared" si="0"/>
        <v>-478461340061.59406</v>
      </c>
      <c r="U47" s="23">
        <f t="shared" si="0"/>
        <v>-499936605267.62378</v>
      </c>
    </row>
    <row r="49" spans="1:21" x14ac:dyDescent="0.15">
      <c r="A49" s="18" t="s">
        <v>5</v>
      </c>
    </row>
    <row r="50" spans="1:21" x14ac:dyDescent="0.15">
      <c r="B50" s="19">
        <v>2024</v>
      </c>
      <c r="C50" s="19">
        <v>2025</v>
      </c>
      <c r="D50" s="19">
        <v>2026</v>
      </c>
      <c r="E50" s="19">
        <v>2027</v>
      </c>
      <c r="F50" s="19">
        <v>2028</v>
      </c>
      <c r="G50" s="19">
        <v>2029</v>
      </c>
      <c r="H50" s="19">
        <v>2030</v>
      </c>
      <c r="I50" s="19">
        <v>2031</v>
      </c>
      <c r="J50" s="19">
        <v>2032</v>
      </c>
      <c r="K50" s="19">
        <v>2033</v>
      </c>
      <c r="L50" s="19">
        <v>2034</v>
      </c>
      <c r="M50" s="19">
        <v>2035</v>
      </c>
      <c r="N50" s="19">
        <v>2036</v>
      </c>
      <c r="O50" s="19">
        <v>2037</v>
      </c>
      <c r="P50" s="19">
        <v>2038</v>
      </c>
      <c r="Q50" s="19">
        <v>2039</v>
      </c>
      <c r="R50" s="19">
        <v>2040</v>
      </c>
      <c r="S50" s="19">
        <v>2041</v>
      </c>
      <c r="T50" s="19">
        <v>2042</v>
      </c>
      <c r="U50" s="19">
        <v>2043</v>
      </c>
    </row>
    <row r="51" spans="1:21" x14ac:dyDescent="0.15">
      <c r="A51">
        <v>25</v>
      </c>
      <c r="B51" s="20">
        <f>'[1]Age distribution'!AA37*SUMPRODUCT('[1]Age by Underwriting Class'!$H$2:$K$2,'T20 Base'!$B26:$E26)+'[1]Age distribution'!D37*SUMPRODUCT('[1]Age by Underwriting Class'!$H$2:$K$2,'WL Base'!$B9:$E9)</f>
        <v>-159675680.62346411</v>
      </c>
      <c r="C51" s="20">
        <f>'[1]Age distribution'!AB37*SUMPRODUCT('[1]Age by Underwriting Class'!$H$2:$K$2,'T20 Base'!$B26:$E26)+'[1]Age distribution'!E37*SUMPRODUCT('[1]Age by Underwriting Class'!$H$2:$K$2,'WL Base'!$B9:$E9)</f>
        <v>-157899171.36269215</v>
      </c>
      <c r="D51" s="20">
        <f>'[1]Age distribution'!AC37*SUMPRODUCT('[1]Age by Underwriting Class'!$H$2:$K$2,'T20 Base'!$B26:$E26)+'[1]Age distribution'!F37*SUMPRODUCT('[1]Age by Underwriting Class'!$H$2:$K$2,'WL Base'!$B9:$E9)</f>
        <v>-156896894.78457087</v>
      </c>
      <c r="E51" s="20">
        <f>'[1]Age distribution'!AD37*SUMPRODUCT('[1]Age by Underwriting Class'!$H$2:$K$2,'T20 Base'!$B26:$E26)+'[1]Age distribution'!G37*SUMPRODUCT('[1]Age by Underwriting Class'!$H$2:$K$2,'WL Base'!$B9:$E9)</f>
        <v>-156413505.85169581</v>
      </c>
      <c r="F51" s="20">
        <f>'[1]Age distribution'!AE37*SUMPRODUCT('[1]Age by Underwriting Class'!$H$2:$K$2,'T20 Base'!$B26:$E26)+'[1]Age distribution'!H37*SUMPRODUCT('[1]Age by Underwriting Class'!$H$2:$K$2,'WL Base'!$B9:$E9)</f>
        <v>-156288891.10492265</v>
      </c>
      <c r="G51" s="20">
        <f>'[1]Age distribution'!AF37*SUMPRODUCT('[1]Age by Underwriting Class'!$H$2:$K$2,'T20 Base'!$B26:$E26)+'[1]Age distribution'!I37*SUMPRODUCT('[1]Age by Underwriting Class'!$H$2:$K$2,'WL Base'!$B9:$E9)</f>
        <v>-156416608.55882096</v>
      </c>
      <c r="H51" s="20">
        <f>'[1]Age distribution'!AG37*SUMPRODUCT('[1]Age by Underwriting Class'!$H$2:$K$2,'T20 Base'!$B26:$E26)+'[1]Age distribution'!J37*SUMPRODUCT('[1]Age by Underwriting Class'!$H$2:$K$2,'WL Base'!$B9:$E9)</f>
        <v>-156722618.42151394</v>
      </c>
      <c r="I51" s="20">
        <f>'[1]Age distribution'!AH37*SUMPRODUCT('[1]Age by Underwriting Class'!$H$2:$K$2,'T20 Base'!$B26:$E26)+'[1]Age distribution'!K37*SUMPRODUCT('[1]Age by Underwriting Class'!$H$2:$K$2,'WL Base'!$B9:$E9)</f>
        <v>-157153514.00352818</v>
      </c>
      <c r="J51" s="20">
        <f>'[1]Age distribution'!AI37*SUMPRODUCT('[1]Age by Underwriting Class'!$H$2:$K$2,'T20 Base'!$B26:$E26)+'[1]Age distribution'!L37*SUMPRODUCT('[1]Age by Underwriting Class'!$H$2:$K$2,'WL Base'!$B9:$E9)</f>
        <v>-157669599.99091083</v>
      </c>
      <c r="K51" s="20">
        <f>'[1]Age distribution'!AJ37*SUMPRODUCT('[1]Age by Underwriting Class'!$H$2:$K$2,'T20 Base'!$B26:$E26)+'[1]Age distribution'!M37*SUMPRODUCT('[1]Age by Underwriting Class'!$H$2:$K$2,'WL Base'!$B9:$E9)</f>
        <v>-158240616.95399821</v>
      </c>
      <c r="L51" s="20">
        <f>'[1]Age distribution'!AK37*SUMPRODUCT('[1]Age by Underwriting Class'!$H$2:$K$2,'T20 Base'!$B26:$E26)+'[1]Age distribution'!N37*SUMPRODUCT('[1]Age by Underwriting Class'!$H$2:$K$2,'WL Base'!$B9:$E9)</f>
        <v>-158842991.62552443</v>
      </c>
      <c r="M51" s="20">
        <f>'[1]Age distribution'!AL37*SUMPRODUCT('[1]Age by Underwriting Class'!$H$2:$K$2,'T20 Base'!$B26:$E26)+'[1]Age distribution'!O37*SUMPRODUCT('[1]Age by Underwriting Class'!$H$2:$K$2,'WL Base'!$B9:$E9)</f>
        <v>-159458007.58148611</v>
      </c>
      <c r="N51" s="20">
        <f>'[1]Age distribution'!AM37*SUMPRODUCT('[1]Age by Underwriting Class'!$H$2:$K$2,'T20 Base'!$B26:$E26)+'[1]Age distribution'!P37*SUMPRODUCT('[1]Age by Underwriting Class'!$H$2:$K$2,'WL Base'!$B9:$E9)</f>
        <v>-160070552.67320615</v>
      </c>
      <c r="O51" s="20">
        <f>'[1]Age distribution'!AN37*SUMPRODUCT('[1]Age by Underwriting Class'!$H$2:$K$2,'T20 Base'!$B26:$E26)+'[1]Age distribution'!Q37*SUMPRODUCT('[1]Age by Underwriting Class'!$H$2:$K$2,'WL Base'!$B9:$E9)</f>
        <v>-160668239.80375502</v>
      </c>
      <c r="P51" s="20">
        <f>'[1]Age distribution'!AO37*SUMPRODUCT('[1]Age by Underwriting Class'!$H$2:$K$2,'T20 Base'!$B26:$E26)+'[1]Age distribution'!R37*SUMPRODUCT('[1]Age by Underwriting Class'!$H$2:$K$2,'WL Base'!$B9:$E9)</f>
        <v>-161240776.26371497</v>
      </c>
      <c r="Q51" s="20">
        <f>'[1]Age distribution'!AP37*SUMPRODUCT('[1]Age by Underwriting Class'!$H$2:$K$2,'T20 Base'!$B26:$E26)+'[1]Age distribution'!S37*SUMPRODUCT('[1]Age by Underwriting Class'!$H$2:$K$2,'WL Base'!$B9:$E9)</f>
        <v>-161779502.660023</v>
      </c>
      <c r="R51" s="20">
        <f>'[1]Age distribution'!AQ37*SUMPRODUCT('[1]Age by Underwriting Class'!$H$2:$K$2,'T20 Base'!$B26:$E26)+'[1]Age distribution'!T37*SUMPRODUCT('[1]Age by Underwriting Class'!$H$2:$K$2,'WL Base'!$B9:$E9)</f>
        <v>-162277050.08926043</v>
      </c>
      <c r="S51" s="20">
        <f>'[1]Age distribution'!AR37*SUMPRODUCT('[1]Age by Underwriting Class'!$H$2:$K$2,'T20 Base'!$B26:$E26)+'[1]Age distribution'!U37*SUMPRODUCT('[1]Age by Underwriting Class'!$H$2:$K$2,'WL Base'!$B9:$E9)</f>
        <v>-162727081.35363662</v>
      </c>
      <c r="T51" s="20">
        <f>'[1]Age distribution'!AS37*SUMPRODUCT('[1]Age by Underwriting Class'!$H$2:$K$2,'T20 Base'!$B26:$E26)+'[1]Age distribution'!V37*SUMPRODUCT('[1]Age by Underwriting Class'!$H$2:$K$2,'WL Base'!$B9:$E9)</f>
        <v>-163124092.94655347</v>
      </c>
      <c r="U51" s="20">
        <f>'[1]Age distribution'!AT37*SUMPRODUCT('[1]Age by Underwriting Class'!$H$2:$K$2,'T20 Base'!$B26:$E26)+'[1]Age distribution'!W37*SUMPRODUCT('[1]Age by Underwriting Class'!$H$2:$K$2,'WL Base'!$B9:$E9)</f>
        <v>-163463261.66478589</v>
      </c>
    </row>
    <row r="52" spans="1:21" x14ac:dyDescent="0.15">
      <c r="A52">
        <v>26</v>
      </c>
      <c r="B52" s="20">
        <f>'[1]Age distribution'!AA38*SUMPRODUCT('[1]Age by Underwriting Class'!$H$2:$K$2,'T20 Base'!$B27:$E27)+'[1]Age distribution'!D38*SUMPRODUCT('[1]Age by Underwriting Class'!$H$2:$K$2,'WL Base'!$B10:$E10)</f>
        <v>-170414813.53383079</v>
      </c>
      <c r="C52" s="20">
        <f>'[1]Age distribution'!AB38*SUMPRODUCT('[1]Age by Underwriting Class'!$H$2:$K$2,'T20 Base'!$B27:$E27)+'[1]Age distribution'!E38*SUMPRODUCT('[1]Age by Underwriting Class'!$H$2:$K$2,'WL Base'!$B10:$E10)</f>
        <v>-168518823.52938241</v>
      </c>
      <c r="D52" s="20">
        <f>'[1]Age distribution'!AC38*SUMPRODUCT('[1]Age by Underwriting Class'!$H$2:$K$2,'T20 Base'!$B27:$E27)+'[1]Age distribution'!F38*SUMPRODUCT('[1]Age by Underwriting Class'!$H$2:$K$2,'WL Base'!$B10:$E10)</f>
        <v>-167449137.92977855</v>
      </c>
      <c r="E52" s="20">
        <f>'[1]Age distribution'!AD38*SUMPRODUCT('[1]Age by Underwriting Class'!$H$2:$K$2,'T20 Base'!$B27:$E27)+'[1]Age distribution'!G38*SUMPRODUCT('[1]Age by Underwriting Class'!$H$2:$K$2,'WL Base'!$B10:$E10)</f>
        <v>-166933238.23523161</v>
      </c>
      <c r="F52" s="20">
        <f>'[1]Age distribution'!AE38*SUMPRODUCT('[1]Age by Underwriting Class'!$H$2:$K$2,'T20 Base'!$B27:$E27)+'[1]Age distribution'!H38*SUMPRODUCT('[1]Age by Underwriting Class'!$H$2:$K$2,'WL Base'!$B10:$E10)</f>
        <v>-166800242.41049489</v>
      </c>
      <c r="G52" s="20">
        <f>'[1]Age distribution'!AF38*SUMPRODUCT('[1]Age by Underwriting Class'!$H$2:$K$2,'T20 Base'!$B27:$E27)+'[1]Age distribution'!I38*SUMPRODUCT('[1]Age by Underwriting Class'!$H$2:$K$2,'WL Base'!$B10:$E10)</f>
        <v>-166936549.61774218</v>
      </c>
      <c r="H52" s="20">
        <f>'[1]Age distribution'!AG38*SUMPRODUCT('[1]Age by Underwriting Class'!$H$2:$K$2,'T20 Base'!$B27:$E27)+'[1]Age distribution'!J38*SUMPRODUCT('[1]Age by Underwriting Class'!$H$2:$K$2,'WL Base'!$B10:$E10)</f>
        <v>-167263140.45165455</v>
      </c>
      <c r="I52" s="20">
        <f>'[1]Age distribution'!AH38*SUMPRODUCT('[1]Age by Underwriting Class'!$H$2:$K$2,'T20 Base'!$B27:$E27)+'[1]Age distribution'!K38*SUMPRODUCT('[1]Age by Underwriting Class'!$H$2:$K$2,'WL Base'!$B10:$E10)</f>
        <v>-167723016.30735648</v>
      </c>
      <c r="J52" s="20">
        <f>'[1]Age distribution'!AI38*SUMPRODUCT('[1]Age by Underwriting Class'!$H$2:$K$2,'T20 Base'!$B27:$E27)+'[1]Age distribution'!L38*SUMPRODUCT('[1]Age by Underwriting Class'!$H$2:$K$2,'WL Base'!$B10:$E10)</f>
        <v>-168273812.12650585</v>
      </c>
      <c r="K52" s="20">
        <f>'[1]Age distribution'!AJ38*SUMPRODUCT('[1]Age by Underwriting Class'!$H$2:$K$2,'T20 Base'!$B27:$E27)+'[1]Age distribution'!M38*SUMPRODUCT('[1]Age by Underwriting Class'!$H$2:$K$2,'WL Base'!$B10:$E10)</f>
        <v>-168883233.35401678</v>
      </c>
      <c r="L52" s="20">
        <f>'[1]Age distribution'!AK38*SUMPRODUCT('[1]Age by Underwriting Class'!$H$2:$K$2,'T20 Base'!$B27:$E27)+'[1]Age distribution'!N38*SUMPRODUCT('[1]Age by Underwriting Class'!$H$2:$K$2,'WL Base'!$B10:$E10)</f>
        <v>-169526121.28112519</v>
      </c>
      <c r="M52" s="20">
        <f>'[1]Age distribution'!AL38*SUMPRODUCT('[1]Age by Underwriting Class'!$H$2:$K$2,'T20 Base'!$B27:$E27)+'[1]Age distribution'!O38*SUMPRODUCT('[1]Age by Underwriting Class'!$H$2:$K$2,'WL Base'!$B10:$E10)</f>
        <v>-170182500.69373399</v>
      </c>
      <c r="N52" s="20">
        <f>'[1]Age distribution'!AM38*SUMPRODUCT('[1]Age by Underwriting Class'!$H$2:$K$2,'T20 Base'!$B27:$E27)+'[1]Age distribution'!P38*SUMPRODUCT('[1]Age by Underwriting Class'!$H$2:$K$2,'WL Base'!$B10:$E10)</f>
        <v>-170836243.06188267</v>
      </c>
      <c r="O52" s="20">
        <f>'[1]Age distribution'!AN38*SUMPRODUCT('[1]Age by Underwriting Class'!$H$2:$K$2,'T20 Base'!$B27:$E27)+'[1]Age distribution'!Q38*SUMPRODUCT('[1]Age by Underwriting Class'!$H$2:$K$2,'WL Base'!$B10:$E10)</f>
        <v>-171474128.18318826</v>
      </c>
      <c r="P52" s="20">
        <f>'[1]Age distribution'!AO38*SUMPRODUCT('[1]Age by Underwriting Class'!$H$2:$K$2,'T20 Base'!$B27:$E27)+'[1]Age distribution'!R38*SUMPRODUCT('[1]Age by Underwriting Class'!$H$2:$K$2,'WL Base'!$B10:$E10)</f>
        <v>-172085171.10271388</v>
      </c>
      <c r="Q52" s="20">
        <f>'[1]Age distribution'!AP38*SUMPRODUCT('[1]Age by Underwriting Class'!$H$2:$K$2,'T20 Base'!$B27:$E27)+'[1]Age distribution'!S38*SUMPRODUCT('[1]Age by Underwriting Class'!$H$2:$K$2,'WL Base'!$B10:$E10)</f>
        <v>-172660130.03205186</v>
      </c>
      <c r="R52" s="20">
        <f>'[1]Age distribution'!AQ38*SUMPRODUCT('[1]Age by Underwriting Class'!$H$2:$K$2,'T20 Base'!$B27:$E27)+'[1]Age distribution'!T38*SUMPRODUCT('[1]Age by Underwriting Class'!$H$2:$K$2,'WL Base'!$B10:$E10)</f>
        <v>-173191140.46549213</v>
      </c>
      <c r="S52" s="20">
        <f>'[1]Age distribution'!AR38*SUMPRODUCT('[1]Age by Underwriting Class'!$H$2:$K$2,'T20 Base'!$B27:$E27)+'[1]Age distribution'!U38*SUMPRODUCT('[1]Age by Underwriting Class'!$H$2:$K$2,'WL Base'!$B10:$E10)</f>
        <v>-173671438.99125144</v>
      </c>
      <c r="T52" s="20">
        <f>'[1]Age distribution'!AS38*SUMPRODUCT('[1]Age by Underwriting Class'!$H$2:$K$2,'T20 Base'!$B27:$E27)+'[1]Age distribution'!V38*SUMPRODUCT('[1]Age by Underwriting Class'!$H$2:$K$2,'WL Base'!$B10:$E10)</f>
        <v>-174095151.95939738</v>
      </c>
      <c r="U52" s="20">
        <f>'[1]Age distribution'!AT38*SUMPRODUCT('[1]Age by Underwriting Class'!$H$2:$K$2,'T20 Base'!$B27:$E27)+'[1]Age distribution'!W38*SUMPRODUCT('[1]Age by Underwriting Class'!$H$2:$K$2,'WL Base'!$B10:$E10)</f>
        <v>-174457131.77779183</v>
      </c>
    </row>
    <row r="53" spans="1:21" x14ac:dyDescent="0.15">
      <c r="A53">
        <v>27</v>
      </c>
      <c r="B53" s="20">
        <f>'[1]Age distribution'!AA39*SUMPRODUCT('[1]Age by Underwriting Class'!$H3:$K3,'T20 Base'!$B28:$E28)+'[1]Age distribution'!D39*SUMPRODUCT('[1]Age by Underwriting Class'!$H3:$K3,'WL Base'!$B11:$E11)</f>
        <v>-182210726.16796848</v>
      </c>
      <c r="C53" s="20">
        <f>'[1]Age distribution'!AB39*SUMPRODUCT('[1]Age by Underwriting Class'!$H3:$K3,'T20 Base'!$B28:$E28)+'[1]Age distribution'!E39*SUMPRODUCT('[1]Age by Underwriting Class'!$H3:$K3,'WL Base'!$B11:$E11)</f>
        <v>-180183497.96899995</v>
      </c>
      <c r="D53" s="20">
        <f>'[1]Age distribution'!AC39*SUMPRODUCT('[1]Age by Underwriting Class'!$H3:$K3,'T20 Base'!$B28:$E28)+'[1]Age distribution'!F39*SUMPRODUCT('[1]Age by Underwriting Class'!$H3:$K3,'WL Base'!$B11:$E11)</f>
        <v>-179039769.99234408</v>
      </c>
      <c r="E53" s="20">
        <f>'[1]Age distribution'!AD39*SUMPRODUCT('[1]Age by Underwriting Class'!$H3:$K3,'T20 Base'!$B28:$E28)+'[1]Age distribution'!G39*SUMPRODUCT('[1]Age by Underwriting Class'!$H3:$K3,'WL Base'!$B11:$E11)</f>
        <v>-178488160.32870078</v>
      </c>
      <c r="F53" s="20">
        <f>'[1]Age distribution'!AE39*SUMPRODUCT('[1]Age by Underwriting Class'!$H3:$K3,'T20 Base'!$B28:$E28)+'[1]Age distribution'!H39*SUMPRODUCT('[1]Age by Underwriting Class'!$H3:$K3,'WL Base'!$B11:$E11)</f>
        <v>-178345958.68965268</v>
      </c>
      <c r="G53" s="20">
        <f>'[1]Age distribution'!AF39*SUMPRODUCT('[1]Age by Underwriting Class'!$H3:$K3,'T20 Base'!$B28:$E28)+'[1]Age distribution'!I39*SUMPRODUCT('[1]Age by Underwriting Class'!$H3:$K3,'WL Base'!$B11:$E11)</f>
        <v>-178491700.92120773</v>
      </c>
      <c r="H53" s="20">
        <f>'[1]Age distribution'!AG39*SUMPRODUCT('[1]Age by Underwriting Class'!$H3:$K3,'T20 Base'!$B28:$E28)+'[1]Age distribution'!J39*SUMPRODUCT('[1]Age by Underwriting Class'!$H3:$K3,'WL Base'!$B11:$E11)</f>
        <v>-178840897.98790029</v>
      </c>
      <c r="I53" s="20">
        <f>'[1]Age distribution'!AH39*SUMPRODUCT('[1]Age by Underwriting Class'!$H3:$K3,'T20 Base'!$B28:$E28)+'[1]Age distribution'!K39*SUMPRODUCT('[1]Age by Underwriting Class'!$H3:$K3,'WL Base'!$B11:$E11)</f>
        <v>-179332605.90857309</v>
      </c>
      <c r="J53" s="20">
        <f>'[1]Age distribution'!AI39*SUMPRODUCT('[1]Age by Underwriting Class'!$H3:$K3,'T20 Base'!$B28:$E28)+'[1]Age distribution'!L39*SUMPRODUCT('[1]Age by Underwriting Class'!$H3:$K3,'WL Base'!$B11:$E11)</f>
        <v>-179921527.16545412</v>
      </c>
      <c r="K53" s="20">
        <f>'[1]Age distribution'!AJ39*SUMPRODUCT('[1]Age by Underwriting Class'!$H3:$K3,'T20 Base'!$B28:$E28)+'[1]Age distribution'!M39*SUMPRODUCT('[1]Age by Underwriting Class'!$H3:$K3,'WL Base'!$B11:$E11)</f>
        <v>-180573131.81239933</v>
      </c>
      <c r="L53" s="20">
        <f>'[1]Age distribution'!AK39*SUMPRODUCT('[1]Age by Underwriting Class'!$H3:$K3,'T20 Base'!$B28:$E28)+'[1]Age distribution'!N39*SUMPRODUCT('[1]Age by Underwriting Class'!$H3:$K3,'WL Base'!$B11:$E11)</f>
        <v>-181260519.68446237</v>
      </c>
      <c r="M53" s="20">
        <f>'[1]Age distribution'!AL39*SUMPRODUCT('[1]Age by Underwriting Class'!$H3:$K3,'T20 Base'!$B28:$E28)+'[1]Age distribution'!O39*SUMPRODUCT('[1]Age by Underwriting Class'!$H3:$K3,'WL Base'!$B11:$E11)</f>
        <v>-181962332.9067584</v>
      </c>
      <c r="N53" s="20">
        <f>'[1]Age distribution'!AM39*SUMPRODUCT('[1]Age by Underwriting Class'!$H3:$K3,'T20 Base'!$B28:$E28)+'[1]Age distribution'!P39*SUMPRODUCT('[1]Age by Underwriting Class'!$H3:$K3,'WL Base'!$B11:$E11)</f>
        <v>-182661326.55148336</v>
      </c>
      <c r="O53" s="20">
        <f>'[1]Age distribution'!AN39*SUMPRODUCT('[1]Age by Underwriting Class'!$H3:$K3,'T20 Base'!$B28:$E28)+'[1]Age distribution'!Q39*SUMPRODUCT('[1]Age by Underwriting Class'!$H3:$K3,'WL Base'!$B11:$E11)</f>
        <v>-183343365.32941952</v>
      </c>
      <c r="P53" s="20">
        <f>'[1]Age distribution'!AO39*SUMPRODUCT('[1]Age by Underwriting Class'!$H3:$K3,'T20 Base'!$B28:$E28)+'[1]Age distribution'!R39*SUMPRODUCT('[1]Age by Underwriting Class'!$H3:$K3,'WL Base'!$B11:$E11)</f>
        <v>-183996703.91999021</v>
      </c>
      <c r="Q53" s="20">
        <f>'[1]Age distribution'!AP39*SUMPRODUCT('[1]Age by Underwriting Class'!$H3:$K3,'T20 Base'!$B28:$E28)+'[1]Age distribution'!S39*SUMPRODUCT('[1]Age by Underwriting Class'!$H3:$K3,'WL Base'!$B11:$E11)</f>
        <v>-184611460.82908154</v>
      </c>
      <c r="R53" s="20">
        <f>'[1]Age distribution'!AQ39*SUMPRODUCT('[1]Age by Underwriting Class'!$H3:$K3,'T20 Base'!$B28:$E28)+'[1]Age distribution'!T39*SUMPRODUCT('[1]Age by Underwriting Class'!$H3:$K3,'WL Base'!$B11:$E11)</f>
        <v>-185179227.17916301</v>
      </c>
      <c r="S53" s="20">
        <f>'[1]Age distribution'!AR39*SUMPRODUCT('[1]Age by Underwriting Class'!$H3:$K3,'T20 Base'!$B28:$E28)+'[1]Age distribution'!U39*SUMPRODUCT('[1]Age by Underwriting Class'!$H3:$K3,'WL Base'!$B11:$E11)</f>
        <v>-185692771.40305546</v>
      </c>
      <c r="T53" s="20">
        <f>'[1]Age distribution'!AS39*SUMPRODUCT('[1]Age by Underwriting Class'!$H3:$K3,'T20 Base'!$B28:$E28)+'[1]Age distribution'!V39*SUMPRODUCT('[1]Age by Underwriting Class'!$H3:$K3,'WL Base'!$B11:$E11)</f>
        <v>-186145813.28369766</v>
      </c>
      <c r="U53" s="20">
        <f>'[1]Age distribution'!AT39*SUMPRODUCT('[1]Age by Underwriting Class'!$H3:$K3,'T20 Base'!$B28:$E28)+'[1]Age distribution'!W39*SUMPRODUCT('[1]Age by Underwriting Class'!$H3:$K3,'WL Base'!$B11:$E11)</f>
        <v>-186532848.91868785</v>
      </c>
    </row>
    <row r="54" spans="1:21" x14ac:dyDescent="0.15">
      <c r="A54">
        <v>28</v>
      </c>
      <c r="B54" s="20">
        <f>'[1]Age distribution'!AA40*SUMPRODUCT('[1]Age by Underwriting Class'!$H4:$K4,'T20 Base'!$B29:$E29)+'[1]Age distribution'!D40*SUMPRODUCT('[1]Age by Underwriting Class'!$H4:$K4,'WL Base'!$B12:$E12)</f>
        <v>-194549684.58161357</v>
      </c>
      <c r="C54" s="20">
        <f>'[1]Age distribution'!AB40*SUMPRODUCT('[1]Age by Underwriting Class'!$H4:$K4,'T20 Base'!$B29:$E29)+'[1]Age distribution'!E40*SUMPRODUCT('[1]Age by Underwriting Class'!$H4:$K4,'WL Base'!$B12:$E12)</f>
        <v>-192385176.4048517</v>
      </c>
      <c r="D54" s="20">
        <f>'[1]Age distribution'!AC40*SUMPRODUCT('[1]Age by Underwriting Class'!$H4:$K4,'T20 Base'!$B29:$E29)+'[1]Age distribution'!F40*SUMPRODUCT('[1]Age by Underwriting Class'!$H4:$K4,'WL Base'!$B12:$E12)</f>
        <v>-191163997.3788681</v>
      </c>
      <c r="E54" s="20">
        <f>'[1]Age distribution'!AD40*SUMPRODUCT('[1]Age by Underwriting Class'!$H4:$K4,'T20 Base'!$B29:$E29)+'[1]Age distribution'!G40*SUMPRODUCT('[1]Age by Underwriting Class'!$H4:$K4,'WL Base'!$B12:$E12)</f>
        <v>-190575033.77430487</v>
      </c>
      <c r="F54" s="20">
        <f>'[1]Age distribution'!AE40*SUMPRODUCT('[1]Age by Underwriting Class'!$H4:$K4,'T20 Base'!$B29:$E29)+'[1]Age distribution'!H40*SUMPRODUCT('[1]Age by Underwriting Class'!$H4:$K4,'WL Base'!$B12:$E12)</f>
        <v>-190423202.51494041</v>
      </c>
      <c r="G54" s="20">
        <f>'[1]Age distribution'!AF40*SUMPRODUCT('[1]Age by Underwriting Class'!$H4:$K4,'T20 Base'!$B29:$E29)+'[1]Age distribution'!I40*SUMPRODUCT('[1]Age by Underwriting Class'!$H4:$K4,'WL Base'!$B12:$E12)</f>
        <v>-190578814.12889728</v>
      </c>
      <c r="H54" s="20">
        <f>'[1]Age distribution'!AG40*SUMPRODUCT('[1]Age by Underwriting Class'!$H4:$K4,'T20 Base'!$B29:$E29)+'[1]Age distribution'!J40*SUMPRODUCT('[1]Age by Underwriting Class'!$H4:$K4,'WL Base'!$B12:$E12)</f>
        <v>-190951658.14642915</v>
      </c>
      <c r="I54" s="20">
        <f>'[1]Age distribution'!AH40*SUMPRODUCT('[1]Age by Underwriting Class'!$H4:$K4,'T20 Base'!$B29:$E29)+'[1]Age distribution'!K40*SUMPRODUCT('[1]Age by Underwriting Class'!$H4:$K4,'WL Base'!$B12:$E12)</f>
        <v>-191476663.57769555</v>
      </c>
      <c r="J54" s="20">
        <f>'[1]Age distribution'!AI40*SUMPRODUCT('[1]Age by Underwriting Class'!$H4:$K4,'T20 Base'!$B29:$E29)+'[1]Age distribution'!L40*SUMPRODUCT('[1]Age by Underwriting Class'!$H4:$K4,'WL Base'!$B12:$E12)</f>
        <v>-192105465.44451866</v>
      </c>
      <c r="K54" s="20">
        <f>'[1]Age distribution'!AJ40*SUMPRODUCT('[1]Age by Underwriting Class'!$H4:$K4,'T20 Base'!$B29:$E29)+'[1]Age distribution'!M40*SUMPRODUCT('[1]Age by Underwriting Class'!$H4:$K4,'WL Base'!$B12:$E12)</f>
        <v>-192801195.49950036</v>
      </c>
      <c r="L54" s="20">
        <f>'[1]Age distribution'!AK40*SUMPRODUCT('[1]Age by Underwriting Class'!$H4:$K4,'T20 Base'!$B29:$E29)+'[1]Age distribution'!N40*SUMPRODUCT('[1]Age by Underwriting Class'!$H4:$K4,'WL Base'!$B12:$E12)</f>
        <v>-193535131.95048523</v>
      </c>
      <c r="M54" s="20">
        <f>'[1]Age distribution'!AL40*SUMPRODUCT('[1]Age by Underwriting Class'!$H4:$K4,'T20 Base'!$B29:$E29)+'[1]Age distribution'!O40*SUMPRODUCT('[1]Age by Underwriting Class'!$H4:$K4,'WL Base'!$B12:$E12)</f>
        <v>-194284470.60855648</v>
      </c>
      <c r="N54" s="20">
        <f>'[1]Age distribution'!AM40*SUMPRODUCT('[1]Age by Underwriting Class'!$H4:$K4,'T20 Base'!$B29:$E29)+'[1]Age distribution'!P40*SUMPRODUCT('[1]Age by Underwriting Class'!$H4:$K4,'WL Base'!$B12:$E12)</f>
        <v>-195030798.75270995</v>
      </c>
      <c r="O54" s="20">
        <f>'[1]Age distribution'!AN40*SUMPRODUCT('[1]Age by Underwriting Class'!$H4:$K4,'T20 Base'!$B29:$E29)+'[1]Age distribution'!Q40*SUMPRODUCT('[1]Age by Underwriting Class'!$H4:$K4,'WL Base'!$B12:$E12)</f>
        <v>-195759023.87924612</v>
      </c>
      <c r="P54" s="20">
        <f>'[1]Age distribution'!AO40*SUMPRODUCT('[1]Age by Underwriting Class'!$H4:$K4,'T20 Base'!$B29:$E29)+'[1]Age distribution'!R40*SUMPRODUCT('[1]Age by Underwriting Class'!$H4:$K4,'WL Base'!$B12:$E12)</f>
        <v>-196456605.29716629</v>
      </c>
      <c r="Q54" s="20">
        <f>'[1]Age distribution'!AP40*SUMPRODUCT('[1]Age by Underwriting Class'!$H4:$K4,'T20 Base'!$B29:$E29)+'[1]Age distribution'!S40*SUMPRODUCT('[1]Age by Underwriting Class'!$H4:$K4,'WL Base'!$B12:$E12)</f>
        <v>-197112992.35666263</v>
      </c>
      <c r="R54" s="20">
        <f>'[1]Age distribution'!AQ40*SUMPRODUCT('[1]Age by Underwriting Class'!$H4:$K4,'T20 Base'!$B29:$E29)+'[1]Age distribution'!T40*SUMPRODUCT('[1]Age by Underwriting Class'!$H4:$K4,'WL Base'!$B12:$E12)</f>
        <v>-197719206.74726102</v>
      </c>
      <c r="S54" s="20">
        <f>'[1]Age distribution'!AR40*SUMPRODUCT('[1]Age by Underwriting Class'!$H4:$K4,'T20 Base'!$B29:$E29)+'[1]Age distribution'!U40*SUMPRODUCT('[1]Age by Underwriting Class'!$H4:$K4,'WL Base'!$B12:$E12)</f>
        <v>-198267527.19402158</v>
      </c>
      <c r="T54" s="20">
        <f>'[1]Age distribution'!AS40*SUMPRODUCT('[1]Age by Underwriting Class'!$H4:$K4,'T20 Base'!$B29:$E29)+'[1]Age distribution'!V40*SUMPRODUCT('[1]Age by Underwriting Class'!$H4:$K4,'WL Base'!$B12:$E12)</f>
        <v>-198751248.19571471</v>
      </c>
      <c r="U54" s="20">
        <f>'[1]Age distribution'!AT40*SUMPRODUCT('[1]Age by Underwriting Class'!$H4:$K4,'T20 Base'!$B29:$E29)+'[1]Age distribution'!W40*SUMPRODUCT('[1]Age by Underwriting Class'!$H4:$K4,'WL Base'!$B12:$E12)</f>
        <v>-199164493.13629946</v>
      </c>
    </row>
    <row r="55" spans="1:21" x14ac:dyDescent="0.15">
      <c r="A55">
        <v>29</v>
      </c>
      <c r="B55" s="20">
        <f>'[1]Age distribution'!AA41*SUMPRODUCT('[1]Age by Underwriting Class'!$H5:$K5,'T20 Base'!$B30:$E30)+'[1]Age distribution'!D41*SUMPRODUCT('[1]Age by Underwriting Class'!$H5:$K5,'WL Base'!$B13:$E13)</f>
        <v>-208615933.38388494</v>
      </c>
      <c r="C55" s="20">
        <f>'[1]Age distribution'!AB41*SUMPRODUCT('[1]Age by Underwriting Class'!$H5:$K5,'T20 Base'!$B30:$E30)+'[1]Age distribution'!E41*SUMPRODUCT('[1]Age by Underwriting Class'!$H5:$K5,'WL Base'!$B13:$E13)</f>
        <v>-206294927.85471484</v>
      </c>
      <c r="D55" s="20">
        <f>'[1]Age distribution'!AC41*SUMPRODUCT('[1]Age by Underwriting Class'!$H5:$K5,'T20 Base'!$B30:$E30)+'[1]Age distribution'!F41*SUMPRODUCT('[1]Age by Underwriting Class'!$H5:$K5,'WL Base'!$B13:$E13)</f>
        <v>-204985455.66059506</v>
      </c>
      <c r="E55" s="20">
        <f>'[1]Age distribution'!AD41*SUMPRODUCT('[1]Age by Underwriting Class'!$H5:$K5,'T20 Base'!$B30:$E30)+'[1]Age distribution'!G41*SUMPRODUCT('[1]Age by Underwriting Class'!$H5:$K5,'WL Base'!$B13:$E13)</f>
        <v>-204353909.0592252</v>
      </c>
      <c r="F55" s="20">
        <f>'[1]Age distribution'!AE41*SUMPRODUCT('[1]Age by Underwriting Class'!$H5:$K5,'T20 Base'!$B30:$E30)+'[1]Age distribution'!H41*SUMPRODUCT('[1]Age by Underwriting Class'!$H5:$K5,'WL Base'!$B13:$E13)</f>
        <v>-204191100.1605252</v>
      </c>
      <c r="G55" s="20">
        <f>'[1]Age distribution'!AF41*SUMPRODUCT('[1]Age by Underwriting Class'!$H5:$K5,'T20 Base'!$B30:$E30)+'[1]Age distribution'!I41*SUMPRODUCT('[1]Age by Underwriting Class'!$H5:$K5,'WL Base'!$B13:$E13)</f>
        <v>-204357962.73941243</v>
      </c>
      <c r="H55" s="20">
        <f>'[1]Age distribution'!AG41*SUMPRODUCT('[1]Age by Underwriting Class'!$H5:$K5,'T20 Base'!$B30:$E30)+'[1]Age distribution'!J41*SUMPRODUCT('[1]Age by Underwriting Class'!$H5:$K5,'WL Base'!$B13:$E13)</f>
        <v>-204757763.96700773</v>
      </c>
      <c r="I55" s="20">
        <f>'[1]Age distribution'!AH41*SUMPRODUCT('[1]Age by Underwriting Class'!$H5:$K5,'T20 Base'!$B30:$E30)+'[1]Age distribution'!K41*SUMPRODUCT('[1]Age by Underwriting Class'!$H5:$K5,'WL Base'!$B13:$E13)</f>
        <v>-205320728.11835438</v>
      </c>
      <c r="J55" s="20">
        <f>'[1]Age distribution'!AI41*SUMPRODUCT('[1]Age by Underwriting Class'!$H5:$K5,'T20 Base'!$B30:$E30)+'[1]Age distribution'!L41*SUMPRODUCT('[1]Age by Underwriting Class'!$H5:$K5,'WL Base'!$B13:$E13)</f>
        <v>-205994993.35112992</v>
      </c>
      <c r="K55" s="20">
        <f>'[1]Age distribution'!AJ41*SUMPRODUCT('[1]Age by Underwriting Class'!$H5:$K5,'T20 Base'!$B30:$E30)+'[1]Age distribution'!M41*SUMPRODUCT('[1]Age by Underwriting Class'!$H5:$K5,'WL Base'!$B13:$E13)</f>
        <v>-206741025.78554565</v>
      </c>
      <c r="L55" s="20">
        <f>'[1]Age distribution'!AK41*SUMPRODUCT('[1]Age by Underwriting Class'!$H5:$K5,'T20 Base'!$B30:$E30)+'[1]Age distribution'!N41*SUMPRODUCT('[1]Age by Underwriting Class'!$H5:$K5,'WL Base'!$B13:$E13)</f>
        <v>-207528026.9986082</v>
      </c>
      <c r="M55" s="20">
        <f>'[1]Age distribution'!AL41*SUMPRODUCT('[1]Age by Underwriting Class'!$H5:$K5,'T20 Base'!$B30:$E30)+'[1]Age distribution'!O41*SUMPRODUCT('[1]Age by Underwriting Class'!$H5:$K5,'WL Base'!$B13:$E13)</f>
        <v>-208331544.02260309</v>
      </c>
      <c r="N55" s="20">
        <f>'[1]Age distribution'!AM41*SUMPRODUCT('[1]Age by Underwriting Class'!$H5:$K5,'T20 Base'!$B30:$E30)+'[1]Age distribution'!P41*SUMPRODUCT('[1]Age by Underwriting Class'!$H5:$K5,'WL Base'!$B13:$E13)</f>
        <v>-209131832.8677794</v>
      </c>
      <c r="O55" s="20">
        <f>'[1]Age distribution'!AN41*SUMPRODUCT('[1]Age by Underwriting Class'!$H5:$K5,'T20 Base'!$B30:$E30)+'[1]Age distribution'!Q41*SUMPRODUCT('[1]Age by Underwriting Class'!$H5:$K5,'WL Base'!$B13:$E13)</f>
        <v>-209912709.81863463</v>
      </c>
      <c r="P55" s="20">
        <f>'[1]Age distribution'!AO41*SUMPRODUCT('[1]Age by Underwriting Class'!$H5:$K5,'T20 Base'!$B30:$E30)+'[1]Age distribution'!R41*SUMPRODUCT('[1]Age by Underwriting Class'!$H5:$K5,'WL Base'!$B13:$E13)</f>
        <v>-210660727.47244701</v>
      </c>
      <c r="Q55" s="20">
        <f>'[1]Age distribution'!AP41*SUMPRODUCT('[1]Age by Underwriting Class'!$H5:$K5,'T20 Base'!$B30:$E30)+'[1]Age distribution'!S41*SUMPRODUCT('[1]Age by Underwriting Class'!$H5:$K5,'WL Base'!$B13:$E13)</f>
        <v>-211364572.35079986</v>
      </c>
      <c r="R55" s="20">
        <f>'[1]Age distribution'!AQ41*SUMPRODUCT('[1]Age by Underwriting Class'!$H5:$K5,'T20 Base'!$B30:$E30)+'[1]Age distribution'!T41*SUMPRODUCT('[1]Age by Underwriting Class'!$H5:$K5,'WL Base'!$B13:$E13)</f>
        <v>-212014616.99722219</v>
      </c>
      <c r="S55" s="20">
        <f>'[1]Age distribution'!AR41*SUMPRODUCT('[1]Age by Underwriting Class'!$H5:$K5,'T20 Base'!$B30:$E30)+'[1]Age distribution'!U41*SUMPRODUCT('[1]Age by Underwriting Class'!$H5:$K5,'WL Base'!$B13:$E13)</f>
        <v>-212602581.87642729</v>
      </c>
      <c r="T55" s="20">
        <f>'[1]Age distribution'!AS41*SUMPRODUCT('[1]Age by Underwriting Class'!$H5:$K5,'T20 Base'!$B30:$E30)+'[1]Age distribution'!V41*SUMPRODUCT('[1]Age by Underwriting Class'!$H5:$K5,'WL Base'!$B13:$E13)</f>
        <v>-213121276.66887897</v>
      </c>
      <c r="U55" s="20">
        <f>'[1]Age distribution'!AT41*SUMPRODUCT('[1]Age by Underwriting Class'!$H5:$K5,'T20 Base'!$B30:$E30)+'[1]Age distribution'!W41*SUMPRODUCT('[1]Age by Underwriting Class'!$H5:$K5,'WL Base'!$B13:$E13)</f>
        <v>-213564399.86993504</v>
      </c>
    </row>
    <row r="56" spans="1:21" x14ac:dyDescent="0.15">
      <c r="A56">
        <v>30</v>
      </c>
      <c r="B56" s="20">
        <f>'[1]Age distribution'!AA42*SUMPRODUCT('[1]Age by Underwriting Class'!$H6:$K6,'T20 Base'!$B31:$E31)+'[1]Age distribution'!D42*SUMPRODUCT('[1]Age by Underwriting Class'!$H6:$K6,'WL Base'!$B14:$E14)</f>
        <v>-223122478.97428137</v>
      </c>
      <c r="C56" s="20">
        <f>'[1]Age distribution'!AB42*SUMPRODUCT('[1]Age by Underwriting Class'!$H6:$K6,'T20 Base'!$B31:$E31)+'[1]Age distribution'!E42*SUMPRODUCT('[1]Age by Underwriting Class'!$H6:$K6,'WL Base'!$B14:$E14)</f>
        <v>-220640077.46744874</v>
      </c>
      <c r="D56" s="20">
        <f>'[1]Age distribution'!AC42*SUMPRODUCT('[1]Age by Underwriting Class'!$H6:$K6,'T20 Base'!$B31:$E31)+'[1]Age distribution'!F42*SUMPRODUCT('[1]Age by Underwriting Class'!$H6:$K6,'WL Base'!$B14:$E14)</f>
        <v>-219239548.38340101</v>
      </c>
      <c r="E56" s="20">
        <f>'[1]Age distribution'!AD42*SUMPRODUCT('[1]Age by Underwriting Class'!$H6:$K6,'T20 Base'!$B31:$E31)+'[1]Age distribution'!G42*SUMPRODUCT('[1]Age by Underwriting Class'!$H6:$K6,'WL Base'!$B14:$E14)</f>
        <v>-218564085.86718887</v>
      </c>
      <c r="F56" s="20">
        <f>'[1]Age distribution'!AE42*SUMPRODUCT('[1]Age by Underwriting Class'!$H6:$K6,'T20 Base'!$B31:$E31)+'[1]Age distribution'!H42*SUMPRODUCT('[1]Age by Underwriting Class'!$H6:$K6,'WL Base'!$B14:$E14)</f>
        <v>-218389955.71093577</v>
      </c>
      <c r="G56" s="20">
        <f>'[1]Age distribution'!AF42*SUMPRODUCT('[1]Age by Underwriting Class'!$H6:$K6,'T20 Base'!$B31:$E31)+'[1]Age distribution'!I42*SUMPRODUCT('[1]Age by Underwriting Class'!$H6:$K6,'WL Base'!$B14:$E14)</f>
        <v>-218568421.42851284</v>
      </c>
      <c r="H56" s="20">
        <f>'[1]Age distribution'!AG42*SUMPRODUCT('[1]Age by Underwriting Class'!$H6:$K6,'T20 Base'!$B31:$E31)+'[1]Age distribution'!J42*SUMPRODUCT('[1]Age by Underwriting Class'!$H6:$K6,'WL Base'!$B14:$E14)</f>
        <v>-218996023.67130929</v>
      </c>
      <c r="I56" s="20">
        <f>'[1]Age distribution'!AH42*SUMPRODUCT('[1]Age by Underwriting Class'!$H6:$K6,'T20 Base'!$B31:$E31)+'[1]Age distribution'!K42*SUMPRODUCT('[1]Age by Underwriting Class'!$H6:$K6,'WL Base'!$B14:$E14)</f>
        <v>-219598134.71328315</v>
      </c>
      <c r="J56" s="20">
        <f>'[1]Age distribution'!AI42*SUMPRODUCT('[1]Age by Underwriting Class'!$H6:$K6,'T20 Base'!$B31:$E31)+'[1]Age distribution'!L42*SUMPRODUCT('[1]Age by Underwriting Class'!$H6:$K6,'WL Base'!$B14:$E14)</f>
        <v>-220319286.39035189</v>
      </c>
      <c r="K56" s="20">
        <f>'[1]Age distribution'!AJ42*SUMPRODUCT('[1]Age by Underwriting Class'!$H6:$K6,'T20 Base'!$B31:$E31)+'[1]Age distribution'!M42*SUMPRODUCT('[1]Age by Underwriting Class'!$H6:$K6,'WL Base'!$B14:$E14)</f>
        <v>-221117195.75164571</v>
      </c>
      <c r="L56" s="20">
        <f>'[1]Age distribution'!AK42*SUMPRODUCT('[1]Age by Underwriting Class'!$H6:$K6,'T20 Base'!$B31:$E31)+'[1]Age distribution'!N42*SUMPRODUCT('[1]Age by Underwriting Class'!$H6:$K6,'WL Base'!$B14:$E14)</f>
        <v>-221958922.74136302</v>
      </c>
      <c r="M56" s="20">
        <f>'[1]Age distribution'!AL42*SUMPRODUCT('[1]Age by Underwriting Class'!$H6:$K6,'T20 Base'!$B31:$E31)+'[1]Age distribution'!O42*SUMPRODUCT('[1]Age by Underwriting Class'!$H6:$K6,'WL Base'!$B14:$E14)</f>
        <v>-222818314.00349575</v>
      </c>
      <c r="N56" s="20">
        <f>'[1]Age distribution'!AM42*SUMPRODUCT('[1]Age by Underwriting Class'!$H6:$K6,'T20 Base'!$B31:$E31)+'[1]Age distribution'!P42*SUMPRODUCT('[1]Age by Underwriting Class'!$H6:$K6,'WL Base'!$B14:$E14)</f>
        <v>-223674252.60863876</v>
      </c>
      <c r="O56" s="20">
        <f>'[1]Age distribution'!AN42*SUMPRODUCT('[1]Age by Underwriting Class'!$H6:$K6,'T20 Base'!$B31:$E31)+'[1]Age distribution'!Q42*SUMPRODUCT('[1]Age by Underwriting Class'!$H6:$K6,'WL Base'!$B14:$E14)</f>
        <v>-224509429.47275722</v>
      </c>
      <c r="P56" s="20">
        <f>'[1]Age distribution'!AO42*SUMPRODUCT('[1]Age by Underwriting Class'!$H6:$K6,'T20 Base'!$B31:$E31)+'[1]Age distribution'!R42*SUMPRODUCT('[1]Age by Underwriting Class'!$H6:$K6,'WL Base'!$B14:$E14)</f>
        <v>-225309462.09983379</v>
      </c>
      <c r="Q56" s="20">
        <f>'[1]Age distribution'!AP42*SUMPRODUCT('[1]Age by Underwriting Class'!$H6:$K6,'T20 Base'!$B31:$E31)+'[1]Age distribution'!S42*SUMPRODUCT('[1]Age by Underwriting Class'!$H6:$K6,'WL Base'!$B14:$E14)</f>
        <v>-226062250.30504945</v>
      </c>
      <c r="R56" s="20">
        <f>'[1]Age distribution'!AQ42*SUMPRODUCT('[1]Age by Underwriting Class'!$H6:$K6,'T20 Base'!$B31:$E31)+'[1]Age distribution'!T42*SUMPRODUCT('[1]Age by Underwriting Class'!$H6:$K6,'WL Base'!$B14:$E14)</f>
        <v>-226757497.16659576</v>
      </c>
      <c r="S56" s="20">
        <f>'[1]Age distribution'!AR42*SUMPRODUCT('[1]Age by Underwriting Class'!$H6:$K6,'T20 Base'!$B31:$E31)+'[1]Age distribution'!U42*SUMPRODUCT('[1]Age by Underwriting Class'!$H6:$K6,'WL Base'!$B14:$E14)</f>
        <v>-227386347.41436976</v>
      </c>
      <c r="T56" s="20">
        <f>'[1]Age distribution'!AS42*SUMPRODUCT('[1]Age by Underwriting Class'!$H6:$K6,'T20 Base'!$B31:$E31)+'[1]Age distribution'!V42*SUMPRODUCT('[1]Age by Underwriting Class'!$H6:$K6,'WL Base'!$B14:$E14)</f>
        <v>-227941110.73491588</v>
      </c>
      <c r="U56" s="20">
        <f>'[1]Age distribution'!AT42*SUMPRODUCT('[1]Age by Underwriting Class'!$H6:$K6,'T20 Base'!$B31:$E31)+'[1]Age distribution'!W42*SUMPRODUCT('[1]Age by Underwriting Class'!$H6:$K6,'WL Base'!$B14:$E14)</f>
        <v>-228415047.43527669</v>
      </c>
    </row>
    <row r="57" spans="1:21" x14ac:dyDescent="0.15">
      <c r="A57">
        <v>31</v>
      </c>
      <c r="B57" s="20">
        <f>'[1]Age distribution'!AA43*SUMPRODUCT('[1]Age by Underwriting Class'!$H7:$K7,'T20 Base'!$B32:$E32)+'[1]Age distribution'!D43*SUMPRODUCT('[1]Age by Underwriting Class'!$H7:$K7,'WL Base'!$B15:$E15)</f>
        <v>-242299776.8524738</v>
      </c>
      <c r="C57" s="20">
        <f>'[1]Age distribution'!AB43*SUMPRODUCT('[1]Age by Underwriting Class'!$H7:$K7,'T20 Base'!$B32:$E32)+'[1]Age distribution'!E43*SUMPRODUCT('[1]Age by Underwriting Class'!$H7:$K7,'WL Base'!$B15:$E15)</f>
        <v>-239604013.81717193</v>
      </c>
      <c r="D57" s="20">
        <f>'[1]Age distribution'!AC43*SUMPRODUCT('[1]Age by Underwriting Class'!$H7:$K7,'T20 Base'!$B32:$E32)+'[1]Age distribution'!F43*SUMPRODUCT('[1]Age by Underwriting Class'!$H7:$K7,'WL Base'!$B15:$E15)</f>
        <v>-238083109.75541991</v>
      </c>
      <c r="E57" s="20">
        <f>'[1]Age distribution'!AD43*SUMPRODUCT('[1]Age by Underwriting Class'!$H7:$K7,'T20 Base'!$B32:$E32)+'[1]Age distribution'!G43*SUMPRODUCT('[1]Age by Underwriting Class'!$H7:$K7,'WL Base'!$B15:$E15)</f>
        <v>-237349591.47567147</v>
      </c>
      <c r="F57" s="20">
        <f>'[1]Age distribution'!AE43*SUMPRODUCT('[1]Age by Underwriting Class'!$H7:$K7,'T20 Base'!$B32:$E32)+'[1]Age distribution'!H43*SUMPRODUCT('[1]Age by Underwriting Class'!$H7:$K7,'WL Base'!$B15:$E15)</f>
        <v>-237160494.89428997</v>
      </c>
      <c r="G57" s="20">
        <f>'[1]Age distribution'!AF43*SUMPRODUCT('[1]Age by Underwriting Class'!$H7:$K7,'T20 Base'!$B32:$E32)+'[1]Age distribution'!I43*SUMPRODUCT('[1]Age by Underwriting Class'!$H7:$K7,'WL Base'!$B15:$E15)</f>
        <v>-237354299.67695251</v>
      </c>
      <c r="H57" s="20">
        <f>'[1]Age distribution'!AG43*SUMPRODUCT('[1]Age by Underwriting Class'!$H7:$K7,'T20 Base'!$B32:$E32)+'[1]Age distribution'!J43*SUMPRODUCT('[1]Age by Underwriting Class'!$H7:$K7,'WL Base'!$B15:$E15)</f>
        <v>-237818654.1807546</v>
      </c>
      <c r="I57" s="20">
        <f>'[1]Age distribution'!AH43*SUMPRODUCT('[1]Age by Underwriting Class'!$H7:$K7,'T20 Base'!$B32:$E32)+'[1]Age distribution'!K43*SUMPRODUCT('[1]Age by Underwriting Class'!$H7:$K7,'WL Base'!$B15:$E15)</f>
        <v>-238472516.45308751</v>
      </c>
      <c r="J57" s="20">
        <f>'[1]Age distribution'!AI43*SUMPRODUCT('[1]Age by Underwriting Class'!$H7:$K7,'T20 Base'!$B32:$E32)+'[1]Age distribution'!L43*SUMPRODUCT('[1]Age by Underwriting Class'!$H7:$K7,'WL Base'!$B15:$E15)</f>
        <v>-239255650.86085233</v>
      </c>
      <c r="K57" s="20">
        <f>'[1]Age distribution'!AJ43*SUMPRODUCT('[1]Age by Underwriting Class'!$H7:$K7,'T20 Base'!$B32:$E32)+'[1]Age distribution'!M43*SUMPRODUCT('[1]Age by Underwriting Class'!$H7:$K7,'WL Base'!$B15:$E15)</f>
        <v>-240122140.24855891</v>
      </c>
      <c r="L57" s="20">
        <f>'[1]Age distribution'!AK43*SUMPRODUCT('[1]Age by Underwriting Class'!$H7:$K7,'T20 Base'!$B32:$E32)+'[1]Age distribution'!N43*SUMPRODUCT('[1]Age by Underwriting Class'!$H7:$K7,'WL Base'!$B15:$E15)</f>
        <v>-241036213.37430036</v>
      </c>
      <c r="M57" s="20">
        <f>'[1]Age distribution'!AL43*SUMPRODUCT('[1]Age by Underwriting Class'!$H7:$K7,'T20 Base'!$B32:$E32)+'[1]Age distribution'!O43*SUMPRODUCT('[1]Age by Underwriting Class'!$H7:$K7,'WL Base'!$B15:$E15)</f>
        <v>-241969469.01040205</v>
      </c>
      <c r="N57" s="20">
        <f>'[1]Age distribution'!AM43*SUMPRODUCT('[1]Age by Underwriting Class'!$H7:$K7,'T20 Base'!$B32:$E32)+'[1]Age distribution'!P43*SUMPRODUCT('[1]Age by Underwriting Class'!$H7:$K7,'WL Base'!$B15:$E15)</f>
        <v>-242898975.23487112</v>
      </c>
      <c r="O57" s="20">
        <f>'[1]Age distribution'!AN43*SUMPRODUCT('[1]Age by Underwriting Class'!$H7:$K7,'T20 Base'!$B32:$E32)+'[1]Age distribution'!Q43*SUMPRODUCT('[1]Age by Underwriting Class'!$H7:$K7,'WL Base'!$B15:$E15)</f>
        <v>-243805935.25404328</v>
      </c>
      <c r="P57" s="20">
        <f>'[1]Age distribution'!AO43*SUMPRODUCT('[1]Age by Underwriting Class'!$H7:$K7,'T20 Base'!$B32:$E32)+'[1]Age distribution'!R43*SUMPRODUCT('[1]Age by Underwriting Class'!$H7:$K7,'WL Base'!$B15:$E15)</f>
        <v>-244674730.40147302</v>
      </c>
      <c r="Q57" s="20">
        <f>'[1]Age distribution'!AP43*SUMPRODUCT('[1]Age by Underwriting Class'!$H7:$K7,'T20 Base'!$B32:$E32)+'[1]Age distribution'!S43*SUMPRODUCT('[1]Age by Underwriting Class'!$H7:$K7,'WL Base'!$B15:$E15)</f>
        <v>-245492220.48575071</v>
      </c>
      <c r="R57" s="20">
        <f>'[1]Age distribution'!AQ43*SUMPRODUCT('[1]Age by Underwriting Class'!$H7:$K7,'T20 Base'!$B32:$E32)+'[1]Age distribution'!T43*SUMPRODUCT('[1]Age by Underwriting Class'!$H7:$K7,'WL Base'!$B15:$E15)</f>
        <v>-246247223.56829298</v>
      </c>
      <c r="S57" s="20">
        <f>'[1]Age distribution'!AR43*SUMPRODUCT('[1]Age by Underwriting Class'!$H7:$K7,'T20 Base'!$B32:$E32)+'[1]Age distribution'!U43*SUMPRODUCT('[1]Age by Underwriting Class'!$H7:$K7,'WL Base'!$B15:$E15)</f>
        <v>-246930123.27167439</v>
      </c>
      <c r="T57" s="20">
        <f>'[1]Age distribution'!AS43*SUMPRODUCT('[1]Age by Underwriting Class'!$H7:$K7,'T20 Base'!$B32:$E32)+'[1]Age distribution'!V43*SUMPRODUCT('[1]Age by Underwriting Class'!$H7:$K7,'WL Base'!$B15:$E15)</f>
        <v>-247532568.30272731</v>
      </c>
      <c r="U57" s="20">
        <f>'[1]Age distribution'!AT43*SUMPRODUCT('[1]Age by Underwriting Class'!$H7:$K7,'T20 Base'!$B32:$E32)+'[1]Age distribution'!W43*SUMPRODUCT('[1]Age by Underwriting Class'!$H7:$K7,'WL Base'!$B15:$E15)</f>
        <v>-248047239.69427657</v>
      </c>
    </row>
    <row r="58" spans="1:21" x14ac:dyDescent="0.15">
      <c r="A58">
        <v>32</v>
      </c>
      <c r="B58" s="20">
        <f>'[1]Age distribution'!AA44*SUMPRODUCT('[1]Age by Underwriting Class'!$H8:$K8,'T20 Base'!$B33:$E33)+'[1]Age distribution'!D44*SUMPRODUCT('[1]Age by Underwriting Class'!$H8:$K8,'WL Base'!$B16:$E16)</f>
        <v>-261715710.44500127</v>
      </c>
      <c r="C58" s="20">
        <f>'[1]Age distribution'!AB44*SUMPRODUCT('[1]Age by Underwriting Class'!$H8:$K8,'T20 Base'!$B33:$E33)+'[1]Age distribution'!E44*SUMPRODUCT('[1]Age by Underwriting Class'!$H8:$K8,'WL Base'!$B16:$E16)</f>
        <v>-258803930.88358232</v>
      </c>
      <c r="D58" s="20">
        <f>'[1]Age distribution'!AC44*SUMPRODUCT('[1]Age by Underwriting Class'!$H8:$K8,'T20 Base'!$B33:$E33)+'[1]Age distribution'!F44*SUMPRODUCT('[1]Age by Underwriting Class'!$H8:$K8,'WL Base'!$B16:$E16)</f>
        <v>-257161153.93920869</v>
      </c>
      <c r="E58" s="20">
        <f>'[1]Age distribution'!AD44*SUMPRODUCT('[1]Age by Underwriting Class'!$H8:$K8,'T20 Base'!$B33:$E33)+'[1]Age distribution'!G44*SUMPRODUCT('[1]Age by Underwriting Class'!$H8:$K8,'WL Base'!$B16:$E16)</f>
        <v>-256368857.46992373</v>
      </c>
      <c r="F58" s="20">
        <f>'[1]Age distribution'!AE44*SUMPRODUCT('[1]Age by Underwriting Class'!$H8:$K8,'T20 Base'!$B33:$E33)+'[1]Age distribution'!H44*SUMPRODUCT('[1]Age by Underwriting Class'!$H8:$K8,'WL Base'!$B16:$E16)</f>
        <v>-256164608.22635502</v>
      </c>
      <c r="G58" s="20">
        <f>'[1]Age distribution'!AF44*SUMPRODUCT('[1]Age by Underwriting Class'!$H8:$K8,'T20 Base'!$B33:$E33)+'[1]Age distribution'!I44*SUMPRODUCT('[1]Age by Underwriting Class'!$H8:$K8,'WL Base'!$B16:$E16)</f>
        <v>-256373942.94816554</v>
      </c>
      <c r="H58" s="20">
        <f>'[1]Age distribution'!AG44*SUMPRODUCT('[1]Age by Underwriting Class'!$H8:$K8,'T20 Base'!$B33:$E33)+'[1]Age distribution'!J44*SUMPRODUCT('[1]Age by Underwriting Class'!$H8:$K8,'WL Base'!$B16:$E16)</f>
        <v>-256875507.04549813</v>
      </c>
      <c r="I58" s="20">
        <f>'[1]Age distribution'!AH44*SUMPRODUCT('[1]Age by Underwriting Class'!$H8:$K8,'T20 Base'!$B33:$E33)+'[1]Age distribution'!K44*SUMPRODUCT('[1]Age by Underwriting Class'!$H8:$K8,'WL Base'!$B16:$E16)</f>
        <v>-257581764.52274287</v>
      </c>
      <c r="J58" s="20">
        <f>'[1]Age distribution'!AI44*SUMPRODUCT('[1]Age by Underwriting Class'!$H8:$K8,'T20 Base'!$B33:$E33)+'[1]Age distribution'!L44*SUMPRODUCT('[1]Age by Underwriting Class'!$H8:$K8,'WL Base'!$B16:$E16)</f>
        <v>-258427652.95303592</v>
      </c>
      <c r="K58" s="20">
        <f>'[1]Age distribution'!AJ44*SUMPRODUCT('[1]Age by Underwriting Class'!$H8:$K8,'T20 Base'!$B33:$E33)+'[1]Age distribution'!M44*SUMPRODUCT('[1]Age by Underwriting Class'!$H8:$K8,'WL Base'!$B16:$E16)</f>
        <v>-259363575.75347149</v>
      </c>
      <c r="L58" s="20">
        <f>'[1]Age distribution'!AK44*SUMPRODUCT('[1]Age by Underwriting Class'!$H8:$K8,'T20 Base'!$B33:$E33)+'[1]Age distribution'!N44*SUMPRODUCT('[1]Age by Underwriting Class'!$H8:$K8,'WL Base'!$B16:$E16)</f>
        <v>-260350895.2657291</v>
      </c>
      <c r="M58" s="20">
        <f>'[1]Age distribution'!AL44*SUMPRODUCT('[1]Age by Underwriting Class'!$H8:$K8,'T20 Base'!$B33:$E33)+'[1]Age distribution'!O44*SUMPRODUCT('[1]Age by Underwriting Class'!$H8:$K8,'WL Base'!$B16:$E16)</f>
        <v>-261358934.41872373</v>
      </c>
      <c r="N58" s="20">
        <f>'[1]Age distribution'!AM44*SUMPRODUCT('[1]Age by Underwriting Class'!$H8:$K8,'T20 Base'!$B33:$E33)+'[1]Age distribution'!P44*SUMPRODUCT('[1]Age by Underwriting Class'!$H8:$K8,'WL Base'!$B16:$E16)</f>
        <v>-262362923.71272993</v>
      </c>
      <c r="O58" s="20">
        <f>'[1]Age distribution'!AN44*SUMPRODUCT('[1]Age by Underwriting Class'!$H8:$K8,'T20 Base'!$B33:$E33)+'[1]Age distribution'!Q44*SUMPRODUCT('[1]Age by Underwriting Class'!$H8:$K8,'WL Base'!$B16:$E16)</f>
        <v>-263342560.1319057</v>
      </c>
      <c r="P58" s="20">
        <f>'[1]Age distribution'!AO44*SUMPRODUCT('[1]Age by Underwriting Class'!$H8:$K8,'T20 Base'!$B33:$E33)+'[1]Age distribution'!R44*SUMPRODUCT('[1]Age by Underwriting Class'!$H8:$K8,'WL Base'!$B16:$E16)</f>
        <v>-264280973.45689687</v>
      </c>
      <c r="Q58" s="20">
        <f>'[1]Age distribution'!AP44*SUMPRODUCT('[1]Age by Underwriting Class'!$H8:$K8,'T20 Base'!$B33:$E33)+'[1]Age distribution'!S44*SUMPRODUCT('[1]Age by Underwriting Class'!$H8:$K8,'WL Base'!$B16:$E16)</f>
        <v>-265163970.54821792</v>
      </c>
      <c r="R58" s="20">
        <f>'[1]Age distribution'!AQ44*SUMPRODUCT('[1]Age by Underwriting Class'!$H8:$K8,'T20 Base'!$B33:$E33)+'[1]Age distribution'!T44*SUMPRODUCT('[1]Age by Underwriting Class'!$H8:$K8,'WL Base'!$B16:$E16)</f>
        <v>-265979473.43766558</v>
      </c>
      <c r="S58" s="20">
        <f>'[1]Age distribution'!AR44*SUMPRODUCT('[1]Age by Underwriting Class'!$H8:$K8,'T20 Base'!$B33:$E33)+'[1]Age distribution'!U44*SUMPRODUCT('[1]Age by Underwriting Class'!$H8:$K8,'WL Base'!$B16:$E16)</f>
        <v>-266717095.16953358</v>
      </c>
      <c r="T58" s="20">
        <f>'[1]Age distribution'!AS44*SUMPRODUCT('[1]Age by Underwriting Class'!$H8:$K8,'T20 Base'!$B33:$E33)+'[1]Age distribution'!V44*SUMPRODUCT('[1]Age by Underwriting Class'!$H8:$K8,'WL Base'!$B16:$E16)</f>
        <v>-267367815.24593741</v>
      </c>
      <c r="U58" s="20">
        <f>'[1]Age distribution'!AT44*SUMPRODUCT('[1]Age by Underwriting Class'!$H8:$K8,'T20 Base'!$B33:$E33)+'[1]Age distribution'!W44*SUMPRODUCT('[1]Age by Underwriting Class'!$H8:$K8,'WL Base'!$B16:$E16)</f>
        <v>-267923728.21719471</v>
      </c>
    </row>
    <row r="59" spans="1:21" x14ac:dyDescent="0.15">
      <c r="A59">
        <v>33</v>
      </c>
      <c r="B59" s="20">
        <f>'[1]Age distribution'!AA45*SUMPRODUCT('[1]Age by Underwriting Class'!$H9:$K9,'T20 Base'!$B34:$E34)+'[1]Age distribution'!D45*SUMPRODUCT('[1]Age by Underwriting Class'!$H9:$K9,'WL Base'!$B17:$E17)</f>
        <v>-282704064.19301885</v>
      </c>
      <c r="C59" s="20">
        <f>'[1]Age distribution'!AB45*SUMPRODUCT('[1]Age by Underwriting Class'!$H9:$K9,'T20 Base'!$B34:$E34)+'[1]Age distribution'!E45*SUMPRODUCT('[1]Age by Underwriting Class'!$H9:$K9,'WL Base'!$B17:$E17)</f>
        <v>-279558773.77599484</v>
      </c>
      <c r="D59" s="20">
        <f>'[1]Age distribution'!AC45*SUMPRODUCT('[1]Age by Underwriting Class'!$H9:$K9,'T20 Base'!$B34:$E34)+'[1]Age distribution'!F45*SUMPRODUCT('[1]Age by Underwriting Class'!$H9:$K9,'WL Base'!$B17:$E17)</f>
        <v>-277784253.94320619</v>
      </c>
      <c r="E59" s="20">
        <f>'[1]Age distribution'!AD45*SUMPRODUCT('[1]Age by Underwriting Class'!$H9:$K9,'T20 Base'!$B34:$E34)+'[1]Age distribution'!G45*SUMPRODUCT('[1]Age by Underwriting Class'!$H9:$K9,'WL Base'!$B17:$E17)</f>
        <v>-276928419.06981707</v>
      </c>
      <c r="F59" s="20">
        <f>'[1]Age distribution'!AE45*SUMPRODUCT('[1]Age by Underwriting Class'!$H9:$K9,'T20 Base'!$B34:$E34)+'[1]Age distribution'!H45*SUMPRODUCT('[1]Age by Underwriting Class'!$H9:$K9,'WL Base'!$B17:$E17)</f>
        <v>-276707790.00950181</v>
      </c>
      <c r="G59" s="20">
        <f>'[1]Age distribution'!AF45*SUMPRODUCT('[1]Age by Underwriting Class'!$H9:$K9,'T20 Base'!$B34:$E34)+'[1]Age distribution'!I45*SUMPRODUCT('[1]Age by Underwriting Class'!$H9:$K9,'WL Base'!$B17:$E17)</f>
        <v>-276933912.37919801</v>
      </c>
      <c r="H59" s="20">
        <f>'[1]Age distribution'!AG45*SUMPRODUCT('[1]Age by Underwriting Class'!$H9:$K9,'T20 Base'!$B34:$E34)+'[1]Age distribution'!J45*SUMPRODUCT('[1]Age by Underwriting Class'!$H9:$K9,'WL Base'!$B17:$E17)</f>
        <v>-277475699.52880448</v>
      </c>
      <c r="I59" s="20">
        <f>'[1]Age distribution'!AH45*SUMPRODUCT('[1]Age by Underwriting Class'!$H9:$K9,'T20 Base'!$B34:$E34)+'[1]Age distribution'!K45*SUMPRODUCT('[1]Age by Underwriting Class'!$H9:$K9,'WL Base'!$B17:$E17)</f>
        <v>-278238595.49268955</v>
      </c>
      <c r="J59" s="20">
        <f>'[1]Age distribution'!AI45*SUMPRODUCT('[1]Age by Underwriting Class'!$H9:$K9,'T20 Base'!$B34:$E34)+'[1]Age distribution'!L45*SUMPRODUCT('[1]Age by Underwriting Class'!$H9:$K9,'WL Base'!$B17:$E17)</f>
        <v>-279152320.14716709</v>
      </c>
      <c r="K59" s="20">
        <f>'[1]Age distribution'!AJ45*SUMPRODUCT('[1]Age by Underwriting Class'!$H9:$K9,'T20 Base'!$B34:$E34)+'[1]Age distribution'!M45*SUMPRODUCT('[1]Age by Underwriting Class'!$H9:$K9,'WL Base'!$B17:$E17)</f>
        <v>-280163299.49954969</v>
      </c>
      <c r="L59" s="20">
        <f>'[1]Age distribution'!AK45*SUMPRODUCT('[1]Age by Underwriting Class'!$H9:$K9,'T20 Base'!$B34:$E34)+'[1]Age distribution'!N45*SUMPRODUCT('[1]Age by Underwriting Class'!$H9:$K9,'WL Base'!$B17:$E17)</f>
        <v>-281229797.33530319</v>
      </c>
      <c r="M59" s="20">
        <f>'[1]Age distribution'!AL45*SUMPRODUCT('[1]Age by Underwriting Class'!$H9:$K9,'T20 Base'!$B34:$E34)+'[1]Age distribution'!O45*SUMPRODUCT('[1]Age by Underwriting Class'!$H9:$K9,'WL Base'!$B17:$E17)</f>
        <v>-282318676.42831874</v>
      </c>
      <c r="N59" s="20">
        <f>'[1]Age distribution'!AM45*SUMPRODUCT('[1]Age by Underwriting Class'!$H9:$K9,'T20 Base'!$B34:$E34)+'[1]Age distribution'!P45*SUMPRODUCT('[1]Age by Underwriting Class'!$H9:$K9,'WL Base'!$B17:$E17)</f>
        <v>-283403180.88293946</v>
      </c>
      <c r="O59" s="20">
        <f>'[1]Age distribution'!AN45*SUMPRODUCT('[1]Age by Underwriting Class'!$H9:$K9,'T20 Base'!$B34:$E34)+'[1]Age distribution'!Q45*SUMPRODUCT('[1]Age by Underwriting Class'!$H9:$K9,'WL Base'!$B17:$E17)</f>
        <v>-284461379.47813118</v>
      </c>
      <c r="P59" s="20">
        <f>'[1]Age distribution'!AO45*SUMPRODUCT('[1]Age by Underwriting Class'!$H9:$K9,'T20 Base'!$B34:$E34)+'[1]Age distribution'!R45*SUMPRODUCT('[1]Age by Underwriting Class'!$H9:$K9,'WL Base'!$B17:$E17)</f>
        <v>-285475049.08327943</v>
      </c>
      <c r="Q59" s="20">
        <f>'[1]Age distribution'!AP45*SUMPRODUCT('[1]Age by Underwriting Class'!$H9:$K9,'T20 Base'!$B34:$E34)+'[1]Age distribution'!S45*SUMPRODUCT('[1]Age by Underwriting Class'!$H9:$K9,'WL Base'!$B17:$E17)</f>
        <v>-286428858.33669657</v>
      </c>
      <c r="R59" s="20">
        <f>'[1]Age distribution'!AQ45*SUMPRODUCT('[1]Age by Underwriting Class'!$H9:$K9,'T20 Base'!$B34:$E34)+'[1]Age distribution'!T45*SUMPRODUCT('[1]Age by Underwriting Class'!$H9:$K9,'WL Base'!$B17:$E17)</f>
        <v>-287309760.67464179</v>
      </c>
      <c r="S59" s="20">
        <f>'[1]Age distribution'!AR45*SUMPRODUCT('[1]Age by Underwriting Class'!$H9:$K9,'T20 Base'!$B34:$E34)+'[1]Age distribution'!U45*SUMPRODUCT('[1]Age by Underwriting Class'!$H9:$K9,'WL Base'!$B17:$E17)</f>
        <v>-288106536.15702152</v>
      </c>
      <c r="T59" s="20">
        <f>'[1]Age distribution'!AS45*SUMPRODUCT('[1]Age by Underwriting Class'!$H9:$K9,'T20 Base'!$B34:$E34)+'[1]Age distribution'!V45*SUMPRODUCT('[1]Age by Underwriting Class'!$H9:$K9,'WL Base'!$B17:$E17)</f>
        <v>-288809440.88497448</v>
      </c>
      <c r="U59" s="20">
        <f>'[1]Age distribution'!AT45*SUMPRODUCT('[1]Age by Underwriting Class'!$H9:$K9,'T20 Base'!$B34:$E34)+'[1]Age distribution'!W45*SUMPRODUCT('[1]Age by Underwriting Class'!$H9:$K9,'WL Base'!$B17:$E17)</f>
        <v>-289409935.42939764</v>
      </c>
    </row>
    <row r="60" spans="1:21" x14ac:dyDescent="0.15">
      <c r="A60">
        <v>34</v>
      </c>
      <c r="B60" s="20">
        <f>'[1]Age distribution'!AA46*SUMPRODUCT('[1]Age by Underwriting Class'!$H10:$K10,'T20 Base'!$B35:$E35)+'[1]Age distribution'!D46*SUMPRODUCT('[1]Age by Underwriting Class'!$H10:$K10,'WL Base'!$B18:$E18)</f>
        <v>-305332752.11828023</v>
      </c>
      <c r="C60" s="20">
        <f>'[1]Age distribution'!AB46*SUMPRODUCT('[1]Age by Underwriting Class'!$H10:$K10,'T20 Base'!$B35:$E35)+'[1]Age distribution'!E46*SUMPRODUCT('[1]Age by Underwriting Class'!$H10:$K10,'WL Base'!$B18:$E18)</f>
        <v>-301935700.92277455</v>
      </c>
      <c r="D60" s="20">
        <f>'[1]Age distribution'!AC46*SUMPRODUCT('[1]Age by Underwriting Class'!$H10:$K10,'T20 Base'!$B35:$E35)+'[1]Age distribution'!F46*SUMPRODUCT('[1]Age by Underwriting Class'!$H10:$K10,'WL Base'!$B18:$E18)</f>
        <v>-300019141.90272492</v>
      </c>
      <c r="E60" s="20">
        <f>'[1]Age distribution'!AD46*SUMPRODUCT('[1]Age by Underwriting Class'!$H10:$K10,'T20 Base'!$B35:$E35)+'[1]Age distribution'!G46*SUMPRODUCT('[1]Age by Underwriting Class'!$H10:$K10,'WL Base'!$B18:$E18)</f>
        <v>-299094802.81337857</v>
      </c>
      <c r="F60" s="20">
        <f>'[1]Age distribution'!AE46*SUMPRODUCT('[1]Age by Underwriting Class'!$H10:$K10,'T20 Base'!$B35:$E35)+'[1]Age distribution'!H46*SUMPRODUCT('[1]Age by Underwriting Class'!$H10:$K10,'WL Base'!$B18:$E18)</f>
        <v>-298856513.7800191</v>
      </c>
      <c r="G60" s="20">
        <f>'[1]Age distribution'!AF46*SUMPRODUCT('[1]Age by Underwriting Class'!$H10:$K10,'T20 Base'!$B35:$E35)+'[1]Age distribution'!I46*SUMPRODUCT('[1]Age by Underwriting Class'!$H10:$K10,'WL Base'!$B18:$E18)</f>
        <v>-299100735.82773513</v>
      </c>
      <c r="H60" s="20">
        <f>'[1]Age distribution'!AG46*SUMPRODUCT('[1]Age by Underwriting Class'!$H10:$K10,'T20 Base'!$B35:$E35)+'[1]Age distribution'!J46*SUMPRODUCT('[1]Age by Underwriting Class'!$H10:$K10,'WL Base'!$B18:$E18)</f>
        <v>-299685889.64193255</v>
      </c>
      <c r="I60" s="20">
        <f>'[1]Age distribution'!AH46*SUMPRODUCT('[1]Age by Underwriting Class'!$H10:$K10,'T20 Base'!$B35:$E35)+'[1]Age distribution'!K46*SUMPRODUCT('[1]Age by Underwriting Class'!$H10:$K10,'WL Base'!$B18:$E18)</f>
        <v>-300509850.64474964</v>
      </c>
      <c r="J60" s="20">
        <f>'[1]Age distribution'!AI46*SUMPRODUCT('[1]Age by Underwriting Class'!$H10:$K10,'T20 Base'!$B35:$E35)+'[1]Age distribution'!L46*SUMPRODUCT('[1]Age by Underwriting Class'!$H10:$K10,'WL Base'!$B18:$E18)</f>
        <v>-301496713.22922051</v>
      </c>
      <c r="K60" s="20">
        <f>'[1]Age distribution'!AJ46*SUMPRODUCT('[1]Age by Underwriting Class'!$H10:$K10,'T20 Base'!$B35:$E35)+'[1]Age distribution'!M46*SUMPRODUCT('[1]Age by Underwriting Class'!$H10:$K10,'WL Base'!$B18:$E18)</f>
        <v>-302588615.14042538</v>
      </c>
      <c r="L60" s="20">
        <f>'[1]Age distribution'!AK46*SUMPRODUCT('[1]Age by Underwriting Class'!$H10:$K10,'T20 Base'!$B35:$E35)+'[1]Age distribution'!N46*SUMPRODUCT('[1]Age by Underwriting Class'!$H10:$K10,'WL Base'!$B18:$E18)</f>
        <v>-303740479.44152188</v>
      </c>
      <c r="M60" s="20">
        <f>'[1]Age distribution'!AL46*SUMPRODUCT('[1]Age by Underwriting Class'!$H10:$K10,'T20 Base'!$B35:$E35)+'[1]Age distribution'!O46*SUMPRODUCT('[1]Age by Underwriting Class'!$H10:$K10,'WL Base'!$B18:$E18)</f>
        <v>-304916516.47920483</v>
      </c>
      <c r="N60" s="20">
        <f>'[1]Age distribution'!AM46*SUMPRODUCT('[1]Age by Underwriting Class'!$H10:$K10,'T20 Base'!$B35:$E35)+'[1]Age distribution'!P46*SUMPRODUCT('[1]Age by Underwriting Class'!$H10:$K10,'WL Base'!$B18:$E18)</f>
        <v>-306087828.71611625</v>
      </c>
      <c r="O60" s="20">
        <f>'[1]Age distribution'!AN46*SUMPRODUCT('[1]Age by Underwriting Class'!$H10:$K10,'T20 Base'!$B35:$E35)+'[1]Age distribution'!Q46*SUMPRODUCT('[1]Age by Underwriting Class'!$H10:$K10,'WL Base'!$B18:$E18)</f>
        <v>-307230729.47447598</v>
      </c>
      <c r="P60" s="20">
        <f>'[1]Age distribution'!AO46*SUMPRODUCT('[1]Age by Underwriting Class'!$H10:$K10,'T20 Base'!$B35:$E35)+'[1]Age distribution'!R46*SUMPRODUCT('[1]Age by Underwriting Class'!$H10:$K10,'WL Base'!$B18:$E18)</f>
        <v>-308325536.97631383</v>
      </c>
      <c r="Q60" s="20">
        <f>'[1]Age distribution'!AP46*SUMPRODUCT('[1]Age by Underwriting Class'!$H10:$K10,'T20 Base'!$B35:$E35)+'[1]Age distribution'!S46*SUMPRODUCT('[1]Age by Underwriting Class'!$H10:$K10,'WL Base'!$B18:$E18)</f>
        <v>-309355692.68055898</v>
      </c>
      <c r="R60" s="20">
        <f>'[1]Age distribution'!AQ46*SUMPRODUCT('[1]Age by Underwriting Class'!$H10:$K10,'T20 Base'!$B35:$E35)+'[1]Age distribution'!T46*SUMPRODUCT('[1]Age by Underwriting Class'!$H10:$K10,'WL Base'!$B18:$E18)</f>
        <v>-310307105.72783875</v>
      </c>
      <c r="S60" s="20">
        <f>'[1]Age distribution'!AR46*SUMPRODUCT('[1]Age by Underwriting Class'!$H10:$K10,'T20 Base'!$B35:$E35)+'[1]Age distribution'!U46*SUMPRODUCT('[1]Age by Underwriting Class'!$H10:$K10,'WL Base'!$B18:$E18)</f>
        <v>-311167658.09219837</v>
      </c>
      <c r="T60" s="20">
        <f>'[1]Age distribution'!AS46*SUMPRODUCT('[1]Age by Underwriting Class'!$H10:$K10,'T20 Base'!$B35:$E35)+'[1]Age distribution'!V46*SUMPRODUCT('[1]Age by Underwriting Class'!$H10:$K10,'WL Base'!$B18:$E18)</f>
        <v>-311926825.93676209</v>
      </c>
      <c r="U60" s="20">
        <f>'[1]Age distribution'!AT46*SUMPRODUCT('[1]Age by Underwriting Class'!$H10:$K10,'T20 Base'!$B35:$E35)+'[1]Age distribution'!W46*SUMPRODUCT('[1]Age by Underwriting Class'!$H10:$K10,'WL Base'!$B18:$E18)</f>
        <v>-312575386.30466527</v>
      </c>
    </row>
    <row r="61" spans="1:21" x14ac:dyDescent="0.15">
      <c r="A61">
        <v>35</v>
      </c>
      <c r="B61" s="20">
        <f>'[1]Age distribution'!AA47*SUMPRODUCT('[1]Age by Underwriting Class'!$H11:$K11,'T20 Base'!$B36:$E36)+'[1]Age distribution'!D47*SUMPRODUCT('[1]Age by Underwriting Class'!$H11:$K11,'WL Base'!$B19:$E19)</f>
        <v>-2872420334.2774191</v>
      </c>
      <c r="C61" s="20">
        <f>'[1]Age distribution'!AB47*SUMPRODUCT('[1]Age by Underwriting Class'!$H11:$K11,'T20 Base'!$B36:$E36)+'[1]Age distribution'!E47*SUMPRODUCT('[1]Age by Underwriting Class'!$H11:$K11,'WL Base'!$B19:$E19)</f>
        <v>-3211808932.372828</v>
      </c>
      <c r="D61" s="20">
        <f>'[1]Age distribution'!AC47*SUMPRODUCT('[1]Age by Underwriting Class'!$H11:$K11,'T20 Base'!$B36:$E36)+'[1]Age distribution'!F47*SUMPRODUCT('[1]Age by Underwriting Class'!$H11:$K11,'WL Base'!$B19:$E19)</f>
        <v>-3545371158.0470448</v>
      </c>
      <c r="E61" s="20">
        <f>'[1]Age distribution'!AD47*SUMPRODUCT('[1]Age by Underwriting Class'!$H11:$K11,'T20 Base'!$B36:$E36)+'[1]Age distribution'!G47*SUMPRODUCT('[1]Age by Underwriting Class'!$H11:$K11,'WL Base'!$B19:$E19)</f>
        <v>-3877313878.5387468</v>
      </c>
      <c r="F61" s="20">
        <f>'[1]Age distribution'!AE47*SUMPRODUCT('[1]Age by Underwriting Class'!$H11:$K11,'T20 Base'!$B36:$E36)+'[1]Age distribution'!H47*SUMPRODUCT('[1]Age by Underwriting Class'!$H11:$K11,'WL Base'!$B19:$E19)</f>
        <v>-4210231151.9894581</v>
      </c>
      <c r="G61" s="20">
        <f>'[1]Age distribution'!AF47*SUMPRODUCT('[1]Age by Underwriting Class'!$H11:$K11,'T20 Base'!$B36:$E36)+'[1]Age distribution'!I47*SUMPRODUCT('[1]Age by Underwriting Class'!$H11:$K11,'WL Base'!$B19:$E19)</f>
        <v>-4545847484.8858986</v>
      </c>
      <c r="H61" s="20">
        <f>'[1]Age distribution'!AG47*SUMPRODUCT('[1]Age by Underwriting Class'!$H11:$K11,'T20 Base'!$B36:$E36)+'[1]Age distribution'!J47*SUMPRODUCT('[1]Age by Underwriting Class'!$H11:$K11,'WL Base'!$B19:$E19)</f>
        <v>-4885362423.6368523</v>
      </c>
      <c r="I61" s="20">
        <f>'[1]Age distribution'!AH47*SUMPRODUCT('[1]Age by Underwriting Class'!$H11:$K11,'T20 Base'!$B36:$E36)+'[1]Age distribution'!K47*SUMPRODUCT('[1]Age by Underwriting Class'!$H11:$K11,'WL Base'!$B19:$E19)</f>
        <v>-5229641230.0284367</v>
      </c>
      <c r="J61" s="20">
        <f>'[1]Age distribution'!AI47*SUMPRODUCT('[1]Age by Underwriting Class'!$H11:$K11,'T20 Base'!$B36:$E36)+'[1]Age distribution'!L47*SUMPRODUCT('[1]Age by Underwriting Class'!$H11:$K11,'WL Base'!$B19:$E19)</f>
        <v>-5579327022.714694</v>
      </c>
      <c r="K61" s="20">
        <f>'[1]Age distribution'!AJ47*SUMPRODUCT('[1]Age by Underwriting Class'!$H11:$K11,'T20 Base'!$B36:$E36)+'[1]Age distribution'!M47*SUMPRODUCT('[1]Age by Underwriting Class'!$H11:$K11,'WL Base'!$B19:$E19)</f>
        <v>-5934910046.0529499</v>
      </c>
      <c r="L61" s="20">
        <f>'[1]Age distribution'!AK47*SUMPRODUCT('[1]Age by Underwriting Class'!$H11:$K11,'T20 Base'!$B36:$E36)+'[1]Age distribution'!N47*SUMPRODUCT('[1]Age by Underwriting Class'!$H11:$K11,'WL Base'!$B19:$E19)</f>
        <v>-6296772219.3784065</v>
      </c>
      <c r="M61" s="20">
        <f>'[1]Age distribution'!AL47*SUMPRODUCT('[1]Age by Underwriting Class'!$H11:$K11,'T20 Base'!$B36:$E36)+'[1]Age distribution'!O47*SUMPRODUCT('[1]Age by Underwriting Class'!$H11:$K11,'WL Base'!$B19:$E19)</f>
        <v>-6665216774.4888506</v>
      </c>
      <c r="N61" s="20">
        <f>'[1]Age distribution'!AM47*SUMPRODUCT('[1]Age by Underwriting Class'!$H11:$K11,'T20 Base'!$B36:$E36)+'[1]Age distribution'!P47*SUMPRODUCT('[1]Age by Underwriting Class'!$H11:$K11,'WL Base'!$B19:$E19)</f>
        <v>-7040488548.9670858</v>
      </c>
      <c r="O61" s="20">
        <f>'[1]Age distribution'!AN47*SUMPRODUCT('[1]Age by Underwriting Class'!$H11:$K11,'T20 Base'!$B36:$E36)+'[1]Age distribution'!Q47*SUMPRODUCT('[1]Age by Underwriting Class'!$H11:$K11,'WL Base'!$B19:$E19)</f>
        <v>-7422788230.8115625</v>
      </c>
      <c r="P61" s="20">
        <f>'[1]Age distribution'!AO47*SUMPRODUCT('[1]Age by Underwriting Class'!$H11:$K11,'T20 Base'!$B36:$E36)+'[1]Age distribution'!R47*SUMPRODUCT('[1]Age by Underwriting Class'!$H11:$K11,'WL Base'!$B19:$E19)</f>
        <v>-7812282576.0639381</v>
      </c>
      <c r="Q61" s="20">
        <f>'[1]Age distribution'!AP47*SUMPRODUCT('[1]Age by Underwriting Class'!$H11:$K11,'T20 Base'!$B36:$E36)+'[1]Age distribution'!S47*SUMPRODUCT('[1]Age by Underwriting Class'!$H11:$K11,'WL Base'!$B19:$E19)</f>
        <v>-8209111878.7956533</v>
      </c>
      <c r="R61" s="20">
        <f>'[1]Age distribution'!AQ47*SUMPRODUCT('[1]Age by Underwriting Class'!$H11:$K11,'T20 Base'!$B36:$E36)+'[1]Age distribution'!T47*SUMPRODUCT('[1]Age by Underwriting Class'!$H11:$K11,'WL Base'!$B19:$E19)</f>
        <v>-8613395525.3719139</v>
      </c>
      <c r="S61" s="20">
        <f>'[1]Age distribution'!AR47*SUMPRODUCT('[1]Age by Underwriting Class'!$H11:$K11,'T20 Base'!$B36:$E36)+'[1]Age distribution'!U47*SUMPRODUCT('[1]Age by Underwriting Class'!$H11:$K11,'WL Base'!$B19:$E19)</f>
        <v>-9025236187.1084843</v>
      </c>
      <c r="T61" s="20">
        <f>'[1]Age distribution'!AS47*SUMPRODUCT('[1]Age by Underwriting Class'!$H11:$K11,'T20 Base'!$B36:$E36)+'[1]Age distribution'!V47*SUMPRODUCT('[1]Age by Underwriting Class'!$H11:$K11,'WL Base'!$B19:$E19)</f>
        <v>-9444723028.377779</v>
      </c>
      <c r="U61" s="20">
        <f>'[1]Age distribution'!AT47*SUMPRODUCT('[1]Age by Underwriting Class'!$H11:$K11,'T20 Base'!$B36:$E36)+'[1]Age distribution'!W47*SUMPRODUCT('[1]Age by Underwriting Class'!$H11:$K11,'WL Base'!$B19:$E19)</f>
        <v>-9871934191.7023468</v>
      </c>
    </row>
    <row r="62" spans="1:21" x14ac:dyDescent="0.15">
      <c r="A62">
        <v>36</v>
      </c>
      <c r="B62" s="20">
        <f>'[1]Age distribution'!AA48*SUMPRODUCT('[1]Age by Underwriting Class'!$H12:$K12,'T20 Base'!$B37:$E37)+'[1]Age distribution'!D48*SUMPRODUCT('[1]Age by Underwriting Class'!$H12:$K12,'WL Base'!$B20:$E20)</f>
        <v>-2982693061.1168547</v>
      </c>
      <c r="C62" s="20">
        <f>'[1]Age distribution'!AB48*SUMPRODUCT('[1]Age by Underwriting Class'!$H12:$K12,'T20 Base'!$B37:$E37)+'[1]Age distribution'!E48*SUMPRODUCT('[1]Age by Underwriting Class'!$H12:$K12,'WL Base'!$B20:$E20)</f>
        <v>-3332716702.6074867</v>
      </c>
      <c r="D62" s="20">
        <f>'[1]Age distribution'!AC48*SUMPRODUCT('[1]Age by Underwriting Class'!$H12:$K12,'T20 Base'!$B37:$E37)+'[1]Age distribution'!F48*SUMPRODUCT('[1]Age by Underwriting Class'!$H12:$K12,'WL Base'!$B20:$E20)</f>
        <v>-3676885682.1062484</v>
      </c>
      <c r="E62" s="20">
        <f>'[1]Age distribution'!AD48*SUMPRODUCT('[1]Age by Underwriting Class'!$H12:$K12,'T20 Base'!$B37:$E37)+'[1]Age distribution'!G48*SUMPRODUCT('[1]Age by Underwriting Class'!$H12:$K12,'WL Base'!$B20:$E20)</f>
        <v>-4019441265.0330348</v>
      </c>
      <c r="F62" s="20">
        <f>'[1]Age distribution'!AE48*SUMPRODUCT('[1]Age by Underwriting Class'!$H12:$K12,'T20 Base'!$B37:$E37)+'[1]Age distribution'!H48*SUMPRODUCT('[1]Age by Underwriting Class'!$H12:$K12,'WL Base'!$B20:$E20)</f>
        <v>-4363042926.1300716</v>
      </c>
      <c r="G62" s="20">
        <f>'[1]Age distribution'!AF48*SUMPRODUCT('[1]Age by Underwriting Class'!$H12:$K12,'T20 Base'!$B37:$E37)+'[1]Age distribution'!I48*SUMPRODUCT('[1]Age by Underwriting Class'!$H12:$K12,'WL Base'!$B20:$E20)</f>
        <v>-4709458660.2509899</v>
      </c>
      <c r="H62" s="20">
        <f>'[1]Age distribution'!AG48*SUMPRODUCT('[1]Age by Underwriting Class'!$H12:$K12,'T20 Base'!$B37:$E37)+'[1]Age distribution'!J48*SUMPRODUCT('[1]Age by Underwriting Class'!$H12:$K12,'WL Base'!$B20:$E20)</f>
        <v>-5059918263.8005886</v>
      </c>
      <c r="I62" s="20">
        <f>'[1]Age distribution'!AH48*SUMPRODUCT('[1]Age by Underwriting Class'!$H12:$K12,'T20 Base'!$B37:$E37)+'[1]Age distribution'!K48*SUMPRODUCT('[1]Age by Underwriting Class'!$H12:$K12,'WL Base'!$B20:$E20)</f>
        <v>-5415308818.6174545</v>
      </c>
      <c r="J62" s="20">
        <f>'[1]Age distribution'!AI48*SUMPRODUCT('[1]Age by Underwriting Class'!$H12:$K12,'T20 Base'!$B37:$E37)+'[1]Age distribution'!L48*SUMPRODUCT('[1]Age by Underwriting Class'!$H12:$K12,'WL Base'!$B20:$E20)</f>
        <v>-5776289661.4332161</v>
      </c>
      <c r="K62" s="20">
        <f>'[1]Age distribution'!AJ48*SUMPRODUCT('[1]Age by Underwriting Class'!$H12:$K12,'T20 Base'!$B37:$E37)+'[1]Age distribution'!M48*SUMPRODUCT('[1]Age by Underwriting Class'!$H12:$K12,'WL Base'!$B20:$E20)</f>
        <v>-6143363399.5198355</v>
      </c>
      <c r="L62" s="20">
        <f>'[1]Age distribution'!AK48*SUMPRODUCT('[1]Age by Underwriting Class'!$H12:$K12,'T20 Base'!$B37:$E37)+'[1]Age distribution'!N48*SUMPRODUCT('[1]Age by Underwriting Class'!$H12:$K12,'WL Base'!$B20:$E20)</f>
        <v>-6516921583.4016743</v>
      </c>
      <c r="M62" s="20">
        <f>'[1]Age distribution'!AL48*SUMPRODUCT('[1]Age by Underwriting Class'!$H12:$K12,'T20 Base'!$B37:$E37)+'[1]Age distribution'!O48*SUMPRODUCT('[1]Age by Underwriting Class'!$H12:$K12,'WL Base'!$B20:$E20)</f>
        <v>-6897275091.7342043</v>
      </c>
      <c r="N62" s="20">
        <f>'[1]Age distribution'!AM48*SUMPRODUCT('[1]Age by Underwriting Class'!$H12:$K12,'T20 Base'!$B37:$E37)+'[1]Age distribution'!P48*SUMPRODUCT('[1]Age by Underwriting Class'!$H12:$K12,'WL Base'!$B20:$E20)</f>
        <v>-7284674936.3806486</v>
      </c>
      <c r="O62" s="20">
        <f>'[1]Age distribution'!AN48*SUMPRODUCT('[1]Age by Underwriting Class'!$H12:$K12,'T20 Base'!$B37:$E37)+'[1]Age distribution'!Q48*SUMPRODUCT('[1]Age by Underwriting Class'!$H12:$K12,'WL Base'!$B20:$E20)</f>
        <v>-7679326866.2617426</v>
      </c>
      <c r="P62" s="20">
        <f>'[1]Age distribution'!AO48*SUMPRODUCT('[1]Age by Underwriting Class'!$H12:$K12,'T20 Base'!$B37:$E37)+'[1]Age distribution'!R48*SUMPRODUCT('[1]Age by Underwriting Class'!$H12:$K12,'WL Base'!$B20:$E20)</f>
        <v>-8081401842.6500216</v>
      </c>
      <c r="Q62" s="20">
        <f>'[1]Age distribution'!AP48*SUMPRODUCT('[1]Age by Underwriting Class'!$H12:$K12,'T20 Base'!$B37:$E37)+'[1]Age distribution'!S48*SUMPRODUCT('[1]Age by Underwriting Class'!$H12:$K12,'WL Base'!$B20:$E20)</f>
        <v>-8491043697.5334835</v>
      </c>
      <c r="R62" s="20">
        <f>'[1]Age distribution'!AQ48*SUMPRODUCT('[1]Age by Underwriting Class'!$H12:$K12,'T20 Base'!$B37:$E37)+'[1]Age distribution'!T48*SUMPRODUCT('[1]Age by Underwriting Class'!$H12:$K12,'WL Base'!$B20:$E20)</f>
        <v>-8908374827.9462376</v>
      </c>
      <c r="S62" s="20">
        <f>'[1]Age distribution'!AR48*SUMPRODUCT('[1]Age by Underwriting Class'!$H12:$K12,'T20 Base'!$B37:$E37)+'[1]Age distribution'!U48*SUMPRODUCT('[1]Age by Underwriting Class'!$H12:$K12,'WL Base'!$B20:$E20)</f>
        <v>-9333500494.3551407</v>
      </c>
      <c r="T62" s="20">
        <f>'[1]Age distribution'!AS48*SUMPRODUCT('[1]Age by Underwriting Class'!$H12:$K12,'T20 Base'!$B37:$E37)+'[1]Age distribution'!V48*SUMPRODUCT('[1]Age by Underwriting Class'!$H12:$K12,'WL Base'!$B20:$E20)</f>
        <v>-9766512109.6674614</v>
      </c>
      <c r="U62" s="20">
        <f>'[1]Age distribution'!AT48*SUMPRODUCT('[1]Age by Underwriting Class'!$H12:$K12,'T20 Base'!$B37:$E37)+'[1]Age distribution'!W48*SUMPRODUCT('[1]Age by Underwriting Class'!$H12:$K12,'WL Base'!$B20:$E20)</f>
        <v>-10207489786.993116</v>
      </c>
    </row>
    <row r="63" spans="1:21" x14ac:dyDescent="0.15">
      <c r="A63">
        <v>37</v>
      </c>
      <c r="B63" s="20">
        <f>'[1]Age distribution'!AA49*SUMPRODUCT('[1]Age by Underwriting Class'!$H13:$K13,'T20 Base'!$B38:$E38)+'[1]Age distribution'!D49*SUMPRODUCT('[1]Age by Underwriting Class'!$H13:$K13,'WL Base'!$B21:$E21)</f>
        <v>-3102998921.2489576</v>
      </c>
      <c r="C63" s="20">
        <f>'[1]Age distribution'!AB49*SUMPRODUCT('[1]Age by Underwriting Class'!$H13:$K13,'T20 Base'!$B38:$E38)+'[1]Age distribution'!E49*SUMPRODUCT('[1]Age by Underwriting Class'!$H13:$K13,'WL Base'!$B21:$E21)</f>
        <v>-3464434129.2240801</v>
      </c>
      <c r="D63" s="20">
        <f>'[1]Age distribution'!AC49*SUMPRODUCT('[1]Age by Underwriting Class'!$H13:$K13,'T20 Base'!$B38:$E38)+'[1]Age distribution'!F49*SUMPRODUCT('[1]Age by Underwriting Class'!$H13:$K13,'WL Base'!$B21:$E21)</f>
        <v>-3819922024.4647899</v>
      </c>
      <c r="E63" s="20">
        <f>'[1]Age distribution'!AD49*SUMPRODUCT('[1]Age by Underwriting Class'!$H13:$K13,'T20 Base'!$B38:$E38)+'[1]Age distribution'!G49*SUMPRODUCT('[1]Age by Underwriting Class'!$H13:$K13,'WL Base'!$B21:$E21)</f>
        <v>-4173811299.4618268</v>
      </c>
      <c r="F63" s="20">
        <f>'[1]Age distribution'!AE49*SUMPRODUCT('[1]Age by Underwriting Class'!$H13:$K13,'T20 Base'!$B38:$E38)+'[1]Age distribution'!H49*SUMPRODUCT('[1]Age by Underwriting Class'!$H13:$K13,'WL Base'!$B21:$E21)</f>
        <v>-4528828790.8301725</v>
      </c>
      <c r="G63" s="20">
        <f>'[1]Age distribution'!AF49*SUMPRODUCT('[1]Age by Underwriting Class'!$H13:$K13,'T20 Base'!$B38:$E38)+'[1]Age distribution'!I49*SUMPRODUCT('[1]Age by Underwriting Class'!$H13:$K13,'WL Base'!$B21:$E21)</f>
        <v>-4886787274.9897079</v>
      </c>
      <c r="H63" s="20">
        <f>'[1]Age distribution'!AG49*SUMPRODUCT('[1]Age by Underwriting Class'!$H13:$K13,'T20 Base'!$B38:$E38)+'[1]Age distribution'!J49*SUMPRODUCT('[1]Age by Underwriting Class'!$H13:$K13,'WL Base'!$B21:$E21)</f>
        <v>-5248947697.8754864</v>
      </c>
      <c r="I63" s="20">
        <f>'[1]Age distribution'!AH49*SUMPRODUCT('[1]Age by Underwriting Class'!$H13:$K13,'T20 Base'!$B38:$E38)+'[1]Age distribution'!K49*SUMPRODUCT('[1]Age by Underwriting Class'!$H13:$K13,'WL Base'!$B21:$E21)</f>
        <v>-5616219610.2343302</v>
      </c>
      <c r="J63" s="20">
        <f>'[1]Age distribution'!AI49*SUMPRODUCT('[1]Age by Underwriting Class'!$H13:$K13,'T20 Base'!$B38:$E38)+'[1]Age distribution'!L49*SUMPRODUCT('[1]Age by Underwriting Class'!$H13:$K13,'WL Base'!$B21:$E21)</f>
        <v>-5989279049.1471176</v>
      </c>
      <c r="K63" s="20">
        <f>'[1]Age distribution'!AJ49*SUMPRODUCT('[1]Age by Underwriting Class'!$H13:$K13,'T20 Base'!$B38:$E38)+'[1]Age distribution'!M49*SUMPRODUCT('[1]Age by Underwriting Class'!$H13:$K13,'WL Base'!$B21:$E21)</f>
        <v>-6368641352.432395</v>
      </c>
      <c r="L63" s="20">
        <f>'[1]Age distribution'!AK49*SUMPRODUCT('[1]Age by Underwriting Class'!$H13:$K13,'T20 Base'!$B38:$E38)+'[1]Age distribution'!N49*SUMPRODUCT('[1]Age by Underwriting Class'!$H13:$K13,'WL Base'!$B21:$E21)</f>
        <v>-6754707988.203207</v>
      </c>
      <c r="M63" s="20">
        <f>'[1]Age distribution'!AL49*SUMPRODUCT('[1]Age by Underwriting Class'!$H13:$K13,'T20 Base'!$B38:$E38)+'[1]Age distribution'!O49*SUMPRODUCT('[1]Age by Underwriting Class'!$H13:$K13,'WL Base'!$B21:$E21)</f>
        <v>-7147797709.3648157</v>
      </c>
      <c r="N63" s="20">
        <f>'[1]Age distribution'!AM49*SUMPRODUCT('[1]Age by Underwriting Class'!$H13:$K13,'T20 Base'!$B38:$E38)+'[1]Age distribution'!P49*SUMPRODUCT('[1]Age by Underwriting Class'!$H13:$K13,'WL Base'!$B21:$E21)</f>
        <v>-7548167885.6634207</v>
      </c>
      <c r="O63" s="20">
        <f>'[1]Age distribution'!AN49*SUMPRODUCT('[1]Age by Underwriting Class'!$H13:$K13,'T20 Base'!$B38:$E38)+'[1]Age distribution'!Q49*SUMPRODUCT('[1]Age by Underwriting Class'!$H13:$K13,'WL Base'!$B21:$E21)</f>
        <v>-7956029477.4370327</v>
      </c>
      <c r="P63" s="20">
        <f>'[1]Age distribution'!AO49*SUMPRODUCT('[1]Age by Underwriting Class'!$H13:$K13,'T20 Base'!$B38:$E38)+'[1]Age distribution'!R49*SUMPRODUCT('[1]Age by Underwriting Class'!$H13:$K13,'WL Base'!$B21:$E21)</f>
        <v>-8371557776.2386417</v>
      </c>
      <c r="Q63" s="20">
        <f>'[1]Age distribution'!AP49*SUMPRODUCT('[1]Age by Underwriting Class'!$H13:$K13,'T20 Base'!$B38:$E38)+'[1]Age distribution'!S49*SUMPRODUCT('[1]Age by Underwriting Class'!$H13:$K13,'WL Base'!$B21:$E21)</f>
        <v>-8794900257.178669</v>
      </c>
      <c r="R63" s="20">
        <f>'[1]Age distribution'!AQ49*SUMPRODUCT('[1]Age by Underwriting Class'!$H13:$K13,'T20 Base'!$B38:$E38)+'[1]Age distribution'!T49*SUMPRODUCT('[1]Age by Underwriting Class'!$H13:$K13,'WL Base'!$B21:$E21)</f>
        <v>-9226182417.4874039</v>
      </c>
      <c r="S63" s="20">
        <f>'[1]Age distribution'!AR49*SUMPRODUCT('[1]Age by Underwriting Class'!$H13:$K13,'T20 Base'!$B38:$E38)+'[1]Age distribution'!U49*SUMPRODUCT('[1]Age by Underwriting Class'!$H13:$K13,'WL Base'!$B21:$E21)</f>
        <v>-9665512183.7755356</v>
      </c>
      <c r="T63" s="20">
        <f>'[1]Age distribution'!AS49*SUMPRODUCT('[1]Age by Underwriting Class'!$H13:$K13,'T20 Base'!$B38:$E38)+'[1]Age distribution'!V49*SUMPRODUCT('[1]Age by Underwriting Class'!$H13:$K13,'WL Base'!$B21:$E21)</f>
        <v>-10112983284.349129</v>
      </c>
      <c r="U63" s="20">
        <f>'[1]Age distribution'!AT49*SUMPRODUCT('[1]Age by Underwriting Class'!$H13:$K13,'T20 Base'!$B38:$E38)+'[1]Age distribution'!W49*SUMPRODUCT('[1]Age by Underwriting Class'!$H13:$K13,'WL Base'!$B21:$E21)</f>
        <v>-10568677861.504177</v>
      </c>
    </row>
    <row r="64" spans="1:21" x14ac:dyDescent="0.15">
      <c r="A64">
        <v>38</v>
      </c>
      <c r="B64" s="20">
        <f>'[1]Age distribution'!AA50*SUMPRODUCT('[1]Age by Underwriting Class'!$H14:$K14,'T20 Base'!$B39:$E39)+'[1]Age distribution'!D50*SUMPRODUCT('[1]Age by Underwriting Class'!$H14:$K14,'WL Base'!$B22:$E22)</f>
        <v>-3217970255.2210751</v>
      </c>
      <c r="C64" s="20">
        <f>'[1]Age distribution'!AB50*SUMPRODUCT('[1]Age by Underwriting Class'!$H14:$K14,'T20 Base'!$B39:$E39)+'[1]Age distribution'!E50*SUMPRODUCT('[1]Age by Underwriting Class'!$H14:$K14,'WL Base'!$B22:$E22)</f>
        <v>-3590163686.9928808</v>
      </c>
      <c r="D64" s="20">
        <f>'[1]Age distribution'!AC50*SUMPRODUCT('[1]Age by Underwriting Class'!$H14:$K14,'T20 Base'!$B39:$E39)+'[1]Age distribution'!F50*SUMPRODUCT('[1]Age by Underwriting Class'!$H14:$K14,'WL Base'!$B22:$E22)</f>
        <v>-3956329075.1868978</v>
      </c>
      <c r="E64" s="20">
        <f>'[1]Age distribution'!AD50*SUMPRODUCT('[1]Age by Underwriting Class'!$H14:$K14,'T20 Base'!$B39:$E39)+'[1]Age distribution'!G50*SUMPRODUCT('[1]Age by Underwriting Class'!$H14:$K14,'WL Base'!$B22:$E22)</f>
        <v>-4320914311.2851982</v>
      </c>
      <c r="F64" s="20">
        <f>'[1]Age distribution'!AE50*SUMPRODUCT('[1]Age by Underwriting Class'!$H14:$K14,'T20 Base'!$B39:$E39)+'[1]Age distribution'!H50*SUMPRODUCT('[1]Age by Underwriting Class'!$H14:$K14,'WL Base'!$B22:$E22)</f>
        <v>-4686708434.3790989</v>
      </c>
      <c r="G64" s="20">
        <f>'[1]Age distribution'!AF50*SUMPRODUCT('[1]Age by Underwriting Class'!$H14:$K14,'T20 Base'!$B39:$E39)+'[1]Age distribution'!I50*SUMPRODUCT('[1]Age by Underwriting Class'!$H14:$K14,'WL Base'!$B22:$E22)</f>
        <v>-5055565572.5344648</v>
      </c>
      <c r="H64" s="20">
        <f>'[1]Age distribution'!AG50*SUMPRODUCT('[1]Age by Underwriting Class'!$H14:$K14,'T20 Base'!$B39:$E39)+'[1]Age distribution'!J50*SUMPRODUCT('[1]Age by Underwriting Class'!$H14:$K14,'WL Base'!$B22:$E22)</f>
        <v>-5428775435.4044418</v>
      </c>
      <c r="I64" s="20">
        <f>'[1]Age distribution'!AH50*SUMPRODUCT('[1]Age by Underwriting Class'!$H14:$K14,'T20 Base'!$B39:$E39)+'[1]Age distribution'!K50*SUMPRODUCT('[1]Age by Underwriting Class'!$H14:$K14,'WL Base'!$B22:$E22)</f>
        <v>-5807268321.7001772</v>
      </c>
      <c r="J64" s="20">
        <f>'[1]Age distribution'!AI50*SUMPRODUCT('[1]Age by Underwriting Class'!$H14:$K14,'T20 Base'!$B39:$E39)+'[1]Age distribution'!L50*SUMPRODUCT('[1]Age by Underwriting Class'!$H14:$K14,'WL Base'!$B22:$E22)</f>
        <v>-6191735689.7347174</v>
      </c>
      <c r="K64" s="20">
        <f>'[1]Age distribution'!AJ50*SUMPRODUCT('[1]Age by Underwriting Class'!$H14:$K14,'T20 Base'!$B39:$E39)+'[1]Age distribution'!M50*SUMPRODUCT('[1]Age by Underwriting Class'!$H14:$K14,'WL Base'!$B22:$E22)</f>
        <v>-6582704632.8121738</v>
      </c>
      <c r="L64" s="20">
        <f>'[1]Age distribution'!AK50*SUMPRODUCT('[1]Age by Underwriting Class'!$H14:$K14,'T20 Base'!$B39:$E39)+'[1]Age distribution'!N50*SUMPRODUCT('[1]Age by Underwriting Class'!$H14:$K14,'WL Base'!$B22:$E22)</f>
        <v>-6980585777.023982</v>
      </c>
      <c r="M64" s="20">
        <f>'[1]Age distribution'!AL50*SUMPRODUCT('[1]Age by Underwriting Class'!$H14:$K14,'T20 Base'!$B39:$E39)+'[1]Age distribution'!O50*SUMPRODUCT('[1]Age by Underwriting Class'!$H14:$K14,'WL Base'!$B22:$E22)</f>
        <v>-7385705146.4187994</v>
      </c>
      <c r="N64" s="20">
        <f>'[1]Age distribution'!AM50*SUMPRODUCT('[1]Age by Underwriting Class'!$H14:$K14,'T20 Base'!$B39:$E39)+'[1]Age distribution'!P50*SUMPRODUCT('[1]Age by Underwriting Class'!$H14:$K14,'WL Base'!$B22:$E22)</f>
        <v>-7798325981.6613359</v>
      </c>
      <c r="O64" s="20">
        <f>'[1]Age distribution'!AN50*SUMPRODUCT('[1]Age by Underwriting Class'!$H14:$K14,'T20 Base'!$B39:$E39)+'[1]Age distribution'!Q50*SUMPRODUCT('[1]Age by Underwriting Class'!$H14:$K14,'WL Base'!$B22:$E22)</f>
        <v>-8218664055.3527775</v>
      </c>
      <c r="P64" s="20">
        <f>'[1]Age distribution'!AO50*SUMPRODUCT('[1]Age by Underwriting Class'!$H14:$K14,'T20 Base'!$B39:$E39)+'[1]Age distribution'!R50*SUMPRODUCT('[1]Age by Underwriting Class'!$H14:$K14,'WL Base'!$B22:$E22)</f>
        <v>-8646898657.6607037</v>
      </c>
      <c r="Q64" s="20">
        <f>'[1]Age distribution'!AP50*SUMPRODUCT('[1]Age by Underwriting Class'!$H14:$K14,'T20 Base'!$B39:$E39)+'[1]Age distribution'!S50*SUMPRODUCT('[1]Age by Underwriting Class'!$H14:$K14,'WL Base'!$B22:$E22)</f>
        <v>-9083180627.7830734</v>
      </c>
      <c r="R64" s="20">
        <f>'[1]Age distribution'!AQ50*SUMPRODUCT('[1]Age by Underwriting Class'!$H14:$K14,'T20 Base'!$B39:$E39)+'[1]Age distribution'!T50*SUMPRODUCT('[1]Age by Underwriting Class'!$H14:$K14,'WL Base'!$B22:$E22)</f>
        <v>-9527638325.6953983</v>
      </c>
      <c r="S64" s="20">
        <f>'[1]Age distribution'!AR50*SUMPRODUCT('[1]Age by Underwriting Class'!$H14:$K14,'T20 Base'!$B39:$E39)+'[1]Age distribution'!U50*SUMPRODUCT('[1]Age by Underwriting Class'!$H14:$K14,'WL Base'!$B22:$E22)</f>
        <v>-9980382139.9462833</v>
      </c>
      <c r="T64" s="20">
        <f>'[1]Age distribution'!AS50*SUMPRODUCT('[1]Age by Underwriting Class'!$H14:$K14,'T20 Base'!$B39:$E39)+'[1]Age distribution'!V50*SUMPRODUCT('[1]Age by Underwriting Class'!$H14:$K14,'WL Base'!$B22:$E22)</f>
        <v>-10441507936.899019</v>
      </c>
      <c r="U64" s="20">
        <f>'[1]Age distribution'!AT50*SUMPRODUCT('[1]Age by Underwriting Class'!$H14:$K14,'T20 Base'!$B39:$E39)+'[1]Age distribution'!W50*SUMPRODUCT('[1]Age by Underwriting Class'!$H14:$K14,'WL Base'!$B22:$E22)</f>
        <v>-10911099732.615784</v>
      </c>
    </row>
    <row r="65" spans="1:21" x14ac:dyDescent="0.15">
      <c r="A65">
        <v>39</v>
      </c>
      <c r="B65" s="20">
        <f>'[1]Age distribution'!AA51*SUMPRODUCT('[1]Age by Underwriting Class'!$H15:$K15,'T20 Base'!$B40:$E40)+'[1]Age distribution'!D51*SUMPRODUCT('[1]Age by Underwriting Class'!$H15:$K15,'WL Base'!$B23:$E23)</f>
        <v>-3350831394.1959147</v>
      </c>
      <c r="C65" s="20">
        <f>'[1]Age distribution'!AB51*SUMPRODUCT('[1]Age by Underwriting Class'!$H15:$K15,'T20 Base'!$B40:$E40)+'[1]Age distribution'!E51*SUMPRODUCT('[1]Age by Underwriting Class'!$H15:$K15,'WL Base'!$B23:$E23)</f>
        <v>-3735133352.9790392</v>
      </c>
      <c r="D65" s="20">
        <f>'[1]Age distribution'!AC51*SUMPRODUCT('[1]Age by Underwriting Class'!$H15:$K15,'T20 Base'!$B40:$E40)+'[1]Age distribution'!F51*SUMPRODUCT('[1]Age by Underwriting Class'!$H15:$K15,'WL Base'!$B23:$E23)</f>
        <v>-4113331137.5592246</v>
      </c>
      <c r="E65" s="20">
        <f>'[1]Age distribution'!AD51*SUMPRODUCT('[1]Age by Underwriting Class'!$H15:$K15,'T20 Base'!$B40:$E40)+'[1]Age distribution'!G51*SUMPRODUCT('[1]Age by Underwriting Class'!$H15:$K15,'WL Base'!$B23:$E23)</f>
        <v>-4489979662.2601624</v>
      </c>
      <c r="F65" s="20">
        <f>'[1]Age distribution'!AE51*SUMPRODUCT('[1]Age by Underwriting Class'!$H15:$K15,'T20 Base'!$B40:$E40)+'[1]Age distribution'!H51*SUMPRODUCT('[1]Age by Underwriting Class'!$H15:$K15,'WL Base'!$B23:$E23)</f>
        <v>-4867935074.5750065</v>
      </c>
      <c r="G65" s="20">
        <f>'[1]Age distribution'!AF51*SUMPRODUCT('[1]Age by Underwriting Class'!$H15:$K15,'T20 Base'!$B40:$E40)+'[1]Age distribution'!I51*SUMPRODUCT('[1]Age by Underwriting Class'!$H15:$K15,'WL Base'!$B23:$E23)</f>
        <v>-5249096115.6306963</v>
      </c>
      <c r="H65" s="20">
        <f>'[1]Age distribution'!AG51*SUMPRODUCT('[1]Age by Underwriting Class'!$H15:$K15,'T20 Base'!$B40:$E40)+'[1]Age distribution'!J51*SUMPRODUCT('[1]Age by Underwriting Class'!$H15:$K15,'WL Base'!$B23:$E23)</f>
        <v>-5634783527.4004068</v>
      </c>
      <c r="I65" s="20">
        <f>'[1]Age distribution'!AH51*SUMPRODUCT('[1]Age by Underwriting Class'!$H15:$K15,'T20 Base'!$B40:$E40)+'[1]Age distribution'!K51*SUMPRODUCT('[1]Age by Underwriting Class'!$H15:$K15,'WL Base'!$B23:$E23)</f>
        <v>-6025949992.9569607</v>
      </c>
      <c r="J65" s="20">
        <f>'[1]Age distribution'!AI51*SUMPRODUCT('[1]Age by Underwriting Class'!$H15:$K15,'T20 Base'!$B40:$E40)+'[1]Age distribution'!L51*SUMPRODUCT('[1]Age by Underwriting Class'!$H15:$K15,'WL Base'!$B23:$E23)</f>
        <v>-6423303608.1221666</v>
      </c>
      <c r="K65" s="20">
        <f>'[1]Age distribution'!AJ51*SUMPRODUCT('[1]Age by Underwriting Class'!$H15:$K15,'T20 Base'!$B40:$E40)+'[1]Age distribution'!M51*SUMPRODUCT('[1]Age by Underwriting Class'!$H15:$K15,'WL Base'!$B23:$E23)</f>
        <v>-6827384148.8439093</v>
      </c>
      <c r="L65" s="20">
        <f>'[1]Age distribution'!AK51*SUMPRODUCT('[1]Age by Underwriting Class'!$H15:$K15,'T20 Base'!$B40:$E40)+'[1]Age distribution'!N51*SUMPRODUCT('[1]Age by Underwriting Class'!$H15:$K15,'WL Base'!$B23:$E23)</f>
        <v>-7238612121.4841576</v>
      </c>
      <c r="M65" s="20">
        <f>'[1]Age distribution'!AL51*SUMPRODUCT('[1]Age by Underwriting Class'!$H15:$K15,'T20 Base'!$B40:$E40)+'[1]Age distribution'!O51*SUMPRODUCT('[1]Age by Underwriting Class'!$H15:$K15,'WL Base'!$B23:$E23)</f>
        <v>-7657321394.7119398</v>
      </c>
      <c r="N65" s="20">
        <f>'[1]Age distribution'!AM51*SUMPRODUCT('[1]Age by Underwriting Class'!$H15:$K15,'T20 Base'!$B40:$E40)+'[1]Age distribution'!P51*SUMPRODUCT('[1]Age by Underwriting Class'!$H15:$K15,'WL Base'!$B23:$E23)</f>
        <v>-8083781543.1513414</v>
      </c>
      <c r="O65" s="20">
        <f>'[1]Age distribution'!AN51*SUMPRODUCT('[1]Age by Underwriting Class'!$H15:$K15,'T20 Base'!$B40:$E40)+'[1]Age distribution'!Q51*SUMPRODUCT('[1]Age by Underwriting Class'!$H15:$K15,'WL Base'!$B23:$E23)</f>
        <v>-8518213531.2111769</v>
      </c>
      <c r="P65" s="20">
        <f>'[1]Age distribution'!AO51*SUMPRODUCT('[1]Age by Underwriting Class'!$H15:$K15,'T20 Base'!$B40:$E40)+'[1]Age distribution'!R51*SUMPRODUCT('[1]Age by Underwriting Class'!$H15:$K15,'WL Base'!$B23:$E23)</f>
        <v>-8960800963.0453911</v>
      </c>
      <c r="Q65" s="20">
        <f>'[1]Age distribution'!AP51*SUMPRODUCT('[1]Age by Underwriting Class'!$H15:$K15,'T20 Base'!$B40:$E40)+'[1]Age distribution'!S51*SUMPRODUCT('[1]Age by Underwriting Class'!$H15:$K15,'WL Base'!$B23:$E23)</f>
        <v>-9411698307.2659378</v>
      </c>
      <c r="R65" s="20">
        <f>'[1]Age distribution'!AQ51*SUMPRODUCT('[1]Age by Underwriting Class'!$H15:$K15,'T20 Base'!$B40:$E40)+'[1]Age distribution'!T51*SUMPRODUCT('[1]Age by Underwriting Class'!$H15:$K15,'WL Base'!$B23:$E23)</f>
        <v>-9871037012.3790131</v>
      </c>
      <c r="S65" s="20">
        <f>'[1]Age distribution'!AR51*SUMPRODUCT('[1]Age by Underwriting Class'!$H15:$K15,'T20 Base'!$B40:$E40)+'[1]Age distribution'!U51*SUMPRODUCT('[1]Age by Underwriting Class'!$H15:$K15,'WL Base'!$B23:$E23)</f>
        <v>-10338930123.044823</v>
      </c>
      <c r="T65" s="20">
        <f>'[1]Age distribution'!AS51*SUMPRODUCT('[1]Age by Underwriting Class'!$H15:$K15,'T20 Base'!$B40:$E40)+'[1]Age distribution'!V51*SUMPRODUCT('[1]Age by Underwriting Class'!$H15:$K15,'WL Base'!$B23:$E23)</f>
        <v>-10815475812.313015</v>
      </c>
      <c r="U65" s="20">
        <f>'[1]Age distribution'!AT51*SUMPRODUCT('[1]Age by Underwriting Class'!$H15:$K15,'T20 Base'!$B40:$E40)+'[1]Age distribution'!W51*SUMPRODUCT('[1]Age by Underwriting Class'!$H15:$K15,'WL Base'!$B23:$E23)</f>
        <v>-11300760117.796375</v>
      </c>
    </row>
    <row r="66" spans="1:21" x14ac:dyDescent="0.15">
      <c r="A66">
        <v>40</v>
      </c>
      <c r="B66" s="20">
        <f>'[1]Age distribution'!AA52*SUMPRODUCT('[1]Age by Underwriting Class'!$H16:$K16,'T20 Base'!$B41:$E41)+'[1]Age distribution'!D52*SUMPRODUCT('[1]Age by Underwriting Class'!$H16:$K16,'WL Base'!$B24:$E24)</f>
        <v>-3483919408.8184266</v>
      </c>
      <c r="C66" s="20">
        <f>'[1]Age distribution'!AB52*SUMPRODUCT('[1]Age by Underwriting Class'!$H16:$K16,'T20 Base'!$B41:$E41)+'[1]Age distribution'!E52*SUMPRODUCT('[1]Age by Underwriting Class'!$H16:$K16,'WL Base'!$B24:$E24)</f>
        <v>-3880137175.7961817</v>
      </c>
      <c r="D66" s="20">
        <f>'[1]Age distribution'!AC52*SUMPRODUCT('[1]Age by Underwriting Class'!$H16:$K16,'T20 Base'!$B41:$E41)+'[1]Age distribution'!F52*SUMPRODUCT('[1]Age by Underwriting Class'!$H16:$K16,'WL Base'!$B24:$E24)</f>
        <v>-4270185821.8340569</v>
      </c>
      <c r="E66" s="20">
        <f>'[1]Age distribution'!AD52*SUMPRODUCT('[1]Age by Underwriting Class'!$H16:$K16,'T20 Base'!$B41:$E41)+'[1]Age distribution'!G52*SUMPRODUCT('[1]Age by Underwriting Class'!$H16:$K16,'WL Base'!$B24:$E24)</f>
        <v>-4658722448.9168797</v>
      </c>
      <c r="F66" s="20">
        <f>'[1]Age distribution'!AE52*SUMPRODUCT('[1]Age by Underwriting Class'!$H16:$K16,'T20 Base'!$B41:$E41)+'[1]Age distribution'!H52*SUMPRODUCT('[1]Age by Underwriting Class'!$H16:$K16,'WL Base'!$B24:$E24)</f>
        <v>-5048667281.0519743</v>
      </c>
      <c r="G66" s="20">
        <f>'[1]Age distribution'!AF52*SUMPRODUCT('[1]Age by Underwriting Class'!$H16:$K16,'T20 Base'!$B41:$E41)+'[1]Age distribution'!I52*SUMPRODUCT('[1]Age by Underwriting Class'!$H16:$K16,'WL Base'!$B24:$E24)</f>
        <v>-5441961656.8557329</v>
      </c>
      <c r="H66" s="20">
        <f>'[1]Age distribution'!AG52*SUMPRODUCT('[1]Age by Underwriting Class'!$H16:$K16,'T20 Base'!$B41:$E41)+'[1]Age distribution'!J52*SUMPRODUCT('[1]Age by Underwriting Class'!$H16:$K16,'WL Base'!$B24:$E24)</f>
        <v>-5839955948.6134777</v>
      </c>
      <c r="I66" s="20">
        <f>'[1]Age distribution'!AH52*SUMPRODUCT('[1]Age by Underwriting Class'!$H16:$K16,'T20 Base'!$B41:$E41)+'[1]Age distribution'!K52*SUMPRODUCT('[1]Age by Underwriting Class'!$H16:$K16,'WL Base'!$B24:$E24)</f>
        <v>-6243624212.4575653</v>
      </c>
      <c r="J66" s="20">
        <f>'[1]Age distribution'!AI52*SUMPRODUCT('[1]Age by Underwriting Class'!$H16:$K16,'T20 Base'!$B41:$E41)+'[1]Age distribution'!L52*SUMPRODUCT('[1]Age by Underwriting Class'!$H16:$K16,'WL Base'!$B24:$E24)</f>
        <v>-6653690430.0532579</v>
      </c>
      <c r="K66" s="20">
        <f>'[1]Age distribution'!AJ52*SUMPRODUCT('[1]Age by Underwriting Class'!$H16:$K16,'T20 Base'!$B41:$E41)+'[1]Age distribution'!M52*SUMPRODUCT('[1]Age by Underwriting Class'!$H16:$K16,'WL Base'!$B24:$E24)</f>
        <v>-7070706487.0035839</v>
      </c>
      <c r="L66" s="20">
        <f>'[1]Age distribution'!AK52*SUMPRODUCT('[1]Age by Underwriting Class'!$H16:$K16,'T20 Base'!$B41:$E41)+'[1]Age distribution'!N52*SUMPRODUCT('[1]Age by Underwriting Class'!$H16:$K16,'WL Base'!$B24:$E24)</f>
        <v>-7495102323.5607128</v>
      </c>
      <c r="M66" s="20">
        <f>'[1]Age distribution'!AL52*SUMPRODUCT('[1]Age by Underwriting Class'!$H16:$K16,'T20 Base'!$B41:$E41)+'[1]Age distribution'!O52*SUMPRODUCT('[1]Age by Underwriting Class'!$H16:$K16,'WL Base'!$B24:$E24)</f>
        <v>-7927219298.602272</v>
      </c>
      <c r="N66" s="20">
        <f>'[1]Age distribution'!AM52*SUMPRODUCT('[1]Age by Underwriting Class'!$H16:$K16,'T20 Base'!$B41:$E41)+'[1]Age distribution'!P52*SUMPRODUCT('[1]Age by Underwriting Class'!$H16:$K16,'WL Base'!$B24:$E24)</f>
        <v>-8367333034.5500364</v>
      </c>
      <c r="O66" s="20">
        <f>'[1]Age distribution'!AN52*SUMPRODUCT('[1]Age by Underwriting Class'!$H16:$K16,'T20 Base'!$B41:$E41)+'[1]Age distribution'!Q52*SUMPRODUCT('[1]Age by Underwriting Class'!$H16:$K16,'WL Base'!$B24:$E24)</f>
        <v>-8815669453.0599899</v>
      </c>
      <c r="P66" s="20">
        <f>'[1]Age distribution'!AO52*SUMPRODUCT('[1]Age by Underwriting Class'!$H16:$K16,'T20 Base'!$B41:$E41)+'[1]Age distribution'!R52*SUMPRODUCT('[1]Age by Underwriting Class'!$H16:$K16,'WL Base'!$B24:$E24)</f>
        <v>-9272416277.3710346</v>
      </c>
      <c r="Q66" s="20">
        <f>'[1]Age distribution'!AP52*SUMPRODUCT('[1]Age by Underwriting Class'!$H16:$K16,'T20 Base'!$B41:$E41)+'[1]Age distribution'!S52*SUMPRODUCT('[1]Age by Underwriting Class'!$H16:$K16,'WL Base'!$B24:$E24)</f>
        <v>-9737731441.5359745</v>
      </c>
      <c r="R66" s="20">
        <f>'[1]Age distribution'!AQ52*SUMPRODUCT('[1]Age by Underwriting Class'!$H16:$K16,'T20 Base'!$B41:$E41)+'[1]Age distribution'!T52*SUMPRODUCT('[1]Age by Underwriting Class'!$H16:$K16,'WL Base'!$B24:$E24)</f>
        <v>-10211749343.055094</v>
      </c>
      <c r="S66" s="20">
        <f>'[1]Age distribution'!AR52*SUMPRODUCT('[1]Age by Underwriting Class'!$H16:$K16,'T20 Base'!$B41:$E41)+'[1]Age distribution'!U52*SUMPRODUCT('[1]Age by Underwriting Class'!$H16:$K16,'WL Base'!$B24:$E24)</f>
        <v>-10694585562.699841</v>
      </c>
      <c r="T66" s="20">
        <f>'[1]Age distribution'!AS52*SUMPRODUCT('[1]Age by Underwriting Class'!$H16:$K16,'T20 Base'!$B41:$E41)+'[1]Age distribution'!V52*SUMPRODUCT('[1]Age by Underwriting Class'!$H16:$K16,'WL Base'!$B24:$E24)</f>
        <v>-11186340475.99254</v>
      </c>
      <c r="U66" s="20">
        <f>'[1]Age distribution'!AT52*SUMPRODUCT('[1]Age by Underwriting Class'!$H16:$K16,'T20 Base'!$B41:$E41)+'[1]Age distribution'!W52*SUMPRODUCT('[1]Age by Underwriting Class'!$H16:$K16,'WL Base'!$B24:$E24)</f>
        <v>-11687102050.76503</v>
      </c>
    </row>
    <row r="67" spans="1:21" x14ac:dyDescent="0.15">
      <c r="A67">
        <v>41</v>
      </c>
      <c r="B67" s="20">
        <f>'[1]Age distribution'!AA53*SUMPRODUCT('[1]Age by Underwriting Class'!$H17:$K17,'T20 Base'!$B42:$E42)+'[1]Age distribution'!D53*SUMPRODUCT('[1]Age by Underwriting Class'!$H17:$K17,'WL Base'!$B25:$E25)</f>
        <v>-3622697845.3201036</v>
      </c>
      <c r="C67" s="20">
        <f>'[1]Age distribution'!AB53*SUMPRODUCT('[1]Age by Underwriting Class'!$H17:$K17,'T20 Base'!$B42:$E42)+'[1]Age distribution'!E53*SUMPRODUCT('[1]Age by Underwriting Class'!$H17:$K17,'WL Base'!$B25:$E25)</f>
        <v>-4031046346.5857134</v>
      </c>
      <c r="D67" s="20">
        <f>'[1]Age distribution'!AC53*SUMPRODUCT('[1]Age by Underwriting Class'!$H17:$K17,'T20 Base'!$B42:$E42)+'[1]Age distribution'!F53*SUMPRODUCT('[1]Age by Underwriting Class'!$H17:$K17,'WL Base'!$B25:$E25)</f>
        <v>-4433173620.1532974</v>
      </c>
      <c r="E67" s="20">
        <f>'[1]Age distribution'!AD53*SUMPRODUCT('[1]Age by Underwriting Class'!$H17:$K17,'T20 Base'!$B42:$E42)+'[1]Age distribution'!G53*SUMPRODUCT('[1]Age by Underwriting Class'!$H17:$K17,'WL Base'!$B25:$E25)</f>
        <v>-4833836398.4870501</v>
      </c>
      <c r="F67" s="20">
        <f>'[1]Age distribution'!AE53*SUMPRODUCT('[1]Age by Underwriting Class'!$H17:$K17,'T20 Base'!$B42:$E42)+'[1]Age distribution'!H53*SUMPRODUCT('[1]Age by Underwriting Class'!$H17:$K17,'WL Base'!$B25:$E25)</f>
        <v>-5236017378.6341095</v>
      </c>
      <c r="G67" s="20">
        <f>'[1]Age distribution'!AF53*SUMPRODUCT('[1]Age by Underwriting Class'!$H17:$K17,'T20 Base'!$B42:$E42)+'[1]Age distribution'!I53*SUMPRODUCT('[1]Age by Underwriting Class'!$H17:$K17,'WL Base'!$B25:$E25)</f>
        <v>-5641699430.7250118</v>
      </c>
      <c r="H67" s="20">
        <f>'[1]Age distribution'!AG53*SUMPRODUCT('[1]Age by Underwriting Class'!$H17:$K17,'T20 Base'!$B42:$E42)+'[1]Age distribution'!J53*SUMPRODUCT('[1]Age by Underwriting Class'!$H17:$K17,'WL Base'!$B25:$E25)</f>
        <v>-6052261815.8773508</v>
      </c>
      <c r="I67" s="20">
        <f>'[1]Age distribution'!AH53*SUMPRODUCT('[1]Age by Underwriting Class'!$H17:$K17,'T20 Base'!$B42:$E42)+'[1]Age distribution'!K53*SUMPRODUCT('[1]Age by Underwriting Class'!$H17:$K17,'WL Base'!$B25:$E25)</f>
        <v>-6468699428.4356833</v>
      </c>
      <c r="J67" s="20">
        <f>'[1]Age distribution'!AI53*SUMPRODUCT('[1]Age by Underwriting Class'!$H17:$K17,'T20 Base'!$B42:$E42)+'[1]Age distribution'!L53*SUMPRODUCT('[1]Age by Underwriting Class'!$H17:$K17,'WL Base'!$B25:$E25)</f>
        <v>-6891751738.3755121</v>
      </c>
      <c r="K67" s="20">
        <f>'[1]Age distribution'!AJ53*SUMPRODUCT('[1]Age by Underwriting Class'!$H17:$K17,'T20 Base'!$B42:$E42)+'[1]Age distribution'!M53*SUMPRODUCT('[1]Age by Underwriting Class'!$H17:$K17,'WL Base'!$B25:$E25)</f>
        <v>-7321982437.9185228</v>
      </c>
      <c r="L67" s="20">
        <f>'[1]Age distribution'!AK53*SUMPRODUCT('[1]Age by Underwriting Class'!$H17:$K17,'T20 Base'!$B42:$E42)+'[1]Age distribution'!N53*SUMPRODUCT('[1]Age by Underwriting Class'!$H17:$K17,'WL Base'!$B25:$E25)</f>
        <v>-7759830665.1299391</v>
      </c>
      <c r="M67" s="20">
        <f>'[1]Age distribution'!AL53*SUMPRODUCT('[1]Age by Underwriting Class'!$H17:$K17,'T20 Base'!$B42:$E42)+'[1]Age distribution'!O53*SUMPRODUCT('[1]Age by Underwriting Class'!$H17:$K17,'WL Base'!$B25:$E25)</f>
        <v>-8205645081.6582336</v>
      </c>
      <c r="N67" s="20">
        <f>'[1]Age distribution'!AM53*SUMPRODUCT('[1]Age by Underwriting Class'!$H17:$K17,'T20 Base'!$B42:$E42)+'[1]Age distribution'!P53*SUMPRODUCT('[1]Age by Underwriting Class'!$H17:$K17,'WL Base'!$B25:$E25)</f>
        <v>-8659707206.3805542</v>
      </c>
      <c r="O67" s="20">
        <f>'[1]Age distribution'!AN53*SUMPRODUCT('[1]Age by Underwriting Class'!$H17:$K17,'T20 Base'!$B42:$E42)+'[1]Age distribution'!Q53*SUMPRODUCT('[1]Age by Underwriting Class'!$H17:$K17,'WL Base'!$B25:$E25)</f>
        <v>-9122247794.1480675</v>
      </c>
      <c r="P67" s="20">
        <f>'[1]Age distribution'!AO53*SUMPRODUCT('[1]Age by Underwriting Class'!$H17:$K17,'T20 Base'!$B42:$E42)+'[1]Age distribution'!R53*SUMPRODUCT('[1]Age by Underwriting Class'!$H17:$K17,'WL Base'!$B25:$E25)</f>
        <v>-9593458584.2071266</v>
      </c>
      <c r="Q67" s="20">
        <f>'[1]Age distribution'!AP53*SUMPRODUCT('[1]Age by Underwriting Class'!$H17:$K17,'T20 Base'!$B42:$E42)+'[1]Age distribution'!S53*SUMPRODUCT('[1]Age by Underwriting Class'!$H17:$K17,'WL Base'!$B25:$E25)</f>
        <v>-10073500889.330919</v>
      </c>
      <c r="R67" s="20">
        <f>'[1]Age distribution'!AQ53*SUMPRODUCT('[1]Age by Underwriting Class'!$H17:$K17,'T20 Base'!$B42:$E42)+'[1]Age distribution'!T53*SUMPRODUCT('[1]Age by Underwriting Class'!$H17:$K17,'WL Base'!$B25:$E25)</f>
        <v>-10562511982.217098</v>
      </c>
      <c r="S67" s="20">
        <f>'[1]Age distribution'!AR53*SUMPRODUCT('[1]Age by Underwriting Class'!$H17:$K17,'T20 Base'!$B42:$E42)+'[1]Age distribution'!U53*SUMPRODUCT('[1]Age by Underwriting Class'!$H17:$K17,'WL Base'!$B25:$E25)</f>
        <v>-11060609916.28377</v>
      </c>
      <c r="T67" s="20">
        <f>'[1]Age distribution'!AS53*SUMPRODUCT('[1]Age by Underwriting Class'!$H17:$K17,'T20 Base'!$B42:$E42)+'[1]Age distribution'!V53*SUMPRODUCT('[1]Age by Underwriting Class'!$H17:$K17,'WL Base'!$B25:$E25)</f>
        <v>-11567897214.410446</v>
      </c>
      <c r="U67" s="20">
        <f>'[1]Age distribution'!AT53*SUMPRODUCT('[1]Age by Underwriting Class'!$H17:$K17,'T20 Base'!$B42:$E42)+'[1]Age distribution'!W53*SUMPRODUCT('[1]Age by Underwriting Class'!$H17:$K17,'WL Base'!$B25:$E25)</f>
        <v>-12084463726.345503</v>
      </c>
    </row>
    <row r="68" spans="1:21" x14ac:dyDescent="0.15">
      <c r="A68">
        <v>42</v>
      </c>
      <c r="B68" s="20">
        <f>'[1]Age distribution'!AA54*SUMPRODUCT('[1]Age by Underwriting Class'!$H18:$K18,'T20 Base'!$B43:$E43)+'[1]Age distribution'!D54*SUMPRODUCT('[1]Age by Underwriting Class'!$H18:$K18,'WL Base'!$B26:$E26)</f>
        <v>-3773289611.5980663</v>
      </c>
      <c r="C68" s="20">
        <f>'[1]Age distribution'!AB54*SUMPRODUCT('[1]Age by Underwriting Class'!$H18:$K18,'T20 Base'!$B43:$E43)+'[1]Age distribution'!E54*SUMPRODUCT('[1]Age by Underwriting Class'!$H18:$K18,'WL Base'!$B26:$E26)</f>
        <v>-4194449712.527431</v>
      </c>
      <c r="D68" s="20">
        <f>'[1]Age distribution'!AC54*SUMPRODUCT('[1]Age by Underwriting Class'!$H18:$K18,'T20 Base'!$B43:$E43)+'[1]Age distribution'!F54*SUMPRODUCT('[1]Age by Underwriting Class'!$H18:$K18,'WL Base'!$B26:$E26)</f>
        <v>-4609350692.5599747</v>
      </c>
      <c r="E68" s="20">
        <f>'[1]Age distribution'!AD54*SUMPRODUCT('[1]Age by Underwriting Class'!$H18:$K18,'T20 Base'!$B43:$E43)+'[1]Age distribution'!G54*SUMPRODUCT('[1]Age by Underwriting Class'!$H18:$K18,'WL Base'!$B26:$E26)</f>
        <v>-5022849124.3159389</v>
      </c>
      <c r="F68" s="20">
        <f>'[1]Age distribution'!AE54*SUMPRODUCT('[1]Age by Underwriting Class'!$H18:$K18,'T20 Base'!$B43:$E43)+'[1]Age distribution'!H54*SUMPRODUCT('[1]Age by Underwriting Class'!$H18:$K18,'WL Base'!$B26:$E26)</f>
        <v>-5437990309.3595047</v>
      </c>
      <c r="G68" s="20">
        <f>'[1]Age distribution'!AF54*SUMPRODUCT('[1]Age by Underwriting Class'!$H18:$K18,'T20 Base'!$B43:$E43)+'[1]Age distribution'!I54*SUMPRODUCT('[1]Age by Underwriting Class'!$H18:$K18,'WL Base'!$B26:$E26)</f>
        <v>-5856798736.7402334</v>
      </c>
      <c r="H68" s="20">
        <f>'[1]Age distribution'!AG54*SUMPRODUCT('[1]Age by Underwriting Class'!$H18:$K18,'T20 Base'!$B43:$E43)+'[1]Age distribution'!J54*SUMPRODUCT('[1]Age by Underwriting Class'!$H18:$K18,'WL Base'!$B26:$E26)</f>
        <v>-6280682617.2057972</v>
      </c>
      <c r="I68" s="20">
        <f>'[1]Age distribution'!AH54*SUMPRODUCT('[1]Age by Underwriting Class'!$H18:$K18,'T20 Base'!$B43:$E43)+'[1]Age distribution'!K54*SUMPRODUCT('[1]Age by Underwriting Class'!$H18:$K18,'WL Base'!$B26:$E26)</f>
        <v>-6710657727.1678753</v>
      </c>
      <c r="J68" s="20">
        <f>'[1]Age distribution'!AI54*SUMPRODUCT('[1]Age by Underwriting Class'!$H18:$K18,'T20 Base'!$B43:$E43)+'[1]Age distribution'!L54*SUMPRODUCT('[1]Age by Underwriting Class'!$H18:$K18,'WL Base'!$B26:$E26)</f>
        <v>-7147479057.5080376</v>
      </c>
      <c r="K68" s="20">
        <f>'[1]Age distribution'!AJ54*SUMPRODUCT('[1]Age by Underwriting Class'!$H18:$K18,'T20 Base'!$B43:$E43)+'[1]Age distribution'!M54*SUMPRODUCT('[1]Age by Underwriting Class'!$H18:$K18,'WL Base'!$B26:$E26)</f>
        <v>-7591722131.9141655</v>
      </c>
      <c r="L68" s="20">
        <f>'[1]Age distribution'!AK54*SUMPRODUCT('[1]Age by Underwriting Class'!$H18:$K18,'T20 Base'!$B43:$E43)+'[1]Age distribution'!N54*SUMPRODUCT('[1]Age by Underwriting Class'!$H18:$K18,'WL Base'!$B26:$E26)</f>
        <v>-8043835305.6217356</v>
      </c>
      <c r="M68" s="20">
        <f>'[1]Age distribution'!AL54*SUMPRODUCT('[1]Age by Underwriting Class'!$H18:$K18,'T20 Base'!$B43:$E43)+'[1]Age distribution'!O54*SUMPRODUCT('[1]Age by Underwriting Class'!$H18:$K18,'WL Base'!$B26:$E26)</f>
        <v>-8504174558.4190693</v>
      </c>
      <c r="N68" s="20">
        <f>'[1]Age distribution'!AM54*SUMPRODUCT('[1]Age by Underwriting Class'!$H18:$K18,'T20 Base'!$B43:$E43)+'[1]Age distribution'!P54*SUMPRODUCT('[1]Age by Underwriting Class'!$H18:$K18,'WL Base'!$B26:$E26)</f>
        <v>-8973027318.048027</v>
      </c>
      <c r="O68" s="20">
        <f>'[1]Age distribution'!AN54*SUMPRODUCT('[1]Age by Underwriting Class'!$H18:$K18,'T20 Base'!$B43:$E43)+'[1]Age distribution'!Q54*SUMPRODUCT('[1]Age by Underwriting Class'!$H18:$K18,'WL Base'!$B26:$E26)</f>
        <v>-9450629182.7266369</v>
      </c>
      <c r="P68" s="20">
        <f>'[1]Age distribution'!AO54*SUMPRODUCT('[1]Age by Underwriting Class'!$H18:$K18,'T20 Base'!$B43:$E43)+'[1]Age distribution'!R54*SUMPRODUCT('[1]Age by Underwriting Class'!$H18:$K18,'WL Base'!$B26:$E26)</f>
        <v>-9937175916.1605587</v>
      </c>
      <c r="Q68" s="20">
        <f>'[1]Age distribution'!AP54*SUMPRODUCT('[1]Age by Underwriting Class'!$H18:$K18,'T20 Base'!$B43:$E43)+'[1]Age distribution'!S54*SUMPRODUCT('[1]Age by Underwriting Class'!$H18:$K18,'WL Base'!$B26:$E26)</f>
        <v>-10432832216.954029</v>
      </c>
      <c r="R68" s="20">
        <f>'[1]Age distribution'!AQ54*SUMPRODUCT('[1]Age by Underwriting Class'!$H18:$K18,'T20 Base'!$B43:$E43)+'[1]Age distribution'!T54*SUMPRODUCT('[1]Age by Underwriting Class'!$H18:$K18,'WL Base'!$B26:$E26)</f>
        <v>-10937738239.053051</v>
      </c>
      <c r="S68" s="20">
        <f>'[1]Age distribution'!AR54*SUMPRODUCT('[1]Age by Underwriting Class'!$H18:$K18,'T20 Base'!$B43:$E43)+'[1]Age distribution'!U54*SUMPRODUCT('[1]Age by Underwriting Class'!$H18:$K18,'WL Base'!$B26:$E26)</f>
        <v>-11452014513.726177</v>
      </c>
      <c r="T68" s="20">
        <f>'[1]Age distribution'!AS54*SUMPRODUCT('[1]Age by Underwriting Class'!$H18:$K18,'T20 Base'!$B43:$E43)+'[1]Age distribution'!V54*SUMPRODUCT('[1]Age by Underwriting Class'!$H18:$K18,'WL Base'!$B26:$E26)</f>
        <v>-11975765715.729313</v>
      </c>
      <c r="U68" s="20">
        <f>'[1]Age distribution'!AT54*SUMPRODUCT('[1]Age by Underwriting Class'!$H18:$K18,'T20 Base'!$B43:$E43)+'[1]Age distribution'!W54*SUMPRODUCT('[1]Age by Underwriting Class'!$H18:$K18,'WL Base'!$B26:$E26)</f>
        <v>-12509083580.687952</v>
      </c>
    </row>
    <row r="69" spans="1:21" x14ac:dyDescent="0.15">
      <c r="A69">
        <v>43</v>
      </c>
      <c r="B69" s="20">
        <f>'[1]Age distribution'!AA55*SUMPRODUCT('[1]Age by Underwriting Class'!$H19:$K19,'T20 Base'!$B44:$E44)+'[1]Age distribution'!D55*SUMPRODUCT('[1]Age by Underwriting Class'!$H19:$K19,'WL Base'!$B27:$E27)</f>
        <v>-3922989445.8557696</v>
      </c>
      <c r="C69" s="20">
        <f>'[1]Age distribution'!AB55*SUMPRODUCT('[1]Age by Underwriting Class'!$H19:$K19,'T20 Base'!$B44:$E44)+'[1]Age distribution'!E55*SUMPRODUCT('[1]Age by Underwriting Class'!$H19:$K19,'WL Base'!$B27:$E27)</f>
        <v>-4356653977.4840746</v>
      </c>
      <c r="D69" s="20">
        <f>'[1]Age distribution'!AC55*SUMPRODUCT('[1]Age by Underwriting Class'!$H19:$K19,'T20 Base'!$B44:$E44)+'[1]Age distribution'!F55*SUMPRODUCT('[1]Age by Underwriting Class'!$H19:$K19,'WL Base'!$B27:$E27)</f>
        <v>-4784033981.9636459</v>
      </c>
      <c r="E69" s="20">
        <f>'[1]Age distribution'!AD55*SUMPRODUCT('[1]Age by Underwriting Class'!$H19:$K19,'T20 Base'!$B44:$E44)+'[1]Age distribution'!G55*SUMPRODUCT('[1]Age by Underwriting Class'!$H19:$K19,'WL Base'!$B27:$E27)</f>
        <v>-5210079842.0662012</v>
      </c>
      <c r="F69" s="20">
        <f>'[1]Age distribution'!AE55*SUMPRODUCT('[1]Age by Underwriting Class'!$H19:$K19,'T20 Base'!$B44:$E44)+'[1]Age distribution'!H55*SUMPRODUCT('[1]Age by Underwriting Class'!$H19:$K19,'WL Base'!$B27:$E27)</f>
        <v>-5637895682.7738686</v>
      </c>
      <c r="G69" s="20">
        <f>'[1]Age distribution'!AF55*SUMPRODUCT('[1]Age by Underwriting Class'!$H19:$K19,'T20 Base'!$B44:$E44)+'[1]Age distribution'!I55*SUMPRODUCT('[1]Age by Underwriting Class'!$H19:$K19,'WL Base'!$B27:$E27)</f>
        <v>-6069545098.4146128</v>
      </c>
      <c r="H69" s="20">
        <f>'[1]Age distribution'!AG55*SUMPRODUCT('[1]Age by Underwriting Class'!$H19:$K19,'T20 Base'!$B44:$E44)+'[1]Age distribution'!J55*SUMPRODUCT('[1]Age by Underwriting Class'!$H19:$K19,'WL Base'!$B27:$E27)</f>
        <v>-6506463500.9073601</v>
      </c>
      <c r="I69" s="20">
        <f>'[1]Age distribution'!AH55*SUMPRODUCT('[1]Age by Underwriting Class'!$H19:$K19,'T20 Base'!$B44:$E44)+'[1]Age distribution'!K55*SUMPRODUCT('[1]Age by Underwriting Class'!$H19:$K19,'WL Base'!$B27:$E27)</f>
        <v>-6949686287.5253496</v>
      </c>
      <c r="J69" s="20">
        <f>'[1]Age distribution'!AI55*SUMPRODUCT('[1]Age by Underwriting Class'!$H19:$K19,'T20 Base'!$B44:$E44)+'[1]Age distribution'!L55*SUMPRODUCT('[1]Age by Underwriting Class'!$H19:$K19,'WL Base'!$B27:$E27)</f>
        <v>-7399983032.6464777</v>
      </c>
      <c r="K69" s="20">
        <f>'[1]Age distribution'!AJ55*SUMPRODUCT('[1]Age by Underwriting Class'!$H19:$K19,'T20 Base'!$B44:$E44)+'[1]Age distribution'!M55*SUMPRODUCT('[1]Age by Underwriting Class'!$H19:$K19,'WL Base'!$B27:$E27)</f>
        <v>-7857940376.8446617</v>
      </c>
      <c r="L69" s="20">
        <f>'[1]Age distribution'!AK55*SUMPRODUCT('[1]Age by Underwriting Class'!$H19:$K19,'T20 Base'!$B44:$E44)+'[1]Age distribution'!N55*SUMPRODUCT('[1]Age by Underwriting Class'!$H19:$K19,'WL Base'!$B27:$E27)</f>
        <v>-8324015335.8400135</v>
      </c>
      <c r="M69" s="20">
        <f>'[1]Age distribution'!AL55*SUMPRODUCT('[1]Age by Underwriting Class'!$H19:$K19,'T20 Base'!$B44:$E44)+'[1]Age distribution'!O55*SUMPRODUCT('[1]Age by Underwriting Class'!$H19:$K19,'WL Base'!$B27:$E27)</f>
        <v>-8798570765.5700378</v>
      </c>
      <c r="N69" s="20">
        <f>'[1]Age distribution'!AM55*SUMPRODUCT('[1]Age by Underwriting Class'!$H19:$K19,'T20 Base'!$B44:$E44)+'[1]Age distribution'!P55*SUMPRODUCT('[1]Age by Underwriting Class'!$H19:$K19,'WL Base'!$B27:$E27)</f>
        <v>-9281899645.7660599</v>
      </c>
      <c r="O69" s="20">
        <f>'[1]Age distribution'!AN55*SUMPRODUCT('[1]Age by Underwriting Class'!$H19:$K19,'T20 Base'!$B44:$E44)+'[1]Age distribution'!Q55*SUMPRODUCT('[1]Age by Underwriting Class'!$H19:$K19,'WL Base'!$B27:$E27)</f>
        <v>-9774242125.4901295</v>
      </c>
      <c r="P69" s="20">
        <f>'[1]Age distribution'!AO55*SUMPRODUCT('[1]Age by Underwriting Class'!$H19:$K19,'T20 Base'!$B44:$E44)+'[1]Age distribution'!R55*SUMPRODUCT('[1]Age by Underwriting Class'!$H19:$K19,'WL Base'!$B27:$E27)</f>
        <v>-10275797749.843628</v>
      </c>
      <c r="Q69" s="20">
        <f>'[1]Age distribution'!AP55*SUMPRODUCT('[1]Age by Underwriting Class'!$H19:$K19,'T20 Base'!$B44:$E44)+'[1]Age distribution'!S55*SUMPRODUCT('[1]Age by Underwriting Class'!$H19:$K19,'WL Base'!$B27:$E27)</f>
        <v>-10786734398.769196</v>
      </c>
      <c r="R69" s="20">
        <f>'[1]Age distribution'!AQ55*SUMPRODUCT('[1]Age by Underwriting Class'!$H19:$K19,'T20 Base'!$B44:$E44)+'[1]Age distribution'!T55*SUMPRODUCT('[1]Age by Underwriting Class'!$H19:$K19,'WL Base'!$B27:$E27)</f>
        <v>-11307194933.443623</v>
      </c>
      <c r="S69" s="20">
        <f>'[1]Age distribution'!AR55*SUMPRODUCT('[1]Age by Underwriting Class'!$H19:$K19,'T20 Base'!$B44:$E44)+'[1]Age distribution'!U55*SUMPRODUCT('[1]Age by Underwriting Class'!$H19:$K19,'WL Base'!$B27:$E27)</f>
        <v>-11837302213.332207</v>
      </c>
      <c r="T69" s="20">
        <f>'[1]Age distribution'!AS55*SUMPRODUCT('[1]Age by Underwriting Class'!$H19:$K19,'T20 Base'!$B44:$E44)+'[1]Age distribution'!V55*SUMPRODUCT('[1]Age by Underwriting Class'!$H19:$K19,'WL Base'!$B27:$E27)</f>
        <v>-12377162935.101254</v>
      </c>
      <c r="U69" s="20">
        <f>'[1]Age distribution'!AT55*SUMPRODUCT('[1]Age by Underwriting Class'!$H19:$K19,'T20 Base'!$B44:$E44)+'[1]Age distribution'!W55*SUMPRODUCT('[1]Age by Underwriting Class'!$H19:$K19,'WL Base'!$B27:$E27)</f>
        <v>-12926870606.352831</v>
      </c>
    </row>
    <row r="70" spans="1:21" x14ac:dyDescent="0.15">
      <c r="A70">
        <v>44</v>
      </c>
      <c r="B70" s="20">
        <f>'[1]Age distribution'!AA56*SUMPRODUCT('[1]Age by Underwriting Class'!$H20:$K20,'T20 Base'!$B45:$E45)+'[1]Age distribution'!D56*SUMPRODUCT('[1]Age by Underwriting Class'!$H20:$K20,'WL Base'!$B28:$E28)</f>
        <v>-4090514868.6641388</v>
      </c>
      <c r="C70" s="20">
        <f>'[1]Age distribution'!AB56*SUMPRODUCT('[1]Age by Underwriting Class'!$H20:$K20,'T20 Base'!$B45:$E45)+'[1]Age distribution'!E56*SUMPRODUCT('[1]Age by Underwriting Class'!$H20:$K20,'WL Base'!$B28:$E28)</f>
        <v>-4537786592.6433172</v>
      </c>
      <c r="D70" s="20">
        <f>'[1]Age distribution'!AC56*SUMPRODUCT('[1]Age by Underwriting Class'!$H20:$K20,'T20 Base'!$B45:$E45)+'[1]Age distribution'!F56*SUMPRODUCT('[1]Age by Underwriting Class'!$H20:$K20,'WL Base'!$B28:$E28)</f>
        <v>-4978765834.2066269</v>
      </c>
      <c r="E70" s="20">
        <f>'[1]Age distribution'!AD56*SUMPRODUCT('[1]Age by Underwriting Class'!$H20:$K20,'T20 Base'!$B45:$E45)+'[1]Age distribution'!G56*SUMPRODUCT('[1]Age by Underwriting Class'!$H20:$K20,'WL Base'!$B28:$E28)</f>
        <v>-5418498875.1502142</v>
      </c>
      <c r="F70" s="20">
        <f>'[1]Age distribution'!AE56*SUMPRODUCT('[1]Age by Underwriting Class'!$H20:$K20,'T20 Base'!$B45:$E45)+'[1]Age distribution'!H56*SUMPRODUCT('[1]Age by Underwriting Class'!$H20:$K20,'WL Base'!$B28:$E28)</f>
        <v>-5860149973.6966486</v>
      </c>
      <c r="G70" s="20">
        <f>'[1]Age distribution'!AF56*SUMPRODUCT('[1]Age by Underwriting Class'!$H20:$K20,'T20 Base'!$B45:$E45)+'[1]Age distribution'!I56*SUMPRODUCT('[1]Age by Underwriting Class'!$H20:$K20,'WL Base'!$B28:$E28)</f>
        <v>-6305822700.2104969</v>
      </c>
      <c r="H70" s="20">
        <f>'[1]Age distribution'!AG56*SUMPRODUCT('[1]Age by Underwriting Class'!$H20:$K20,'T20 Base'!$B45:$E45)+'[1]Age distribution'!J56*SUMPRODUCT('[1]Age by Underwriting Class'!$H20:$K20,'WL Base'!$B28:$E28)</f>
        <v>-6756980273.4710875</v>
      </c>
      <c r="I70" s="20">
        <f>'[1]Age distribution'!AH56*SUMPRODUCT('[1]Age by Underwriting Class'!$H20:$K20,'T20 Base'!$B45:$E45)+'[1]Age distribution'!K56*SUMPRODUCT('[1]Age by Underwriting Class'!$H20:$K20,'WL Base'!$B28:$E28)</f>
        <v>-7214678148.5114317</v>
      </c>
      <c r="J70" s="20">
        <f>'[1]Age distribution'!AI56*SUMPRODUCT('[1]Age by Underwriting Class'!$H20:$K20,'T20 Base'!$B45:$E45)+'[1]Age distribution'!L56*SUMPRODUCT('[1]Age by Underwriting Class'!$H20:$K20,'WL Base'!$B28:$E28)</f>
        <v>-7679700807.93682</v>
      </c>
      <c r="K70" s="20">
        <f>'[1]Age distribution'!AJ56*SUMPRODUCT('[1]Age by Underwriting Class'!$H20:$K20,'T20 Base'!$B45:$E45)+'[1]Age distribution'!M56*SUMPRODUCT('[1]Age by Underwriting Class'!$H20:$K20,'WL Base'!$B28:$E28)</f>
        <v>-8152646256.7471809</v>
      </c>
      <c r="L70" s="20">
        <f>'[1]Age distribution'!AK56*SUMPRODUCT('[1]Age by Underwriting Class'!$H20:$K20,'T20 Base'!$B45:$E45)+'[1]Age distribution'!N56*SUMPRODUCT('[1]Age by Underwriting Class'!$H20:$K20,'WL Base'!$B28:$E28)</f>
        <v>-8633980363.9904861</v>
      </c>
      <c r="M70" s="20">
        <f>'[1]Age distribution'!AL56*SUMPRODUCT('[1]Age by Underwriting Class'!$H20:$K20,'T20 Base'!$B45:$E45)+'[1]Age distribution'!O56*SUMPRODUCT('[1]Age by Underwriting Class'!$H20:$K20,'WL Base'!$B28:$E28)</f>
        <v>-9124073014.8648071</v>
      </c>
      <c r="N70" s="20">
        <f>'[1]Age distribution'!AM56*SUMPRODUCT('[1]Age by Underwriting Class'!$H20:$K20,'T20 Base'!$B45:$E45)+'[1]Age distribution'!P56*SUMPRODUCT('[1]Age by Underwriting Class'!$H20:$K20,'WL Base'!$B28:$E28)</f>
        <v>-9623222864.7172146</v>
      </c>
      <c r="O70" s="20">
        <f>'[1]Age distribution'!AN56*SUMPRODUCT('[1]Age by Underwriting Class'!$H20:$K20,'T20 Base'!$B45:$E45)+'[1]Age distribution'!Q56*SUMPRODUCT('[1]Age by Underwriting Class'!$H20:$K20,'WL Base'!$B28:$E28)</f>
        <v>-10131674714.78755</v>
      </c>
      <c r="P70" s="20">
        <f>'[1]Age distribution'!AO56*SUMPRODUCT('[1]Age by Underwriting Class'!$H20:$K20,'T20 Base'!$B45:$E45)+'[1]Age distribution'!R56*SUMPRODUCT('[1]Age by Underwriting Class'!$H20:$K20,'WL Base'!$B28:$E28)</f>
        <v>-10649631975.773338</v>
      </c>
      <c r="Q70" s="20">
        <f>'[1]Age distribution'!AP56*SUMPRODUCT('[1]Age by Underwriting Class'!$H20:$K20,'T20 Base'!$B45:$E45)+'[1]Age distribution'!S56*SUMPRODUCT('[1]Age by Underwriting Class'!$H20:$K20,'WL Base'!$B28:$E28)</f>
        <v>-11177265779.794563</v>
      </c>
      <c r="R70" s="20">
        <f>'[1]Age distribution'!AQ56*SUMPRODUCT('[1]Age by Underwriting Class'!$H20:$K20,'T20 Base'!$B45:$E45)+'[1]Age distribution'!T56*SUMPRODUCT('[1]Age by Underwriting Class'!$H20:$K20,'WL Base'!$B28:$E28)</f>
        <v>-11714721755.540779</v>
      </c>
      <c r="S70" s="20">
        <f>'[1]Age distribution'!AR56*SUMPRODUCT('[1]Age by Underwriting Class'!$H20:$K20,'T20 Base'!$B45:$E45)+'[1]Age distribution'!U56*SUMPRODUCT('[1]Age by Underwriting Class'!$H20:$K20,'WL Base'!$B28:$E28)</f>
        <v>-12262125142.516037</v>
      </c>
      <c r="T70" s="20">
        <f>'[1]Age distribution'!AS56*SUMPRODUCT('[1]Age by Underwriting Class'!$H20:$K20,'T20 Base'!$B45:$E45)+'[1]Age distribution'!V56*SUMPRODUCT('[1]Age by Underwriting Class'!$H20:$K20,'WL Base'!$B28:$E28)</f>
        <v>-12819584704.318983</v>
      </c>
      <c r="U70" s="20">
        <f>'[1]Age distribution'!AT56*SUMPRODUCT('[1]Age by Underwriting Class'!$H20:$K20,'T20 Base'!$B45:$E45)+'[1]Age distribution'!W56*SUMPRODUCT('[1]Age by Underwriting Class'!$H20:$K20,'WL Base'!$B28:$E28)</f>
        <v>-13387195759.9849</v>
      </c>
    </row>
    <row r="71" spans="1:21" x14ac:dyDescent="0.15">
      <c r="A71">
        <v>45</v>
      </c>
      <c r="B71" s="20">
        <f>'[1]Age distribution'!AA57*SUMPRODUCT('[1]Age by Underwriting Class'!$H21:$K21,'T20 Base'!$B46:$E46)+'[1]Age distribution'!D57*SUMPRODUCT('[1]Age by Underwriting Class'!$H21:$K21,'WL Base'!$B29:$E29)</f>
        <v>-4251043378.8491955</v>
      </c>
      <c r="C71" s="20">
        <f>'[1]Age distribution'!AB57*SUMPRODUCT('[1]Age by Underwriting Class'!$H21:$K21,'T20 Base'!$B46:$E46)+'[1]Age distribution'!E57*SUMPRODUCT('[1]Age by Underwriting Class'!$H21:$K21,'WL Base'!$B29:$E29)</f>
        <v>-4711163372.2497854</v>
      </c>
      <c r="D71" s="20">
        <f>'[1]Age distribution'!AC57*SUMPRODUCT('[1]Age by Underwriting Class'!$H21:$K21,'T20 Base'!$B46:$E46)+'[1]Age distribution'!F57*SUMPRODUCT('[1]Age by Underwriting Class'!$H21:$K21,'WL Base'!$B29:$E29)</f>
        <v>-5164993365.6015663</v>
      </c>
      <c r="E71" s="20">
        <f>'[1]Age distribution'!AD57*SUMPRODUCT('[1]Age by Underwriting Class'!$H21:$K21,'T20 Base'!$B46:$E46)+'[1]Age distribution'!G57*SUMPRODUCT('[1]Age by Underwriting Class'!$H21:$K21,'WL Base'!$B29:$E29)</f>
        <v>-5617667052.4474812</v>
      </c>
      <c r="F71" s="20">
        <f>'[1]Age distribution'!AE57*SUMPRODUCT('[1]Age by Underwriting Class'!$H21:$K21,'T20 Base'!$B46:$E46)+'[1]Age distribution'!H57*SUMPRODUCT('[1]Age by Underwriting Class'!$H21:$K21,'WL Base'!$B29:$E29)</f>
        <v>-6072403502.3245935</v>
      </c>
      <c r="G71" s="20">
        <f>'[1]Age distribution'!AF57*SUMPRODUCT('[1]Age by Underwriting Class'!$H21:$K21,'T20 Base'!$B46:$E46)+'[1]Age distribution'!I57*SUMPRODUCT('[1]Age by Underwriting Class'!$H21:$K21,'WL Base'!$B29:$E29)</f>
        <v>-6531342723.6656399</v>
      </c>
      <c r="H71" s="20">
        <f>'[1]Age distribution'!AG57*SUMPRODUCT('[1]Age by Underwriting Class'!$H21:$K21,'T20 Base'!$B46:$E46)+'[1]Age distribution'!J57*SUMPRODUCT('[1]Age by Underwriting Class'!$H21:$K21,'WL Base'!$B29:$E29)</f>
        <v>-6995973281.141161</v>
      </c>
      <c r="I71" s="20">
        <f>'[1]Age distribution'!AH57*SUMPRODUCT('[1]Age by Underwriting Class'!$H21:$K21,'T20 Base'!$B46:$E46)+'[1]Age distribution'!K57*SUMPRODUCT('[1]Age by Underwriting Class'!$H21:$K21,'WL Base'!$B29:$E29)</f>
        <v>-7467368912.3874474</v>
      </c>
      <c r="J71" s="20">
        <f>'[1]Age distribution'!AI57*SUMPRODUCT('[1]Age by Underwriting Class'!$H21:$K21,'T20 Base'!$B46:$E46)+'[1]Age distribution'!L57*SUMPRODUCT('[1]Age by Underwriting Class'!$H21:$K21,'WL Base'!$B29:$E29)</f>
        <v>-7946327688.8257999</v>
      </c>
      <c r="K71" s="20">
        <f>'[1]Age distribution'!AJ57*SUMPRODUCT('[1]Age by Underwriting Class'!$H21:$K21,'T20 Base'!$B46:$E46)+'[1]Age distribution'!M57*SUMPRODUCT('[1]Age by Underwriting Class'!$H21:$K21,'WL Base'!$B29:$E29)</f>
        <v>-8433457974.1050968</v>
      </c>
      <c r="L71" s="20">
        <f>'[1]Age distribution'!AK57*SUMPRODUCT('[1]Age by Underwriting Class'!$H21:$K21,'T20 Base'!$B46:$E46)+'[1]Age distribution'!N57*SUMPRODUCT('[1]Age by Underwriting Class'!$H21:$K21,'WL Base'!$B29:$E29)</f>
        <v>-8929233707.0619011</v>
      </c>
      <c r="M71" s="20">
        <f>'[1]Age distribution'!AL57*SUMPRODUCT('[1]Age by Underwriting Class'!$H21:$K21,'T20 Base'!$B46:$E46)+'[1]Age distribution'!O57*SUMPRODUCT('[1]Age by Underwriting Class'!$H21:$K21,'WL Base'!$B29:$E29)</f>
        <v>-9434031180.0496082</v>
      </c>
      <c r="N71" s="20">
        <f>'[1]Age distribution'!AM57*SUMPRODUCT('[1]Age by Underwriting Class'!$H21:$K21,'T20 Base'!$B46:$E46)+'[1]Age distribution'!P57*SUMPRODUCT('[1]Age by Underwriting Class'!$H21:$K21,'WL Base'!$B29:$E29)</f>
        <v>-9948154221.7263813</v>
      </c>
      <c r="O71" s="20">
        <f>'[1]Age distribution'!AN57*SUMPRODUCT('[1]Age by Underwriting Class'!$H21:$K21,'T20 Base'!$B46:$E46)+'[1]Age distribution'!Q57*SUMPRODUCT('[1]Age by Underwriting Class'!$H21:$K21,'WL Base'!$B29:$E29)</f>
        <v>-10471851873.781733</v>
      </c>
      <c r="P71" s="20">
        <f>'[1]Age distribution'!AO57*SUMPRODUCT('[1]Age by Underwriting Class'!$H21:$K21,'T20 Base'!$B46:$E46)+'[1]Age distribution'!R57*SUMPRODUCT('[1]Age by Underwriting Class'!$H21:$K21,'WL Base'!$B29:$E29)</f>
        <v>-11005331070.395445</v>
      </c>
      <c r="Q71" s="20">
        <f>'[1]Age distribution'!AP57*SUMPRODUCT('[1]Age by Underwriting Class'!$H21:$K21,'T20 Base'!$B46:$E46)+'[1]Age distribution'!S57*SUMPRODUCT('[1]Age by Underwriting Class'!$H21:$K21,'WL Base'!$B29:$E29)</f>
        <v>-11548765908.039904</v>
      </c>
      <c r="R71" s="20">
        <f>'[1]Age distribution'!AQ57*SUMPRODUCT('[1]Age by Underwriting Class'!$H21:$K21,'T20 Base'!$B46:$E46)+'[1]Age distribution'!T57*SUMPRODUCT('[1]Age by Underwriting Class'!$H21:$K21,'WL Base'!$B29:$E29)</f>
        <v>-12102304537.986364</v>
      </c>
      <c r="S71" s="20">
        <f>'[1]Age distribution'!AR57*SUMPRODUCT('[1]Age by Underwriting Class'!$H21:$K21,'T20 Base'!$B46:$E46)+'[1]Age distribution'!U57*SUMPRODUCT('[1]Age by Underwriting Class'!$H21:$K21,'WL Base'!$B29:$E29)</f>
        <v>-12666074369.138901</v>
      </c>
      <c r="T71" s="20">
        <f>'[1]Age distribution'!AS57*SUMPRODUCT('[1]Age by Underwriting Class'!$H21:$K21,'T20 Base'!$B46:$E46)+'[1]Age distribution'!V57*SUMPRODUCT('[1]Age by Underwriting Class'!$H21:$K21,'WL Base'!$B29:$E29)</f>
        <v>-13240186049.100359</v>
      </c>
      <c r="U71" s="20">
        <f>'[1]Age distribution'!AT57*SUMPRODUCT('[1]Age by Underwriting Class'!$H21:$K21,'T20 Base'!$B46:$E46)+'[1]Age distribution'!W57*SUMPRODUCT('[1]Age by Underwriting Class'!$H21:$K21,'WL Base'!$B29:$E29)</f>
        <v>-13824736548.023373</v>
      </c>
    </row>
    <row r="72" spans="1:21" x14ac:dyDescent="0.15">
      <c r="A72">
        <v>46</v>
      </c>
      <c r="B72" s="20">
        <f>'[1]Age distribution'!AA58*SUMPRODUCT('[1]Age by Underwriting Class'!$H22:$K22,'T20 Base'!$B47:$E47)+'[1]Age distribution'!D58*SUMPRODUCT('[1]Age by Underwriting Class'!$H22:$K22,'WL Base'!$B30:$E30)</f>
        <v>-4434923470.6386871</v>
      </c>
      <c r="C72" s="20">
        <f>'[1]Age distribution'!AB58*SUMPRODUCT('[1]Age by Underwriting Class'!$H22:$K22,'T20 Base'!$B47:$E47)+'[1]Age distribution'!E58*SUMPRODUCT('[1]Age by Underwriting Class'!$H22:$K22,'WL Base'!$B30:$E30)</f>
        <v>-4909288664.3369455</v>
      </c>
      <c r="D72" s="20">
        <f>'[1]Age distribution'!AC58*SUMPRODUCT('[1]Age by Underwriting Class'!$H22:$K22,'T20 Base'!$B47:$E47)+'[1]Age distribution'!F58*SUMPRODUCT('[1]Age by Underwriting Class'!$H22:$K22,'WL Base'!$B30:$E30)</f>
        <v>-5377391729.6843576</v>
      </c>
      <c r="E72" s="20">
        <f>'[1]Age distribution'!AD58*SUMPRODUCT('[1]Age by Underwriting Class'!$H22:$K22,'T20 Base'!$B47:$E47)+'[1]Age distribution'!G58*SUMPRODUCT('[1]Age by Underwriting Class'!$H22:$K22,'WL Base'!$B30:$E30)</f>
        <v>-5844455386.9697104</v>
      </c>
      <c r="F72" s="20">
        <f>'[1]Age distribution'!AE58*SUMPRODUCT('[1]Age by Underwriting Class'!$H22:$K22,'T20 Base'!$B47:$E47)+'[1]Age distribution'!H58*SUMPRODUCT('[1]Age by Underwriting Class'!$H22:$K22,'WL Base'!$B30:$E30)</f>
        <v>-6313754529.7256231</v>
      </c>
      <c r="G72" s="20">
        <f>'[1]Age distribution'!AF58*SUMPRODUCT('[1]Age by Underwriting Class'!$H22:$K22,'T20 Base'!$B47:$E47)+'[1]Age distribution'!I58*SUMPRODUCT('[1]Age by Underwriting Class'!$H22:$K22,'WL Base'!$B30:$E30)</f>
        <v>-6787466277.6742458</v>
      </c>
      <c r="H72" s="20">
        <f>'[1]Age distribution'!AG58*SUMPRODUCT('[1]Age by Underwriting Class'!$H22:$K22,'T20 Base'!$B47:$E47)+'[1]Age distribution'!J58*SUMPRODUCT('[1]Age by Underwriting Class'!$H22:$K22,'WL Base'!$B30:$E30)</f>
        <v>-7267105009.6621103</v>
      </c>
      <c r="I72" s="20">
        <f>'[1]Age distribution'!AH58*SUMPRODUCT('[1]Age by Underwriting Class'!$H22:$K22,'T20 Base'!$B47:$E47)+'[1]Age distribution'!K58*SUMPRODUCT('[1]Age by Underwriting Class'!$H22:$K22,'WL Base'!$B30:$E30)</f>
        <v>-7753763083.7138958</v>
      </c>
      <c r="J72" s="20">
        <f>'[1]Age distribution'!AI58*SUMPRODUCT('[1]Age by Underwriting Class'!$H22:$K22,'T20 Base'!$B47:$E47)+'[1]Age distribution'!L58*SUMPRODUCT('[1]Age by Underwriting Class'!$H22:$K22,'WL Base'!$B30:$E30)</f>
        <v>-8248252411.1307087</v>
      </c>
      <c r="K72" s="20">
        <f>'[1]Age distribution'!AJ58*SUMPRODUCT('[1]Age by Underwriting Class'!$H22:$K22,'T20 Base'!$B47:$E47)+'[1]Age distribution'!M58*SUMPRODUCT('[1]Age by Underwriting Class'!$H22:$K22,'WL Base'!$B30:$E30)</f>
        <v>-8751191905.5943604</v>
      </c>
      <c r="L72" s="20">
        <f>'[1]Age distribution'!AK58*SUMPRODUCT('[1]Age by Underwriting Class'!$H22:$K22,'T20 Base'!$B47:$E47)+'[1]Age distribution'!N58*SUMPRODUCT('[1]Age by Underwriting Class'!$H22:$K22,'WL Base'!$B30:$E30)</f>
        <v>-9263063724.8255386</v>
      </c>
      <c r="M72" s="20">
        <f>'[1]Age distribution'!AL58*SUMPRODUCT('[1]Age by Underwriting Class'!$H22:$K22,'T20 Base'!$B47:$E47)+'[1]Age distribution'!O58*SUMPRODUCT('[1]Age by Underwriting Class'!$H22:$K22,'WL Base'!$B30:$E30)</f>
        <v>-9784250686.7100658</v>
      </c>
      <c r="N72" s="20">
        <f>'[1]Age distribution'!AM58*SUMPRODUCT('[1]Age by Underwriting Class'!$H22:$K22,'T20 Base'!$B47:$E47)+'[1]Age distribution'!P58*SUMPRODUCT('[1]Age by Underwriting Class'!$H22:$K22,'WL Base'!$B30:$E30)</f>
        <v>-10315061888.798086</v>
      </c>
      <c r="O72" s="20">
        <f>'[1]Age distribution'!AN58*SUMPRODUCT('[1]Age by Underwriting Class'!$H22:$K22,'T20 Base'!$B47:$E47)+'[1]Age distribution'!Q58*SUMPRODUCT('[1]Age by Underwriting Class'!$H22:$K22,'WL Base'!$B30:$E30)</f>
        <v>-10855750691.574343</v>
      </c>
      <c r="P72" s="20">
        <f>'[1]Age distribution'!AO58*SUMPRODUCT('[1]Age by Underwriting Class'!$H22:$K22,'T20 Base'!$B47:$E47)+'[1]Age distribution'!R58*SUMPRODUCT('[1]Age by Underwriting Class'!$H22:$K22,'WL Base'!$B30:$E30)</f>
        <v>-11406527617.799919</v>
      </c>
      <c r="Q72" s="20">
        <f>'[1]Age distribution'!AP58*SUMPRODUCT('[1]Age by Underwriting Class'!$H22:$K22,'T20 Base'!$B47:$E47)+'[1]Age distribution'!S58*SUMPRODUCT('[1]Age by Underwriting Class'!$H22:$K22,'WL Base'!$B30:$E30)</f>
        <v>-11967569783.068277</v>
      </c>
      <c r="R72" s="20">
        <f>'[1]Age distribution'!AQ58*SUMPRODUCT('[1]Age by Underwriting Class'!$H22:$K22,'T20 Base'!$B47:$E47)+'[1]Age distribution'!T58*SUMPRODUCT('[1]Age by Underwriting Class'!$H22:$K22,'WL Base'!$B30:$E30)</f>
        <v>-12539027907.83901</v>
      </c>
      <c r="S72" s="20">
        <f>'[1]Age distribution'!AR58*SUMPRODUCT('[1]Age by Underwriting Class'!$H22:$K22,'T20 Base'!$B47:$E47)+'[1]Age distribution'!U58*SUMPRODUCT('[1]Age by Underwriting Class'!$H22:$K22,'WL Base'!$B30:$E30)</f>
        <v>-13121031610.497536</v>
      </c>
      <c r="T72" s="20">
        <f>'[1]Age distribution'!AS58*SUMPRODUCT('[1]Age by Underwriting Class'!$H22:$K22,'T20 Base'!$B47:$E47)+'[1]Age distribution'!V58*SUMPRODUCT('[1]Age by Underwriting Class'!$H22:$K22,'WL Base'!$B30:$E30)</f>
        <v>-13713693457.459339</v>
      </c>
      <c r="U72" s="20">
        <f>'[1]Age distribution'!AT58*SUMPRODUCT('[1]Age by Underwriting Class'!$H22:$K22,'T20 Base'!$B47:$E47)+'[1]Age distribution'!W58*SUMPRODUCT('[1]Age by Underwriting Class'!$H22:$K22,'WL Base'!$B30:$E30)</f>
        <v>-14317112100.500044</v>
      </c>
    </row>
    <row r="73" spans="1:21" x14ac:dyDescent="0.15">
      <c r="A73">
        <v>47</v>
      </c>
      <c r="B73" s="20">
        <f>'[1]Age distribution'!AA59*SUMPRODUCT('[1]Age by Underwriting Class'!$H23:$K23,'T20 Base'!$B48:$E48)+'[1]Age distribution'!D59*SUMPRODUCT('[1]Age by Underwriting Class'!$H23:$K23,'WL Base'!$B31:$E31)</f>
        <v>-4629128995.8196917</v>
      </c>
      <c r="C73" s="20">
        <f>'[1]Age distribution'!AB59*SUMPRODUCT('[1]Age by Underwriting Class'!$H23:$K23,'T20 Base'!$B48:$E48)+'[1]Age distribution'!E59*SUMPRODUCT('[1]Age by Underwriting Class'!$H23:$K23,'WL Base'!$B31:$E31)</f>
        <v>-5118134766.1309004</v>
      </c>
      <c r="D73" s="20">
        <f>'[1]Age distribution'!AC59*SUMPRODUCT('[1]Age by Underwriting Class'!$H23:$K23,'T20 Base'!$B48:$E48)+'[1]Age distribution'!F59*SUMPRODUCT('[1]Age by Underwriting Class'!$H23:$K23,'WL Base'!$B31:$E31)</f>
        <v>-5600929292.7005234</v>
      </c>
      <c r="E73" s="20">
        <f>'[1]Age distribution'!AD59*SUMPRODUCT('[1]Age by Underwriting Class'!$H23:$K23,'T20 Base'!$B48:$E48)+'[1]Age distribution'!G59*SUMPRODUCT('[1]Age by Underwriting Class'!$H23:$K23,'WL Base'!$B31:$E31)</f>
        <v>-6082819809.1519356</v>
      </c>
      <c r="F73" s="20">
        <f>'[1]Age distribution'!AE59*SUMPRODUCT('[1]Age by Underwriting Class'!$H23:$K23,'T20 Base'!$B48:$E48)+'[1]Age distribution'!H59*SUMPRODUCT('[1]Age by Underwriting Class'!$H23:$K23,'WL Base'!$B31:$E31)</f>
        <v>-6567134202.890213</v>
      </c>
      <c r="G73" s="20">
        <f>'[1]Age distribution'!AF59*SUMPRODUCT('[1]Age by Underwriting Class'!$H23:$K23,'T20 Base'!$B48:$E48)+'[1]Age distribution'!I59*SUMPRODUCT('[1]Age by Underwriting Class'!$H23:$K23,'WL Base'!$B31:$E31)</f>
        <v>-7056084823.4865742</v>
      </c>
      <c r="H73" s="20">
        <f>'[1]Age distribution'!AG59*SUMPRODUCT('[1]Age by Underwriting Class'!$H23:$K23,'T20 Base'!$B48:$E48)+'[1]Age distribution'!J59*SUMPRODUCT('[1]Age by Underwriting Class'!$H23:$K23,'WL Base'!$B31:$E31)</f>
        <v>-7551210555.2557907</v>
      </c>
      <c r="I73" s="20">
        <f>'[1]Age distribution'!AH59*SUMPRODUCT('[1]Age by Underwriting Class'!$H23:$K23,'T20 Base'!$B48:$E48)+'[1]Age distribution'!K59*SUMPRODUCT('[1]Age by Underwriting Class'!$H23:$K23,'WL Base'!$B31:$E31)</f>
        <v>-8053621432.6084328</v>
      </c>
      <c r="J73" s="20">
        <f>'[1]Age distribution'!AI59*SUMPRODUCT('[1]Age by Underwriting Class'!$H23:$K23,'T20 Base'!$B48:$E48)+'[1]Age distribution'!L59*SUMPRODUCT('[1]Age by Underwriting Class'!$H23:$K23,'WL Base'!$B31:$E31)</f>
        <v>-8564142505.0815535</v>
      </c>
      <c r="K73" s="20">
        <f>'[1]Age distribution'!AJ59*SUMPRODUCT('[1]Age by Underwriting Class'!$H23:$K23,'T20 Base'!$B48:$E48)+'[1]Age distribution'!M59*SUMPRODUCT('[1]Age by Underwriting Class'!$H23:$K23,'WL Base'!$B31:$E31)</f>
        <v>-9083402701.5322342</v>
      </c>
      <c r="L73" s="20">
        <f>'[1]Age distribution'!AK59*SUMPRODUCT('[1]Age by Underwriting Class'!$H23:$K23,'T20 Base'!$B48:$E48)+'[1]Age distribution'!N59*SUMPRODUCT('[1]Age by Underwriting Class'!$H23:$K23,'WL Base'!$B31:$E31)</f>
        <v>-9611891981.8904533</v>
      </c>
      <c r="M73" s="20">
        <f>'[1]Age distribution'!AL59*SUMPRODUCT('[1]Age by Underwriting Class'!$H23:$K23,'T20 Base'!$B48:$E48)+'[1]Age distribution'!O59*SUMPRODUCT('[1]Age by Underwriting Class'!$H23:$K23,'WL Base'!$B31:$E31)</f>
        <v>-10149999358.747915</v>
      </c>
      <c r="N73" s="20">
        <f>'[1]Age distribution'!AM59*SUMPRODUCT('[1]Age by Underwriting Class'!$H23:$K23,'T20 Base'!$B48:$E48)+'[1]Age distribution'!P59*SUMPRODUCT('[1]Age by Underwriting Class'!$H23:$K23,'WL Base'!$B31:$E31)</f>
        <v>-10698038931.428404</v>
      </c>
      <c r="O73" s="20">
        <f>'[1]Age distribution'!AN59*SUMPRODUCT('[1]Age by Underwriting Class'!$H23:$K23,'T20 Base'!$B48:$E48)+'[1]Age distribution'!Q59*SUMPRODUCT('[1]Age by Underwriting Class'!$H23:$K23,'WL Base'!$B31:$E31)</f>
        <v>-11256268160.260847</v>
      </c>
      <c r="P73" s="20">
        <f>'[1]Age distribution'!AO59*SUMPRODUCT('[1]Age by Underwriting Class'!$H23:$K23,'T20 Base'!$B48:$E48)+'[1]Age distribution'!R59*SUMPRODUCT('[1]Age by Underwriting Class'!$H23:$K23,'WL Base'!$B31:$E31)</f>
        <v>-11824900974.656418</v>
      </c>
      <c r="Q73" s="20">
        <f>'[1]Age distribution'!AP59*SUMPRODUCT('[1]Age by Underwriting Class'!$H23:$K23,'T20 Base'!$B48:$E48)+'[1]Age distribution'!S59*SUMPRODUCT('[1]Age by Underwriting Class'!$H23:$K23,'WL Base'!$B31:$E31)</f>
        <v>-12404117356.268526</v>
      </c>
      <c r="R73" s="20">
        <f>'[1]Age distribution'!AQ59*SUMPRODUCT('[1]Age by Underwriting Class'!$H23:$K23,'T20 Base'!$B48:$E48)+'[1]Age distribution'!T59*SUMPRODUCT('[1]Age by Underwriting Class'!$H23:$K23,'WL Base'!$B31:$E31)</f>
        <v>-12994070464.494314</v>
      </c>
      <c r="S73" s="20">
        <f>'[1]Age distribution'!AR59*SUMPRODUCT('[1]Age by Underwriting Class'!$H23:$K23,'T20 Base'!$B48:$E48)+'[1]Age distribution'!U59*SUMPRODUCT('[1]Age by Underwriting Class'!$H23:$K23,'WL Base'!$B31:$E31)</f>
        <v>-13594892015.185915</v>
      </c>
      <c r="T73" s="20">
        <f>'[1]Age distribution'!AS59*SUMPRODUCT('[1]Age by Underwriting Class'!$H23:$K23,'T20 Base'!$B48:$E48)+'[1]Age distribution'!V59*SUMPRODUCT('[1]Age by Underwriting Class'!$H23:$K23,'WL Base'!$B31:$E31)</f>
        <v>-14206696396.292919</v>
      </c>
      <c r="U73" s="20">
        <f>'[1]Age distribution'!AT59*SUMPRODUCT('[1]Age by Underwriting Class'!$H23:$K23,'T20 Base'!$B48:$E48)+'[1]Age distribution'!W59*SUMPRODUCT('[1]Age by Underwriting Class'!$H23:$K23,'WL Base'!$B31:$E31)</f>
        <v>-14829583855.960289</v>
      </c>
    </row>
    <row r="74" spans="1:21" x14ac:dyDescent="0.15">
      <c r="A74">
        <v>48</v>
      </c>
      <c r="B74" s="20">
        <f>'[1]Age distribution'!AA60*SUMPRODUCT('[1]Age by Underwriting Class'!$H24:$K24,'T20 Base'!$B49:$E49)+'[1]Age distribution'!D60*SUMPRODUCT('[1]Age by Underwriting Class'!$H24:$K24,'WL Base'!$B32:$E32)</f>
        <v>-4812119690.0139418</v>
      </c>
      <c r="C74" s="20">
        <f>'[1]Age distribution'!AB60*SUMPRODUCT('[1]Age by Underwriting Class'!$H24:$K24,'T20 Base'!$B49:$E49)+'[1]Age distribution'!E60*SUMPRODUCT('[1]Age by Underwriting Class'!$H24:$K24,'WL Base'!$B32:$E32)</f>
        <v>-5314745371.1082535</v>
      </c>
      <c r="D74" s="20">
        <f>'[1]Age distribution'!AC60*SUMPRODUCT('[1]Age by Underwriting Class'!$H24:$K24,'T20 Base'!$B49:$E49)+'[1]Age distribution'!F60*SUMPRODUCT('[1]Age by Underwriting Class'!$H24:$K24,'WL Base'!$B32:$E32)</f>
        <v>-5811217044.143959</v>
      </c>
      <c r="E74" s="20">
        <f>'[1]Age distribution'!AD60*SUMPRODUCT('[1]Age by Underwriting Class'!$H24:$K24,'T20 Base'!$B49:$E49)+'[1]Age distribution'!G60*SUMPRODUCT('[1]Age by Underwriting Class'!$H24:$K24,'WL Base'!$B32:$E32)</f>
        <v>-6306917455.58251</v>
      </c>
      <c r="F74" s="20">
        <f>'[1]Age distribution'!AE60*SUMPRODUCT('[1]Age by Underwriting Class'!$H24:$K24,'T20 Base'!$B49:$E49)+'[1]Age distribution'!H60*SUMPRODUCT('[1]Age by Underwriting Class'!$H24:$K24,'WL Base'!$B32:$E32)</f>
        <v>-6805221842.9628887</v>
      </c>
      <c r="G74" s="20">
        <f>'[1]Age distribution'!AF60*SUMPRODUCT('[1]Age by Underwriting Class'!$H24:$K24,'T20 Base'!$B49:$E49)+'[1]Age distribution'!I60*SUMPRODUCT('[1]Age by Underwriting Class'!$H24:$K24,'WL Base'!$B32:$E32)</f>
        <v>-7308374033.7988358</v>
      </c>
      <c r="H74" s="20">
        <f>'[1]Age distribution'!AG60*SUMPRODUCT('[1]Age by Underwriting Class'!$H24:$K24,'T20 Base'!$B49:$E49)+'[1]Age distribution'!J60*SUMPRODUCT('[1]Age by Underwriting Class'!$H24:$K24,'WL Base'!$B32:$E32)</f>
        <v>-7817934808.0913343</v>
      </c>
      <c r="I74" s="20">
        <f>'[1]Age distribution'!AH60*SUMPRODUCT('[1]Age by Underwriting Class'!$H24:$K24,'T20 Base'!$B49:$E49)+'[1]Age distribution'!K60*SUMPRODUCT('[1]Age by Underwriting Class'!$H24:$K24,'WL Base'!$B32:$E32)</f>
        <v>-8335029994.1380634</v>
      </c>
      <c r="J74" s="20">
        <f>'[1]Age distribution'!AI60*SUMPRODUCT('[1]Age by Underwriting Class'!$H24:$K24,'T20 Base'!$B49:$E49)+'[1]Age distribution'!L60*SUMPRODUCT('[1]Age by Underwriting Class'!$H24:$K24,'WL Base'!$B32:$E32)</f>
        <v>-8860496380.5168839</v>
      </c>
      <c r="K74" s="20">
        <f>'[1]Age distribution'!AJ60*SUMPRODUCT('[1]Age by Underwriting Class'!$H24:$K24,'T20 Base'!$B49:$E49)+'[1]Age distribution'!M60*SUMPRODUCT('[1]Age by Underwriting Class'!$H24:$K24,'WL Base'!$B32:$E32)</f>
        <v>-9394971844.6645603</v>
      </c>
      <c r="L74" s="20">
        <f>'[1]Age distribution'!AK60*SUMPRODUCT('[1]Age by Underwriting Class'!$H24:$K24,'T20 Base'!$B49:$E49)+'[1]Age distribution'!N60*SUMPRODUCT('[1]Age by Underwriting Class'!$H24:$K24,'WL Base'!$B32:$E32)</f>
        <v>-9938953317.801096</v>
      </c>
      <c r="M74" s="20">
        <f>'[1]Age distribution'!AL60*SUMPRODUCT('[1]Age by Underwriting Class'!$H24:$K24,'T20 Base'!$B49:$E49)+'[1]Age distribution'!O60*SUMPRODUCT('[1]Age by Underwriting Class'!$H24:$K24,'WL Base'!$B32:$E32)</f>
        <v>-10492835347.500629</v>
      </c>
      <c r="N74" s="20">
        <f>'[1]Age distribution'!AM60*SUMPRODUCT('[1]Age by Underwriting Class'!$H24:$K24,'T20 Base'!$B49:$E49)+'[1]Age distribution'!P60*SUMPRODUCT('[1]Age by Underwriting Class'!$H24:$K24,'WL Base'!$B32:$E32)</f>
        <v>-11056936502.181963</v>
      </c>
      <c r="O74" s="20">
        <f>'[1]Age distribution'!AN60*SUMPRODUCT('[1]Age by Underwriting Class'!$H24:$K24,'T20 Base'!$B49:$E49)+'[1]Age distribution'!Q60*SUMPRODUCT('[1]Age by Underwriting Class'!$H24:$K24,'WL Base'!$B32:$E32)</f>
        <v>-11631517905.39323</v>
      </c>
      <c r="P74" s="20">
        <f>'[1]Age distribution'!AO60*SUMPRODUCT('[1]Age by Underwriting Class'!$H24:$K24,'T20 Base'!$B49:$E49)+'[1]Age distribution'!R60*SUMPRODUCT('[1]Age by Underwriting Class'!$H24:$K24,'WL Base'!$B32:$E32)</f>
        <v>-12216796530.394463</v>
      </c>
      <c r="Q74" s="20">
        <f>'[1]Age distribution'!AP60*SUMPRODUCT('[1]Age by Underwriting Class'!$H24:$K24,'T20 Base'!$B49:$E49)+'[1]Age distribution'!S60*SUMPRODUCT('[1]Age by Underwriting Class'!$H24:$K24,'WL Base'!$B32:$E32)</f>
        <v>-12812954919.669514</v>
      </c>
      <c r="R74" s="20">
        <f>'[1]Age distribution'!AQ60*SUMPRODUCT('[1]Age by Underwriting Class'!$H24:$K24,'T20 Base'!$B49:$E49)+'[1]Age distribution'!T60*SUMPRODUCT('[1]Age by Underwriting Class'!$H24:$K24,'WL Base'!$B32:$E32)</f>
        <v>-13420148411.811234</v>
      </c>
      <c r="S74" s="20">
        <f>'[1]Age distribution'!AR60*SUMPRODUCT('[1]Age by Underwriting Class'!$H24:$K24,'T20 Base'!$B49:$E49)+'[1]Age distribution'!U60*SUMPRODUCT('[1]Age by Underwriting Class'!$H24:$K24,'WL Base'!$B32:$E32)</f>
        <v>-14038510596.762583</v>
      </c>
      <c r="T74" s="20">
        <f>'[1]Age distribution'!AS60*SUMPRODUCT('[1]Age by Underwriting Class'!$H24:$K24,'T20 Base'!$B49:$E49)+'[1]Age distribution'!V60*SUMPRODUCT('[1]Age by Underwriting Class'!$H24:$K24,'WL Base'!$B32:$E32)</f>
        <v>-14668157490.017616</v>
      </c>
      <c r="U74" s="20">
        <f>'[1]Age distribution'!AT60*SUMPRODUCT('[1]Age by Underwriting Class'!$H24:$K24,'T20 Base'!$B49:$E49)+'[1]Age distribution'!W60*SUMPRODUCT('[1]Age by Underwriting Class'!$H24:$K24,'WL Base'!$B32:$E32)</f>
        <v>-15309190766.080576</v>
      </c>
    </row>
    <row r="75" spans="1:21" x14ac:dyDescent="0.15">
      <c r="A75">
        <v>49</v>
      </c>
      <c r="B75" s="20">
        <f>'[1]Age distribution'!AA61*SUMPRODUCT('[1]Age by Underwriting Class'!$H25:$K25,'T20 Base'!$B50:$E50)+'[1]Age distribution'!D61*SUMPRODUCT('[1]Age by Underwriting Class'!$H25:$K25,'WL Base'!$B33:$E33)</f>
        <v>-5024537224.6313286</v>
      </c>
      <c r="C75" s="20">
        <f>'[1]Age distribution'!AB61*SUMPRODUCT('[1]Age by Underwriting Class'!$H25:$K25,'T20 Base'!$B50:$E50)+'[1]Age distribution'!E61*SUMPRODUCT('[1]Age by Underwriting Class'!$H25:$K25,'WL Base'!$B33:$E33)</f>
        <v>-5542435035.6835747</v>
      </c>
      <c r="D75" s="20">
        <f>'[1]Age distribution'!AC61*SUMPRODUCT('[1]Age by Underwriting Class'!$H25:$K25,'T20 Base'!$B50:$E50)+'[1]Age distribution'!F61*SUMPRODUCT('[1]Age by Underwriting Class'!$H25:$K25,'WL Base'!$B33:$E33)</f>
        <v>-6054273802.7175751</v>
      </c>
      <c r="E75" s="20">
        <f>'[1]Age distribution'!AD61*SUMPRODUCT('[1]Age by Underwriting Class'!$H25:$K25,'T20 Base'!$B50:$E50)+'[1]Age distribution'!G61*SUMPRODUCT('[1]Age by Underwriting Class'!$H25:$K25,'WL Base'!$B33:$E33)</f>
        <v>-6565511277.225029</v>
      </c>
      <c r="F75" s="20">
        <f>'[1]Age distribution'!AE61*SUMPRODUCT('[1]Age by Underwriting Class'!$H25:$K25,'T20 Base'!$B50:$E50)+'[1]Age distribution'!H61*SUMPRODUCT('[1]Age by Underwriting Class'!$H25:$K25,'WL Base'!$B33:$E33)</f>
        <v>-7079569728.4592171</v>
      </c>
      <c r="G75" s="20">
        <f>'[1]Age distribution'!AF61*SUMPRODUCT('[1]Age by Underwriting Class'!$H25:$K25,'T20 Base'!$B50:$E50)+'[1]Age distribution'!I61*SUMPRODUCT('[1]Age by Underwriting Class'!$H25:$K25,'WL Base'!$B33:$E33)</f>
        <v>-7598724250.1939116</v>
      </c>
      <c r="H75" s="20">
        <f>'[1]Age distribution'!AG61*SUMPRODUCT('[1]Age by Underwriting Class'!$H25:$K25,'T20 Base'!$B50:$E50)+'[1]Age distribution'!J61*SUMPRODUCT('[1]Age by Underwriting Class'!$H25:$K25,'WL Base'!$B33:$E33)</f>
        <v>-8124557370.8724632</v>
      </c>
      <c r="I75" s="20">
        <f>'[1]Age distribution'!AH61*SUMPRODUCT('[1]Age by Underwriting Class'!$H25:$K25,'T20 Base'!$B50:$E50)+'[1]Age distribution'!K61*SUMPRODUCT('[1]Age by Underwriting Class'!$H25:$K25,'WL Base'!$B33:$E33)</f>
        <v>-8658210606.4691143</v>
      </c>
      <c r="J75" s="20">
        <f>'[1]Age distribution'!AI61*SUMPRODUCT('[1]Age by Underwriting Class'!$H25:$K25,'T20 Base'!$B50:$E50)+'[1]Age distribution'!L61*SUMPRODUCT('[1]Age by Underwriting Class'!$H25:$K25,'WL Base'!$B33:$E33)</f>
        <v>-9200532405.6599789</v>
      </c>
      <c r="K75" s="20">
        <f>'[1]Age distribution'!AJ61*SUMPRODUCT('[1]Age by Underwriting Class'!$H25:$K25,'T20 Base'!$B50:$E50)+'[1]Age distribution'!M61*SUMPRODUCT('[1]Age by Underwriting Class'!$H25:$K25,'WL Base'!$B33:$E33)</f>
        <v>-9752169534.2841969</v>
      </c>
      <c r="L75" s="20">
        <f>'[1]Age distribution'!AK61*SUMPRODUCT('[1]Age by Underwriting Class'!$H25:$K25,'T20 Base'!$B50:$E50)+'[1]Age distribution'!N61*SUMPRODUCT('[1]Age by Underwriting Class'!$H25:$K25,'WL Base'!$B33:$E33)</f>
        <v>-10313625847.971355</v>
      </c>
      <c r="M75" s="20">
        <f>'[1]Age distribution'!AL61*SUMPRODUCT('[1]Age by Underwriting Class'!$H25:$K25,'T20 Base'!$B50:$E50)+'[1]Age distribution'!O61*SUMPRODUCT('[1]Age by Underwriting Class'!$H25:$K25,'WL Base'!$B33:$E33)</f>
        <v>-10885301392.056438</v>
      </c>
      <c r="N75" s="20">
        <f>'[1]Age distribution'!AM61*SUMPRODUCT('[1]Age by Underwriting Class'!$H25:$K25,'T20 Base'!$B50:$E50)+'[1]Age distribution'!P61*SUMPRODUCT('[1]Age by Underwriting Class'!$H25:$K25,'WL Base'!$B33:$E33)</f>
        <v>-11467519173.999556</v>
      </c>
      <c r="O75" s="20">
        <f>'[1]Age distribution'!AN61*SUMPRODUCT('[1]Age by Underwriting Class'!$H25:$K25,'T20 Base'!$B50:$E50)+'[1]Age distribution'!Q61*SUMPRODUCT('[1]Age by Underwriting Class'!$H25:$K25,'WL Base'!$B33:$E33)</f>
        <v>-12060543955.933674</v>
      </c>
      <c r="P75" s="20">
        <f>'[1]Age distribution'!AO61*SUMPRODUCT('[1]Age by Underwriting Class'!$H25:$K25,'T20 Base'!$B50:$E50)+'[1]Age distribution'!R61*SUMPRODUCT('[1]Age by Underwriting Class'!$H25:$K25,'WL Base'!$B33:$E33)</f>
        <v>-12664595734.49844</v>
      </c>
      <c r="Q75" s="20">
        <f>'[1]Age distribution'!AP61*SUMPRODUCT('[1]Age by Underwriting Class'!$H25:$K25,'T20 Base'!$B50:$E50)+'[1]Age distribution'!S61*SUMPRODUCT('[1]Age by Underwriting Class'!$H25:$K25,'WL Base'!$B33:$E33)</f>
        <v>-13279859595.787107</v>
      </c>
      <c r="R75" s="20">
        <f>'[1]Age distribution'!AQ61*SUMPRODUCT('[1]Age by Underwriting Class'!$H25:$K25,'T20 Base'!$B50:$E50)+'[1]Age distribution'!T61*SUMPRODUCT('[1]Age by Underwriting Class'!$H25:$K25,'WL Base'!$B33:$E33)</f>
        <v>-13906493042.93362</v>
      </c>
      <c r="S75" s="20">
        <f>'[1]Age distribution'!AR61*SUMPRODUCT('[1]Age by Underwriting Class'!$H25:$K25,'T20 Base'!$B50:$E50)+'[1]Age distribution'!U61*SUMPRODUCT('[1]Age by Underwriting Class'!$H25:$K25,'WL Base'!$B33:$E33)</f>
        <v>-14544631527.368883</v>
      </c>
      <c r="T75" s="20">
        <f>'[1]Age distribution'!AS61*SUMPRODUCT('[1]Age by Underwriting Class'!$H25:$K25,'T20 Base'!$B50:$E50)+'[1]Age distribution'!V61*SUMPRODUCT('[1]Age by Underwriting Class'!$H25:$K25,'WL Base'!$B33:$E33)</f>
        <v>-15194392681.186537</v>
      </c>
      <c r="U75" s="20">
        <f>'[1]Age distribution'!AT61*SUMPRODUCT('[1]Age by Underwriting Class'!$H25:$K25,'T20 Base'!$B50:$E50)+'[1]Age distribution'!W61*SUMPRODUCT('[1]Age by Underwriting Class'!$H25:$K25,'WL Base'!$B33:$E33)</f>
        <v>-15855879595.658134</v>
      </c>
    </row>
    <row r="76" spans="1:21" x14ac:dyDescent="0.15">
      <c r="A76">
        <v>50</v>
      </c>
      <c r="B76" s="20">
        <f>'[1]Age distribution'!AA62*SUMPRODUCT('[1]Age by Underwriting Class'!$H26:$K26,'T20 Base'!$B51:$E51)+'[1]Age distribution'!D62*SUMPRODUCT('[1]Age by Underwriting Class'!$H26:$K26,'WL Base'!$B34:$E34)</f>
        <v>-5231995798.05229</v>
      </c>
      <c r="C76" s="20">
        <f>'[1]Age distribution'!AB62*SUMPRODUCT('[1]Age by Underwriting Class'!$H26:$K26,'T20 Base'!$B51:$E51)+'[1]Age distribution'!E62*SUMPRODUCT('[1]Age by Underwriting Class'!$H26:$K26,'WL Base'!$B34:$E34)</f>
        <v>-5764548053.3846722</v>
      </c>
      <c r="D76" s="20">
        <f>'[1]Age distribution'!AC62*SUMPRODUCT('[1]Age by Underwriting Class'!$H26:$K26,'T20 Base'!$B51:$E51)+'[1]Age distribution'!F62*SUMPRODUCT('[1]Age by Underwriting Class'!$H26:$K26,'WL Base'!$B34:$E34)</f>
        <v>-6291147857.6594133</v>
      </c>
      <c r="E76" s="20">
        <f>'[1]Age distribution'!AD62*SUMPRODUCT('[1]Age by Underwriting Class'!$H26:$K26,'T20 Base'!$B51:$E51)+'[1]Age distribution'!G62*SUMPRODUCT('[1]Age by Underwriting Class'!$H26:$K26,'WL Base'!$B34:$E34)</f>
        <v>-6817320075.4540806</v>
      </c>
      <c r="F76" s="20">
        <f>'[1]Age distribution'!AE62*SUMPRODUCT('[1]Age by Underwriting Class'!$H26:$K26,'T20 Base'!$B51:$E51)+'[1]Age distribution'!H62*SUMPRODUCT('[1]Age by Underwriting Class'!$H26:$K26,'WL Base'!$B34:$E34)</f>
        <v>-7346529059.1125145</v>
      </c>
      <c r="G76" s="20">
        <f>'[1]Age distribution'!AF62*SUMPRODUCT('[1]Age by Underwriting Class'!$H26:$K26,'T20 Base'!$B51:$E51)+'[1]Age distribution'!I62*SUMPRODUCT('[1]Age by Underwriting Class'!$H26:$K26,'WL Base'!$B34:$E34)</f>
        <v>-7881077878.8680315</v>
      </c>
      <c r="H76" s="20">
        <f>'[1]Age distribution'!AG62*SUMPRODUCT('[1]Age by Underwriting Class'!$H26:$K26,'T20 Base'!$B51:$E51)+'[1]Age distribution'!J62*SUMPRODUCT('[1]Age by Underwriting Class'!$H26:$K26,'WL Base'!$B34:$E34)</f>
        <v>-8422568523.2598562</v>
      </c>
      <c r="I76" s="20">
        <f>'[1]Age distribution'!AH62*SUMPRODUCT('[1]Age by Underwriting Class'!$H26:$K26,'T20 Base'!$B51:$E51)+'[1]Age distribution'!K62*SUMPRODUCT('[1]Age by Underwriting Class'!$H26:$K26,'WL Base'!$B34:$E34)</f>
        <v>-8972156545.2992325</v>
      </c>
      <c r="J76" s="20">
        <f>'[1]Age distribution'!AI62*SUMPRODUCT('[1]Age by Underwriting Class'!$H26:$K26,'T20 Base'!$B51:$E51)+'[1]Age distribution'!L62*SUMPRODUCT('[1]Age by Underwriting Class'!$H26:$K26,'WL Base'!$B34:$E34)</f>
        <v>-9530700826.8981838</v>
      </c>
      <c r="K76" s="20">
        <f>'[1]Age distribution'!AJ62*SUMPRODUCT('[1]Age by Underwriting Class'!$H26:$K26,'T20 Base'!$B51:$E51)+'[1]Age distribution'!M62*SUMPRODUCT('[1]Age by Underwriting Class'!$H26:$K26,'WL Base'!$B34:$E34)</f>
        <v>-10098856087.070585</v>
      </c>
      <c r="L76" s="20">
        <f>'[1]Age distribution'!AK62*SUMPRODUCT('[1]Age by Underwriting Class'!$H26:$K26,'T20 Base'!$B51:$E51)+'[1]Age distribution'!N62*SUMPRODUCT('[1]Age by Underwriting Class'!$H26:$K26,'WL Base'!$B34:$E34)</f>
        <v>-10677132377.277075</v>
      </c>
      <c r="M76" s="20">
        <f>'[1]Age distribution'!AL62*SUMPRODUCT('[1]Age by Underwriting Class'!$H26:$K26,'T20 Base'!$B51:$E51)+'[1]Age distribution'!O62*SUMPRODUCT('[1]Age by Underwriting Class'!$H26:$K26,'WL Base'!$B34:$E34)</f>
        <v>-11265934662.145308</v>
      </c>
      <c r="N76" s="20">
        <f>'[1]Age distribution'!AM62*SUMPRODUCT('[1]Age by Underwriting Class'!$H26:$K26,'T20 Base'!$B51:$E51)+'[1]Age distribution'!P62*SUMPRODUCT('[1]Age by Underwriting Class'!$H26:$K26,'WL Base'!$B34:$E34)</f>
        <v>-11865589921.105799</v>
      </c>
      <c r="O76" s="20">
        <f>'[1]Age distribution'!AN62*SUMPRODUCT('[1]Age by Underwriting Class'!$H26:$K26,'T20 Base'!$B51:$E51)+'[1]Age distribution'!Q62*SUMPRODUCT('[1]Age by Underwriting Class'!$H26:$K26,'WL Base'!$B34:$E34)</f>
        <v>-12476366172.02857</v>
      </c>
      <c r="P76" s="20">
        <f>'[1]Age distribution'!AO62*SUMPRODUCT('[1]Age by Underwriting Class'!$H26:$K26,'T20 Base'!$B51:$E51)+'[1]Age distribution'!R62*SUMPRODUCT('[1]Age by Underwriting Class'!$H26:$K26,'WL Base'!$B34:$E34)</f>
        <v>-13098486116.816301</v>
      </c>
      <c r="Q76" s="20">
        <f>'[1]Age distribution'!AP62*SUMPRODUCT('[1]Age by Underwriting Class'!$H26:$K26,'T20 Base'!$B51:$E51)+'[1]Age distribution'!S62*SUMPRODUCT('[1]Age by Underwriting Class'!$H26:$K26,'WL Base'!$B34:$E34)</f>
        <v>-13732137117.535954</v>
      </c>
      <c r="R76" s="20">
        <f>'[1]Age distribution'!AQ62*SUMPRODUCT('[1]Age by Underwriting Class'!$H26:$K26,'T20 Base'!$B51:$E51)+'[1]Age distribution'!T62*SUMPRODUCT('[1]Age by Underwriting Class'!$H26:$K26,'WL Base'!$B34:$E34)</f>
        <v>-14377478614.111986</v>
      </c>
      <c r="S76" s="20">
        <f>'[1]Age distribution'!AR62*SUMPRODUCT('[1]Age by Underwriting Class'!$H26:$K26,'T20 Base'!$B51:$E51)+'[1]Age distribution'!U62*SUMPRODUCT('[1]Age by Underwriting Class'!$H26:$K26,'WL Base'!$B34:$E34)</f>
        <v>-15034647723.599611</v>
      </c>
      <c r="T76" s="20">
        <f>'[1]Age distribution'!AS62*SUMPRODUCT('[1]Age by Underwriting Class'!$H26:$K26,'T20 Base'!$B51:$E51)+'[1]Age distribution'!V62*SUMPRODUCT('[1]Age by Underwriting Class'!$H26:$K26,'WL Base'!$B34:$E34)</f>
        <v>-15703763524.595261</v>
      </c>
      <c r="U76" s="20">
        <f>'[1]Age distribution'!AT62*SUMPRODUCT('[1]Age by Underwriting Class'!$H26:$K26,'T20 Base'!$B51:$E51)+'[1]Age distribution'!W62*SUMPRODUCT('[1]Age by Underwriting Class'!$H26:$K26,'WL Base'!$B34:$E34)</f>
        <v>-16384930376.067154</v>
      </c>
    </row>
    <row r="77" spans="1:21" x14ac:dyDescent="0.15">
      <c r="A77">
        <v>51</v>
      </c>
      <c r="B77" s="20">
        <f>'[1]Age distribution'!AA63*SUMPRODUCT('[1]Age by Underwriting Class'!$H27:$K27,'T20 Base'!$B52:$E52)+'[1]Age distribution'!D63*SUMPRODUCT('[1]Age by Underwriting Class'!$H27:$K27,'WL Base'!$B35:$E35)</f>
        <v>-5454518449.781395</v>
      </c>
      <c r="C77" s="20">
        <f>'[1]Age distribution'!AB63*SUMPRODUCT('[1]Age by Underwriting Class'!$H27:$K27,'T20 Base'!$B52:$E52)+'[1]Age distribution'!E63*SUMPRODUCT('[1]Age by Underwriting Class'!$H27:$K27,'WL Base'!$B35:$E35)</f>
        <v>-6002343090.1261024</v>
      </c>
      <c r="D77" s="20">
        <f>'[1]Age distribution'!AC63*SUMPRODUCT('[1]Age by Underwriting Class'!$H27:$K27,'T20 Base'!$B52:$E52)+'[1]Age distribution'!F63*SUMPRODUCT('[1]Age by Underwriting Class'!$H27:$K27,'WL Base'!$B35:$E35)</f>
        <v>-6544353266.7558775</v>
      </c>
      <c r="E77" s="20">
        <f>'[1]Age distribution'!AD63*SUMPRODUCT('[1]Age by Underwriting Class'!$H27:$K27,'T20 Base'!$B52:$E52)+'[1]Age distribution'!G63*SUMPRODUCT('[1]Age by Underwriting Class'!$H27:$K27,'WL Base'!$B35:$E35)</f>
        <v>-7086135339.3838787</v>
      </c>
      <c r="F77" s="20">
        <f>'[1]Age distribution'!AE63*SUMPRODUCT('[1]Age by Underwriting Class'!$H27:$K27,'T20 Base'!$B52:$E52)+'[1]Age distribution'!H63*SUMPRODUCT('[1]Age by Underwriting Class'!$H27:$K27,'WL Base'!$B35:$E35)</f>
        <v>-7631192220.7230053</v>
      </c>
      <c r="G77" s="20">
        <f>'[1]Age distribution'!AF63*SUMPRODUCT('[1]Age by Underwriting Class'!$H27:$K27,'T20 Base'!$B52:$E52)+'[1]Age distribution'!I63*SUMPRODUCT('[1]Age by Underwriting Class'!$H27:$K27,'WL Base'!$B35:$E35)</f>
        <v>-8181852615.5925941</v>
      </c>
      <c r="H77" s="20">
        <f>'[1]Age distribution'!AG63*SUMPRODUCT('[1]Age by Underwriting Class'!$H27:$K27,'T20 Base'!$B52:$E52)+'[1]Age distribution'!J63*SUMPRODUCT('[1]Age by Underwriting Class'!$H27:$K27,'WL Base'!$B35:$E35)</f>
        <v>-8739736343.6481018</v>
      </c>
      <c r="I77" s="20">
        <f>'[1]Age distribution'!AH63*SUMPRODUCT('[1]Age by Underwriting Class'!$H27:$K27,'T20 Base'!$B52:$E52)+'[1]Age distribution'!K63*SUMPRODUCT('[1]Age by Underwriting Class'!$H27:$K27,'WL Base'!$B35:$E35)</f>
        <v>-9306011819.9154129</v>
      </c>
      <c r="J77" s="20">
        <f>'[1]Age distribution'!AI63*SUMPRODUCT('[1]Age by Underwriting Class'!$H27:$K27,'T20 Base'!$B52:$E52)+'[1]Age distribution'!L63*SUMPRODUCT('[1]Age by Underwriting Class'!$H27:$K27,'WL Base'!$B35:$E35)</f>
        <v>-9881547486.1896744</v>
      </c>
      <c r="K77" s="20">
        <f>'[1]Age distribution'!AJ63*SUMPRODUCT('[1]Age by Underwriting Class'!$H27:$K27,'T20 Base'!$B52:$E52)+'[1]Age distribution'!M63*SUMPRODUCT('[1]Age by Underwriting Class'!$H27:$K27,'WL Base'!$B35:$E35)</f>
        <v>-10467005348.909456</v>
      </c>
      <c r="L77" s="20">
        <f>'[1]Age distribution'!AK63*SUMPRODUCT('[1]Age by Underwriting Class'!$H27:$K27,'T20 Base'!$B52:$E52)+'[1]Age distribution'!N63*SUMPRODUCT('[1]Age by Underwriting Class'!$H27:$K27,'WL Base'!$B35:$E35)</f>
        <v>-11062901136.721375</v>
      </c>
      <c r="M77" s="20">
        <f>'[1]Age distribution'!AL63*SUMPRODUCT('[1]Age by Underwriting Class'!$H27:$K27,'T20 Base'!$B52:$E52)+'[1]Age distribution'!O63*SUMPRODUCT('[1]Age by Underwriting Class'!$H27:$K27,'WL Base'!$B35:$E35)</f>
        <v>-11669644321.758081</v>
      </c>
      <c r="N77" s="20">
        <f>'[1]Age distribution'!AM63*SUMPRODUCT('[1]Age by Underwriting Class'!$H27:$K27,'T20 Base'!$B52:$E52)+'[1]Age distribution'!P63*SUMPRODUCT('[1]Age by Underwriting Class'!$H27:$K27,'WL Base'!$B35:$E35)</f>
        <v>-12287565522.931952</v>
      </c>
      <c r="O77" s="20">
        <f>'[1]Age distribution'!AN63*SUMPRODUCT('[1]Age by Underwriting Class'!$H27:$K27,'T20 Base'!$B52:$E52)+'[1]Age distribution'!Q63*SUMPRODUCT('[1]Age by Underwriting Class'!$H27:$K27,'WL Base'!$B35:$E35)</f>
        <v>-12916935741.316492</v>
      </c>
      <c r="P77" s="20">
        <f>'[1]Age distribution'!AO63*SUMPRODUCT('[1]Age by Underwriting Class'!$H27:$K27,'T20 Base'!$B52:$E52)+'[1]Age distribution'!R63*SUMPRODUCT('[1]Age by Underwriting Class'!$H27:$K27,'WL Base'!$B35:$E35)</f>
        <v>-13557980157.623323</v>
      </c>
      <c r="Q77" s="20">
        <f>'[1]Age distribution'!AP63*SUMPRODUCT('[1]Age by Underwriting Class'!$H27:$K27,'T20 Base'!$B52:$E52)+'[1]Age distribution'!S63*SUMPRODUCT('[1]Age by Underwriting Class'!$H27:$K27,'WL Base'!$B35:$E35)</f>
        <v>-14210888219.374268</v>
      </c>
      <c r="R77" s="20">
        <f>'[1]Age distribution'!AQ63*SUMPRODUCT('[1]Age by Underwriting Class'!$H27:$K27,'T20 Base'!$B52:$E52)+'[1]Age distribution'!T63*SUMPRODUCT('[1]Age by Underwriting Class'!$H27:$K27,'WL Base'!$B35:$E35)</f>
        <v>-14875821141.15806</v>
      </c>
      <c r="S77" s="20">
        <f>'[1]Age distribution'!AR63*SUMPRODUCT('[1]Age by Underwriting Class'!$H27:$K27,'T20 Base'!$B52:$E52)+'[1]Age distribution'!U63*SUMPRODUCT('[1]Age by Underwriting Class'!$H27:$K27,'WL Base'!$B35:$E35)</f>
        <v>-15552917566.22694</v>
      </c>
      <c r="T77" s="20">
        <f>'[1]Age distribution'!AS63*SUMPRODUCT('[1]Age by Underwriting Class'!$H27:$K27,'T20 Base'!$B52:$E52)+'[1]Age distribution'!V63*SUMPRODUCT('[1]Age by Underwriting Class'!$H27:$K27,'WL Base'!$B35:$E35)</f>
        <v>-16242297898.59524</v>
      </c>
      <c r="U77" s="20">
        <f>'[1]Age distribution'!AT63*SUMPRODUCT('[1]Age by Underwriting Class'!$H27:$K27,'T20 Base'!$B52:$E52)+'[1]Age distribution'!W63*SUMPRODUCT('[1]Age by Underwriting Class'!$H27:$K27,'WL Base'!$B35:$E35)</f>
        <v>-16944067658.810589</v>
      </c>
    </row>
    <row r="78" spans="1:21" x14ac:dyDescent="0.15">
      <c r="A78">
        <v>52</v>
      </c>
      <c r="B78" s="20">
        <f>'[1]Age distribution'!AA64*SUMPRODUCT('[1]Age by Underwriting Class'!$H28:$K28,'T20 Base'!$B53:$E53)+'[1]Age distribution'!D64*SUMPRODUCT('[1]Age by Underwriting Class'!$H28:$K28,'WL Base'!$B36:$E36)</f>
        <v>-5696061590.4158249</v>
      </c>
      <c r="C78" s="20">
        <f>'[1]Age distribution'!AB64*SUMPRODUCT('[1]Age by Underwriting Class'!$H28:$K28,'T20 Base'!$B53:$E53)+'[1]Age distribution'!E64*SUMPRODUCT('[1]Age by Underwriting Class'!$H28:$K28,'WL Base'!$B36:$E36)</f>
        <v>-6259910526.5818367</v>
      </c>
      <c r="D78" s="20">
        <f>'[1]Age distribution'!AC64*SUMPRODUCT('[1]Age by Underwriting Class'!$H28:$K28,'T20 Base'!$B53:$E53)+'[1]Age distribution'!F64*SUMPRODUCT('[1]Age by Underwriting Class'!$H28:$K28,'WL Base'!$B36:$E36)</f>
        <v>-6818124127.890461</v>
      </c>
      <c r="E78" s="20">
        <f>'[1]Age distribution'!AD64*SUMPRODUCT('[1]Age by Underwriting Class'!$H28:$K28,'T20 Base'!$B53:$E53)+'[1]Age distribution'!G64*SUMPRODUCT('[1]Age by Underwriting Class'!$H28:$K28,'WL Base'!$B36:$E36)</f>
        <v>-7376342489.6921616</v>
      </c>
      <c r="F78" s="20">
        <f>'[1]Age distribution'!AE64*SUMPRODUCT('[1]Age by Underwriting Class'!$H28:$K28,'T20 Base'!$B53:$E53)+'[1]Age distribution'!H64*SUMPRODUCT('[1]Age by Underwriting Class'!$H28:$K28,'WL Base'!$B36:$E36)</f>
        <v>-7938102219.4951429</v>
      </c>
      <c r="G78" s="20">
        <f>'[1]Age distribution'!AF64*SUMPRODUCT('[1]Age by Underwriting Class'!$H28:$K28,'T20 Base'!$B53:$E53)+'[1]Age distribution'!I64*SUMPRODUCT('[1]Age by Underwriting Class'!$H28:$K28,'WL Base'!$B36:$E36)</f>
        <v>-8505754422.1151581</v>
      </c>
      <c r="H78" s="20">
        <f>'[1]Age distribution'!AG64*SUMPRODUCT('[1]Age by Underwriting Class'!$H28:$K28,'T20 Base'!$B53:$E53)+'[1]Age distribution'!J64*SUMPRODUCT('[1]Age by Underwriting Class'!$H28:$K28,'WL Base'!$B36:$E36)</f>
        <v>-9080934498.3814487</v>
      </c>
      <c r="I78" s="20">
        <f>'[1]Age distribution'!AH64*SUMPRODUCT('[1]Age by Underwriting Class'!$H28:$K28,'T20 Base'!$B53:$E53)+'[1]Age distribution'!K64*SUMPRODUCT('[1]Age by Underwriting Class'!$H28:$K28,'WL Base'!$B36:$E36)</f>
        <v>-9664822102.3967342</v>
      </c>
      <c r="J78" s="20">
        <f>'[1]Age distribution'!AI64*SUMPRODUCT('[1]Age by Underwriting Class'!$H28:$K28,'T20 Base'!$B53:$E53)+'[1]Age distribution'!L64*SUMPRODUCT('[1]Age by Underwriting Class'!$H28:$K28,'WL Base'!$B36:$E36)</f>
        <v>-10258294029.566692</v>
      </c>
      <c r="K78" s="20">
        <f>'[1]Age distribution'!AJ64*SUMPRODUCT('[1]Age by Underwriting Class'!$H28:$K28,'T20 Base'!$B53:$E53)+'[1]Age distribution'!M64*SUMPRODUCT('[1]Age by Underwriting Class'!$H28:$K28,'WL Base'!$B36:$E36)</f>
        <v>-10862018654.222347</v>
      </c>
      <c r="L78" s="20">
        <f>'[1]Age distribution'!AK64*SUMPRODUCT('[1]Age by Underwriting Class'!$H28:$K28,'T20 Base'!$B53:$E53)+'[1]Age distribution'!N64*SUMPRODUCT('[1]Age by Underwriting Class'!$H28:$K28,'WL Base'!$B36:$E36)</f>
        <v>-11476516665.845087</v>
      </c>
      <c r="M78" s="20">
        <f>'[1]Age distribution'!AL64*SUMPRODUCT('[1]Age by Underwriting Class'!$H28:$K28,'T20 Base'!$B53:$E53)+'[1]Age distribution'!O64*SUMPRODUCT('[1]Age by Underwriting Class'!$H28:$K28,'WL Base'!$B36:$E36)</f>
        <v>-12102201475.312494</v>
      </c>
      <c r="N78" s="20">
        <f>'[1]Age distribution'!AM64*SUMPRODUCT('[1]Age by Underwriting Class'!$H28:$K28,'T20 Base'!$B53:$E53)+'[1]Age distribution'!P64*SUMPRODUCT('[1]Age by Underwriting Class'!$H28:$K28,'WL Base'!$B36:$E36)</f>
        <v>-12739406881.786495</v>
      </c>
      <c r="O78" s="20">
        <f>'[1]Age distribution'!AN64*SUMPRODUCT('[1]Age by Underwriting Class'!$H28:$K28,'T20 Base'!$B53:$E53)+'[1]Age distribution'!Q64*SUMPRODUCT('[1]Age by Underwriting Class'!$H28:$K28,'WL Base'!$B36:$E36)</f>
        <v>-13388406493.12142</v>
      </c>
      <c r="P78" s="20">
        <f>'[1]Age distribution'!AO64*SUMPRODUCT('[1]Age by Underwriting Class'!$H28:$K28,'T20 Base'!$B53:$E53)+'[1]Age distribution'!R64*SUMPRODUCT('[1]Age by Underwriting Class'!$H28:$K28,'WL Base'!$B36:$E36)</f>
        <v>-14049427656.060022</v>
      </c>
      <c r="Q78" s="20">
        <f>'[1]Age distribution'!AP64*SUMPRODUCT('[1]Age by Underwriting Class'!$H28:$K28,'T20 Base'!$B53:$E53)+'[1]Age distribution'!S64*SUMPRODUCT('[1]Age by Underwriting Class'!$H28:$K28,'WL Base'!$B36:$E36)</f>
        <v>-14722661640.434872</v>
      </c>
      <c r="R78" s="20">
        <f>'[1]Age distribution'!AQ64*SUMPRODUCT('[1]Age by Underwriting Class'!$H28:$K28,'T20 Base'!$B53:$E53)+'[1]Age distribution'!T64*SUMPRODUCT('[1]Age by Underwriting Class'!$H28:$K28,'WL Base'!$B36:$E36)</f>
        <v>-15408271211.570614</v>
      </c>
      <c r="S78" s="20">
        <f>'[1]Age distribution'!AR64*SUMPRODUCT('[1]Age by Underwriting Class'!$H28:$K28,'T20 Base'!$B53:$E53)+'[1]Age distribution'!U64*SUMPRODUCT('[1]Age by Underwriting Class'!$H28:$K28,'WL Base'!$B36:$E36)</f>
        <v>-16106396346.339937</v>
      </c>
      <c r="T78" s="20">
        <f>'[1]Age distribution'!AS64*SUMPRODUCT('[1]Age by Underwriting Class'!$H28:$K28,'T20 Base'!$B53:$E53)+'[1]Age distribution'!V64*SUMPRODUCT('[1]Age by Underwriting Class'!$H28:$K28,'WL Base'!$B36:$E36)</f>
        <v>-16817158606.932943</v>
      </c>
      <c r="U78" s="20">
        <f>'[1]Age distribution'!AT64*SUMPRODUCT('[1]Age by Underwriting Class'!$H28:$K28,'T20 Base'!$B53:$E53)+'[1]Age distribution'!W64*SUMPRODUCT('[1]Age by Underwriting Class'!$H28:$K28,'WL Base'!$B36:$E36)</f>
        <v>-17540664528.90778</v>
      </c>
    </row>
    <row r="79" spans="1:21" x14ac:dyDescent="0.15">
      <c r="A79">
        <v>53</v>
      </c>
      <c r="B79" s="20">
        <f>'[1]Age distribution'!AA65*SUMPRODUCT('[1]Age by Underwriting Class'!$H29:$K29,'T20 Base'!$B54:$E54)+'[1]Age distribution'!D65*SUMPRODUCT('[1]Age by Underwriting Class'!$H29:$K29,'WL Base'!$B37:$E37)</f>
        <v>-5937911996.7318916</v>
      </c>
      <c r="C79" s="20">
        <f>'[1]Age distribution'!AB65*SUMPRODUCT('[1]Age by Underwriting Class'!$H29:$K29,'T20 Base'!$B54:$E54)+'[1]Age distribution'!E65*SUMPRODUCT('[1]Age by Underwriting Class'!$H29:$K29,'WL Base'!$B37:$E37)</f>
        <v>-6517404119.2386017</v>
      </c>
      <c r="D79" s="20">
        <f>'[1]Age distribution'!AC65*SUMPRODUCT('[1]Age by Underwriting Class'!$H29:$K29,'T20 Base'!$B54:$E54)+'[1]Age distribution'!F65*SUMPRODUCT('[1]Age by Underwriting Class'!$H29:$K29,'WL Base'!$B37:$E37)</f>
        <v>-7091461550.1804886</v>
      </c>
      <c r="E79" s="20">
        <f>'[1]Age distribution'!AD65*SUMPRODUCT('[1]Age by Underwriting Class'!$H29:$K29,'T20 Base'!$B54:$E54)+'[1]Age distribution'!G65*SUMPRODUCT('[1]Age by Underwriting Class'!$H29:$K29,'WL Base'!$B37:$E37)</f>
        <v>-7665768747.8884668</v>
      </c>
      <c r="F79" s="20">
        <f>'[1]Age distribution'!AE65*SUMPRODUCT('[1]Age by Underwriting Class'!$H29:$K29,'T20 Base'!$B54:$E54)+'[1]Age distribution'!H65*SUMPRODUCT('[1]Age by Underwriting Class'!$H29:$K29,'WL Base'!$B37:$E37)</f>
        <v>-8243890137.5653019</v>
      </c>
      <c r="G79" s="20">
        <f>'[1]Age distribution'!AF65*SUMPRODUCT('[1]Age by Underwriting Class'!$H29:$K29,'T20 Base'!$B54:$E54)+'[1]Age distribution'!I65*SUMPRODUCT('[1]Age by Underwriting Class'!$H29:$K29,'WL Base'!$B37:$E37)</f>
        <v>-8828195316.9795246</v>
      </c>
      <c r="H79" s="20">
        <f>'[1]Age distribution'!AG65*SUMPRODUCT('[1]Age by Underwriting Class'!$H29:$K29,'T20 Base'!$B54:$E54)+'[1]Age distribution'!J65*SUMPRODUCT('[1]Age by Underwriting Class'!$H29:$K29,'WL Base'!$B37:$E37)</f>
        <v>-9420332550.4406013</v>
      </c>
      <c r="I79" s="20">
        <f>'[1]Age distribution'!AH65*SUMPRODUCT('[1]Age by Underwriting Class'!$H29:$K29,'T20 Base'!$B54:$E54)+'[1]Age distribution'!K65*SUMPRODUCT('[1]Age by Underwriting Class'!$H29:$K29,'WL Base'!$B37:$E37)</f>
        <v>-10021490770.790113</v>
      </c>
      <c r="J79" s="20">
        <f>'[1]Age distribution'!AI65*SUMPRODUCT('[1]Age by Underwriting Class'!$H29:$K29,'T20 Base'!$B54:$E54)+'[1]Age distribution'!L65*SUMPRODUCT('[1]Age by Underwriting Class'!$H29:$K29,'WL Base'!$B37:$E37)</f>
        <v>-10632553669.993994</v>
      </c>
      <c r="K79" s="20">
        <f>'[1]Age distribution'!AJ65*SUMPRODUCT('[1]Age by Underwriting Class'!$H29:$K29,'T20 Base'!$B54:$E54)+'[1]Age distribution'!M65*SUMPRODUCT('[1]Age by Underwriting Class'!$H29:$K29,'WL Base'!$B37:$E37)</f>
        <v>-11254194879.577614</v>
      </c>
      <c r="L79" s="20">
        <f>'[1]Age distribution'!AK65*SUMPRODUCT('[1]Age by Underwriting Class'!$H29:$K29,'T20 Base'!$B54:$E54)+'[1]Age distribution'!N65*SUMPRODUCT('[1]Age by Underwriting Class'!$H29:$K29,'WL Base'!$B37:$E37)</f>
        <v>-11886939184.580299</v>
      </c>
      <c r="M79" s="20">
        <f>'[1]Age distribution'!AL65*SUMPRODUCT('[1]Age by Underwriting Class'!$H29:$K29,'T20 Base'!$B54:$E54)+'[1]Age distribution'!O65*SUMPRODUCT('[1]Age by Underwriting Class'!$H29:$K29,'WL Base'!$B37:$E37)</f>
        <v>-12531203247.622292</v>
      </c>
      <c r="N79" s="20">
        <f>'[1]Age distribution'!AM65*SUMPRODUCT('[1]Age by Underwriting Class'!$H29:$K29,'T20 Base'!$B54:$E54)+'[1]Age distribution'!P65*SUMPRODUCT('[1]Age by Underwriting Class'!$H29:$K29,'WL Base'!$B37:$E37)</f>
        <v>-13187323493.410797</v>
      </c>
      <c r="O79" s="20">
        <f>'[1]Age distribution'!AN65*SUMPRODUCT('[1]Age by Underwriting Class'!$H29:$K29,'T20 Base'!$B54:$E54)+'[1]Age distribution'!Q65*SUMPRODUCT('[1]Age by Underwriting Class'!$H29:$K29,'WL Base'!$B37:$E37)</f>
        <v>-13855575681.90204</v>
      </c>
      <c r="P79" s="20">
        <f>'[1]Age distribution'!AO65*SUMPRODUCT('[1]Age by Underwriting Class'!$H29:$K29,'T20 Base'!$B54:$E54)+'[1]Age distribution'!R65*SUMPRODUCT('[1]Age by Underwriting Class'!$H29:$K29,'WL Base'!$B37:$E37)</f>
        <v>-14536188948.067247</v>
      </c>
      <c r="Q79" s="20">
        <f>'[1]Age distribution'!AP65*SUMPRODUCT('[1]Age by Underwriting Class'!$H29:$K29,'T20 Base'!$B54:$E54)+'[1]Age distribution'!S65*SUMPRODUCT('[1]Age by Underwriting Class'!$H29:$K29,'WL Base'!$B37:$E37)</f>
        <v>-15229356066.199345</v>
      </c>
      <c r="R79" s="20">
        <f>'[1]Age distribution'!AQ65*SUMPRODUCT('[1]Age by Underwriting Class'!$H29:$K29,'T20 Base'!$B54:$E54)+'[1]Age distribution'!T65*SUMPRODUCT('[1]Age by Underwriting Class'!$H29:$K29,'WL Base'!$B37:$E37)</f>
        <v>-15935241081.877024</v>
      </c>
      <c r="S79" s="20">
        <f>'[1]Age distribution'!AR65*SUMPRODUCT('[1]Age by Underwriting Class'!$H29:$K29,'T20 Base'!$B54:$E54)+'[1]Age distribution'!U65*SUMPRODUCT('[1]Age by Underwriting Class'!$H29:$K29,'WL Base'!$B37:$E37)</f>
        <v>-16653985072.981182</v>
      </c>
      <c r="T79" s="20">
        <f>'[1]Age distribution'!AS65*SUMPRODUCT('[1]Age by Underwriting Class'!$H29:$K29,'T20 Base'!$B54:$E54)+'[1]Age distribution'!V65*SUMPRODUCT('[1]Age by Underwriting Class'!$H29:$K29,'WL Base'!$B37:$E37)</f>
        <v>-17385710557.866795</v>
      </c>
      <c r="U79" s="20">
        <f>'[1]Age distribution'!AT65*SUMPRODUCT('[1]Age by Underwriting Class'!$H29:$K29,'T20 Base'!$B54:$E54)+'[1]Age distribution'!W65*SUMPRODUCT('[1]Age by Underwriting Class'!$H29:$K29,'WL Base'!$B37:$E37)</f>
        <v>-18130524910.062752</v>
      </c>
    </row>
    <row r="80" spans="1:21" x14ac:dyDescent="0.15">
      <c r="A80">
        <v>54</v>
      </c>
      <c r="B80" s="20">
        <f>'[1]Age distribution'!AA66*SUMPRODUCT('[1]Age by Underwriting Class'!$H30:$K30,'T20 Base'!$B55:$E55)+'[1]Age distribution'!D66*SUMPRODUCT('[1]Age by Underwriting Class'!$H30:$K30,'WL Base'!$B38:$E38)</f>
        <v>-6192056014.8328247</v>
      </c>
      <c r="C80" s="20">
        <f>'[1]Age distribution'!AB66*SUMPRODUCT('[1]Age by Underwriting Class'!$H30:$K30,'T20 Base'!$B55:$E55)+'[1]Age distribution'!E66*SUMPRODUCT('[1]Age by Underwriting Class'!$H30:$K30,'WL Base'!$B38:$E38)</f>
        <v>-6787438007.638113</v>
      </c>
      <c r="D80" s="20">
        <f>'[1]Age distribution'!AC66*SUMPRODUCT('[1]Age by Underwriting Class'!$H30:$K30,'T20 Base'!$B55:$E55)+'[1]Age distribution'!F66*SUMPRODUCT('[1]Age by Underwriting Class'!$H30:$K30,'WL Base'!$B38:$E38)</f>
        <v>-7377625230.8166599</v>
      </c>
      <c r="E80" s="20">
        <f>'[1]Age distribution'!AD66*SUMPRODUCT('[1]Age by Underwriting Class'!$H30:$K30,'T20 Base'!$B55:$E55)+'[1]Age distribution'!G66*SUMPRODUCT('[1]Age by Underwriting Class'!$H30:$K30,'WL Base'!$B38:$E38)</f>
        <v>-7968335863.3138561</v>
      </c>
      <c r="F80" s="20">
        <f>'[1]Age distribution'!AE66*SUMPRODUCT('[1]Age by Underwriting Class'!$H30:$K30,'T20 Base'!$B55:$E55)+'[1]Age distribution'!H66*SUMPRODUCT('[1]Age by Underwriting Class'!$H30:$K30,'WL Base'!$B38:$E38)</f>
        <v>-8563155474.7583933</v>
      </c>
      <c r="G80" s="20">
        <f>'[1]Age distribution'!AF66*SUMPRODUCT('[1]Age by Underwriting Class'!$H30:$K30,'T20 Base'!$B55:$E55)+'[1]Age distribution'!I66*SUMPRODUCT('[1]Age by Underwriting Class'!$H30:$K30,'WL Base'!$B38:$E38)</f>
        <v>-9164467719.5426998</v>
      </c>
      <c r="H80" s="20">
        <f>'[1]Age distribution'!AG66*SUMPRODUCT('[1]Age by Underwriting Class'!$H30:$K30,'T20 Base'!$B55:$E55)+'[1]Age distribution'!J66*SUMPRODUCT('[1]Age by Underwriting Class'!$H30:$K30,'WL Base'!$B38:$E38)</f>
        <v>-9773930639.5983295</v>
      </c>
      <c r="I80" s="20">
        <f>'[1]Age distribution'!AH66*SUMPRODUCT('[1]Age by Underwriting Class'!$H30:$K30,'T20 Base'!$B55:$E55)+'[1]Age distribution'!K66*SUMPRODUCT('[1]Age by Underwriting Class'!$H30:$K30,'WL Base'!$B38:$E38)</f>
        <v>-10392740220.601746</v>
      </c>
      <c r="J80" s="20">
        <f>'[1]Age distribution'!AI66*SUMPRODUCT('[1]Age by Underwriting Class'!$H30:$K30,'T20 Base'!$B55:$E55)+'[1]Age distribution'!L66*SUMPRODUCT('[1]Age by Underwriting Class'!$H30:$K30,'WL Base'!$B38:$E38)</f>
        <v>-11021785396.642996</v>
      </c>
      <c r="K80" s="20">
        <f>'[1]Age distribution'!AJ66*SUMPRODUCT('[1]Age by Underwriting Class'!$H30:$K30,'T20 Base'!$B55:$E55)+'[1]Age distribution'!M66*SUMPRODUCT('[1]Age by Underwriting Class'!$H30:$K30,'WL Base'!$B38:$E38)</f>
        <v>-11661743795.277967</v>
      </c>
      <c r="L80" s="20">
        <f>'[1]Age distribution'!AK66*SUMPRODUCT('[1]Age by Underwriting Class'!$H30:$K30,'T20 Base'!$B55:$E55)+'[1]Age distribution'!N66*SUMPRODUCT('[1]Age by Underwriting Class'!$H30:$K30,'WL Base'!$B38:$E38)</f>
        <v>-12313143314.608477</v>
      </c>
      <c r="M80" s="20">
        <f>'[1]Age distribution'!AL66*SUMPRODUCT('[1]Age by Underwriting Class'!$H30:$K30,'T20 Base'!$B55:$E55)+'[1]Age distribution'!O66*SUMPRODUCT('[1]Age by Underwriting Class'!$H30:$K30,'WL Base'!$B38:$E38)</f>
        <v>-12976403088.927309</v>
      </c>
      <c r="N80" s="20">
        <f>'[1]Age distribution'!AM66*SUMPRODUCT('[1]Age by Underwriting Class'!$H30:$K30,'T20 Base'!$B55:$E55)+'[1]Age distribution'!P66*SUMPRODUCT('[1]Age by Underwriting Class'!$H30:$K30,'WL Base'!$B38:$E38)</f>
        <v>-13651861538.637157</v>
      </c>
      <c r="O80" s="20">
        <f>'[1]Age distribution'!AN66*SUMPRODUCT('[1]Age by Underwriting Class'!$H30:$K30,'T20 Base'!$B55:$E55)+'[1]Age distribution'!Q66*SUMPRODUCT('[1]Age by Underwriting Class'!$H30:$K30,'WL Base'!$B38:$E38)</f>
        <v>-14339796059.522087</v>
      </c>
      <c r="P80" s="20">
        <f>'[1]Age distribution'!AO66*SUMPRODUCT('[1]Age by Underwriting Class'!$H30:$K30,'T20 Base'!$B55:$E55)+'[1]Age distribution'!R66*SUMPRODUCT('[1]Age by Underwriting Class'!$H30:$K30,'WL Base'!$B38:$E38)</f>
        <v>-15040437145.798405</v>
      </c>
      <c r="Q80" s="20">
        <f>'[1]Age distribution'!AP66*SUMPRODUCT('[1]Age by Underwriting Class'!$H30:$K30,'T20 Base'!$B55:$E55)+'[1]Age distribution'!S66*SUMPRODUCT('[1]Age by Underwriting Class'!$H30:$K30,'WL Base'!$B38:$E38)</f>
        <v>-15753978715.309961</v>
      </c>
      <c r="R80" s="20">
        <f>'[1]Age distribution'!AQ66*SUMPRODUCT('[1]Age by Underwriting Class'!$H30:$K30,'T20 Base'!$B55:$E55)+'[1]Age distribution'!T66*SUMPRODUCT('[1]Age by Underwriting Class'!$H30:$K30,'WL Base'!$B38:$E38)</f>
        <v>-16480585786.765594</v>
      </c>
      <c r="S80" s="20">
        <f>'[1]Age distribution'!AR66*SUMPRODUCT('[1]Age by Underwriting Class'!$H30:$K30,'T20 Base'!$B55:$E55)+'[1]Age distribution'!U66*SUMPRODUCT('[1]Age by Underwriting Class'!$H30:$K30,'WL Base'!$B38:$E38)</f>
        <v>-17220400274.930305</v>
      </c>
      <c r="T80" s="20">
        <f>'[1]Age distribution'!AS66*SUMPRODUCT('[1]Age by Underwriting Class'!$H30:$K30,'T20 Base'!$B55:$E55)+'[1]Age distribution'!V66*SUMPRODUCT('[1]Age by Underwriting Class'!$H30:$K30,'WL Base'!$B38:$E38)</f>
        <v>-17973545424.946732</v>
      </c>
      <c r="U80" s="20">
        <f>'[1]Age distribution'!AT66*SUMPRODUCT('[1]Age by Underwriting Class'!$H30:$K30,'T20 Base'!$B55:$E55)+'[1]Age distribution'!W66*SUMPRODUCT('[1]Age by Underwriting Class'!$H30:$K30,'WL Base'!$B38:$E38)</f>
        <v>-18740129247.291245</v>
      </c>
    </row>
    <row r="81" spans="1:21" x14ac:dyDescent="0.15">
      <c r="A81">
        <v>55</v>
      </c>
      <c r="B81" s="20">
        <f>'[1]Age distribution'!AA67*SUMPRODUCT('[1]Age by Underwriting Class'!$H31:$K31,'T20 Base'!$B56:$E56)+'[1]Age distribution'!D67*SUMPRODUCT('[1]Age by Underwriting Class'!$H31:$K31,'WL Base'!$B39:$E39)</f>
        <v>-6465757441.8318043</v>
      </c>
      <c r="C81" s="20">
        <f>'[1]Age distribution'!AB67*SUMPRODUCT('[1]Age by Underwriting Class'!$H31:$K31,'T20 Base'!$B56:$E56)+'[1]Age distribution'!E67*SUMPRODUCT('[1]Age by Underwriting Class'!$H31:$K31,'WL Base'!$B39:$E39)</f>
        <v>-7077578637.4094162</v>
      </c>
      <c r="D81" s="20">
        <f>'[1]Age distribution'!AC67*SUMPRODUCT('[1]Age by Underwriting Class'!$H31:$K31,'T20 Base'!$B56:$E56)+'[1]Age distribution'!F67*SUMPRODUCT('[1]Age by Underwriting Class'!$H31:$K31,'WL Base'!$B39:$E39)</f>
        <v>-7684499153.8895674</v>
      </c>
      <c r="E81" s="20">
        <f>'[1]Age distribution'!AD67*SUMPRODUCT('[1]Age by Underwriting Class'!$H31:$K31,'T20 Base'!$B56:$E56)+'[1]Age distribution'!G67*SUMPRODUCT('[1]Age by Underwriting Class'!$H31:$K31,'WL Base'!$B39:$E39)</f>
        <v>-8292257649.6161633</v>
      </c>
      <c r="F81" s="20">
        <f>'[1]Age distribution'!AE67*SUMPRODUCT('[1]Age by Underwriting Class'!$H31:$K31,'T20 Base'!$B56:$E56)+'[1]Age distribution'!H67*SUMPRODUCT('[1]Age by Underwriting Class'!$H31:$K31,'WL Base'!$B39:$E39)</f>
        <v>-8904452535.7728748</v>
      </c>
      <c r="G81" s="20">
        <f>'[1]Age distribution'!AF67*SUMPRODUCT('[1]Age by Underwriting Class'!$H31:$K31,'T20 Base'!$B56:$E56)+'[1]Age distribution'!I67*SUMPRODUCT('[1]Age by Underwriting Class'!$H31:$K31,'WL Base'!$B39:$E39)</f>
        <v>-9523476003.7022171</v>
      </c>
      <c r="H81" s="20">
        <f>'[1]Age distribution'!AG67*SUMPRODUCT('[1]Age by Underwriting Class'!$H31:$K31,'T20 Base'!$B56:$E56)+'[1]Age distribution'!J67*SUMPRODUCT('[1]Age by Underwriting Class'!$H31:$K31,'WL Base'!$B39:$E39)</f>
        <v>-10150992033.537712</v>
      </c>
      <c r="I81" s="20">
        <f>'[1]Age distribution'!AH67*SUMPRODUCT('[1]Age by Underwriting Class'!$H31:$K31,'T20 Base'!$B56:$E56)+'[1]Age distribution'!K67*SUMPRODUCT('[1]Age by Underwriting Class'!$H31:$K31,'WL Base'!$B39:$E39)</f>
        <v>-10788200894.32427</v>
      </c>
      <c r="J81" s="20">
        <f>'[1]Age distribution'!AI67*SUMPRODUCT('[1]Age by Underwriting Class'!$H31:$K31,'T20 Base'!$B56:$E56)+'[1]Age distribution'!L67*SUMPRODUCT('[1]Age by Underwriting Class'!$H31:$K31,'WL Base'!$B39:$E39)</f>
        <v>-11435994703.829062</v>
      </c>
      <c r="K81" s="20">
        <f>'[1]Age distribution'!AJ67*SUMPRODUCT('[1]Age by Underwriting Class'!$H31:$K31,'T20 Base'!$B56:$E56)+'[1]Age distribution'!M67*SUMPRODUCT('[1]Age by Underwriting Class'!$H31:$K31,'WL Base'!$B39:$E39)</f>
        <v>-12095053516.500328</v>
      </c>
      <c r="L81" s="20">
        <f>'[1]Age distribution'!AK67*SUMPRODUCT('[1]Age by Underwriting Class'!$H31:$K31,'T20 Base'!$B56:$E56)+'[1]Age distribution'!N67*SUMPRODUCT('[1]Age by Underwriting Class'!$H31:$K31,'WL Base'!$B39:$E39)</f>
        <v>-12765907121.082993</v>
      </c>
      <c r="M81" s="20">
        <f>'[1]Age distribution'!AL67*SUMPRODUCT('[1]Age by Underwriting Class'!$H31:$K31,'T20 Base'!$B56:$E56)+'[1]Age distribution'!O67*SUMPRODUCT('[1]Age by Underwriting Class'!$H31:$K31,'WL Base'!$B39:$E39)</f>
        <v>-13448976152.980297</v>
      </c>
      <c r="N81" s="20">
        <f>'[1]Age distribution'!AM67*SUMPRODUCT('[1]Age by Underwriting Class'!$H31:$K31,'T20 Base'!$B56:$E56)+'[1]Age distribution'!P67*SUMPRODUCT('[1]Age by Underwriting Class'!$H31:$K31,'WL Base'!$B39:$E39)</f>
        <v>-14144600244.632259</v>
      </c>
      <c r="O81" s="20">
        <f>'[1]Age distribution'!AN67*SUMPRODUCT('[1]Age by Underwriting Class'!$H31:$K31,'T20 Base'!$B56:$E56)+'[1]Age distribution'!Q67*SUMPRODUCT('[1]Age by Underwriting Class'!$H31:$K31,'WL Base'!$B39:$E39)</f>
        <v>-14853057785.303356</v>
      </c>
      <c r="P81" s="20">
        <f>'[1]Age distribution'!AO67*SUMPRODUCT('[1]Age by Underwriting Class'!$H31:$K31,'T20 Base'!$B56:$E56)+'[1]Age distribution'!R67*SUMPRODUCT('[1]Age by Underwriting Class'!$H31:$K31,'WL Base'!$B39:$E39)</f>
        <v>-15574580094.714478</v>
      </c>
      <c r="Q81" s="20">
        <f>'[1]Age distribution'!AP67*SUMPRODUCT('[1]Age by Underwriting Class'!$H31:$K31,'T20 Base'!$B56:$E56)+'[1]Age distribution'!S67*SUMPRODUCT('[1]Age by Underwriting Class'!$H31:$K31,'WL Base'!$B39:$E39)</f>
        <v>-16309361785.217438</v>
      </c>
      <c r="R81" s="20">
        <f>'[1]Age distribution'!AQ67*SUMPRODUCT('[1]Age by Underwriting Class'!$H31:$K31,'T20 Base'!$B56:$E56)+'[1]Age distribution'!T67*SUMPRODUCT('[1]Age by Underwriting Class'!$H31:$K31,'WL Base'!$B39:$E39)</f>
        <v>-17057568466.528093</v>
      </c>
      <c r="S81" s="20">
        <f>'[1]Age distribution'!AR67*SUMPRODUCT('[1]Age by Underwriting Class'!$H31:$K31,'T20 Base'!$B56:$E56)+'[1]Age distribution'!U67*SUMPRODUCT('[1]Age by Underwriting Class'!$H31:$K31,'WL Base'!$B39:$E39)</f>
        <v>-17819342561.672737</v>
      </c>
      <c r="T81" s="20">
        <f>'[1]Age distribution'!AS67*SUMPRODUCT('[1]Age by Underwriting Class'!$H31:$K31,'T20 Base'!$B56:$E56)+'[1]Age distribution'!V67*SUMPRODUCT('[1]Age by Underwriting Class'!$H31:$K31,'WL Base'!$B39:$E39)</f>
        <v>-18594807757.190899</v>
      </c>
      <c r="U81" s="20">
        <f>'[1]Age distribution'!AT67*SUMPRODUCT('[1]Age by Underwriting Class'!$H31:$K31,'T20 Base'!$B56:$E56)+'[1]Age distribution'!W67*SUMPRODUCT('[1]Age by Underwriting Class'!$H31:$K31,'WL Base'!$B39:$E39)</f>
        <v>-19384072450.39357</v>
      </c>
    </row>
    <row r="82" spans="1:21" x14ac:dyDescent="0.15">
      <c r="A82">
        <v>56</v>
      </c>
      <c r="B82" s="20">
        <f>'[1]Age distribution'!AA68*SUMPRODUCT('[1]Age by Underwriting Class'!$H32:$K32,'T20 Base'!$B57:$E57)+'[1]Age distribution'!D68*SUMPRODUCT('[1]Age by Underwriting Class'!$H32:$K32,'WL Base'!$B40:$E40)</f>
        <v>-4808092949.9540968</v>
      </c>
      <c r="C82" s="20">
        <f>'[1]Age distribution'!AB68*SUMPRODUCT('[1]Age by Underwriting Class'!$H32:$K32,'T20 Base'!$B57:$E57)+'[1]Age distribution'!E68*SUMPRODUCT('[1]Age by Underwriting Class'!$H32:$K32,'WL Base'!$B40:$E40)</f>
        <v>-5455640514.9414577</v>
      </c>
      <c r="D82" s="20">
        <f>'[1]Age distribution'!AC68*SUMPRODUCT('[1]Age by Underwriting Class'!$H32:$K32,'T20 Base'!$B57:$E57)+'[1]Age distribution'!F68*SUMPRODUCT('[1]Age by Underwriting Class'!$H32:$K32,'WL Base'!$B40:$E40)</f>
        <v>-6089333395.155695</v>
      </c>
      <c r="E82" s="20">
        <f>'[1]Age distribution'!AD68*SUMPRODUCT('[1]Age by Underwriting Class'!$H32:$K32,'T20 Base'!$B57:$E57)+'[1]Age distribution'!G68*SUMPRODUCT('[1]Age by Underwriting Class'!$H32:$K32,'WL Base'!$B40:$E40)</f>
        <v>-6717967519.4043884</v>
      </c>
      <c r="F82" s="20">
        <f>'[1]Age distribution'!AE68*SUMPRODUCT('[1]Age by Underwriting Class'!$H32:$K32,'T20 Base'!$B57:$E57)+'[1]Age distribution'!H68*SUMPRODUCT('[1]Age by Underwriting Class'!$H32:$K32,'WL Base'!$B40:$E40)</f>
        <v>-7347058352.5741329</v>
      </c>
      <c r="G82" s="20">
        <f>'[1]Age distribution'!AF68*SUMPRODUCT('[1]Age by Underwriting Class'!$H32:$K32,'T20 Base'!$B57:$E57)+'[1]Age distribution'!I68*SUMPRODUCT('[1]Age by Underwriting Class'!$H32:$K32,'WL Base'!$B40:$E40)</f>
        <v>-7980272526.04144</v>
      </c>
      <c r="H82" s="20">
        <f>'[1]Age distribution'!AG68*SUMPRODUCT('[1]Age by Underwriting Class'!$H32:$K32,'T20 Base'!$B57:$E57)+'[1]Age distribution'!J68*SUMPRODUCT('[1]Age by Underwriting Class'!$H32:$K32,'WL Base'!$B40:$E40)</f>
        <v>-8620160505.4229355</v>
      </c>
      <c r="I82" s="20">
        <f>'[1]Age distribution'!AH68*SUMPRODUCT('[1]Age by Underwriting Class'!$H32:$K32,'T20 Base'!$B57:$E57)+'[1]Age distribution'!K68*SUMPRODUCT('[1]Age by Underwriting Class'!$H32:$K32,'WL Base'!$B40:$E40)</f>
        <v>-9268562003.1455097</v>
      </c>
      <c r="J82" s="20">
        <f>'[1]Age distribution'!AI68*SUMPRODUCT('[1]Age by Underwriting Class'!$H32:$K32,'T20 Base'!$B57:$E57)+'[1]Age distribution'!L68*SUMPRODUCT('[1]Age by Underwriting Class'!$H32:$K32,'WL Base'!$B40:$E40)</f>
        <v>-9926844412.7527027</v>
      </c>
      <c r="K82" s="20">
        <f>'[1]Age distribution'!AJ68*SUMPRODUCT('[1]Age by Underwriting Class'!$H32:$K32,'T20 Base'!$B57:$E57)+'[1]Age distribution'!M68*SUMPRODUCT('[1]Age by Underwriting Class'!$H32:$K32,'WL Base'!$B40:$E40)</f>
        <v>-10596050087.727421</v>
      </c>
      <c r="L82" s="20">
        <f>'[1]Age distribution'!AK68*SUMPRODUCT('[1]Age by Underwriting Class'!$H32:$K32,'T20 Base'!$B57:$E57)+'[1]Age distribution'!N68*SUMPRODUCT('[1]Age by Underwriting Class'!$H32:$K32,'WL Base'!$B40:$E40)</f>
        <v>-11276991061.789766</v>
      </c>
      <c r="M82" s="20">
        <f>'[1]Age distribution'!AL68*SUMPRODUCT('[1]Age by Underwriting Class'!$H32:$K32,'T20 Base'!$B57:$E57)+'[1]Age distribution'!O68*SUMPRODUCT('[1]Age by Underwriting Class'!$H32:$K32,'WL Base'!$B40:$E40)</f>
        <v>-11970312063.870989</v>
      </c>
      <c r="N82" s="20">
        <f>'[1]Age distribution'!AM68*SUMPRODUCT('[1]Age by Underwriting Class'!$H32:$K32,'T20 Base'!$B57:$E57)+'[1]Age distribution'!P68*SUMPRODUCT('[1]Age by Underwriting Class'!$H32:$K32,'WL Base'!$B40:$E40)</f>
        <v>-12676533665.607193</v>
      </c>
      <c r="O82" s="20">
        <f>'[1]Age distribution'!AN68*SUMPRODUCT('[1]Age by Underwriting Class'!$H32:$K32,'T20 Base'!$B57:$E57)+'[1]Age distribution'!Q68*SUMPRODUCT('[1]Age by Underwriting Class'!$H32:$K32,'WL Base'!$B40:$E40)</f>
        <v>-13396082568.154716</v>
      </c>
      <c r="P82" s="20">
        <f>'[1]Age distribution'!AO68*SUMPRODUCT('[1]Age by Underwriting Class'!$H32:$K32,'T20 Base'!$B57:$E57)+'[1]Age distribution'!R68*SUMPRODUCT('[1]Age by Underwriting Class'!$H32:$K32,'WL Base'!$B40:$E40)</f>
        <v>-14129313326.825054</v>
      </c>
      <c r="Q82" s="20">
        <f>'[1]Age distribution'!AP68*SUMPRODUCT('[1]Age by Underwriting Class'!$H32:$K32,'T20 Base'!$B57:$E57)+'[1]Age distribution'!S68*SUMPRODUCT('[1]Age by Underwriting Class'!$H32:$K32,'WL Base'!$B40:$E40)</f>
        <v>-14876524233.708286</v>
      </c>
      <c r="R82" s="20">
        <f>'[1]Age distribution'!AQ68*SUMPRODUCT('[1]Age by Underwriting Class'!$H32:$K32,'T20 Base'!$B57:$E57)+'[1]Age distribution'!T68*SUMPRODUCT('[1]Age by Underwriting Class'!$H32:$K32,'WL Base'!$B40:$E40)</f>
        <v>-15637969127.103054</v>
      </c>
      <c r="S82" s="20">
        <f>'[1]Age distribution'!AR68*SUMPRODUCT('[1]Age by Underwriting Class'!$H32:$K32,'T20 Base'!$B57:$E57)+'[1]Age distribution'!U68*SUMPRODUCT('[1]Age by Underwriting Class'!$H32:$K32,'WL Base'!$B40:$E40)</f>
        <v>-16413866305.908644</v>
      </c>
      <c r="T82" s="20">
        <f>'[1]Age distribution'!AS68*SUMPRODUCT('[1]Age by Underwriting Class'!$H32:$K32,'T20 Base'!$B57:$E57)+'[1]Age distribution'!V68*SUMPRODUCT('[1]Age by Underwriting Class'!$H32:$K32,'WL Base'!$B40:$E40)</f>
        <v>-17204405350.673496</v>
      </c>
      <c r="U82" s="20">
        <f>'[1]Age distribution'!AT68*SUMPRODUCT('[1]Age by Underwriting Class'!$H32:$K32,'T20 Base'!$B57:$E57)+'[1]Age distribution'!W68*SUMPRODUCT('[1]Age by Underwriting Class'!$H32:$K32,'WL Base'!$B40:$E40)</f>
        <v>-18009752407.38039</v>
      </c>
    </row>
    <row r="83" spans="1:21" x14ac:dyDescent="0.15">
      <c r="A83">
        <v>57</v>
      </c>
      <c r="B83" s="20">
        <f>'[1]Age distribution'!AA69*SUMPRODUCT('[1]Age by Underwriting Class'!$H33:$K33,'T20 Base'!$B58:$E58)+'[1]Age distribution'!D69*SUMPRODUCT('[1]Age by Underwriting Class'!$H33:$K33,'WL Base'!$B41:$E41)</f>
        <v>-4950465583.9466381</v>
      </c>
      <c r="C83" s="20">
        <f>'[1]Age distribution'!AB69*SUMPRODUCT('[1]Age by Underwriting Class'!$H33:$K33,'T20 Base'!$B58:$E58)+'[1]Age distribution'!E69*SUMPRODUCT('[1]Age by Underwriting Class'!$H33:$K33,'WL Base'!$B41:$E41)</f>
        <v>-5617187705.9615602</v>
      </c>
      <c r="D83" s="20">
        <f>'[1]Age distribution'!AC69*SUMPRODUCT('[1]Age by Underwriting Class'!$H33:$K33,'T20 Base'!$B58:$E58)+'[1]Age distribution'!F69*SUMPRODUCT('[1]Age by Underwriting Class'!$H33:$K33,'WL Base'!$B41:$E41)</f>
        <v>-6269644891.5745277</v>
      </c>
      <c r="E83" s="20">
        <f>'[1]Age distribution'!AD69*SUMPRODUCT('[1]Age by Underwriting Class'!$H33:$K33,'T20 Base'!$B58:$E58)+'[1]Age distribution'!G69*SUMPRODUCT('[1]Age by Underwriting Class'!$H33:$K33,'WL Base'!$B41:$E41)</f>
        <v>-6916893526.1953087</v>
      </c>
      <c r="F83" s="20">
        <f>'[1]Age distribution'!AE69*SUMPRODUCT('[1]Age by Underwriting Class'!$H33:$K33,'T20 Base'!$B58:$E58)+'[1]Age distribution'!H69*SUMPRODUCT('[1]Age by Underwriting Class'!$H33:$K33,'WL Base'!$B41:$E41)</f>
        <v>-7564612393.3633966</v>
      </c>
      <c r="G83" s="20">
        <f>'[1]Age distribution'!AF69*SUMPRODUCT('[1]Age by Underwriting Class'!$H33:$K33,'T20 Base'!$B58:$E58)+'[1]Age distribution'!I69*SUMPRODUCT('[1]Age by Underwriting Class'!$H33:$K33,'WL Base'!$B41:$E41)</f>
        <v>-8216576697.2246695</v>
      </c>
      <c r="H83" s="20">
        <f>'[1]Age distribution'!AG69*SUMPRODUCT('[1]Age by Underwriting Class'!$H33:$K33,'T20 Base'!$B58:$E58)+'[1]Age distribution'!J69*SUMPRODUCT('[1]Age by Underwriting Class'!$H33:$K33,'WL Base'!$B41:$E41)</f>
        <v>-8875412425.3358517</v>
      </c>
      <c r="I83" s="20">
        <f>'[1]Age distribution'!AH69*SUMPRODUCT('[1]Age by Underwriting Class'!$H33:$K33,'T20 Base'!$B58:$E58)+'[1]Age distribution'!K69*SUMPRODUCT('[1]Age by Underwriting Class'!$H33:$K33,'WL Base'!$B41:$E41)</f>
        <v>-9543013765.9226017</v>
      </c>
      <c r="J83" s="20">
        <f>'[1]Age distribution'!AI69*SUMPRODUCT('[1]Age by Underwriting Class'!$H33:$K33,'T20 Base'!$B58:$E58)+'[1]Age distribution'!L69*SUMPRODUCT('[1]Age by Underwriting Class'!$H33:$K33,'WL Base'!$B41:$E41)</f>
        <v>-10220788602.473751</v>
      </c>
      <c r="K83" s="20">
        <f>'[1]Age distribution'!AJ69*SUMPRODUCT('[1]Age by Underwriting Class'!$H33:$K33,'T20 Base'!$B58:$E58)+'[1]Age distribution'!M69*SUMPRODUCT('[1]Age by Underwriting Class'!$H33:$K33,'WL Base'!$B41:$E41)</f>
        <v>-10909810153.643171</v>
      </c>
      <c r="L83" s="20">
        <f>'[1]Age distribution'!AK69*SUMPRODUCT('[1]Age by Underwriting Class'!$H33:$K33,'T20 Base'!$B58:$E58)+'[1]Age distribution'!N69*SUMPRODUCT('[1]Age by Underwriting Class'!$H33:$K33,'WL Base'!$B41:$E41)</f>
        <v>-11610914498.314156</v>
      </c>
      <c r="M83" s="20">
        <f>'[1]Age distribution'!AL69*SUMPRODUCT('[1]Age by Underwriting Class'!$H33:$K33,'T20 Base'!$B58:$E58)+'[1]Age distribution'!O69*SUMPRODUCT('[1]Age by Underwriting Class'!$H33:$K33,'WL Base'!$B41:$E41)</f>
        <v>-12324765456.512302</v>
      </c>
      <c r="N83" s="20">
        <f>'[1]Age distribution'!AM69*SUMPRODUCT('[1]Age by Underwriting Class'!$H33:$K33,'T20 Base'!$B58:$E58)+'[1]Age distribution'!P69*SUMPRODUCT('[1]Age by Underwriting Class'!$H33:$K33,'WL Base'!$B41:$E41)</f>
        <v>-13051899014.541401</v>
      </c>
      <c r="O83" s="20">
        <f>'[1]Age distribution'!AN69*SUMPRODUCT('[1]Age by Underwriting Class'!$H33:$K33,'T20 Base'!$B58:$E58)+'[1]Age distribution'!Q69*SUMPRODUCT('[1]Age by Underwriting Class'!$H33:$K33,'WL Base'!$B41:$E41)</f>
        <v>-13792754508.622915</v>
      </c>
      <c r="P83" s="20">
        <f>'[1]Age distribution'!AO69*SUMPRODUCT('[1]Age by Underwriting Class'!$H33:$K33,'T20 Base'!$B58:$E58)+'[1]Age distribution'!R69*SUMPRODUCT('[1]Age by Underwriting Class'!$H33:$K33,'WL Base'!$B41:$E41)</f>
        <v>-14547696992.819948</v>
      </c>
      <c r="Q83" s="20">
        <f>'[1]Age distribution'!AP69*SUMPRODUCT('[1]Age by Underwriting Class'!$H33:$K33,'T20 Base'!$B58:$E58)+'[1]Age distribution'!S69*SUMPRODUCT('[1]Age by Underwriting Class'!$H33:$K33,'WL Base'!$B41:$E41)</f>
        <v>-15317033591.961676</v>
      </c>
      <c r="R83" s="20">
        <f>'[1]Age distribution'!AQ69*SUMPRODUCT('[1]Age by Underwriting Class'!$H33:$K33,'T20 Base'!$B58:$E58)+'[1]Age distribution'!T69*SUMPRODUCT('[1]Age by Underwriting Class'!$H33:$K33,'WL Base'!$B41:$E41)</f>
        <v>-16101025660.762821</v>
      </c>
      <c r="S83" s="20">
        <f>'[1]Age distribution'!AR69*SUMPRODUCT('[1]Age by Underwriting Class'!$H33:$K33,'T20 Base'!$B58:$E58)+'[1]Age distribution'!U69*SUMPRODUCT('[1]Age by Underwriting Class'!$H33:$K33,'WL Base'!$B41:$E41)</f>
        <v>-16899897962.18017</v>
      </c>
      <c r="T83" s="20">
        <f>'[1]Age distribution'!AS69*SUMPRODUCT('[1]Age by Underwriting Class'!$H33:$K33,'T20 Base'!$B58:$E58)+'[1]Age distribution'!V69*SUMPRODUCT('[1]Age by Underwriting Class'!$H33:$K33,'WL Base'!$B41:$E41)</f>
        <v>-17713845690.439423</v>
      </c>
      <c r="U83" s="20">
        <f>'[1]Age distribution'!AT69*SUMPRODUCT('[1]Age by Underwriting Class'!$H33:$K33,'T20 Base'!$B58:$E58)+'[1]Age distribution'!W69*SUMPRODUCT('[1]Age by Underwriting Class'!$H33:$K33,'WL Base'!$B41:$E41)</f>
        <v>-18543039911.27874</v>
      </c>
    </row>
    <row r="84" spans="1:21" x14ac:dyDescent="0.15">
      <c r="A84">
        <v>58</v>
      </c>
      <c r="B84" s="20">
        <f>'[1]Age distribution'!AA70*SUMPRODUCT('[1]Age by Underwriting Class'!$H34:$K34,'T20 Base'!$B59:$E59)+'[1]Age distribution'!D70*SUMPRODUCT('[1]Age by Underwriting Class'!$H34:$K34,'WL Base'!$B42:$E42)</f>
        <v>-5098541932.3358755</v>
      </c>
      <c r="C84" s="20">
        <f>'[1]Age distribution'!AB70*SUMPRODUCT('[1]Age by Underwriting Class'!$H34:$K34,'T20 Base'!$B59:$E59)+'[1]Age distribution'!E70*SUMPRODUCT('[1]Age by Underwriting Class'!$H34:$K34,'WL Base'!$B42:$E42)</f>
        <v>-5785206780.0488482</v>
      </c>
      <c r="D84" s="20">
        <f>'[1]Age distribution'!AC70*SUMPRODUCT('[1]Age by Underwriting Class'!$H34:$K34,'T20 Base'!$B59:$E59)+'[1]Age distribution'!F70*SUMPRODUCT('[1]Age by Underwriting Class'!$H34:$K34,'WL Base'!$B42:$E42)</f>
        <v>-6457180004.282342</v>
      </c>
      <c r="E84" s="20">
        <f>'[1]Age distribution'!AD70*SUMPRODUCT('[1]Age by Underwriting Class'!$H34:$K34,'T20 Base'!$B59:$E59)+'[1]Age distribution'!G70*SUMPRODUCT('[1]Age by Underwriting Class'!$H34:$K34,'WL Base'!$B42:$E42)</f>
        <v>-7123788881.4276571</v>
      </c>
      <c r="F84" s="20">
        <f>'[1]Age distribution'!AE70*SUMPRODUCT('[1]Age by Underwriting Class'!$H34:$K34,'T20 Base'!$B59:$E59)+'[1]Age distribution'!H70*SUMPRODUCT('[1]Age by Underwriting Class'!$H34:$K34,'WL Base'!$B42:$E42)</f>
        <v>-7790882056.5283327</v>
      </c>
      <c r="G84" s="20">
        <f>'[1]Age distribution'!AF70*SUMPRODUCT('[1]Age by Underwriting Class'!$H34:$K34,'T20 Base'!$B59:$E59)+'[1]Age distribution'!I70*SUMPRODUCT('[1]Age by Underwriting Class'!$H34:$K34,'WL Base'!$B42:$E42)</f>
        <v>-8462347656.1281261</v>
      </c>
      <c r="H84" s="20">
        <f>'[1]Age distribution'!AG70*SUMPRODUCT('[1]Age by Underwriting Class'!$H34:$K34,'T20 Base'!$B59:$E59)+'[1]Age distribution'!J70*SUMPRODUCT('[1]Age by Underwriting Class'!$H34:$K34,'WL Base'!$B42:$E42)</f>
        <v>-9140890215.2742367</v>
      </c>
      <c r="I84" s="20">
        <f>'[1]Age distribution'!AH70*SUMPRODUCT('[1]Age by Underwriting Class'!$H34:$K34,'T20 Base'!$B59:$E59)+'[1]Age distribution'!K70*SUMPRODUCT('[1]Age by Underwriting Class'!$H34:$K34,'WL Base'!$B42:$E42)</f>
        <v>-9828460580.3936329</v>
      </c>
      <c r="J84" s="20">
        <f>'[1]Age distribution'!AI70*SUMPRODUCT('[1]Age by Underwriting Class'!$H34:$K34,'T20 Base'!$B59:$E59)+'[1]Age distribution'!L70*SUMPRODUCT('[1]Age by Underwriting Class'!$H34:$K34,'WL Base'!$B42:$E42)</f>
        <v>-10526508747.023485</v>
      </c>
      <c r="K84" s="20">
        <f>'[1]Age distribution'!AJ70*SUMPRODUCT('[1]Age by Underwriting Class'!$H34:$K34,'T20 Base'!$B59:$E59)+'[1]Age distribution'!M70*SUMPRODUCT('[1]Age by Underwriting Class'!$H34:$K34,'WL Base'!$B42:$E42)</f>
        <v>-11236140035.50519</v>
      </c>
      <c r="L84" s="20">
        <f>'[1]Age distribution'!AK70*SUMPRODUCT('[1]Age by Underwriting Class'!$H34:$K34,'T20 Base'!$B59:$E59)+'[1]Age distribution'!N70*SUMPRODUCT('[1]Age by Underwriting Class'!$H34:$K34,'WL Base'!$B42:$E42)</f>
        <v>-11958215533.179512</v>
      </c>
      <c r="M84" s="20">
        <f>'[1]Age distribution'!AL70*SUMPRODUCT('[1]Age by Underwriting Class'!$H34:$K34,'T20 Base'!$B59:$E59)+'[1]Age distribution'!O70*SUMPRODUCT('[1]Age by Underwriting Class'!$H34:$K34,'WL Base'!$B42:$E42)</f>
        <v>-12693418915.991402</v>
      </c>
      <c r="N84" s="20">
        <f>'[1]Age distribution'!AM70*SUMPRODUCT('[1]Age by Underwriting Class'!$H34:$K34,'T20 Base'!$B59:$E59)+'[1]Age distribution'!P70*SUMPRODUCT('[1]Age by Underwriting Class'!$H34:$K34,'WL Base'!$B42:$E42)</f>
        <v>-13442302202.452787</v>
      </c>
      <c r="O84" s="20">
        <f>'[1]Age distribution'!AN70*SUMPRODUCT('[1]Age by Underwriting Class'!$H34:$K34,'T20 Base'!$B59:$E59)+'[1]Age distribution'!Q70*SUMPRODUCT('[1]Age by Underwriting Class'!$H34:$K34,'WL Base'!$B42:$E42)</f>
        <v>-14205317870.034636</v>
      </c>
      <c r="P84" s="20">
        <f>'[1]Age distribution'!AO70*SUMPRODUCT('[1]Age by Underwriting Class'!$H34:$K34,'T20 Base'!$B59:$E59)+'[1]Age distribution'!R70*SUMPRODUCT('[1]Age by Underwriting Class'!$H34:$K34,'WL Base'!$B42:$E42)</f>
        <v>-14982841892.151316</v>
      </c>
      <c r="Q84" s="20">
        <f>'[1]Age distribution'!AP70*SUMPRODUCT('[1]Age by Underwriting Class'!$H34:$K34,'T20 Base'!$B59:$E59)+'[1]Age distribution'!S70*SUMPRODUCT('[1]Age by Underwriting Class'!$H34:$K34,'WL Base'!$B42:$E42)</f>
        <v>-15775190580.227167</v>
      </c>
      <c r="R84" s="20">
        <f>'[1]Age distribution'!AQ70*SUMPRODUCT('[1]Age by Underwriting Class'!$H34:$K34,'T20 Base'!$B59:$E59)+'[1]Age distribution'!T70*SUMPRODUCT('[1]Age by Underwriting Class'!$H34:$K34,'WL Base'!$B42:$E42)</f>
        <v>-16582633106.514706</v>
      </c>
      <c r="S84" s="20">
        <f>'[1]Age distribution'!AR70*SUMPRODUCT('[1]Age by Underwriting Class'!$H34:$K34,'T20 Base'!$B59:$E59)+'[1]Age distribution'!U70*SUMPRODUCT('[1]Age by Underwriting Class'!$H34:$K34,'WL Base'!$B42:$E42)</f>
        <v>-17405400956.990471</v>
      </c>
      <c r="T84" s="20">
        <f>'[1]Age distribution'!AS70*SUMPRODUCT('[1]Age by Underwriting Class'!$H34:$K34,'T20 Base'!$B59:$E59)+'[1]Age distribution'!V70*SUMPRODUCT('[1]Age by Underwriting Class'!$H34:$K34,'WL Base'!$B42:$E42)</f>
        <v>-18243695164.451836</v>
      </c>
      <c r="U84" s="20">
        <f>'[1]Age distribution'!AT70*SUMPRODUCT('[1]Age by Underwriting Class'!$H34:$K34,'T20 Base'!$B59:$E59)+'[1]Age distribution'!W70*SUMPRODUCT('[1]Age by Underwriting Class'!$H34:$K34,'WL Base'!$B42:$E42)</f>
        <v>-19097691911.486973</v>
      </c>
    </row>
    <row r="85" spans="1:21" x14ac:dyDescent="0.15">
      <c r="A85">
        <v>59</v>
      </c>
      <c r="B85" s="20">
        <f>'[1]Age distribution'!AA71*SUMPRODUCT('[1]Age by Underwriting Class'!$H35:$K35,'T20 Base'!$B60:$E60)+'[1]Age distribution'!D71*SUMPRODUCT('[1]Age by Underwriting Class'!$H35:$K35,'WL Base'!$B43:$E43)</f>
        <v>-5242656490.5794935</v>
      </c>
      <c r="C85" s="20">
        <f>'[1]Age distribution'!AB71*SUMPRODUCT('[1]Age by Underwriting Class'!$H35:$K35,'T20 Base'!$B60:$E60)+'[1]Age distribution'!E71*SUMPRODUCT('[1]Age by Underwriting Class'!$H35:$K35,'WL Base'!$B43:$E43)</f>
        <v>-5948730495.3618565</v>
      </c>
      <c r="D85" s="20">
        <f>'[1]Age distribution'!AC71*SUMPRODUCT('[1]Age by Underwriting Class'!$H35:$K35,'T20 Base'!$B60:$E60)+'[1]Age distribution'!F71*SUMPRODUCT('[1]Age by Underwriting Class'!$H35:$K35,'WL Base'!$B43:$E43)</f>
        <v>-6639697605.6214247</v>
      </c>
      <c r="E85" s="20">
        <f>'[1]Age distribution'!AD71*SUMPRODUCT('[1]Age by Underwriting Class'!$H35:$K35,'T20 Base'!$B60:$E60)+'[1]Age distribution'!G71*SUMPRODUCT('[1]Age by Underwriting Class'!$H35:$K35,'WL Base'!$B43:$E43)</f>
        <v>-7325148741.0292025</v>
      </c>
      <c r="F85" s="20">
        <f>'[1]Age distribution'!AE71*SUMPRODUCT('[1]Age by Underwriting Class'!$H35:$K35,'T20 Base'!$B60:$E60)+'[1]Age distribution'!H71*SUMPRODUCT('[1]Age by Underwriting Class'!$H35:$K35,'WL Base'!$B43:$E43)</f>
        <v>-8011097863.4796972</v>
      </c>
      <c r="G85" s="20">
        <f>'[1]Age distribution'!AF71*SUMPRODUCT('[1]Age by Underwriting Class'!$H35:$K35,'T20 Base'!$B60:$E60)+'[1]Age distribution'!I71*SUMPRODUCT('[1]Age by Underwriting Class'!$H35:$K35,'WL Base'!$B43:$E43)</f>
        <v>-8701543000.6701088</v>
      </c>
      <c r="H85" s="20">
        <f>'[1]Age distribution'!AG71*SUMPRODUCT('[1]Age by Underwriting Class'!$H35:$K35,'T20 Base'!$B60:$E60)+'[1]Age distribution'!J71*SUMPRODUCT('[1]Age by Underwriting Class'!$H35:$K35,'WL Base'!$B43:$E43)</f>
        <v>-9399265133.5960579</v>
      </c>
      <c r="I85" s="20">
        <f>'[1]Age distribution'!AH71*SUMPRODUCT('[1]Age by Underwriting Class'!$H35:$K35,'T20 Base'!$B60:$E60)+'[1]Age distribution'!K71*SUMPRODUCT('[1]Age by Underwriting Class'!$H35:$K35,'WL Base'!$B43:$E43)</f>
        <v>-10106270250.992794</v>
      </c>
      <c r="J85" s="20">
        <f>'[1]Age distribution'!AI71*SUMPRODUCT('[1]Age by Underwriting Class'!$H35:$K35,'T20 Base'!$B60:$E60)+'[1]Age distribution'!L71*SUMPRODUCT('[1]Age by Underwriting Class'!$H35:$K35,'WL Base'!$B43:$E43)</f>
        <v>-10824049333.735861</v>
      </c>
      <c r="K85" s="20">
        <f>'[1]Age distribution'!AJ71*SUMPRODUCT('[1]Age by Underwriting Class'!$H35:$K35,'T20 Base'!$B60:$E60)+'[1]Age distribution'!M71*SUMPRODUCT('[1]Age by Underwriting Class'!$H35:$K35,'WL Base'!$B43:$E43)</f>
        <v>-11553738944.97192</v>
      </c>
      <c r="L85" s="20">
        <f>'[1]Age distribution'!AK71*SUMPRODUCT('[1]Age by Underwriting Class'!$H35:$K35,'T20 Base'!$B60:$E60)+'[1]Age distribution'!N71*SUMPRODUCT('[1]Age by Underwriting Class'!$H35:$K35,'WL Base'!$B43:$E43)</f>
        <v>-12296224511.396662</v>
      </c>
      <c r="M85" s="20">
        <f>'[1]Age distribution'!AL71*SUMPRODUCT('[1]Age by Underwriting Class'!$H35:$K35,'T20 Base'!$B60:$E60)+'[1]Age distribution'!O71*SUMPRODUCT('[1]Age by Underwriting Class'!$H35:$K35,'WL Base'!$B43:$E43)</f>
        <v>-13052209033.628269</v>
      </c>
      <c r="N85" s="20">
        <f>'[1]Age distribution'!AM71*SUMPRODUCT('[1]Age by Underwriting Class'!$H35:$K35,'T20 Base'!$B60:$E60)+'[1]Age distribution'!P71*SUMPRODUCT('[1]Age by Underwriting Class'!$H35:$K35,'WL Base'!$B43:$E43)</f>
        <v>-13822260133.444279</v>
      </c>
      <c r="O85" s="20">
        <f>'[1]Age distribution'!AN71*SUMPRODUCT('[1]Age by Underwriting Class'!$H35:$K35,'T20 Base'!$B60:$E60)+'[1]Age distribution'!Q71*SUMPRODUCT('[1]Age by Underwriting Class'!$H35:$K35,'WL Base'!$B43:$E43)</f>
        <v>-14606843077.970369</v>
      </c>
      <c r="P85" s="20">
        <f>'[1]Age distribution'!AO71*SUMPRODUCT('[1]Age by Underwriting Class'!$H35:$K35,'T20 Base'!$B60:$E60)+'[1]Age distribution'!R71*SUMPRODUCT('[1]Age by Underwriting Class'!$H35:$K35,'WL Base'!$B43:$E43)</f>
        <v>-15406344467.824381</v>
      </c>
      <c r="Q85" s="20">
        <f>'[1]Age distribution'!AP71*SUMPRODUCT('[1]Age by Underwriting Class'!$H35:$K35,'T20 Base'!$B60:$E60)+'[1]Age distribution'!S71*SUMPRODUCT('[1]Age by Underwriting Class'!$H35:$K35,'WL Base'!$B43:$E43)</f>
        <v>-16221089555.238001</v>
      </c>
      <c r="R85" s="20">
        <f>'[1]Age distribution'!AQ71*SUMPRODUCT('[1]Age by Underwriting Class'!$H35:$K35,'T20 Base'!$B60:$E60)+'[1]Age distribution'!T71*SUMPRODUCT('[1]Age by Underwriting Class'!$H35:$K35,'WL Base'!$B43:$E43)</f>
        <v>-17051355120.842926</v>
      </c>
      <c r="S85" s="20">
        <f>'[1]Age distribution'!AR71*SUMPRODUCT('[1]Age by Underwriting Class'!$H35:$K35,'T20 Base'!$B60:$E60)+'[1]Age distribution'!U71*SUMPRODUCT('[1]Age by Underwriting Class'!$H35:$K35,'WL Base'!$B43:$E43)</f>
        <v>-17897379193.760708</v>
      </c>
      <c r="T85" s="20">
        <f>'[1]Age distribution'!AS71*SUMPRODUCT('[1]Age by Underwriting Class'!$H35:$K35,'T20 Base'!$B60:$E60)+'[1]Age distribution'!V71*SUMPRODUCT('[1]Age by Underwriting Class'!$H35:$K35,'WL Base'!$B43:$E43)</f>
        <v>-18759368489.149128</v>
      </c>
      <c r="U85" s="20">
        <f>'[1]Age distribution'!AT71*SUMPRODUCT('[1]Age by Underwriting Class'!$H35:$K35,'T20 Base'!$B60:$E60)+'[1]Age distribution'!W71*SUMPRODUCT('[1]Age by Underwriting Class'!$H35:$K35,'WL Base'!$B43:$E43)</f>
        <v>-19637504169.544785</v>
      </c>
    </row>
    <row r="86" spans="1:21" x14ac:dyDescent="0.15">
      <c r="A86">
        <v>60</v>
      </c>
      <c r="B86" s="20">
        <f>'[1]Age distribution'!AA72*SUMPRODUCT('[1]Age by Underwriting Class'!$H36:$K36,'T20 Base'!$B61:$E61)+'[1]Age distribution'!D72*SUMPRODUCT('[1]Age by Underwriting Class'!$H36:$K36,'WL Base'!$B44:$E44)</f>
        <v>-5378974304.42416</v>
      </c>
      <c r="C86" s="20">
        <f>'[1]Age distribution'!AB72*SUMPRODUCT('[1]Age by Underwriting Class'!$H36:$K36,'T20 Base'!$B61:$E61)+'[1]Age distribution'!E72*SUMPRODUCT('[1]Age by Underwriting Class'!$H36:$K36,'WL Base'!$B44:$E44)</f>
        <v>-6103407411.1079025</v>
      </c>
      <c r="D86" s="20">
        <f>'[1]Age distribution'!AC72*SUMPRODUCT('[1]Age by Underwriting Class'!$H36:$K36,'T20 Base'!$B61:$E61)+'[1]Age distribution'!F72*SUMPRODUCT('[1]Age by Underwriting Class'!$H36:$K36,'WL Base'!$B44:$E44)</f>
        <v>-6812340818.8119831</v>
      </c>
      <c r="E86" s="20">
        <f>'[1]Age distribution'!AD72*SUMPRODUCT('[1]Age by Underwriting Class'!$H36:$K36,'T20 Base'!$B61:$E61)+'[1]Age distribution'!G72*SUMPRODUCT('[1]Age by Underwriting Class'!$H36:$K36,'WL Base'!$B44:$E44)</f>
        <v>-7515614827.1171236</v>
      </c>
      <c r="F86" s="20">
        <f>'[1]Age distribution'!AE72*SUMPRODUCT('[1]Age by Underwriting Class'!$H36:$K36,'T20 Base'!$B61:$E61)+'[1]Age distribution'!H72*SUMPRODUCT('[1]Age by Underwriting Class'!$H36:$K36,'WL Base'!$B44:$E44)</f>
        <v>-8219399770.958766</v>
      </c>
      <c r="G86" s="20">
        <f>'[1]Age distribution'!AF72*SUMPRODUCT('[1]Age by Underwriting Class'!$H36:$K36,'T20 Base'!$B61:$E61)+'[1]Age distribution'!I72*SUMPRODUCT('[1]Age by Underwriting Class'!$H36:$K36,'WL Base'!$B44:$E44)</f>
        <v>-8927797633.4232063</v>
      </c>
      <c r="H86" s="20">
        <f>'[1]Age distribution'!AG72*SUMPRODUCT('[1]Age by Underwriting Class'!$H36:$K36,'T20 Base'!$B61:$E61)+'[1]Age distribution'!J72*SUMPRODUCT('[1]Age by Underwriting Class'!$H36:$K36,'WL Base'!$B44:$E44)</f>
        <v>-9643661705.6508064</v>
      </c>
      <c r="I86" s="20">
        <f>'[1]Age distribution'!AH72*SUMPRODUCT('[1]Age by Underwriting Class'!$H36:$K36,'T20 Base'!$B61:$E61)+'[1]Age distribution'!K72*SUMPRODUCT('[1]Age by Underwriting Class'!$H36:$K36,'WL Base'!$B44:$E44)</f>
        <v>-10369050135.430054</v>
      </c>
      <c r="J86" s="20">
        <f>'[1]Age distribution'!AI72*SUMPRODUCT('[1]Age by Underwriting Class'!$H36:$K36,'T20 Base'!$B61:$E61)+'[1]Age distribution'!L72*SUMPRODUCT('[1]Age by Underwriting Class'!$H36:$K36,'WL Base'!$B44:$E44)</f>
        <v>-11105492671.626305</v>
      </c>
      <c r="K86" s="20">
        <f>'[1]Age distribution'!AJ72*SUMPRODUCT('[1]Age by Underwriting Class'!$H36:$K36,'T20 Base'!$B61:$E61)+'[1]Age distribution'!M72*SUMPRODUCT('[1]Age by Underwriting Class'!$H36:$K36,'WL Base'!$B44:$E44)</f>
        <v>-11854155429.923897</v>
      </c>
      <c r="L86" s="20">
        <f>'[1]Age distribution'!AK72*SUMPRODUCT('[1]Age by Underwriting Class'!$H36:$K36,'T20 Base'!$B61:$E61)+'[1]Age distribution'!N72*SUMPRODUCT('[1]Age by Underwriting Class'!$H36:$K36,'WL Base'!$B44:$E44)</f>
        <v>-12615946859.589558</v>
      </c>
      <c r="M86" s="20">
        <f>'[1]Age distribution'!AL72*SUMPRODUCT('[1]Age by Underwriting Class'!$H36:$K36,'T20 Base'!$B61:$E61)+'[1]Age distribution'!O72*SUMPRODUCT('[1]Age by Underwriting Class'!$H36:$K36,'WL Base'!$B44:$E44)</f>
        <v>-13391588240.430191</v>
      </c>
      <c r="N86" s="20">
        <f>'[1]Age distribution'!AM72*SUMPRODUCT('[1]Age by Underwriting Class'!$H36:$K36,'T20 Base'!$B61:$E61)+'[1]Age distribution'!P72*SUMPRODUCT('[1]Age by Underwriting Class'!$H36:$K36,'WL Base'!$B44:$E44)</f>
        <v>-14181661953.336382</v>
      </c>
      <c r="O86" s="20">
        <f>'[1]Age distribution'!AN72*SUMPRODUCT('[1]Age by Underwriting Class'!$H36:$K36,'T20 Base'!$B61:$E61)+'[1]Age distribution'!Q72*SUMPRODUCT('[1]Age by Underwriting Class'!$H36:$K36,'WL Base'!$B44:$E44)</f>
        <v>-14986645363.15517</v>
      </c>
      <c r="P86" s="20">
        <f>'[1]Age distribution'!AO72*SUMPRODUCT('[1]Age by Underwriting Class'!$H36:$K36,'T20 Base'!$B61:$E61)+'[1]Age distribution'!R72*SUMPRODUCT('[1]Age by Underwriting Class'!$H36:$K36,'WL Base'!$B44:$E44)</f>
        <v>-15806935122.765337</v>
      </c>
      <c r="Q86" s="20">
        <f>'[1]Age distribution'!AP72*SUMPRODUCT('[1]Age by Underwriting Class'!$H36:$K36,'T20 Base'!$B61:$E61)+'[1]Age distribution'!S72*SUMPRODUCT('[1]Age by Underwriting Class'!$H36:$K36,'WL Base'!$B44:$E44)</f>
        <v>-16642864941.499134</v>
      </c>
      <c r="R86" s="20">
        <f>'[1]Age distribution'!AQ72*SUMPRODUCT('[1]Age by Underwriting Class'!$H36:$K36,'T20 Base'!$B61:$E61)+'[1]Age distribution'!T72*SUMPRODUCT('[1]Age by Underwriting Class'!$H36:$K36,'WL Base'!$B44:$E44)</f>
        <v>-17494718796.746368</v>
      </c>
      <c r="S86" s="20">
        <f>'[1]Age distribution'!AR72*SUMPRODUCT('[1]Age by Underwriting Class'!$H36:$K36,'T20 Base'!$B61:$E61)+'[1]Age distribution'!U72*SUMPRODUCT('[1]Age by Underwriting Class'!$H36:$K36,'WL Base'!$B44:$E44)</f>
        <v>-18362740906.782806</v>
      </c>
      <c r="T86" s="20">
        <f>'[1]Age distribution'!AS72*SUMPRODUCT('[1]Age by Underwriting Class'!$H36:$K36,'T20 Base'!$B61:$E61)+'[1]Age distribution'!V72*SUMPRODUCT('[1]Age by Underwriting Class'!$H36:$K36,'WL Base'!$B44:$E44)</f>
        <v>-19247143361.705135</v>
      </c>
      <c r="U86" s="20">
        <f>'[1]Age distribution'!AT72*SUMPRODUCT('[1]Age by Underwriting Class'!$H36:$K36,'T20 Base'!$B61:$E61)+'[1]Age distribution'!W72*SUMPRODUCT('[1]Age by Underwriting Class'!$H36:$K36,'WL Base'!$B44:$E44)</f>
        <v>-20148112034.578106</v>
      </c>
    </row>
    <row r="87" spans="1:21" x14ac:dyDescent="0.15">
      <c r="A87">
        <v>61</v>
      </c>
      <c r="B87" s="20">
        <f>'[1]Age distribution'!AA73*SUMPRODUCT('[1]Age by Underwriting Class'!$H37:$K37,'T20 Base'!$B62:$E62)+'[1]Age distribution'!D73*SUMPRODUCT('[1]Age by Underwriting Class'!$H37:$K37,'WL Base'!$B45:$E45)</f>
        <v>-5528789615.6787825</v>
      </c>
      <c r="C87" s="20">
        <f>'[1]Age distribution'!AB73*SUMPRODUCT('[1]Age by Underwriting Class'!$H37:$K37,'T20 Base'!$B62:$E62)+'[1]Age distribution'!E73*SUMPRODUCT('[1]Age by Underwriting Class'!$H37:$K37,'WL Base'!$B45:$E45)</f>
        <v>-6273399649.2669191</v>
      </c>
      <c r="D87" s="20">
        <f>'[1]Age distribution'!AC73*SUMPRODUCT('[1]Age by Underwriting Class'!$H37:$K37,'T20 Base'!$B62:$E62)+'[1]Age distribution'!F73*SUMPRODUCT('[1]Age by Underwriting Class'!$H37:$K37,'WL Base'!$B45:$E45)</f>
        <v>-7002078285.9167166</v>
      </c>
      <c r="E87" s="20">
        <f>'[1]Age distribution'!AD73*SUMPRODUCT('[1]Age by Underwriting Class'!$H37:$K37,'T20 Base'!$B62:$E62)+'[1]Age distribution'!G73*SUMPRODUCT('[1]Age by Underwriting Class'!$H37:$K37,'WL Base'!$B45:$E45)</f>
        <v>-7724939897.450388</v>
      </c>
      <c r="F87" s="20">
        <f>'[1]Age distribution'!AE73*SUMPRODUCT('[1]Age by Underwriting Class'!$H37:$K37,'T20 Base'!$B62:$E62)+'[1]Age distribution'!H73*SUMPRODUCT('[1]Age by Underwriting Class'!$H37:$K37,'WL Base'!$B45:$E45)</f>
        <v>-8448326675.1084204</v>
      </c>
      <c r="G87" s="20">
        <f>'[1]Age distribution'!AF73*SUMPRODUCT('[1]Age by Underwriting Class'!$H37:$K37,'T20 Base'!$B62:$E62)+'[1]Age distribution'!I73*SUMPRODUCT('[1]Age by Underwriting Class'!$H37:$K37,'WL Base'!$B45:$E45)</f>
        <v>-9176454850.5007229</v>
      </c>
      <c r="H87" s="20">
        <f>'[1]Age distribution'!AG73*SUMPRODUCT('[1]Age by Underwriting Class'!$H37:$K37,'T20 Base'!$B62:$E62)+'[1]Age distribution'!J73*SUMPRODUCT('[1]Age by Underwriting Class'!$H37:$K37,'WL Base'!$B45:$E45)</f>
        <v>-9912257184.6955853</v>
      </c>
      <c r="I87" s="20">
        <f>'[1]Age distribution'!AH73*SUMPRODUCT('[1]Age by Underwriting Class'!$H37:$K37,'T20 Base'!$B62:$E62)+'[1]Age distribution'!K73*SUMPRODUCT('[1]Age by Underwriting Class'!$H37:$K37,'WL Base'!$B45:$E45)</f>
        <v>-10657849149.059204</v>
      </c>
      <c r="J87" s="20">
        <f>'[1]Age distribution'!AI73*SUMPRODUCT('[1]Age by Underwriting Class'!$H37:$K37,'T20 Base'!$B62:$E62)+'[1]Age distribution'!L73*SUMPRODUCT('[1]Age by Underwriting Class'!$H37:$K37,'WL Base'!$B45:$E45)</f>
        <v>-11414803099.056156</v>
      </c>
      <c r="K87" s="20">
        <f>'[1]Age distribution'!AJ73*SUMPRODUCT('[1]Age by Underwriting Class'!$H37:$K37,'T20 Base'!$B62:$E62)+'[1]Age distribution'!M73*SUMPRODUCT('[1]Age by Underwriting Class'!$H37:$K37,'WL Base'!$B45:$E45)</f>
        <v>-12184317629.050602</v>
      </c>
      <c r="L87" s="20">
        <f>'[1]Age distribution'!AK73*SUMPRODUCT('[1]Age by Underwriting Class'!$H37:$K37,'T20 Base'!$B62:$E62)+'[1]Age distribution'!N73*SUMPRODUCT('[1]Age by Underwriting Class'!$H37:$K37,'WL Base'!$B45:$E45)</f>
        <v>-12967326490.458332</v>
      </c>
      <c r="M87" s="20">
        <f>'[1]Age distribution'!AL73*SUMPRODUCT('[1]Age by Underwriting Class'!$H37:$K37,'T20 Base'!$B62:$E62)+'[1]Age distribution'!O73*SUMPRODUCT('[1]Age by Underwriting Class'!$H37:$K37,'WL Base'!$B45:$E45)</f>
        <v>-13764571052.18738</v>
      </c>
      <c r="N87" s="20">
        <f>'[1]Age distribution'!AM73*SUMPRODUCT('[1]Age by Underwriting Class'!$H37:$K37,'T20 Base'!$B62:$E62)+'[1]Age distribution'!P73*SUMPRODUCT('[1]Age by Underwriting Class'!$H37:$K37,'WL Base'!$B45:$E45)</f>
        <v>-14576649915.61377</v>
      </c>
      <c r="O87" s="20">
        <f>'[1]Age distribution'!AN73*SUMPRODUCT('[1]Age by Underwriting Class'!$H37:$K37,'T20 Base'!$B62:$E62)+'[1]Age distribution'!Q73*SUMPRODUCT('[1]Age by Underwriting Class'!$H37:$K37,'WL Base'!$B45:$E45)</f>
        <v>-15404053741.160816</v>
      </c>
      <c r="P87" s="20">
        <f>'[1]Age distribution'!AO73*SUMPRODUCT('[1]Age by Underwriting Class'!$H37:$K37,'T20 Base'!$B62:$E62)+'[1]Age distribution'!R73*SUMPRODUCT('[1]Age by Underwriting Class'!$H37:$K37,'WL Base'!$B45:$E45)</f>
        <v>-16247190229.292049</v>
      </c>
      <c r="Q87" s="20">
        <f>'[1]Age distribution'!AP73*SUMPRODUCT('[1]Age by Underwriting Class'!$H37:$K37,'T20 Base'!$B62:$E62)+'[1]Age distribution'!S73*SUMPRODUCT('[1]Age by Underwriting Class'!$H37:$K37,'WL Base'!$B45:$E45)</f>
        <v>-17106402383.819424</v>
      </c>
      <c r="R87" s="20">
        <f>'[1]Age distribution'!AQ73*SUMPRODUCT('[1]Age by Underwriting Class'!$H37:$K37,'T20 Base'!$B62:$E62)+'[1]Age distribution'!T73*SUMPRODUCT('[1]Age by Underwriting Class'!$H37:$K37,'WL Base'!$B45:$E45)</f>
        <v>-17981982091.477283</v>
      </c>
      <c r="S87" s="20">
        <f>'[1]Age distribution'!AR73*SUMPRODUCT('[1]Age by Underwriting Class'!$H37:$K37,'T20 Base'!$B62:$E62)+'[1]Age distribution'!U73*SUMPRODUCT('[1]Age by Underwriting Class'!$H37:$K37,'WL Base'!$B45:$E45)</f>
        <v>-18874180372.514214</v>
      </c>
      <c r="T87" s="20">
        <f>'[1]Age distribution'!AS73*SUMPRODUCT('[1]Age by Underwriting Class'!$H37:$K37,'T20 Base'!$B62:$E62)+'[1]Age distribution'!V73*SUMPRODUCT('[1]Age by Underwriting Class'!$H37:$K37,'WL Base'!$B45:$E45)</f>
        <v>-19783215224.164963</v>
      </c>
      <c r="U87" s="20">
        <f>'[1]Age distribution'!AT73*SUMPRODUCT('[1]Age by Underwriting Class'!$H37:$K37,'T20 Base'!$B62:$E62)+'[1]Age distribution'!W73*SUMPRODUCT('[1]Age by Underwriting Class'!$H37:$K37,'WL Base'!$B45:$E45)</f>
        <v>-20709277696.434986</v>
      </c>
    </row>
    <row r="88" spans="1:21" x14ac:dyDescent="0.15">
      <c r="A88">
        <v>62</v>
      </c>
      <c r="B88" s="20">
        <f>'[1]Age distribution'!AA74*SUMPRODUCT('[1]Age by Underwriting Class'!$H38:$K38,'T20 Base'!$B63:$E63)+'[1]Age distribution'!D74*SUMPRODUCT('[1]Age by Underwriting Class'!$H38:$K38,'WL Base'!$B46:$E46)</f>
        <v>-5670754100.7002115</v>
      </c>
      <c r="C88" s="20">
        <f>'[1]Age distribution'!AB74*SUMPRODUCT('[1]Age by Underwriting Class'!$H38:$K38,'T20 Base'!$B63:$E63)+'[1]Age distribution'!E74*SUMPRODUCT('[1]Age by Underwriting Class'!$H38:$K38,'WL Base'!$B46:$E46)</f>
        <v>-6434483722.3552113</v>
      </c>
      <c r="D88" s="20">
        <f>'[1]Age distribution'!AC74*SUMPRODUCT('[1]Age by Underwriting Class'!$H38:$K38,'T20 Base'!$B63:$E63)+'[1]Age distribution'!F74*SUMPRODUCT('[1]Age by Underwriting Class'!$H38:$K38,'WL Base'!$B46:$E46)</f>
        <v>-7181872871.5383034</v>
      </c>
      <c r="E88" s="20">
        <f>'[1]Age distribution'!AD74*SUMPRODUCT('[1]Age by Underwriting Class'!$H38:$K38,'T20 Base'!$B63:$E63)+'[1]Age distribution'!G74*SUMPRODUCT('[1]Age by Underwriting Class'!$H38:$K38,'WL Base'!$B46:$E46)</f>
        <v>-7923295630.0058575</v>
      </c>
      <c r="F88" s="20">
        <f>'[1]Age distribution'!AE74*SUMPRODUCT('[1]Age by Underwriting Class'!$H38:$K38,'T20 Base'!$B63:$E63)+'[1]Age distribution'!H74*SUMPRODUCT('[1]Age by Underwriting Class'!$H38:$K38,'WL Base'!$B46:$E46)</f>
        <v>-8665257039.4549618</v>
      </c>
      <c r="G88" s="20">
        <f>'[1]Age distribution'!AF74*SUMPRODUCT('[1]Age by Underwriting Class'!$H38:$K38,'T20 Base'!$B63:$E63)+'[1]Age distribution'!I74*SUMPRODUCT('[1]Age by Underwriting Class'!$H38:$K38,'WL Base'!$B46:$E46)</f>
        <v>-9412081593.0122108</v>
      </c>
      <c r="H88" s="20">
        <f>'[1]Age distribution'!AG74*SUMPRODUCT('[1]Age by Underwriting Class'!$H38:$K38,'T20 Base'!$B63:$E63)+'[1]Age distribution'!J74*SUMPRODUCT('[1]Age by Underwriting Class'!$H38:$K38,'WL Base'!$B46:$E46)</f>
        <v>-10166777357.182291</v>
      </c>
      <c r="I88" s="20">
        <f>'[1]Age distribution'!AH74*SUMPRODUCT('[1]Age by Underwriting Class'!$H38:$K38,'T20 Base'!$B63:$E63)+'[1]Age distribution'!K74*SUMPRODUCT('[1]Age by Underwriting Class'!$H38:$K38,'WL Base'!$B46:$E46)</f>
        <v>-10931514122.960821</v>
      </c>
      <c r="J88" s="20">
        <f>'[1]Age distribution'!AI74*SUMPRODUCT('[1]Age by Underwriting Class'!$H38:$K38,'T20 Base'!$B63:$E63)+'[1]Age distribution'!L74*SUMPRODUCT('[1]Age by Underwriting Class'!$H38:$K38,'WL Base'!$B46:$E46)</f>
        <v>-11707904619.682487</v>
      </c>
      <c r="K88" s="20">
        <f>'[1]Age distribution'!AJ74*SUMPRODUCT('[1]Age by Underwriting Class'!$H38:$K38,'T20 Base'!$B63:$E63)+'[1]Age distribution'!M74*SUMPRODUCT('[1]Age by Underwriting Class'!$H38:$K38,'WL Base'!$B46:$E46)</f>
        <v>-12497178218.399202</v>
      </c>
      <c r="L88" s="20">
        <f>'[1]Age distribution'!AK74*SUMPRODUCT('[1]Age by Underwriting Class'!$H38:$K38,'T20 Base'!$B63:$E63)+'[1]Age distribution'!N74*SUMPRODUCT('[1]Age by Underwriting Class'!$H38:$K38,'WL Base'!$B46:$E46)</f>
        <v>-13300292646.758102</v>
      </c>
      <c r="M88" s="20">
        <f>'[1]Age distribution'!AL74*SUMPRODUCT('[1]Age by Underwriting Class'!$H38:$K38,'T20 Base'!$B63:$E63)+'[1]Age distribution'!O74*SUMPRODUCT('[1]Age by Underwriting Class'!$H38:$K38,'WL Base'!$B46:$E46)</f>
        <v>-14118008310.031879</v>
      </c>
      <c r="N88" s="20">
        <f>'[1]Age distribution'!AM74*SUMPRODUCT('[1]Age by Underwriting Class'!$H38:$K38,'T20 Base'!$B63:$E63)+'[1]Age distribution'!P74*SUMPRODUCT('[1]Age by Underwriting Class'!$H38:$K38,'WL Base'!$B46:$E46)</f>
        <v>-14950939180.073999</v>
      </c>
      <c r="O88" s="20">
        <f>'[1]Age distribution'!AN74*SUMPRODUCT('[1]Age by Underwriting Class'!$H38:$K38,'T20 Base'!$B63:$E63)+'[1]Age distribution'!Q74*SUMPRODUCT('[1]Age by Underwriting Class'!$H38:$K38,'WL Base'!$B46:$E46)</f>
        <v>-15799588516.151134</v>
      </c>
      <c r="P88" s="20">
        <f>'[1]Age distribution'!AO74*SUMPRODUCT('[1]Age by Underwriting Class'!$H38:$K38,'T20 Base'!$B63:$E63)+'[1]Age distribution'!R74*SUMPRODUCT('[1]Age by Underwriting Class'!$H38:$K38,'WL Base'!$B46:$E46)</f>
        <v>-16664374487.380964</v>
      </c>
      <c r="Q88" s="20">
        <f>'[1]Age distribution'!AP74*SUMPRODUCT('[1]Age by Underwriting Class'!$H38:$K38,'T20 Base'!$B63:$E63)+'[1]Age distribution'!S74*SUMPRODUCT('[1]Age by Underwriting Class'!$H38:$K38,'WL Base'!$B46:$E46)</f>
        <v>-17545648904.993141</v>
      </c>
      <c r="R88" s="20">
        <f>'[1]Age distribution'!AQ74*SUMPRODUCT('[1]Age by Underwriting Class'!$H38:$K38,'T20 Base'!$B63:$E63)+'[1]Age distribution'!T74*SUMPRODUCT('[1]Age by Underwriting Class'!$H38:$K38,'WL Base'!$B46:$E46)</f>
        <v>-18443711150.590294</v>
      </c>
      <c r="S88" s="20">
        <f>'[1]Age distribution'!AR74*SUMPRODUCT('[1]Age by Underwriting Class'!$H38:$K38,'T20 Base'!$B63:$E63)+'[1]Age distribution'!U74*SUMPRODUCT('[1]Age by Underwriting Class'!$H38:$K38,'WL Base'!$B46:$E46)</f>
        <v>-19358818689.947563</v>
      </c>
      <c r="T88" s="20">
        <f>'[1]Age distribution'!AS74*SUMPRODUCT('[1]Age by Underwriting Class'!$H38:$K38,'T20 Base'!$B63:$E63)+'[1]Age distribution'!V74*SUMPRODUCT('[1]Age by Underwriting Class'!$H38:$K38,'WL Base'!$B46:$E46)</f>
        <v>-20291195117.883865</v>
      </c>
      <c r="U88" s="20">
        <f>'[1]Age distribution'!AT74*SUMPRODUCT('[1]Age by Underwriting Class'!$H38:$K38,'T20 Base'!$B63:$E63)+'[1]Age distribution'!W74*SUMPRODUCT('[1]Age by Underwriting Class'!$H38:$K38,'WL Base'!$B46:$E46)</f>
        <v>-21241036390.056248</v>
      </c>
    </row>
    <row r="89" spans="1:21" x14ac:dyDescent="0.15">
      <c r="A89">
        <v>63</v>
      </c>
      <c r="B89" s="20">
        <f>'[1]Age distribution'!AA75*SUMPRODUCT('[1]Age by Underwriting Class'!$H39:$K39,'T20 Base'!$B64:$E64)+'[1]Age distribution'!D75*SUMPRODUCT('[1]Age by Underwriting Class'!$H39:$K39,'WL Base'!$B47:$E47)</f>
        <v>-5822604682.847333</v>
      </c>
      <c r="C89" s="20">
        <f>'[1]Age distribution'!AB75*SUMPRODUCT('[1]Age by Underwriting Class'!$H39:$K39,'T20 Base'!$B64:$E64)+'[1]Age distribution'!E75*SUMPRODUCT('[1]Age by Underwriting Class'!$H39:$K39,'WL Base'!$B47:$E47)</f>
        <v>-6606785338.9841471</v>
      </c>
      <c r="D89" s="20">
        <f>'[1]Age distribution'!AC75*SUMPRODUCT('[1]Age by Underwriting Class'!$H39:$K39,'T20 Base'!$B64:$E64)+'[1]Age distribution'!F75*SUMPRODUCT('[1]Age by Underwriting Class'!$H39:$K39,'WL Base'!$B47:$E47)</f>
        <v>-7374187959.987483</v>
      </c>
      <c r="E89" s="20">
        <f>'[1]Age distribution'!AD75*SUMPRODUCT('[1]Age by Underwriting Class'!$H39:$K39,'T20 Base'!$B64:$E64)+'[1]Age distribution'!G75*SUMPRODUCT('[1]Age by Underwriting Class'!$H39:$K39,'WL Base'!$B47:$E47)</f>
        <v>-8135464423.1812782</v>
      </c>
      <c r="F89" s="20">
        <f>'[1]Age distribution'!AE75*SUMPRODUCT('[1]Age by Underwriting Class'!$H39:$K39,'T20 Base'!$B64:$E64)+'[1]Age distribution'!H75*SUMPRODUCT('[1]Age by Underwriting Class'!$H39:$K39,'WL Base'!$B47:$E47)</f>
        <v>-8897293961.2698574</v>
      </c>
      <c r="G89" s="20">
        <f>'[1]Age distribution'!AF75*SUMPRODUCT('[1]Age by Underwriting Class'!$H39:$K39,'T20 Base'!$B64:$E64)+'[1]Age distribution'!I75*SUMPRODUCT('[1]Age by Underwriting Class'!$H39:$K39,'WL Base'!$B47:$E47)</f>
        <v>-9664116867.9924164</v>
      </c>
      <c r="H89" s="20">
        <f>'[1]Age distribution'!AG75*SUMPRODUCT('[1]Age by Underwriting Class'!$H39:$K39,'T20 Base'!$B64:$E64)+'[1]Age distribution'!J75*SUMPRODUCT('[1]Age by Underwriting Class'!$H39:$K39,'WL Base'!$B47:$E47)</f>
        <v>-10439021759.396395</v>
      </c>
      <c r="I89" s="20">
        <f>'[1]Age distribution'!AH75*SUMPRODUCT('[1]Age by Underwriting Class'!$H39:$K39,'T20 Base'!$B64:$E64)+'[1]Age distribution'!K75*SUMPRODUCT('[1]Age by Underwriting Class'!$H39:$K39,'WL Base'!$B47:$E47)</f>
        <v>-11224236528.807358</v>
      </c>
      <c r="J89" s="20">
        <f>'[1]Age distribution'!AI75*SUMPRODUCT('[1]Age by Underwriting Class'!$H39:$K39,'T20 Base'!$B64:$E64)+'[1]Age distribution'!L75*SUMPRODUCT('[1]Age by Underwriting Class'!$H39:$K39,'WL Base'!$B47:$E47)</f>
        <v>-12021417090.978367</v>
      </c>
      <c r="K89" s="20">
        <f>'[1]Age distribution'!AJ75*SUMPRODUCT('[1]Age by Underwriting Class'!$H39:$K39,'T20 Base'!$B64:$E64)+'[1]Age distribution'!M75*SUMPRODUCT('[1]Age by Underwriting Class'!$H39:$K39,'WL Base'!$B47:$E47)</f>
        <v>-12831825736.870499</v>
      </c>
      <c r="L89" s="20">
        <f>'[1]Age distribution'!AK75*SUMPRODUCT('[1]Age by Underwriting Class'!$H39:$K39,'T20 Base'!$B64:$E64)+'[1]Age distribution'!N75*SUMPRODUCT('[1]Age by Underwriting Class'!$H39:$K39,'WL Base'!$B47:$E47)</f>
        <v>-13656445840.014696</v>
      </c>
      <c r="M89" s="20">
        <f>'[1]Age distribution'!AL75*SUMPRODUCT('[1]Age by Underwriting Class'!$H39:$K39,'T20 Base'!$B64:$E64)+'[1]Age distribution'!O75*SUMPRODUCT('[1]Age by Underwriting Class'!$H39:$K39,'WL Base'!$B47:$E47)</f>
        <v>-14496058167.699226</v>
      </c>
      <c r="N89" s="20">
        <f>'[1]Age distribution'!AM75*SUMPRODUCT('[1]Age by Underwriting Class'!$H39:$K39,'T20 Base'!$B64:$E64)+'[1]Age distribution'!P75*SUMPRODUCT('[1]Age by Underwriting Class'!$H39:$K39,'WL Base'!$B47:$E47)</f>
        <v>-15351293132.621529</v>
      </c>
      <c r="O89" s="20">
        <f>'[1]Age distribution'!AN75*SUMPRODUCT('[1]Age by Underwriting Class'!$H39:$K39,'T20 Base'!$B64:$E64)+'[1]Age distribution'!Q75*SUMPRODUCT('[1]Age by Underwriting Class'!$H39:$K39,'WL Base'!$B47:$E47)</f>
        <v>-16222667470.247606</v>
      </c>
      <c r="P89" s="20">
        <f>'[1]Age distribution'!AO75*SUMPRODUCT('[1]Age by Underwriting Class'!$H39:$K39,'T20 Base'!$B64:$E64)+'[1]Age distribution'!R75*SUMPRODUCT('[1]Age by Underwriting Class'!$H39:$K39,'WL Base'!$B47:$E47)</f>
        <v>-17110610547.363529</v>
      </c>
      <c r="Q89" s="20">
        <f>'[1]Age distribution'!AP75*SUMPRODUCT('[1]Age by Underwriting Class'!$H39:$K39,'T20 Base'!$B64:$E64)+'[1]Age distribution'!S75*SUMPRODUCT('[1]Age by Underwriting Class'!$H39:$K39,'WL Base'!$B47:$E47)</f>
        <v>-18015483595.946011</v>
      </c>
      <c r="R89" s="20">
        <f>'[1]Age distribution'!AQ75*SUMPRODUCT('[1]Age by Underwriting Class'!$H39:$K39,'T20 Base'!$B64:$E64)+'[1]Age distribution'!T75*SUMPRODUCT('[1]Age by Underwriting Class'!$H39:$K39,'WL Base'!$B47:$E47)</f>
        <v>-18937594014.392246</v>
      </c>
      <c r="S89" s="20">
        <f>'[1]Age distribution'!AR75*SUMPRODUCT('[1]Age by Underwriting Class'!$H39:$K39,'T20 Base'!$B64:$E64)+'[1]Age distribution'!U75*SUMPRODUCT('[1]Age by Underwriting Class'!$H39:$K39,'WL Base'!$B47:$E47)</f>
        <v>-19877206162.856346</v>
      </c>
      <c r="T89" s="20">
        <f>'[1]Age distribution'!AS75*SUMPRODUCT('[1]Age by Underwriting Class'!$H39:$K39,'T20 Base'!$B64:$E64)+'[1]Age distribution'!V75*SUMPRODUCT('[1]Age by Underwriting Class'!$H39:$K39,'WL Base'!$B47:$E47)</f>
        <v>-20834549623.544941</v>
      </c>
      <c r="U89" s="20">
        <f>'[1]Age distribution'!AT75*SUMPRODUCT('[1]Age by Underwriting Class'!$H39:$K39,'T20 Base'!$B64:$E64)+'[1]Age distribution'!W75*SUMPRODUCT('[1]Age by Underwriting Class'!$H39:$K39,'WL Base'!$B47:$E47)</f>
        <v>-21809825599.385559</v>
      </c>
    </row>
    <row r="90" spans="1:21" x14ac:dyDescent="0.15">
      <c r="A90">
        <v>64</v>
      </c>
      <c r="B90" s="20">
        <f>'[1]Age distribution'!AA76*SUMPRODUCT('[1]Age by Underwriting Class'!$H40:$K40,'T20 Base'!$B65:$E65)+'[1]Age distribution'!D76*SUMPRODUCT('[1]Age by Underwriting Class'!$H40:$K40,'WL Base'!$B48:$E48)</f>
        <v>-5967625661.4039478</v>
      </c>
      <c r="C90" s="20">
        <f>'[1]Age distribution'!AB76*SUMPRODUCT('[1]Age by Underwriting Class'!$H40:$K40,'T20 Base'!$B65:$E65)+'[1]Age distribution'!E76*SUMPRODUCT('[1]Age by Underwriting Class'!$H40:$K40,'WL Base'!$B48:$E48)</f>
        <v>-6771337550.0926037</v>
      </c>
      <c r="D90" s="20">
        <f>'[1]Age distribution'!AC76*SUMPRODUCT('[1]Age by Underwriting Class'!$H40:$K40,'T20 Base'!$B65:$E65)+'[1]Age distribution'!F76*SUMPRODUCT('[1]Age by Underwriting Class'!$H40:$K40,'WL Base'!$B48:$E48)</f>
        <v>-7557853520.7232389</v>
      </c>
      <c r="E90" s="20">
        <f>'[1]Age distribution'!AD76*SUMPRODUCT('[1]Age by Underwriting Class'!$H40:$K40,'T20 Base'!$B65:$E65)+'[1]Age distribution'!G76*SUMPRODUCT('[1]Age by Underwriting Class'!$H40:$K40,'WL Base'!$B48:$E48)</f>
        <v>-8338090752.1054897</v>
      </c>
      <c r="F90" s="20">
        <f>'[1]Age distribution'!AE76*SUMPRODUCT('[1]Age by Underwriting Class'!$H40:$K40,'T20 Base'!$B65:$E65)+'[1]Age distribution'!H76*SUMPRODUCT('[1]Age by Underwriting Class'!$H40:$K40,'WL Base'!$B48:$E48)</f>
        <v>-9118894833.5685158</v>
      </c>
      <c r="G90" s="20">
        <f>'[1]Age distribution'!AF76*SUMPRODUCT('[1]Age by Underwriting Class'!$H40:$K40,'T20 Base'!$B65:$E65)+'[1]Age distribution'!I76*SUMPRODUCT('[1]Age by Underwriting Class'!$H40:$K40,'WL Base'!$B48:$E48)</f>
        <v>-9904816651.237257</v>
      </c>
      <c r="H90" s="20">
        <f>'[1]Age distribution'!AG76*SUMPRODUCT('[1]Age by Underwriting Class'!$H40:$K40,'T20 Base'!$B65:$E65)+'[1]Age distribution'!J76*SUMPRODUCT('[1]Age by Underwriting Class'!$H40:$K40,'WL Base'!$B48:$E48)</f>
        <v>-10699021747.92063</v>
      </c>
      <c r="I90" s="20">
        <f>'[1]Age distribution'!AH76*SUMPRODUCT('[1]Age by Underwriting Class'!$H40:$K40,'T20 Base'!$B65:$E65)+'[1]Age distribution'!K76*SUMPRODUCT('[1]Age by Underwriting Class'!$H40:$K40,'WL Base'!$B48:$E48)</f>
        <v>-11503793506.074541</v>
      </c>
      <c r="J90" s="20">
        <f>'[1]Age distribution'!AI76*SUMPRODUCT('[1]Age by Underwriting Class'!$H40:$K40,'T20 Base'!$B65:$E65)+'[1]Age distribution'!L76*SUMPRODUCT('[1]Age by Underwriting Class'!$H40:$K40,'WL Base'!$B48:$E48)</f>
        <v>-12320829083.571064</v>
      </c>
      <c r="K90" s="20">
        <f>'[1]Age distribution'!AJ76*SUMPRODUCT('[1]Age by Underwriting Class'!$H40:$K40,'T20 Base'!$B65:$E65)+'[1]Age distribution'!M76*SUMPRODUCT('[1]Age by Underwriting Class'!$H40:$K40,'WL Base'!$B48:$E48)</f>
        <v>-13151422210.680723</v>
      </c>
      <c r="L90" s="20">
        <f>'[1]Age distribution'!AK76*SUMPRODUCT('[1]Age by Underwriting Class'!$H40:$K40,'T20 Base'!$B65:$E65)+'[1]Age distribution'!N76*SUMPRODUCT('[1]Age by Underwriting Class'!$H40:$K40,'WL Base'!$B48:$E48)</f>
        <v>-13996580753.373756</v>
      </c>
      <c r="M90" s="20">
        <f>'[1]Age distribution'!AL76*SUMPRODUCT('[1]Age by Underwriting Class'!$H40:$K40,'T20 Base'!$B65:$E65)+'[1]Age distribution'!O76*SUMPRODUCT('[1]Age by Underwriting Class'!$H40:$K40,'WL Base'!$B48:$E48)</f>
        <v>-14857104925.155775</v>
      </c>
      <c r="N90" s="20">
        <f>'[1]Age distribution'!AM76*SUMPRODUCT('[1]Age by Underwriting Class'!$H40:$K40,'T20 Base'!$B65:$E65)+'[1]Age distribution'!P76*SUMPRODUCT('[1]Age by Underwriting Class'!$H40:$K40,'WL Base'!$B48:$E48)</f>
        <v>-15733640840.127844</v>
      </c>
      <c r="O90" s="20">
        <f>'[1]Age distribution'!AN76*SUMPRODUCT('[1]Age by Underwriting Class'!$H40:$K40,'T20 Base'!$B65:$E65)+'[1]Age distribution'!Q76*SUMPRODUCT('[1]Age by Underwriting Class'!$H40:$K40,'WL Base'!$B48:$E48)</f>
        <v>-16626718103.852257</v>
      </c>
      <c r="P90" s="20">
        <f>'[1]Age distribution'!AO76*SUMPRODUCT('[1]Age by Underwriting Class'!$H40:$K40,'T20 Base'!$B65:$E65)+'[1]Age distribution'!R76*SUMPRODUCT('[1]Age by Underwriting Class'!$H40:$K40,'WL Base'!$B48:$E48)</f>
        <v>-17536776777.159222</v>
      </c>
      <c r="Q90" s="20">
        <f>'[1]Age distribution'!AP76*SUMPRODUCT('[1]Age by Underwriting Class'!$H40:$K40,'T20 Base'!$B65:$E65)+'[1]Age distribution'!S76*SUMPRODUCT('[1]Age by Underwriting Class'!$H40:$K40,'WL Base'!$B48:$E48)</f>
        <v>-18464187089.066746</v>
      </c>
      <c r="R90" s="20">
        <f>'[1]Age distribution'!AQ76*SUMPRODUCT('[1]Age by Underwriting Class'!$H40:$K40,'T20 Base'!$B65:$E65)+'[1]Age distribution'!T76*SUMPRODUCT('[1]Age by Underwriting Class'!$H40:$K40,'WL Base'!$B48:$E48)</f>
        <v>-19409264094.204716</v>
      </c>
      <c r="S90" s="20">
        <f>'[1]Age distribution'!AR76*SUMPRODUCT('[1]Age by Underwriting Class'!$H40:$K40,'T20 Base'!$B65:$E65)+'[1]Age distribution'!U76*SUMPRODUCT('[1]Age by Underwriting Class'!$H40:$K40,'WL Base'!$B48:$E48)</f>
        <v>-20372278737.025913</v>
      </c>
      <c r="T90" s="20">
        <f>'[1]Age distribution'!AS76*SUMPRODUCT('[1]Age by Underwriting Class'!$H40:$K40,'T20 Base'!$B65:$E65)+'[1]Age distribution'!V76*SUMPRODUCT('[1]Age by Underwriting Class'!$H40:$K40,'WL Base'!$B48:$E48)</f>
        <v>-21353466317.83704</v>
      </c>
      <c r="U90" s="20">
        <f>'[1]Age distribution'!AT76*SUMPRODUCT('[1]Age by Underwriting Class'!$H40:$K40,'T20 Base'!$B65:$E65)+'[1]Age distribution'!W76*SUMPRODUCT('[1]Age by Underwriting Class'!$H40:$K40,'WL Base'!$B48:$E48)</f>
        <v>-22353033050.83585</v>
      </c>
    </row>
    <row r="91" spans="1:21" x14ac:dyDescent="0.15">
      <c r="A91">
        <v>65</v>
      </c>
      <c r="B91" s="20">
        <f>'[1]Age distribution'!AA77*SUMPRODUCT('[1]Age by Underwriting Class'!$H41:$K41,'T20 Base'!$B66:$E66)+'[1]Age distribution'!D77*SUMPRODUCT('[1]Age by Underwriting Class'!$H41:$K41,'WL Base'!$B49:$E49)</f>
        <v>-6124354665.3046284</v>
      </c>
      <c r="C91" s="20">
        <f>'[1]Age distribution'!AB77*SUMPRODUCT('[1]Age by Underwriting Class'!$H41:$K41,'T20 Base'!$B66:$E66)+'[1]Age distribution'!E77*SUMPRODUCT('[1]Age by Underwriting Class'!$H41:$K41,'WL Base'!$B49:$E49)</f>
        <v>-6949174607.8298368</v>
      </c>
      <c r="D91" s="20">
        <f>'[1]Age distribution'!AC77*SUMPRODUCT('[1]Age by Underwriting Class'!$H41:$K41,'T20 Base'!$B66:$E66)+'[1]Age distribution'!F77*SUMPRODUCT('[1]Age by Underwriting Class'!$H41:$K41,'WL Base'!$B49:$E49)</f>
        <v>-7756347012.2958202</v>
      </c>
      <c r="E91" s="20">
        <f>'[1]Age distribution'!AD77*SUMPRODUCT('[1]Age by Underwriting Class'!$H41:$K41,'T20 Base'!$B66:$E66)+'[1]Age distribution'!G77*SUMPRODUCT('[1]Age by Underwriting Class'!$H41:$K41,'WL Base'!$B49:$E49)</f>
        <v>-8557075777.6681557</v>
      </c>
      <c r="F91" s="20">
        <f>'[1]Age distribution'!AE77*SUMPRODUCT('[1]Age by Underwriting Class'!$H41:$K41,'T20 Base'!$B66:$E66)+'[1]Age distribution'!H77*SUMPRODUCT('[1]Age by Underwriting Class'!$H41:$K41,'WL Base'!$B49:$E49)</f>
        <v>-9358386280.4237823</v>
      </c>
      <c r="G91" s="20">
        <f>'[1]Age distribution'!AF77*SUMPRODUCT('[1]Age by Underwriting Class'!$H41:$K41,'T20 Base'!$B66:$E66)+'[1]Age distribution'!I77*SUMPRODUCT('[1]Age by Underwriting Class'!$H41:$K41,'WL Base'!$B49:$E49)</f>
        <v>-10164948927.564066</v>
      </c>
      <c r="H91" s="20">
        <f>'[1]Age distribution'!AG77*SUMPRODUCT('[1]Age by Underwriting Class'!$H41:$K41,'T20 Base'!$B66:$E66)+'[1]Age distribution'!J77*SUMPRODUCT('[1]Age by Underwriting Class'!$H41:$K41,'WL Base'!$B49:$E49)</f>
        <v>-10980012399.212389</v>
      </c>
      <c r="I91" s="20">
        <f>'[1]Age distribution'!AH77*SUMPRODUCT('[1]Age by Underwriting Class'!$H41:$K41,'T20 Base'!$B66:$E66)+'[1]Age distribution'!K77*SUMPRODUCT('[1]Age by Underwriting Class'!$H41:$K41,'WL Base'!$B49:$E49)</f>
        <v>-11805920046.776829</v>
      </c>
      <c r="J91" s="20">
        <f>'[1]Age distribution'!AI77*SUMPRODUCT('[1]Age by Underwriting Class'!$H41:$K41,'T20 Base'!$B66:$E66)+'[1]Age distribution'!L77*SUMPRODUCT('[1]Age by Underwriting Class'!$H41:$K41,'WL Base'!$B49:$E49)</f>
        <v>-12644413600.942472</v>
      </c>
      <c r="K91" s="20">
        <f>'[1]Age distribution'!AJ77*SUMPRODUCT('[1]Age by Underwriting Class'!$H41:$K41,'T20 Base'!$B66:$E66)+'[1]Age distribution'!M77*SUMPRODUCT('[1]Age by Underwriting Class'!$H41:$K41,'WL Base'!$B49:$E49)</f>
        <v>-13496820769.489178</v>
      </c>
      <c r="L91" s="20">
        <f>'[1]Age distribution'!AK77*SUMPRODUCT('[1]Age by Underwriting Class'!$H41:$K41,'T20 Base'!$B66:$E66)+'[1]Age distribution'!N77*SUMPRODUCT('[1]Age by Underwriting Class'!$H41:$K41,'WL Base'!$B49:$E49)</f>
        <v>-14364175888.182468</v>
      </c>
      <c r="M91" s="20">
        <f>'[1]Age distribution'!AL77*SUMPRODUCT('[1]Age by Underwriting Class'!$H41:$K41,'T20 Base'!$B66:$E66)+'[1]Age distribution'!O77*SUMPRODUCT('[1]Age by Underwriting Class'!$H41:$K41,'WL Base'!$B49:$E49)</f>
        <v>-15247300186.70302</v>
      </c>
      <c r="N91" s="20">
        <f>'[1]Age distribution'!AM77*SUMPRODUCT('[1]Age by Underwriting Class'!$H41:$K41,'T20 Base'!$B66:$E66)+'[1]Age distribution'!P77*SUMPRODUCT('[1]Age by Underwriting Class'!$H41:$K41,'WL Base'!$B49:$E49)</f>
        <v>-16146856748.181999</v>
      </c>
      <c r="O91" s="20">
        <f>'[1]Age distribution'!AN77*SUMPRODUCT('[1]Age by Underwriting Class'!$H41:$K41,'T20 Base'!$B66:$E66)+'[1]Age distribution'!Q77*SUMPRODUCT('[1]Age by Underwriting Class'!$H41:$K41,'WL Base'!$B49:$E49)</f>
        <v>-17063389087.323616</v>
      </c>
      <c r="P91" s="20">
        <f>'[1]Age distribution'!AO77*SUMPRODUCT('[1]Age by Underwriting Class'!$H41:$K41,'T20 Base'!$B66:$E66)+'[1]Age distribution'!R77*SUMPRODUCT('[1]Age by Underwriting Class'!$H41:$K41,'WL Base'!$B49:$E49)</f>
        <v>-17997348822.367924</v>
      </c>
      <c r="Q91" s="20">
        <f>'[1]Age distribution'!AP77*SUMPRODUCT('[1]Age by Underwriting Class'!$H41:$K41,'T20 Base'!$B66:$E66)+'[1]Age distribution'!S77*SUMPRODUCT('[1]Age by Underwriting Class'!$H41:$K41,'WL Base'!$B49:$E49)</f>
        <v>-18949115905.735252</v>
      </c>
      <c r="R91" s="20">
        <f>'[1]Age distribution'!AQ77*SUMPRODUCT('[1]Age by Underwriting Class'!$H41:$K41,'T20 Base'!$B66:$E66)+'[1]Age distribution'!T77*SUMPRODUCT('[1]Age by Underwriting Class'!$H41:$K41,'WL Base'!$B49:$E49)</f>
        <v>-19919013666.401287</v>
      </c>
      <c r="S91" s="20">
        <f>'[1]Age distribution'!AR77*SUMPRODUCT('[1]Age by Underwriting Class'!$H41:$K41,'T20 Base'!$B66:$E66)+'[1]Age distribution'!U77*SUMPRODUCT('[1]Age by Underwriting Class'!$H41:$K41,'WL Base'!$B49:$E49)</f>
        <v>-20907320164.689777</v>
      </c>
      <c r="T91" s="20">
        <f>'[1]Age distribution'!AS77*SUMPRODUCT('[1]Age by Underwriting Class'!$H41:$K41,'T20 Base'!$B66:$E66)+'[1]Age distribution'!V77*SUMPRODUCT('[1]Age by Underwriting Class'!$H41:$K41,'WL Base'!$B49:$E49)</f>
        <v>-21914276880.648716</v>
      </c>
      <c r="U91" s="20">
        <f>'[1]Age distribution'!AT77*SUMPRODUCT('[1]Age by Underwriting Class'!$H41:$K41,'T20 Base'!$B66:$E66)+'[1]Age distribution'!W77*SUMPRODUCT('[1]Age by Underwriting Class'!$H41:$K41,'WL Base'!$B49:$E49)</f>
        <v>-22940095444.322556</v>
      </c>
    </row>
    <row r="92" spans="1:21" x14ac:dyDescent="0.15">
      <c r="A92" s="18" t="s">
        <v>4</v>
      </c>
      <c r="B92" s="23">
        <f t="shared" ref="B92:U92" si="1">SUM(B51:B91)</f>
        <v>-149373880805.96463</v>
      </c>
      <c r="C92" s="23">
        <f t="shared" si="1"/>
        <v>-166490498123.03918</v>
      </c>
      <c r="D92" s="23">
        <f t="shared" si="1"/>
        <v>-183335724279.69989</v>
      </c>
      <c r="E92" s="23">
        <f t="shared" si="1"/>
        <v>-200112327831.77048</v>
      </c>
      <c r="F92" s="23">
        <f t="shared" si="1"/>
        <v>-216947410441.44122</v>
      </c>
      <c r="G92" s="23">
        <f t="shared" si="1"/>
        <v>-233925468148.87808</v>
      </c>
      <c r="H92" s="23">
        <f t="shared" si="1"/>
        <v>-251105275404.81177</v>
      </c>
      <c r="I92" s="23">
        <f t="shared" si="1"/>
        <v>-268529227639.58514</v>
      </c>
      <c r="J92" s="23">
        <f t="shared" si="1"/>
        <v>-286228835885.5094</v>
      </c>
      <c r="K92" s="23">
        <f t="shared" si="1"/>
        <v>-304228120757.88904</v>
      </c>
      <c r="L92" s="23">
        <f t="shared" si="1"/>
        <v>-322545795246.05548</v>
      </c>
      <c r="M92" s="23">
        <f t="shared" si="1"/>
        <v>-341196716868.00708</v>
      </c>
      <c r="N92" s="23">
        <f t="shared" si="1"/>
        <v>-360192881986.9881</v>
      </c>
      <c r="O92" s="23">
        <f t="shared" si="1"/>
        <v>-379544123758.92328</v>
      </c>
      <c r="P92" s="23">
        <f t="shared" si="1"/>
        <v>-399258612767.86243</v>
      </c>
      <c r="Q92" s="23">
        <f t="shared" si="1"/>
        <v>-419343223034.6264</v>
      </c>
      <c r="R92" s="23">
        <f t="shared" si="1"/>
        <v>-439803804160.35468</v>
      </c>
      <c r="S92" s="23">
        <f t="shared" si="1"/>
        <v>-460645386755.07263</v>
      </c>
      <c r="T92" s="23">
        <f t="shared" si="1"/>
        <v>-481872339626.00171</v>
      </c>
      <c r="U92" s="23">
        <f t="shared" si="1"/>
        <v>-503488491540.2561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29D60-CE2C-9F47-80EB-CD656884AC91}">
  <sheetPr codeName="Sheet21">
    <tabColor theme="3" tint="0.249977111117893"/>
  </sheetPr>
  <dimension ref="A1:T224"/>
  <sheetViews>
    <sheetView zoomScale="120" zoomScaleNormal="120" workbookViewId="0">
      <selection activeCell="H37" sqref="H37"/>
    </sheetView>
  </sheetViews>
  <sheetFormatPr baseColWidth="10" defaultColWidth="11.5" defaultRowHeight="13" outlineLevelRow="1" x14ac:dyDescent="0.15"/>
  <cols>
    <col min="1" max="1" width="11" bestFit="1" customWidth="1"/>
    <col min="2" max="2" width="11" customWidth="1"/>
    <col min="3" max="3" width="11.6640625" style="6" bestFit="1" customWidth="1"/>
    <col min="4" max="4" width="16" style="6" customWidth="1"/>
    <col min="5" max="5" width="13" style="6" customWidth="1"/>
    <col min="6" max="6" width="14.33203125" style="6" customWidth="1"/>
    <col min="7" max="9" width="11.6640625" style="6" bestFit="1" customWidth="1"/>
    <col min="10" max="13" width="11.5" style="6"/>
    <col min="14" max="14" width="13.1640625" style="6" customWidth="1"/>
    <col min="15" max="15" width="11.5" style="6"/>
    <col min="16" max="16" width="11.6640625" style="6" bestFit="1" customWidth="1"/>
    <col min="17" max="17" width="13" style="6" customWidth="1"/>
    <col min="18" max="19" width="11.5" style="6"/>
  </cols>
  <sheetData>
    <row r="1" spans="1:20" x14ac:dyDescent="0.15">
      <c r="A1" s="18" t="s">
        <v>11</v>
      </c>
      <c r="B1" s="12"/>
      <c r="C1" s="9">
        <f>5.06%*55%*0</f>
        <v>0</v>
      </c>
      <c r="D1" s="9">
        <v>0.17499999999999999</v>
      </c>
      <c r="E1" s="10">
        <f>60%*11%*0%</f>
        <v>0</v>
      </c>
      <c r="F1" s="11">
        <f>17.5%</f>
        <v>0.17499999999999999</v>
      </c>
      <c r="T1" s="6"/>
    </row>
    <row r="2" spans="1:20" x14ac:dyDescent="0.15">
      <c r="A2" s="18" t="s">
        <v>12</v>
      </c>
      <c r="B2" s="13">
        <f>1-SUM(C2:Q2)</f>
        <v>0.68062500000000004</v>
      </c>
      <c r="C2" s="9">
        <f>C1-SUM(G2:I2,M2,N2,O2,Q2)</f>
        <v>0</v>
      </c>
      <c r="D2" s="9">
        <f>D1-SUM(G2,J2,K2,M2,N2,P2,Q2)</f>
        <v>0.144375</v>
      </c>
      <c r="E2" s="10">
        <f>E1-SUM(H2,L2,J2,M2,O2,P2,Q2)</f>
        <v>0</v>
      </c>
      <c r="F2" s="8">
        <f>F1-SUM(I2,L2,K2,N2,O2,Q2,P2)</f>
        <v>0.144375</v>
      </c>
      <c r="G2" s="10">
        <f>C1*D1</f>
        <v>0</v>
      </c>
      <c r="H2" s="10">
        <f>C1*E1</f>
        <v>0</v>
      </c>
      <c r="I2" s="10">
        <f>C1*F1</f>
        <v>0</v>
      </c>
      <c r="J2" s="10">
        <f>D1*E1</f>
        <v>0</v>
      </c>
      <c r="K2" s="10">
        <f>D1*F1</f>
        <v>3.0624999999999996E-2</v>
      </c>
      <c r="L2" s="10">
        <f>E1*F1</f>
        <v>0</v>
      </c>
      <c r="M2" s="10">
        <f>C1*D1*E1</f>
        <v>0</v>
      </c>
      <c r="N2" s="10">
        <f>C1*D1*F1</f>
        <v>0</v>
      </c>
      <c r="O2" s="10">
        <f>C1*E1*F1</f>
        <v>0</v>
      </c>
      <c r="P2" s="10">
        <f>D1*E1*F1</f>
        <v>0</v>
      </c>
      <c r="Q2" s="10">
        <f>C1*D1*E1*F1</f>
        <v>0</v>
      </c>
      <c r="R2" s="9">
        <f>SUM(B2:Q2)</f>
        <v>1</v>
      </c>
      <c r="T2" s="6"/>
    </row>
    <row r="3" spans="1:20" s="6" customFormat="1" ht="80" x14ac:dyDescent="0.2">
      <c r="A3"/>
      <c r="B3" t="s">
        <v>30</v>
      </c>
      <c r="C3" s="3" t="s">
        <v>14</v>
      </c>
      <c r="D3" s="24" t="s">
        <v>15</v>
      </c>
      <c r="E3" s="24" t="s">
        <v>16</v>
      </c>
      <c r="F3" s="24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  <c r="O3" s="5" t="s">
        <v>26</v>
      </c>
      <c r="P3" s="5" t="s">
        <v>27</v>
      </c>
      <c r="Q3" s="5" t="s">
        <v>28</v>
      </c>
      <c r="R3" s="14" t="s">
        <v>29</v>
      </c>
    </row>
    <row r="4" spans="1:20" s="6" customFormat="1" ht="15" hidden="1" outlineLevel="1" x14ac:dyDescent="0.2">
      <c r="A4">
        <v>1</v>
      </c>
      <c r="B4"/>
      <c r="C4" s="3"/>
      <c r="D4" s="24"/>
      <c r="E4" s="24"/>
      <c r="F4" s="2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20" s="6" customFormat="1" hidden="1" outlineLevel="1" x14ac:dyDescent="0.15">
      <c r="A5">
        <f t="shared" ref="A5:A68" si="0">A4+1</f>
        <v>2</v>
      </c>
      <c r="B5"/>
    </row>
    <row r="6" spans="1:20" s="6" customFormat="1" hidden="1" outlineLevel="1" x14ac:dyDescent="0.15">
      <c r="A6">
        <f t="shared" si="0"/>
        <v>3</v>
      </c>
      <c r="B6"/>
    </row>
    <row r="7" spans="1:20" s="6" customFormat="1" hidden="1" outlineLevel="1" x14ac:dyDescent="0.15">
      <c r="A7">
        <f t="shared" si="0"/>
        <v>4</v>
      </c>
      <c r="B7"/>
    </row>
    <row r="8" spans="1:20" s="6" customFormat="1" hidden="1" outlineLevel="1" x14ac:dyDescent="0.15">
      <c r="A8">
        <f t="shared" si="0"/>
        <v>5</v>
      </c>
      <c r="B8"/>
    </row>
    <row r="9" spans="1:20" s="6" customFormat="1" hidden="1" outlineLevel="1" x14ac:dyDescent="0.15">
      <c r="A9">
        <f t="shared" si="0"/>
        <v>6</v>
      </c>
      <c r="B9"/>
    </row>
    <row r="10" spans="1:20" s="6" customFormat="1" hidden="1" outlineLevel="1" x14ac:dyDescent="0.15">
      <c r="A10">
        <f t="shared" si="0"/>
        <v>7</v>
      </c>
      <c r="B10"/>
    </row>
    <row r="11" spans="1:20" s="6" customFormat="1" hidden="1" outlineLevel="1" x14ac:dyDescent="0.15">
      <c r="A11">
        <f t="shared" si="0"/>
        <v>8</v>
      </c>
      <c r="B11"/>
    </row>
    <row r="12" spans="1:20" s="6" customFormat="1" hidden="1" outlineLevel="1" x14ac:dyDescent="0.15">
      <c r="A12">
        <f t="shared" si="0"/>
        <v>9</v>
      </c>
      <c r="B12"/>
    </row>
    <row r="13" spans="1:20" s="6" customFormat="1" hidden="1" outlineLevel="1" x14ac:dyDescent="0.15">
      <c r="A13">
        <f t="shared" si="0"/>
        <v>10</v>
      </c>
      <c r="B13"/>
    </row>
    <row r="14" spans="1:20" s="6" customFormat="1" hidden="1" outlineLevel="1" x14ac:dyDescent="0.15">
      <c r="A14">
        <f t="shared" si="0"/>
        <v>11</v>
      </c>
      <c r="B14"/>
    </row>
    <row r="15" spans="1:20" s="6" customFormat="1" hidden="1" outlineLevel="1" x14ac:dyDescent="0.15">
      <c r="A15">
        <f t="shared" si="0"/>
        <v>12</v>
      </c>
      <c r="B15"/>
    </row>
    <row r="16" spans="1:20" s="6" customFormat="1" hidden="1" outlineLevel="1" x14ac:dyDescent="0.15">
      <c r="A16">
        <f t="shared" si="0"/>
        <v>13</v>
      </c>
      <c r="B16"/>
    </row>
    <row r="17" spans="1:19" s="6" customFormat="1" hidden="1" outlineLevel="1" x14ac:dyDescent="0.15">
      <c r="A17">
        <f t="shared" si="0"/>
        <v>14</v>
      </c>
      <c r="B17"/>
    </row>
    <row r="18" spans="1:19" s="6" customFormat="1" hidden="1" outlineLevel="1" x14ac:dyDescent="0.15">
      <c r="A18">
        <f t="shared" si="0"/>
        <v>15</v>
      </c>
      <c r="B18"/>
    </row>
    <row r="19" spans="1:19" s="6" customFormat="1" hidden="1" outlineLevel="1" x14ac:dyDescent="0.15">
      <c r="A19">
        <f t="shared" si="0"/>
        <v>16</v>
      </c>
      <c r="B19"/>
    </row>
    <row r="20" spans="1:19" s="6" customFormat="1" hidden="1" outlineLevel="1" x14ac:dyDescent="0.15">
      <c r="A20">
        <f t="shared" si="0"/>
        <v>17</v>
      </c>
      <c r="B20"/>
    </row>
    <row r="21" spans="1:19" s="6" customFormat="1" ht="15" collapsed="1" x14ac:dyDescent="0.2">
      <c r="A21">
        <f t="shared" si="0"/>
        <v>18</v>
      </c>
      <c r="B21">
        <f>'WL Base'!B2</f>
        <v>-92359.037725494476</v>
      </c>
      <c r="C21" s="6">
        <v>-85402.309043642759</v>
      </c>
      <c r="D21" s="6">
        <v>-91179.408183580148</v>
      </c>
      <c r="E21" s="6">
        <v>-90219.939149767146</v>
      </c>
      <c r="F21" s="6">
        <v>-89797.94862579841</v>
      </c>
      <c r="G21" s="6">
        <v>-84360.146044368797</v>
      </c>
      <c r="H21" s="6">
        <v>-83608.421182060498</v>
      </c>
      <c r="I21" s="6">
        <v>-83138.422804737245</v>
      </c>
      <c r="J21" s="6">
        <v>-89083.082326733929</v>
      </c>
      <c r="K21" s="6">
        <v>-88652.053840420776</v>
      </c>
      <c r="L21" s="6">
        <v>-87751.59361061806</v>
      </c>
      <c r="M21" s="6">
        <v>-82601.913734929258</v>
      </c>
      <c r="N21" s="6">
        <v>-82123.978542135112</v>
      </c>
      <c r="O21" s="6">
        <v>-81421.881998929544</v>
      </c>
      <c r="P21" s="6">
        <v>-86647.045174284809</v>
      </c>
      <c r="Q21" s="6">
        <v>-80441.961985673508</v>
      </c>
      <c r="R21" s="5">
        <f>SUMPRODUCT(B21:Q21,$B$2:$Q$2)</f>
        <v>-91705.445090131601</v>
      </c>
      <c r="S21" s="6" t="b">
        <f>R21&lt;B21</f>
        <v>0</v>
      </c>
    </row>
    <row r="22" spans="1:19" s="6" customFormat="1" ht="15" x14ac:dyDescent="0.2">
      <c r="A22">
        <f t="shared" si="0"/>
        <v>19</v>
      </c>
      <c r="B22">
        <f>'WL Base'!B3</f>
        <v>-95469.795077147035</v>
      </c>
      <c r="C22" s="6">
        <v>-88346.634240227111</v>
      </c>
      <c r="D22" s="6">
        <v>-94255.627366037967</v>
      </c>
      <c r="E22" s="6">
        <v>-93277.382737438107</v>
      </c>
      <c r="F22" s="6">
        <v>-92833.509376624148</v>
      </c>
      <c r="G22" s="6">
        <v>-87272.083638504875</v>
      </c>
      <c r="H22" s="6">
        <v>-86503.646814445077</v>
      </c>
      <c r="I22" s="6">
        <v>-86012.243804451646</v>
      </c>
      <c r="J22" s="6">
        <v>-92106.742928763604</v>
      </c>
      <c r="K22" s="6">
        <v>-91653.716602386863</v>
      </c>
      <c r="L22" s="6">
        <v>-90735.494842961591</v>
      </c>
      <c r="M22" s="6">
        <v>-85465.515100640347</v>
      </c>
      <c r="N22" s="6">
        <v>-84966.028249535608</v>
      </c>
      <c r="O22" s="6">
        <v>-84248.271455653696</v>
      </c>
      <c r="P22" s="6">
        <v>-89597.806026964288</v>
      </c>
      <c r="Q22" s="6">
        <v>-83237.339182399461</v>
      </c>
      <c r="R22" s="5">
        <f t="shared" ref="R22:R68" si="1">SUMPRODUCT(B22:Q22,$B$2:$Q$2)</f>
        <v>-94797.01846255314</v>
      </c>
      <c r="S22" s="6" t="b">
        <f t="shared" ref="S22:S68" si="2">R22&lt;B22</f>
        <v>0</v>
      </c>
    </row>
    <row r="23" spans="1:19" s="6" customFormat="1" ht="15" x14ac:dyDescent="0.2">
      <c r="A23">
        <f t="shared" si="0"/>
        <v>20</v>
      </c>
      <c r="B23">
        <f>'WL Base'!B4</f>
        <v>-98665.14956258623</v>
      </c>
      <c r="C23" s="6">
        <v>-91378.313844123506</v>
      </c>
      <c r="D23" s="6">
        <v>-97416.124158349921</v>
      </c>
      <c r="E23" s="6">
        <v>-96420.244923930921</v>
      </c>
      <c r="F23" s="6">
        <v>-95952.943357735829</v>
      </c>
      <c r="G23" s="6">
        <v>-90270.851892847524</v>
      </c>
      <c r="H23" s="6">
        <v>-89486.36516098422</v>
      </c>
      <c r="I23" s="6">
        <v>-88972.259143260686</v>
      </c>
      <c r="J23" s="6">
        <v>-95215.441976775488</v>
      </c>
      <c r="K23" s="6">
        <v>-94738.892435328991</v>
      </c>
      <c r="L23" s="6">
        <v>-93803.961644947965</v>
      </c>
      <c r="M23" s="6">
        <v>-88416.050968238807</v>
      </c>
      <c r="N23" s="6">
        <v>-87893.725653930509</v>
      </c>
      <c r="O23" s="6">
        <v>-87160.920572817035</v>
      </c>
      <c r="P23" s="6">
        <v>-92632.717526371329</v>
      </c>
      <c r="Q23" s="6">
        <v>-86118.398949629613</v>
      </c>
      <c r="R23" s="5">
        <f t="shared" si="1"/>
        <v>-97973.005124502088</v>
      </c>
      <c r="S23" s="6" t="b">
        <f t="shared" si="2"/>
        <v>0</v>
      </c>
    </row>
    <row r="24" spans="1:19" s="6" customFormat="1" ht="15" x14ac:dyDescent="0.2">
      <c r="A24">
        <f t="shared" si="0"/>
        <v>21</v>
      </c>
      <c r="B24">
        <f>'WL Base'!B5</f>
        <v>-101956.44907922014</v>
      </c>
      <c r="C24" s="6">
        <v>-94505.808548621382</v>
      </c>
      <c r="D24" s="6">
        <v>-100671.95696401692</v>
      </c>
      <c r="E24" s="6">
        <v>-99659.097285696451</v>
      </c>
      <c r="F24" s="6">
        <v>-99166.975963544843</v>
      </c>
      <c r="G24" s="6">
        <v>-93364.713786194581</v>
      </c>
      <c r="H24" s="6">
        <v>-92564.52440621212</v>
      </c>
      <c r="I24" s="6">
        <v>-92026.504083199034</v>
      </c>
      <c r="J24" s="6">
        <v>-98419.485992009824</v>
      </c>
      <c r="K24" s="6">
        <v>-97918.035425053167</v>
      </c>
      <c r="L24" s="6">
        <v>-96966.995589563201</v>
      </c>
      <c r="M24" s="6">
        <v>-91461.28784129156</v>
      </c>
      <c r="N24" s="6">
        <v>-90914.920252534532</v>
      </c>
      <c r="O24" s="6">
        <v>-90167.386545449684</v>
      </c>
      <c r="P24" s="6">
        <v>-95761.532754472515</v>
      </c>
      <c r="Q24" s="6">
        <v>-89092.527685205801</v>
      </c>
      <c r="R24" s="5">
        <f t="shared" si="1"/>
        <v>-101244.59393085321</v>
      </c>
      <c r="S24" s="6" t="b">
        <f t="shared" si="2"/>
        <v>0</v>
      </c>
    </row>
    <row r="25" spans="1:19" s="6" customFormat="1" ht="15" x14ac:dyDescent="0.2">
      <c r="A25">
        <f t="shared" si="0"/>
        <v>22</v>
      </c>
      <c r="B25">
        <f>'WL Base'!B6</f>
        <v>-105347.41334124566</v>
      </c>
      <c r="C25" s="6">
        <v>-97732.606984902333</v>
      </c>
      <c r="D25" s="6">
        <v>-104026.81282717291</v>
      </c>
      <c r="E25" s="6">
        <v>-102997.63548999123</v>
      </c>
      <c r="F25" s="6">
        <v>-102479.25552846023</v>
      </c>
      <c r="G25" s="6">
        <v>-96557.129702116639</v>
      </c>
      <c r="H25" s="6">
        <v>-95741.597077019003</v>
      </c>
      <c r="I25" s="6">
        <v>-95178.405394297311</v>
      </c>
      <c r="J25" s="6">
        <v>-101722.53783858637</v>
      </c>
      <c r="K25" s="6">
        <v>-101194.76142204391</v>
      </c>
      <c r="L25" s="6">
        <v>-100228.22069968149</v>
      </c>
      <c r="M25" s="6">
        <v>-94604.669648142895</v>
      </c>
      <c r="N25" s="6">
        <v>-94033.010492127753</v>
      </c>
      <c r="O25" s="6">
        <v>-93271.079310091431</v>
      </c>
      <c r="P25" s="6">
        <v>-98987.843161538287</v>
      </c>
      <c r="Q25" s="6">
        <v>-92163.106715692993</v>
      </c>
      <c r="R25" s="5">
        <f t="shared" si="1"/>
        <v>-104615.48639277995</v>
      </c>
      <c r="S25" s="6" t="b">
        <f t="shared" si="2"/>
        <v>0</v>
      </c>
    </row>
    <row r="26" spans="1:19" s="6" customFormat="1" ht="15" x14ac:dyDescent="0.2">
      <c r="A26">
        <f t="shared" si="0"/>
        <v>23</v>
      </c>
      <c r="B26">
        <f>'WL Base'!B7</f>
        <v>-108849.6548780314</v>
      </c>
      <c r="C26" s="6">
        <v>-101067.53533784357</v>
      </c>
      <c r="D26" s="6">
        <v>-107492.01405669931</v>
      </c>
      <c r="E26" s="6">
        <v>-106446.69639464209</v>
      </c>
      <c r="F26" s="6">
        <v>-105900.77033776407</v>
      </c>
      <c r="G26" s="6">
        <v>-99856.723128786587</v>
      </c>
      <c r="H26" s="6">
        <v>-99025.885693165328</v>
      </c>
      <c r="I26" s="6">
        <v>-98436.352996820002</v>
      </c>
      <c r="J26" s="6">
        <v>-105135.16831593889</v>
      </c>
      <c r="K26" s="6">
        <v>-104579.78643018677</v>
      </c>
      <c r="L26" s="6">
        <v>-103597.90150701279</v>
      </c>
      <c r="M26" s="6">
        <v>-97854.312436624983</v>
      </c>
      <c r="N26" s="6">
        <v>-97256.195662675382</v>
      </c>
      <c r="O26" s="6">
        <v>-96479.899982527408</v>
      </c>
      <c r="P26" s="6">
        <v>-102321.66357774145</v>
      </c>
      <c r="Q26" s="6">
        <v>-95337.861685822019</v>
      </c>
      <c r="R26" s="5">
        <f t="shared" si="1"/>
        <v>-108097.13555773524</v>
      </c>
      <c r="S26" s="6" t="b">
        <f t="shared" si="2"/>
        <v>0</v>
      </c>
    </row>
    <row r="27" spans="1:19" s="6" customFormat="1" ht="15" x14ac:dyDescent="0.2">
      <c r="A27">
        <f t="shared" si="0"/>
        <v>24</v>
      </c>
      <c r="B27">
        <f>'WL Base'!B8</f>
        <v>-112470.96496432203</v>
      </c>
      <c r="C27" s="6">
        <v>-104516.96257581824</v>
      </c>
      <c r="D27" s="6">
        <v>-111075.19232182065</v>
      </c>
      <c r="E27" s="6">
        <v>-110013.67930500563</v>
      </c>
      <c r="F27" s="6">
        <v>-109438.96768118753</v>
      </c>
      <c r="G27" s="6">
        <v>-103269.74598757359</v>
      </c>
      <c r="H27" s="6">
        <v>-102423.48757494718</v>
      </c>
      <c r="I27" s="6">
        <v>-101806.46331585354</v>
      </c>
      <c r="J27" s="6">
        <v>-108664.62872523595</v>
      </c>
      <c r="K27" s="6">
        <v>-108080.40686910696</v>
      </c>
      <c r="L27" s="6">
        <v>-107083.11827800324</v>
      </c>
      <c r="M27" s="6">
        <v>-101216.20435999639</v>
      </c>
      <c r="N27" s="6">
        <v>-100590.48108246052</v>
      </c>
      <c r="O27" s="6">
        <v>-99799.710288189497</v>
      </c>
      <c r="P27" s="6">
        <v>-105769.93427069251</v>
      </c>
      <c r="Q27" s="6">
        <v>-98622.550605540193</v>
      </c>
      <c r="R27" s="5">
        <f t="shared" si="1"/>
        <v>-111697.24483964239</v>
      </c>
      <c r="S27" s="6" t="b">
        <f t="shared" si="2"/>
        <v>0</v>
      </c>
    </row>
    <row r="28" spans="1:19" s="6" customFormat="1" ht="15" x14ac:dyDescent="0.2">
      <c r="A28">
        <f t="shared" si="0"/>
        <v>25</v>
      </c>
      <c r="B28">
        <f>'WL Base'!B9</f>
        <v>-116227.07729650151</v>
      </c>
      <c r="C28" s="6">
        <v>-108092.72893234494</v>
      </c>
      <c r="D28" s="6">
        <v>-114791.66451760792</v>
      </c>
      <c r="E28" s="6">
        <v>-113713.17268867521</v>
      </c>
      <c r="F28" s="6">
        <v>-113108.68506492862</v>
      </c>
      <c r="G28" s="6">
        <v>-106807.74392800736</v>
      </c>
      <c r="H28" s="6">
        <v>-105945.45306845759</v>
      </c>
      <c r="I28" s="6">
        <v>-105299.94294444953</v>
      </c>
      <c r="J28" s="6">
        <v>-112325.12647677437</v>
      </c>
      <c r="K28" s="6">
        <v>-111711.0697424164</v>
      </c>
      <c r="L28" s="6">
        <v>-110697.64010220392</v>
      </c>
      <c r="M28" s="6">
        <v>-104701.12584962547</v>
      </c>
      <c r="N28" s="6">
        <v>-104046.79695027768</v>
      </c>
      <c r="O28" s="6">
        <v>-103240.97993697567</v>
      </c>
      <c r="P28" s="6">
        <v>-109346.06724270695</v>
      </c>
      <c r="Q28" s="6">
        <v>-102027.38983881583</v>
      </c>
      <c r="R28" s="5">
        <f t="shared" si="1"/>
        <v>-115431.31896677156</v>
      </c>
      <c r="S28" s="6" t="b">
        <f t="shared" si="2"/>
        <v>0</v>
      </c>
    </row>
    <row r="29" spans="1:19" s="6" customFormat="1" ht="15" x14ac:dyDescent="0.2">
      <c r="A29">
        <f t="shared" si="0"/>
        <v>26</v>
      </c>
      <c r="B29">
        <f>'WL Base'!B10</f>
        <v>-120122.54572866233</v>
      </c>
      <c r="C29" s="6">
        <v>-111799.20915623219</v>
      </c>
      <c r="D29" s="6">
        <v>-118645.94044158627</v>
      </c>
      <c r="E29" s="6">
        <v>-117549.68011494754</v>
      </c>
      <c r="F29" s="6">
        <v>-116914.38020493939</v>
      </c>
      <c r="G29" s="6">
        <v>-110475.04888567531</v>
      </c>
      <c r="H29" s="6">
        <v>-109596.10612200483</v>
      </c>
      <c r="I29" s="6">
        <v>-108921.07324355101</v>
      </c>
      <c r="J29" s="6">
        <v>-116121.12140330409</v>
      </c>
      <c r="K29" s="6">
        <v>-115476.18916271738</v>
      </c>
      <c r="L29" s="6">
        <v>-114445.87513541592</v>
      </c>
      <c r="M29" s="6">
        <v>-108313.35852611647</v>
      </c>
      <c r="N29" s="6">
        <v>-107629.38231551195</v>
      </c>
      <c r="O29" s="6">
        <v>-106807.94056847785</v>
      </c>
      <c r="P29" s="6">
        <v>-113054.42740657408</v>
      </c>
      <c r="Q29" s="6">
        <v>-105556.56922663406</v>
      </c>
      <c r="R29" s="5">
        <f t="shared" si="1"/>
        <v>-119303.88727302117</v>
      </c>
      <c r="S29" s="6" t="b">
        <f t="shared" si="2"/>
        <v>0</v>
      </c>
    </row>
    <row r="30" spans="1:19" s="6" customFormat="1" ht="15" x14ac:dyDescent="0.2">
      <c r="A30">
        <f t="shared" si="0"/>
        <v>27</v>
      </c>
      <c r="B30">
        <f>'WL Base'!B11</f>
        <v>-124157.83629863281</v>
      </c>
      <c r="C30" s="6">
        <v>-115638.01395611414</v>
      </c>
      <c r="D30" s="6">
        <v>-122638.57963786674</v>
      </c>
      <c r="E30" s="6">
        <v>-121524.02528488364</v>
      </c>
      <c r="F30" s="6">
        <v>-120856.71829638304</v>
      </c>
      <c r="G30" s="6">
        <v>-114273.32357714669</v>
      </c>
      <c r="H30" s="6">
        <v>-113377.2880154718</v>
      </c>
      <c r="I30" s="6">
        <v>-112671.5750128111</v>
      </c>
      <c r="J30" s="6">
        <v>-120053.51794771304</v>
      </c>
      <c r="K30" s="6">
        <v>-119376.51479873646</v>
      </c>
      <c r="L30" s="6">
        <v>-118328.81884942701</v>
      </c>
      <c r="M30" s="6">
        <v>-112054.78702403315</v>
      </c>
      <c r="N30" s="6">
        <v>-111340.00384159402</v>
      </c>
      <c r="O30" s="6">
        <v>-110502.52500636579</v>
      </c>
      <c r="P30" s="6">
        <v>-116896.08284723073</v>
      </c>
      <c r="Q30" s="6">
        <v>-109212.05944634907</v>
      </c>
      <c r="R30" s="5">
        <f t="shared" si="1"/>
        <v>-123315.46673572558</v>
      </c>
      <c r="S30" s="6" t="b">
        <f t="shared" si="2"/>
        <v>0</v>
      </c>
    </row>
    <row r="31" spans="1:19" s="6" customFormat="1" ht="15" x14ac:dyDescent="0.2">
      <c r="A31">
        <f t="shared" si="0"/>
        <v>28</v>
      </c>
      <c r="B31">
        <f>'WL Base'!B12</f>
        <v>-128334.79020188343</v>
      </c>
      <c r="C31" s="6">
        <v>-119611.69833772803</v>
      </c>
      <c r="D31" s="6">
        <v>-126771.47476403382</v>
      </c>
      <c r="E31" s="6">
        <v>-125638.28795240039</v>
      </c>
      <c r="F31" s="6">
        <v>-124937.64942121271</v>
      </c>
      <c r="G31" s="6">
        <v>-118205.1470476464</v>
      </c>
      <c r="H31" s="6">
        <v>-117291.70607334608</v>
      </c>
      <c r="I31" s="6">
        <v>-116554.05329666595</v>
      </c>
      <c r="J31" s="6">
        <v>-124124.43843721834</v>
      </c>
      <c r="K31" s="6">
        <v>-123414.04202947042</v>
      </c>
      <c r="L31" s="6">
        <v>-122348.64082000391</v>
      </c>
      <c r="M31" s="6">
        <v>-115928.13661916168</v>
      </c>
      <c r="N31" s="6">
        <v>-115181.28637074867</v>
      </c>
      <c r="O31" s="6">
        <v>-114327.47757266641</v>
      </c>
      <c r="P31" s="6">
        <v>-120873.24018945203</v>
      </c>
      <c r="Q31" s="6">
        <v>-112996.61899569514</v>
      </c>
      <c r="R31" s="5">
        <f t="shared" si="1"/>
        <v>-127467.92642255442</v>
      </c>
      <c r="S31" s="6" t="b">
        <f t="shared" si="2"/>
        <v>0</v>
      </c>
    </row>
    <row r="32" spans="1:19" s="6" customFormat="1" ht="15" x14ac:dyDescent="0.2">
      <c r="A32">
        <f t="shared" si="0"/>
        <v>29</v>
      </c>
      <c r="B32">
        <f>'WL Base'!B13</f>
        <v>-132657.34377831867</v>
      </c>
      <c r="C32" s="6">
        <v>-123724.28064377826</v>
      </c>
      <c r="D32" s="6">
        <v>-131048.54855388327</v>
      </c>
      <c r="E32" s="6">
        <v>-129896.45560622559</v>
      </c>
      <c r="F32" s="6">
        <v>-129161.0790769938</v>
      </c>
      <c r="G32" s="6">
        <v>-122274.51697385925</v>
      </c>
      <c r="H32" s="6">
        <v>-121343.40324850763</v>
      </c>
      <c r="I32" s="6">
        <v>-120572.48048241736</v>
      </c>
      <c r="J32" s="6">
        <v>-128337.85387632354</v>
      </c>
      <c r="K32" s="6">
        <v>-127592.66098125589</v>
      </c>
      <c r="L32" s="6">
        <v>-126509.29154079194</v>
      </c>
      <c r="M32" s="6">
        <v>-119937.42764397281</v>
      </c>
      <c r="N32" s="6">
        <v>-119157.180416755</v>
      </c>
      <c r="O32" s="6">
        <v>-118286.7911006928</v>
      </c>
      <c r="P32" s="6">
        <v>-124989.83191877061</v>
      </c>
      <c r="Q32" s="6">
        <v>-116914.21706653872</v>
      </c>
      <c r="R32" s="5">
        <f t="shared" si="1"/>
        <v>-131765.194840877</v>
      </c>
      <c r="S32" s="6" t="b">
        <f t="shared" si="2"/>
        <v>0</v>
      </c>
    </row>
    <row r="33" spans="1:19" s="6" customFormat="1" ht="15" x14ac:dyDescent="0.2">
      <c r="A33">
        <f t="shared" si="0"/>
        <v>30</v>
      </c>
      <c r="B33">
        <f>'WL Base'!B14</f>
        <v>-137130.30656777931</v>
      </c>
      <c r="C33" s="6">
        <v>-127980.42031510368</v>
      </c>
      <c r="D33" s="6">
        <v>-135474.57228390998</v>
      </c>
      <c r="E33" s="6">
        <v>-134303.32014795614</v>
      </c>
      <c r="F33" s="6">
        <v>-133531.7329780322</v>
      </c>
      <c r="G33" s="6">
        <v>-126486.05485857232</v>
      </c>
      <c r="H33" s="6">
        <v>-125537.01630372531</v>
      </c>
      <c r="I33" s="6">
        <v>-124731.43293484535</v>
      </c>
      <c r="J33" s="6">
        <v>-132698.51721066097</v>
      </c>
      <c r="K33" s="6">
        <v>-131917.05895132959</v>
      </c>
      <c r="L33" s="6">
        <v>-130815.47763013377</v>
      </c>
      <c r="M33" s="6">
        <v>-124087.25847972918</v>
      </c>
      <c r="N33" s="6">
        <v>-123272.2243161262</v>
      </c>
      <c r="O33" s="6">
        <v>-122385.01835797033</v>
      </c>
      <c r="P33" s="6">
        <v>-129250.5256402322</v>
      </c>
      <c r="Q33" s="6">
        <v>-120969.36803956758</v>
      </c>
      <c r="R33" s="5">
        <f t="shared" si="1"/>
        <v>-136212.06016027217</v>
      </c>
      <c r="S33" s="6" t="b">
        <f t="shared" si="2"/>
        <v>0</v>
      </c>
    </row>
    <row r="34" spans="1:19" s="6" customFormat="1" ht="15" x14ac:dyDescent="0.2">
      <c r="A34">
        <f t="shared" si="0"/>
        <v>31</v>
      </c>
      <c r="B34">
        <f>'WL Base'!B15</f>
        <v>-141756.60609620769</v>
      </c>
      <c r="C34" s="6">
        <v>-132383.49732221852</v>
      </c>
      <c r="D34" s="6">
        <v>-140052.50017290731</v>
      </c>
      <c r="E34" s="6">
        <v>-138858.28140231283</v>
      </c>
      <c r="F34" s="6">
        <v>-138052.59428270822</v>
      </c>
      <c r="G34" s="6">
        <v>-130843.14849331044</v>
      </c>
      <c r="H34" s="6">
        <v>-129873.44345112027</v>
      </c>
      <c r="I34" s="6">
        <v>-129034.30574722269</v>
      </c>
      <c r="J34" s="6">
        <v>-137205.96847346454</v>
      </c>
      <c r="K34" s="6">
        <v>-136390.24119139477</v>
      </c>
      <c r="L34" s="6">
        <v>-135266.89833022736</v>
      </c>
      <c r="M34" s="6">
        <v>-128378.61535887227</v>
      </c>
      <c r="N34" s="6">
        <v>-127529.81768992577</v>
      </c>
      <c r="O34" s="6">
        <v>-126623.24488252049</v>
      </c>
      <c r="P34" s="6">
        <v>-133655.14855806381</v>
      </c>
      <c r="Q34" s="6">
        <v>-125163.23672608405</v>
      </c>
      <c r="R34" s="5">
        <f t="shared" si="1"/>
        <v>-140811.46417274734</v>
      </c>
      <c r="S34" s="6" t="b">
        <f t="shared" si="2"/>
        <v>0</v>
      </c>
    </row>
    <row r="35" spans="1:19" s="6" customFormat="1" ht="15" x14ac:dyDescent="0.2">
      <c r="A35">
        <f t="shared" si="0"/>
        <v>32</v>
      </c>
      <c r="B35">
        <f>'WL Base'!B16</f>
        <v>-146536.14819959676</v>
      </c>
      <c r="C35" s="6">
        <v>-136934.77899799266</v>
      </c>
      <c r="D35" s="6">
        <v>-144782.36589450014</v>
      </c>
      <c r="E35" s="6">
        <v>-143565.1438427344</v>
      </c>
      <c r="F35" s="6">
        <v>-142723.84168564886</v>
      </c>
      <c r="G35" s="6">
        <v>-135347.14558211266</v>
      </c>
      <c r="H35" s="6">
        <v>-134356.66644895647</v>
      </c>
      <c r="I35" s="6">
        <v>-133482.53712660979</v>
      </c>
      <c r="J35" s="6">
        <v>-141864.01231013003</v>
      </c>
      <c r="K35" s="6">
        <v>-141012.50283067112</v>
      </c>
      <c r="L35" s="6">
        <v>-139867.35682727626</v>
      </c>
      <c r="M35" s="6">
        <v>-132815.47043075922</v>
      </c>
      <c r="N35" s="6">
        <v>-131931.47084136686</v>
      </c>
      <c r="O35" s="6">
        <v>-131005.43015306565</v>
      </c>
      <c r="P35" s="6">
        <v>-138207.50127603547</v>
      </c>
      <c r="Q35" s="6">
        <v>-129499.7709247575</v>
      </c>
      <c r="R35" s="5">
        <f t="shared" si="1"/>
        <v>-145563.38248692389</v>
      </c>
      <c r="S35" s="6" t="b">
        <f t="shared" si="2"/>
        <v>0</v>
      </c>
    </row>
    <row r="36" spans="1:19" s="6" customFormat="1" ht="15" x14ac:dyDescent="0.2">
      <c r="A36">
        <f t="shared" si="0"/>
        <v>33</v>
      </c>
      <c r="B36">
        <f>'WL Base'!B17</f>
        <v>-151471.25245551931</v>
      </c>
      <c r="C36" s="6">
        <v>-141637.22717803108</v>
      </c>
      <c r="D36" s="6">
        <v>-149666.54185471282</v>
      </c>
      <c r="E36" s="6">
        <v>-148426.45097046555</v>
      </c>
      <c r="F36" s="6">
        <v>-147547.90654705319</v>
      </c>
      <c r="G36" s="6">
        <v>-140001.03645541059</v>
      </c>
      <c r="H36" s="6">
        <v>-138989.80145499585</v>
      </c>
      <c r="I36" s="6">
        <v>-138079.14839514525</v>
      </c>
      <c r="J36" s="6">
        <v>-146675.23692026929</v>
      </c>
      <c r="K36" s="6">
        <v>-145786.32172744744</v>
      </c>
      <c r="L36" s="6">
        <v>-144619.4909471717</v>
      </c>
      <c r="M36" s="6">
        <v>-137400.96233922755</v>
      </c>
      <c r="N36" s="6">
        <v>-136480.22883992514</v>
      </c>
      <c r="O36" s="6">
        <v>-135534.73692922786</v>
      </c>
      <c r="P36" s="6">
        <v>-142910.26054108419</v>
      </c>
      <c r="Q36" s="6">
        <v>-133982.15157195847</v>
      </c>
      <c r="R36" s="5">
        <f t="shared" si="1"/>
        <v>-150470.16329344589</v>
      </c>
      <c r="S36" s="6" t="b">
        <f t="shared" si="2"/>
        <v>0</v>
      </c>
    </row>
    <row r="37" spans="1:19" s="6" customFormat="1" ht="15" x14ac:dyDescent="0.2">
      <c r="A37">
        <f t="shared" si="0"/>
        <v>34</v>
      </c>
      <c r="B37">
        <f>'WL Base'!B18</f>
        <v>-156568.07757012767</v>
      </c>
      <c r="C37" s="6">
        <v>-146496.5496352347</v>
      </c>
      <c r="D37" s="6">
        <v>-154711.11972727103</v>
      </c>
      <c r="E37" s="6">
        <v>-153448.27120423052</v>
      </c>
      <c r="F37" s="6">
        <v>-152530.80188538416</v>
      </c>
      <c r="G37" s="6">
        <v>-144810.47205207698</v>
      </c>
      <c r="H37" s="6">
        <v>-143778.48800239895</v>
      </c>
      <c r="I37" s="6">
        <v>-142829.72355573269</v>
      </c>
      <c r="J37" s="6">
        <v>-151645.64540942915</v>
      </c>
      <c r="K37" s="6">
        <v>-150717.64551701318</v>
      </c>
      <c r="L37" s="6">
        <v>-149529.22713495779</v>
      </c>
      <c r="M37" s="6">
        <v>-142140.67484160091</v>
      </c>
      <c r="N37" s="6">
        <v>-141181.61984540668</v>
      </c>
      <c r="O37" s="6">
        <v>-140216.68327393301</v>
      </c>
      <c r="P37" s="6">
        <v>-147769.28905546901</v>
      </c>
      <c r="Q37" s="6">
        <v>-138615.84191992407</v>
      </c>
      <c r="R37" s="5">
        <f t="shared" si="1"/>
        <v>-155537.92812295377</v>
      </c>
      <c r="S37" s="6" t="b">
        <f t="shared" si="2"/>
        <v>0</v>
      </c>
    </row>
    <row r="38" spans="1:19" s="6" customFormat="1" ht="15" x14ac:dyDescent="0.2">
      <c r="A38">
        <f t="shared" si="0"/>
        <v>35</v>
      </c>
      <c r="B38">
        <f>'WL Base'!B19</f>
        <v>-161827.802465165</v>
      </c>
      <c r="C38" s="6">
        <v>-151514.93622482469</v>
      </c>
      <c r="D38" s="6">
        <v>-159917.37519925262</v>
      </c>
      <c r="E38" s="6">
        <v>-158632.13338845523</v>
      </c>
      <c r="F38" s="6">
        <v>-157673.91278334876</v>
      </c>
      <c r="G38" s="6">
        <v>-149777.70346826955</v>
      </c>
      <c r="H38" s="6">
        <v>-148725.1651441897</v>
      </c>
      <c r="I38" s="6">
        <v>-147736.58223187685</v>
      </c>
      <c r="J38" s="6">
        <v>-156776.85148587587</v>
      </c>
      <c r="K38" s="6">
        <v>-155807.94678362308</v>
      </c>
      <c r="L38" s="6">
        <v>-154598.27481762832</v>
      </c>
      <c r="M38" s="6">
        <v>-147037.09931254762</v>
      </c>
      <c r="N38" s="6">
        <v>-146038.01769327049</v>
      </c>
      <c r="O38" s="6">
        <v>-145053.81886136031</v>
      </c>
      <c r="P38" s="6">
        <v>-152786.37261959439</v>
      </c>
      <c r="Q38" s="6">
        <v>-143403.43755076834</v>
      </c>
      <c r="R38" s="5">
        <f t="shared" si="1"/>
        <v>-160767.90862558945</v>
      </c>
      <c r="S38" s="6" t="b">
        <f t="shared" si="2"/>
        <v>0</v>
      </c>
    </row>
    <row r="39" spans="1:19" s="6" customFormat="1" ht="15" x14ac:dyDescent="0.2">
      <c r="A39">
        <f t="shared" si="0"/>
        <v>36</v>
      </c>
      <c r="B39">
        <f>'WL Base'!B20</f>
        <v>-167255.72196523956</v>
      </c>
      <c r="C39" s="6">
        <v>-156697.53577645571</v>
      </c>
      <c r="D39" s="6">
        <v>-165290.57166065744</v>
      </c>
      <c r="E39" s="6">
        <v>-163983.34594824945</v>
      </c>
      <c r="F39" s="6">
        <v>-162982.46482369839</v>
      </c>
      <c r="G39" s="6">
        <v>-154907.84896975217</v>
      </c>
      <c r="H39" s="6">
        <v>-153834.9913054058</v>
      </c>
      <c r="I39" s="6">
        <v>-152804.80584637949</v>
      </c>
      <c r="J39" s="6">
        <v>-162074.13074336914</v>
      </c>
      <c r="K39" s="6">
        <v>-161062.41891493442</v>
      </c>
      <c r="L39" s="6">
        <v>-159831.87018345535</v>
      </c>
      <c r="M39" s="6">
        <v>-152095.3622812964</v>
      </c>
      <c r="N39" s="6">
        <v>-151054.47237052818</v>
      </c>
      <c r="O39" s="6">
        <v>-150051.23186664685</v>
      </c>
      <c r="P39" s="6">
        <v>-157966.71393340078</v>
      </c>
      <c r="Q39" s="6">
        <v>-148349.99399135975</v>
      </c>
      <c r="R39" s="5">
        <f t="shared" si="1"/>
        <v>-166165.38198428991</v>
      </c>
      <c r="S39" s="6" t="b">
        <f t="shared" si="2"/>
        <v>0</v>
      </c>
    </row>
    <row r="40" spans="1:19" s="6" customFormat="1" ht="15" x14ac:dyDescent="0.2">
      <c r="A40">
        <f t="shared" si="0"/>
        <v>37</v>
      </c>
      <c r="B40">
        <f>'WL Base'!B21</f>
        <v>-172853.86713269222</v>
      </c>
      <c r="C40" s="6">
        <v>-162047.17099607814</v>
      </c>
      <c r="D40" s="6">
        <v>-170832.81665538804</v>
      </c>
      <c r="E40" s="6">
        <v>-169504.2468730557</v>
      </c>
      <c r="F40" s="6">
        <v>-168458.6516937938</v>
      </c>
      <c r="G40" s="6">
        <v>-160203.77969727322</v>
      </c>
      <c r="H40" s="6">
        <v>-159111.01377665304</v>
      </c>
      <c r="I40" s="6">
        <v>-158037.31936079386</v>
      </c>
      <c r="J40" s="6">
        <v>-167539.88731641287</v>
      </c>
      <c r="K40" s="6">
        <v>-166483.32421836216</v>
      </c>
      <c r="L40" s="6">
        <v>-165232.49161812989</v>
      </c>
      <c r="M40" s="6">
        <v>-157318.55147586085</v>
      </c>
      <c r="N40" s="6">
        <v>-156233.95108544832</v>
      </c>
      <c r="O40" s="6">
        <v>-155212.05465970002</v>
      </c>
      <c r="P40" s="6">
        <v>-163312.8503157337</v>
      </c>
      <c r="Q40" s="6">
        <v>-153458.67839953364</v>
      </c>
      <c r="R40" s="5">
        <f t="shared" si="1"/>
        <v>-171732.4208642891</v>
      </c>
      <c r="S40" s="6" t="b">
        <f t="shared" si="2"/>
        <v>0</v>
      </c>
    </row>
    <row r="41" spans="1:19" s="6" customFormat="1" ht="15" x14ac:dyDescent="0.2">
      <c r="A41">
        <f t="shared" si="0"/>
        <v>38</v>
      </c>
      <c r="B41">
        <f>'WL Base'!B22</f>
        <v>-178617.83051675433</v>
      </c>
      <c r="C41" s="6">
        <v>-167561.97412939204</v>
      </c>
      <c r="D41" s="6">
        <v>-176539.98607247049</v>
      </c>
      <c r="E41" s="6">
        <v>-175191.29668407064</v>
      </c>
      <c r="F41" s="6">
        <v>-174098.67315532654</v>
      </c>
      <c r="G41" s="6">
        <v>-165663.82996800906</v>
      </c>
      <c r="H41" s="6">
        <v>-164552.005699445</v>
      </c>
      <c r="I41" s="6">
        <v>-163432.68734540555</v>
      </c>
      <c r="J41" s="6">
        <v>-173170.83781435862</v>
      </c>
      <c r="K41" s="6">
        <v>-172067.12454358459</v>
      </c>
      <c r="L41" s="6">
        <v>-170797.14822492903</v>
      </c>
      <c r="M41" s="6">
        <v>-162705.62133703663</v>
      </c>
      <c r="N41" s="6">
        <v>-161575.2041319939</v>
      </c>
      <c r="O41" s="6">
        <v>-160535.44805343743</v>
      </c>
      <c r="P41" s="6">
        <v>-168822.02737465021</v>
      </c>
      <c r="Q41" s="6">
        <v>-158728.81787141252</v>
      </c>
      <c r="R41" s="5">
        <f t="shared" si="1"/>
        <v>-177464.77301062638</v>
      </c>
      <c r="S41" s="6" t="b">
        <f t="shared" si="2"/>
        <v>0</v>
      </c>
    </row>
    <row r="42" spans="1:19" s="6" customFormat="1" ht="15" x14ac:dyDescent="0.2">
      <c r="A42">
        <f t="shared" si="0"/>
        <v>39</v>
      </c>
      <c r="B42">
        <f>'WL Base'!B23</f>
        <v>-184547.70391378409</v>
      </c>
      <c r="C42" s="6">
        <v>-173243.29647462085</v>
      </c>
      <c r="D42" s="6">
        <v>-182412.31418961706</v>
      </c>
      <c r="E42" s="6">
        <v>-181045.08726154751</v>
      </c>
      <c r="F42" s="6">
        <v>-179902.92565563085</v>
      </c>
      <c r="G42" s="6">
        <v>-171289.45270296553</v>
      </c>
      <c r="H42" s="6">
        <v>-170159.69839408752</v>
      </c>
      <c r="I42" s="6">
        <v>-168992.47771499772</v>
      </c>
      <c r="J42" s="6">
        <v>-178967.70090087753</v>
      </c>
      <c r="K42" s="6">
        <v>-177814.34696702467</v>
      </c>
      <c r="L42" s="6">
        <v>-176526.70274161058</v>
      </c>
      <c r="M42" s="6">
        <v>-168258.39235827705</v>
      </c>
      <c r="N42" s="6">
        <v>-167079.89148888981</v>
      </c>
      <c r="O42" s="6">
        <v>-166023.33321306141</v>
      </c>
      <c r="P42" s="6">
        <v>-174495.22370809002</v>
      </c>
      <c r="Q42" s="6">
        <v>-164162.41397046729</v>
      </c>
      <c r="R42" s="5">
        <f t="shared" si="1"/>
        <v>-183362.6081048421</v>
      </c>
      <c r="S42" s="6" t="b">
        <f t="shared" si="2"/>
        <v>0</v>
      </c>
    </row>
    <row r="43" spans="1:19" s="6" customFormat="1" ht="15" x14ac:dyDescent="0.2">
      <c r="A43">
        <f t="shared" si="0"/>
        <v>40</v>
      </c>
      <c r="B43">
        <f>'WL Base'!B24</f>
        <v>-190649.38006048169</v>
      </c>
      <c r="C43" s="6">
        <v>-179096.7351082672</v>
      </c>
      <c r="D43" s="6">
        <v>-188455.6565606893</v>
      </c>
      <c r="E43" s="6">
        <v>-187071.53677236405</v>
      </c>
      <c r="F43" s="6">
        <v>-185877.22049654761</v>
      </c>
      <c r="G43" s="6">
        <v>-177086.21494127484</v>
      </c>
      <c r="H43" s="6">
        <v>-175939.72285583225</v>
      </c>
      <c r="I43" s="6">
        <v>-174722.22131707601</v>
      </c>
      <c r="J43" s="6">
        <v>-184936.35642419543</v>
      </c>
      <c r="K43" s="6">
        <v>-183730.76546981078</v>
      </c>
      <c r="L43" s="6">
        <v>-182426.98942979184</v>
      </c>
      <c r="M43" s="6">
        <v>-173982.46384681272</v>
      </c>
      <c r="N43" s="6">
        <v>-172753.51312457002</v>
      </c>
      <c r="O43" s="6">
        <v>-171681.27134905304</v>
      </c>
      <c r="P43" s="6">
        <v>-180338.23514903378</v>
      </c>
      <c r="Q43" s="6">
        <v>-169764.99547273084</v>
      </c>
      <c r="R43" s="5">
        <f t="shared" si="1"/>
        <v>-189431.79812131688</v>
      </c>
      <c r="S43" s="6" t="b">
        <f t="shared" si="2"/>
        <v>0</v>
      </c>
    </row>
    <row r="44" spans="1:19" s="6" customFormat="1" ht="15" x14ac:dyDescent="0.2">
      <c r="A44">
        <f t="shared" si="0"/>
        <v>41</v>
      </c>
      <c r="B44">
        <f>'WL Base'!B25</f>
        <v>-196928.23178447603</v>
      </c>
      <c r="C44" s="6">
        <v>-185127.54214135831</v>
      </c>
      <c r="D44" s="6">
        <v>-194675.36943375296</v>
      </c>
      <c r="E44" s="6">
        <v>-193269.39949008528</v>
      </c>
      <c r="F44" s="6">
        <v>-192026.89335718012</v>
      </c>
      <c r="G44" s="6">
        <v>-183059.35416239605</v>
      </c>
      <c r="H44" s="6">
        <v>-181892.45241204105</v>
      </c>
      <c r="I44" s="6">
        <v>-180627.13712260409</v>
      </c>
      <c r="J44" s="6">
        <v>-191075.74945951032</v>
      </c>
      <c r="K44" s="6">
        <v>-189821.69768555681</v>
      </c>
      <c r="L44" s="6">
        <v>-188497.17114456452</v>
      </c>
      <c r="M44" s="6">
        <v>-179878.34877742041</v>
      </c>
      <c r="N44" s="6">
        <v>-178601.27150175019</v>
      </c>
      <c r="O44" s="6">
        <v>-177509.93414006382</v>
      </c>
      <c r="P44" s="6">
        <v>-186350.40049864072</v>
      </c>
      <c r="Q44" s="6">
        <v>-175537.36169825398</v>
      </c>
      <c r="R44" s="5">
        <f t="shared" si="1"/>
        <v>-195677.70644037012</v>
      </c>
      <c r="S44" s="6" t="b">
        <f t="shared" si="2"/>
        <v>0</v>
      </c>
    </row>
    <row r="45" spans="1:19" s="6" customFormat="1" ht="15" x14ac:dyDescent="0.2">
      <c r="A45">
        <f t="shared" si="0"/>
        <v>42</v>
      </c>
      <c r="B45">
        <f>'WL Base'!B26</f>
        <v>-203383.5900015537</v>
      </c>
      <c r="C45" s="6">
        <v>-191336.504942995</v>
      </c>
      <c r="D45" s="6">
        <v>-201070.95914746885</v>
      </c>
      <c r="E45" s="6">
        <v>-199644.54604217334</v>
      </c>
      <c r="F45" s="6">
        <v>-198351.65082635547</v>
      </c>
      <c r="G45" s="6">
        <v>-189209.78801072371</v>
      </c>
      <c r="H45" s="6">
        <v>-188023.50813119943</v>
      </c>
      <c r="I45" s="6">
        <v>-186708.29079068091</v>
      </c>
      <c r="J45" s="6">
        <v>-197391.72101819029</v>
      </c>
      <c r="K45" s="6">
        <v>-196087.0119943622</v>
      </c>
      <c r="L45" s="6">
        <v>-194743.05339278077</v>
      </c>
      <c r="M45" s="6">
        <v>-185951.64482625862</v>
      </c>
      <c r="N45" s="6">
        <v>-184624.35128290005</v>
      </c>
      <c r="O45" s="6">
        <v>-183514.89072400596</v>
      </c>
      <c r="P45" s="6">
        <v>-192537.49509999336</v>
      </c>
      <c r="Q45" s="6">
        <v>-181485.05714400692</v>
      </c>
      <c r="R45" s="5">
        <f t="shared" si="1"/>
        <v>-202099.76000210573</v>
      </c>
      <c r="S45" s="6" t="b">
        <f t="shared" si="2"/>
        <v>0</v>
      </c>
    </row>
    <row r="46" spans="1:19" s="6" customFormat="1" ht="15" x14ac:dyDescent="0.2">
      <c r="A46">
        <f t="shared" si="0"/>
        <v>43</v>
      </c>
      <c r="B46">
        <f>'WL Base'!B27</f>
        <v>-210023.92696936536</v>
      </c>
      <c r="C46" s="6">
        <v>-197731.20965201536</v>
      </c>
      <c r="D46" s="6">
        <v>-207650.79211748892</v>
      </c>
      <c r="E46" s="6">
        <v>-206205.30146492692</v>
      </c>
      <c r="F46" s="6">
        <v>-204859.73619231244</v>
      </c>
      <c r="G46" s="6">
        <v>-195545.02246712905</v>
      </c>
      <c r="H46" s="6">
        <v>-194340.382573126</v>
      </c>
      <c r="I46" s="6">
        <v>-192973.09453404296</v>
      </c>
      <c r="J46" s="6">
        <v>-203892.49457805528</v>
      </c>
      <c r="K46" s="6">
        <v>-202534.85018931123</v>
      </c>
      <c r="L46" s="6">
        <v>-201172.7414200863</v>
      </c>
      <c r="M46" s="6">
        <v>-192209.76682937809</v>
      </c>
      <c r="N46" s="6">
        <v>-190830.0869551514</v>
      </c>
      <c r="O46" s="6">
        <v>-189703.46495309626</v>
      </c>
      <c r="P46" s="6">
        <v>-198907.52666696403</v>
      </c>
      <c r="Q46" s="6">
        <v>-187615.33019355731</v>
      </c>
      <c r="R46" s="5">
        <f t="shared" si="1"/>
        <v>-208706.37260529952</v>
      </c>
      <c r="S46" s="6" t="b">
        <f t="shared" si="2"/>
        <v>0</v>
      </c>
    </row>
    <row r="47" spans="1:19" s="6" customFormat="1" ht="15" x14ac:dyDescent="0.2">
      <c r="A47">
        <f t="shared" si="0"/>
        <v>44</v>
      </c>
      <c r="B47">
        <f>'WL Base'!B28</f>
        <v>-216849.51794194547</v>
      </c>
      <c r="C47" s="6">
        <v>-204313.14017648785</v>
      </c>
      <c r="D47" s="6">
        <v>-214415.29536520253</v>
      </c>
      <c r="E47" s="6">
        <v>-212952.41437609232</v>
      </c>
      <c r="F47" s="6">
        <v>-211551.74971456509</v>
      </c>
      <c r="G47" s="6">
        <v>-202066.65681126088</v>
      </c>
      <c r="H47" s="6">
        <v>-200844.93698895763</v>
      </c>
      <c r="I47" s="6">
        <v>-199423.27863218455</v>
      </c>
      <c r="J47" s="6">
        <v>-210578.95675006919</v>
      </c>
      <c r="K47" s="6">
        <v>-209165.95247250117</v>
      </c>
      <c r="L47" s="6">
        <v>-207787.27913180055</v>
      </c>
      <c r="M47" s="6">
        <v>-198654.67986095836</v>
      </c>
      <c r="N47" s="6">
        <v>-197220.31403936792</v>
      </c>
      <c r="O47" s="6">
        <v>-196077.73956744626</v>
      </c>
      <c r="P47" s="6">
        <v>-205461.66598186427</v>
      </c>
      <c r="Q47" s="6">
        <v>-193930.35792860246</v>
      </c>
      <c r="R47" s="5">
        <f t="shared" si="1"/>
        <v>-215497.90257709846</v>
      </c>
      <c r="S47" s="6" t="b">
        <f t="shared" si="2"/>
        <v>0</v>
      </c>
    </row>
    <row r="48" spans="1:19" s="6" customFormat="1" ht="15" x14ac:dyDescent="0.2">
      <c r="A48">
        <f t="shared" si="0"/>
        <v>45</v>
      </c>
      <c r="B48">
        <f>'WL Base'!B29</f>
        <v>-223864.05391782508</v>
      </c>
      <c r="C48" s="6">
        <v>-211086.32860873095</v>
      </c>
      <c r="D48" s="6">
        <v>-221368.20864802148</v>
      </c>
      <c r="E48" s="6">
        <v>-219889.81178193999</v>
      </c>
      <c r="F48" s="6">
        <v>-218431.48600813866</v>
      </c>
      <c r="G48" s="6">
        <v>-208778.76203792423</v>
      </c>
      <c r="H48" s="6">
        <v>-207541.40581274478</v>
      </c>
      <c r="I48" s="6">
        <v>-206062.95725263047</v>
      </c>
      <c r="J48" s="6">
        <v>-217455.07676031528</v>
      </c>
      <c r="K48" s="6">
        <v>-215984.15705850872</v>
      </c>
      <c r="L48" s="6">
        <v>-214590.68300023672</v>
      </c>
      <c r="M48" s="6">
        <v>-205290.6511630298</v>
      </c>
      <c r="N48" s="6">
        <v>-203799.18050873716</v>
      </c>
      <c r="O48" s="6">
        <v>-202642.0179206921</v>
      </c>
      <c r="P48" s="6">
        <v>-212203.96684604551</v>
      </c>
      <c r="Q48" s="6">
        <v>-200434.47171743852</v>
      </c>
      <c r="R48" s="5">
        <f t="shared" si="1"/>
        <v>-222478.06742371965</v>
      </c>
      <c r="S48" s="6" t="b">
        <f t="shared" si="2"/>
        <v>0</v>
      </c>
    </row>
    <row r="49" spans="1:19" s="6" customFormat="1" ht="15" x14ac:dyDescent="0.2">
      <c r="A49">
        <f t="shared" si="0"/>
        <v>46</v>
      </c>
      <c r="B49">
        <f>'WL Base'!B30</f>
        <v>-231070.3079499751</v>
      </c>
      <c r="C49" s="6">
        <v>-218054.11183480304</v>
      </c>
      <c r="D49" s="6">
        <v>-228512.38462186788</v>
      </c>
      <c r="E49" s="6">
        <v>-227020.5854140915</v>
      </c>
      <c r="F49" s="6">
        <v>-225501.88819913939</v>
      </c>
      <c r="G49" s="6">
        <v>-215684.73894589927</v>
      </c>
      <c r="H49" s="6">
        <v>-214433.39551221425</v>
      </c>
      <c r="I49" s="6">
        <v>-212895.60320325123</v>
      </c>
      <c r="J49" s="6">
        <v>-224524.01729216802</v>
      </c>
      <c r="K49" s="6">
        <v>-222992.47978609236</v>
      </c>
      <c r="L49" s="6">
        <v>-221586.19611527407</v>
      </c>
      <c r="M49" s="6">
        <v>-212121.34325644339</v>
      </c>
      <c r="N49" s="6">
        <v>-210570.21651729479</v>
      </c>
      <c r="O49" s="6">
        <v>-209400.02543471064</v>
      </c>
      <c r="P49" s="6">
        <v>-219137.73677550236</v>
      </c>
      <c r="Q49" s="6">
        <v>-207131.44685628096</v>
      </c>
      <c r="R49" s="5">
        <f t="shared" si="1"/>
        <v>-229649.68368043384</v>
      </c>
      <c r="S49" s="6" t="b">
        <f t="shared" si="2"/>
        <v>0</v>
      </c>
    </row>
    <row r="50" spans="1:19" s="6" customFormat="1" ht="15" x14ac:dyDescent="0.2">
      <c r="A50">
        <f t="shared" si="0"/>
        <v>47</v>
      </c>
      <c r="B50">
        <f>'WL Base'!B31</f>
        <v>-238472.80545015124</v>
      </c>
      <c r="C50" s="6">
        <v>-225221.15520428246</v>
      </c>
      <c r="D50" s="6">
        <v>-235852.37743104837</v>
      </c>
      <c r="E50" s="6">
        <v>-234349.4668188628</v>
      </c>
      <c r="F50" s="6">
        <v>-232767.54247187855</v>
      </c>
      <c r="G50" s="6">
        <v>-222789.27903287113</v>
      </c>
      <c r="H50" s="6">
        <v>-214433.39551221425</v>
      </c>
      <c r="I50" s="6">
        <v>-219925.93664021467</v>
      </c>
      <c r="J50" s="6">
        <v>-231790.53350785954</v>
      </c>
      <c r="K50" s="6">
        <v>-230195.5320235696</v>
      </c>
      <c r="L50" s="6">
        <v>-228778.59968216025</v>
      </c>
      <c r="M50" s="6">
        <v>-219151.62968649616</v>
      </c>
      <c r="N50" s="6">
        <v>-217538.1643247387</v>
      </c>
      <c r="O50" s="6">
        <v>-216356.65826342991</v>
      </c>
      <c r="P50" s="6">
        <v>-226267.77718606617</v>
      </c>
      <c r="Q50" s="6">
        <v>-214026.19661800735</v>
      </c>
      <c r="R50" s="5">
        <f t="shared" si="1"/>
        <v>-237017.29231371611</v>
      </c>
      <c r="S50" s="6" t="b">
        <f t="shared" si="2"/>
        <v>0</v>
      </c>
    </row>
    <row r="51" spans="1:19" s="6" customFormat="1" ht="15" x14ac:dyDescent="0.2">
      <c r="A51">
        <f t="shared" si="0"/>
        <v>48</v>
      </c>
      <c r="B51">
        <f>'WL Base'!B32</f>
        <v>-246067.92867741489</v>
      </c>
      <c r="C51" s="6">
        <v>-232585.87326414746</v>
      </c>
      <c r="D51" s="6">
        <v>-243384.84608259052</v>
      </c>
      <c r="E51" s="6">
        <v>-241873.65362565249</v>
      </c>
      <c r="F51" s="6">
        <v>-240225.4256657412</v>
      </c>
      <c r="G51" s="6">
        <v>-230091.01749362212</v>
      </c>
      <c r="H51" s="6">
        <v>-228817.57429359047</v>
      </c>
      <c r="I51" s="6">
        <v>-227152.84534460198</v>
      </c>
      <c r="J51" s="6">
        <v>-239252.07774393688</v>
      </c>
      <c r="K51" s="6">
        <v>-237590.54899253548</v>
      </c>
      <c r="L51" s="6">
        <v>-236165.63830125984</v>
      </c>
      <c r="M51" s="6">
        <v>-226380.79131635063</v>
      </c>
      <c r="N51" s="6">
        <v>-224702.11637548669</v>
      </c>
      <c r="O51" s="6">
        <v>-223511.42814322567</v>
      </c>
      <c r="P51" s="6">
        <v>-233592.07006064581</v>
      </c>
      <c r="Q51" s="6">
        <v>-221118.4196069559</v>
      </c>
      <c r="R51" s="5">
        <f t="shared" si="1"/>
        <v>-244577.42750262731</v>
      </c>
      <c r="S51" s="6" t="b">
        <f t="shared" si="2"/>
        <v>0</v>
      </c>
    </row>
    <row r="52" spans="1:19" s="6" customFormat="1" ht="15" x14ac:dyDescent="0.2">
      <c r="A52">
        <f t="shared" si="0"/>
        <v>49</v>
      </c>
      <c r="B52">
        <f>'WL Base'!B33</f>
        <v>-253852.31237645005</v>
      </c>
      <c r="C52" s="6">
        <v>-240146.7832343521</v>
      </c>
      <c r="D52" s="6">
        <v>-251106.69307795732</v>
      </c>
      <c r="E52" s="6">
        <v>-249590.59068164337</v>
      </c>
      <c r="F52" s="6">
        <v>-247872.7481000844</v>
      </c>
      <c r="G52" s="6">
        <v>-237588.68940742384</v>
      </c>
      <c r="H52" s="6">
        <v>-228817.57429359047</v>
      </c>
      <c r="I52" s="6">
        <v>-234575.31402699507</v>
      </c>
      <c r="J52" s="6">
        <v>-246906.34136351189</v>
      </c>
      <c r="K52" s="6">
        <v>-245174.99150019532</v>
      </c>
      <c r="L52" s="6">
        <v>-243745.28648011261</v>
      </c>
      <c r="M52" s="6">
        <v>-233808.21584049327</v>
      </c>
      <c r="N52" s="6">
        <v>-232061.25983763605</v>
      </c>
      <c r="O52" s="6">
        <v>-230863.95105059055</v>
      </c>
      <c r="P52" s="6">
        <v>-241108.82010324235</v>
      </c>
      <c r="Q52" s="6">
        <v>-228407.91673816385</v>
      </c>
      <c r="R52" s="5">
        <f t="shared" si="1"/>
        <v>-252326.87104599457</v>
      </c>
      <c r="S52" s="6" t="b">
        <f t="shared" si="2"/>
        <v>0</v>
      </c>
    </row>
    <row r="53" spans="1:19" s="6" customFormat="1" ht="15" x14ac:dyDescent="0.2">
      <c r="A53">
        <f t="shared" si="0"/>
        <v>50</v>
      </c>
      <c r="B53">
        <f>'WL Base'!B34</f>
        <v>-261830.3652899047</v>
      </c>
      <c r="C53" s="6">
        <v>-247908.34849740006</v>
      </c>
      <c r="D53" s="6">
        <v>-259022.36195775197</v>
      </c>
      <c r="E53" s="6">
        <v>-257504.94845897696</v>
      </c>
      <c r="F53" s="6">
        <v>-255713.99300274297</v>
      </c>
      <c r="G53" s="6">
        <v>-245286.79640215871</v>
      </c>
      <c r="H53" s="6">
        <v>-244001.84131218938</v>
      </c>
      <c r="I53" s="6">
        <v>-242197.88739100489</v>
      </c>
      <c r="J53" s="6">
        <v>-254758.024288004</v>
      </c>
      <c r="K53" s="6">
        <v>-252953.37472290723</v>
      </c>
      <c r="L53" s="6">
        <v>-251522.27750517731</v>
      </c>
      <c r="M53" s="6">
        <v>-241438.64930804149</v>
      </c>
      <c r="N53" s="6">
        <v>-239620.17365939706</v>
      </c>
      <c r="O53" s="6">
        <v>-238419.0092017987</v>
      </c>
      <c r="P53" s="6">
        <v>-248822.78726218201</v>
      </c>
      <c r="Q53" s="6">
        <v>-235899.49874295888</v>
      </c>
      <c r="R53" s="5">
        <f t="shared" si="1"/>
        <v>-260270.05072375189</v>
      </c>
      <c r="S53" s="6" t="b">
        <f t="shared" si="2"/>
        <v>0</v>
      </c>
    </row>
    <row r="54" spans="1:19" s="6" customFormat="1" ht="15" x14ac:dyDescent="0.2">
      <c r="A54">
        <f t="shared" si="0"/>
        <v>51</v>
      </c>
      <c r="B54">
        <f>'WL Base'!B35</f>
        <v>-270002.88047525467</v>
      </c>
      <c r="C54" s="6">
        <v>-255872.20682824167</v>
      </c>
      <c r="D54" s="6">
        <v>-267132.78906724817</v>
      </c>
      <c r="E54" s="6">
        <v>-265604.25825526717</v>
      </c>
      <c r="F54" s="6">
        <v>-263750.26166726038</v>
      </c>
      <c r="G54" s="6">
        <v>-253187.10185155718</v>
      </c>
      <c r="H54" s="6">
        <v>-244001.84131218938</v>
      </c>
      <c r="I54" s="6">
        <v>-250022.47264915399</v>
      </c>
      <c r="J54" s="6">
        <v>-262795.19841696438</v>
      </c>
      <c r="K54" s="6">
        <v>-260926.9343100689</v>
      </c>
      <c r="L54" s="6">
        <v>-259485.30595748976</v>
      </c>
      <c r="M54" s="6">
        <v>-249263.87646696085</v>
      </c>
      <c r="N54" s="6">
        <v>-247380.88160062023</v>
      </c>
      <c r="O54" s="6">
        <v>-246168.89132479805</v>
      </c>
      <c r="P54" s="6">
        <v>-256723.17389573195</v>
      </c>
      <c r="Q54" s="6">
        <v>-243585.86445647973</v>
      </c>
      <c r="R54" s="5">
        <f t="shared" si="1"/>
        <v>-268407.83833651076</v>
      </c>
      <c r="S54" s="6" t="b">
        <f t="shared" si="2"/>
        <v>0</v>
      </c>
    </row>
    <row r="55" spans="1:19" s="6" customFormat="1" ht="15" x14ac:dyDescent="0.2">
      <c r="A55">
        <f t="shared" si="0"/>
        <v>52</v>
      </c>
      <c r="B55">
        <f>'WL Base'!B36</f>
        <v>-278373.10274185357</v>
      </c>
      <c r="C55" s="6">
        <v>-264041.87135417492</v>
      </c>
      <c r="D55" s="6">
        <v>-275441.28989750956</v>
      </c>
      <c r="E55" s="6">
        <v>-273904.38863802771</v>
      </c>
      <c r="F55" s="6">
        <v>-271984.95110592741</v>
      </c>
      <c r="G55" s="6">
        <v>-261293.18925856487</v>
      </c>
      <c r="H55" s="6">
        <v>-259986.92829004166</v>
      </c>
      <c r="I55" s="6">
        <v>-258052.73375674509</v>
      </c>
      <c r="J55" s="6">
        <v>-271033.42994948616</v>
      </c>
      <c r="K55" s="6">
        <v>-269099.13374597393</v>
      </c>
      <c r="L55" s="6">
        <v>-267649.58943621896</v>
      </c>
      <c r="M55" s="6">
        <v>-257297.03530783462</v>
      </c>
      <c r="N55" s="6">
        <v>-255347.11263949904</v>
      </c>
      <c r="O55" s="6">
        <v>-254126.47497881981</v>
      </c>
      <c r="P55" s="6">
        <v>-264824.91290530731</v>
      </c>
      <c r="Q55" s="6">
        <v>-251479.67839351727</v>
      </c>
      <c r="R55" s="5">
        <f t="shared" si="1"/>
        <v>-276743.5175695158</v>
      </c>
      <c r="S55" s="6" t="b">
        <f t="shared" si="2"/>
        <v>0</v>
      </c>
    </row>
    <row r="56" spans="1:19" s="6" customFormat="1" ht="15" x14ac:dyDescent="0.2">
      <c r="A56">
        <f t="shared" si="0"/>
        <v>53</v>
      </c>
      <c r="B56">
        <f>'WL Base'!B37</f>
        <v>-286934.78803366603</v>
      </c>
      <c r="C56" s="6">
        <v>-272413.34303821955</v>
      </c>
      <c r="D56" s="6">
        <v>-283941.96742138336</v>
      </c>
      <c r="E56" s="6">
        <v>-282399.96986367286</v>
      </c>
      <c r="F56" s="6">
        <v>-280412.56489963603</v>
      </c>
      <c r="G56" s="6">
        <v>-269601.35368273233</v>
      </c>
      <c r="H56" s="6">
        <v>-259986.92829004166</v>
      </c>
      <c r="I56" s="6">
        <v>-266285.30430553464</v>
      </c>
      <c r="J56" s="6">
        <v>-279467.67593606206</v>
      </c>
      <c r="K56" s="6">
        <v>-277464.8039733597</v>
      </c>
      <c r="L56" s="6">
        <v>-276010.46195737185</v>
      </c>
      <c r="M56" s="6">
        <v>-265535.15122741292</v>
      </c>
      <c r="N56" s="6">
        <v>-263515.77620586194</v>
      </c>
      <c r="O56" s="6">
        <v>-262289.10270642577</v>
      </c>
      <c r="P56" s="6">
        <v>-273123.64611325623</v>
      </c>
      <c r="Q56" s="6">
        <v>-259578.54129397194</v>
      </c>
      <c r="R56" s="5">
        <f t="shared" si="1"/>
        <v>-285271.03533094528</v>
      </c>
      <c r="S56" s="6" t="b">
        <f t="shared" si="2"/>
        <v>0</v>
      </c>
    </row>
    <row r="57" spans="1:19" s="6" customFormat="1" ht="15" x14ac:dyDescent="0.2">
      <c r="A57">
        <f t="shared" si="0"/>
        <v>54</v>
      </c>
      <c r="B57">
        <f>'WL Base'!B38</f>
        <v>-295681.19433273643</v>
      </c>
      <c r="C57" s="6">
        <v>-272413.34303821955</v>
      </c>
      <c r="D57" s="6">
        <v>-292628.43529174459</v>
      </c>
      <c r="E57" s="6">
        <v>-291085.17179213348</v>
      </c>
      <c r="F57" s="6">
        <v>-289027.12783400086</v>
      </c>
      <c r="G57" s="6">
        <v>-278107.36710681138</v>
      </c>
      <c r="H57" s="6">
        <v>-276790.77748751896</v>
      </c>
      <c r="I57" s="6">
        <v>-274716.30955206766</v>
      </c>
      <c r="J57" s="6">
        <v>-288092.44162028591</v>
      </c>
      <c r="K57" s="6">
        <v>-286018.30618644285</v>
      </c>
      <c r="L57" s="6">
        <v>-284562.81615720241</v>
      </c>
      <c r="M57" s="6">
        <v>-273974.7684381975</v>
      </c>
      <c r="N57" s="6">
        <v>-271883.28579186212</v>
      </c>
      <c r="O57" s="6">
        <v>-270653.65018067736</v>
      </c>
      <c r="P57" s="6">
        <v>-281614.5828981697</v>
      </c>
      <c r="Q57" s="6">
        <v>-267879.59904690116</v>
      </c>
      <c r="R57" s="5">
        <f t="shared" si="1"/>
        <v>-293983.84544595808</v>
      </c>
      <c r="S57" s="6" t="b">
        <f t="shared" si="2"/>
        <v>0</v>
      </c>
    </row>
    <row r="58" spans="1:19" s="6" customFormat="1" ht="15" x14ac:dyDescent="0.2">
      <c r="A58">
        <f t="shared" si="0"/>
        <v>55</v>
      </c>
      <c r="B58">
        <f>'WL Base'!B39</f>
        <v>-304609.81233273674</v>
      </c>
      <c r="C58" s="6">
        <v>-289746.79727148346</v>
      </c>
      <c r="D58" s="6">
        <v>-301498.41181691817</v>
      </c>
      <c r="E58" s="6">
        <v>-299958.14684075123</v>
      </c>
      <c r="F58" s="6">
        <v>-297826.6220900896</v>
      </c>
      <c r="G58" s="6">
        <v>-286810.13044164522</v>
      </c>
      <c r="H58" s="6">
        <v>-276790.77748751896</v>
      </c>
      <c r="I58" s="6">
        <v>-283344.89055784658</v>
      </c>
      <c r="J58" s="6">
        <v>-296906.0942027017</v>
      </c>
      <c r="K58" s="6">
        <v>-294757.83905984601</v>
      </c>
      <c r="L58" s="6">
        <v>-293305.26798474527</v>
      </c>
      <c r="M58" s="6">
        <v>-273974.7684381975</v>
      </c>
      <c r="N58" s="6">
        <v>-280448.97869684134</v>
      </c>
      <c r="O58" s="6">
        <v>-279219.83102505299</v>
      </c>
      <c r="P58" s="6">
        <v>-290296.54308533145</v>
      </c>
      <c r="Q58" s="6">
        <v>-276382.74909596273</v>
      </c>
      <c r="R58" s="5">
        <f t="shared" si="1"/>
        <v>-302879.56411050103</v>
      </c>
      <c r="S58" s="6" t="b">
        <f t="shared" si="2"/>
        <v>0</v>
      </c>
    </row>
    <row r="59" spans="1:19" s="6" customFormat="1" ht="15" x14ac:dyDescent="0.2">
      <c r="A59">
        <f t="shared" si="0"/>
        <v>56</v>
      </c>
      <c r="B59">
        <f>'WL Base'!B40</f>
        <v>-313711.5652065138</v>
      </c>
      <c r="C59" s="6">
        <v>-289746.79727148346</v>
      </c>
      <c r="D59" s="6">
        <v>-310543.22946541128</v>
      </c>
      <c r="E59" s="6">
        <v>-309010.8896877598</v>
      </c>
      <c r="F59" s="6">
        <v>-306802.85432500567</v>
      </c>
      <c r="G59" s="6">
        <v>-295703.33041910001</v>
      </c>
      <c r="H59" s="6">
        <v>-294391.05691647693</v>
      </c>
      <c r="I59" s="6">
        <v>-292165.15031418076</v>
      </c>
      <c r="J59" s="6">
        <v>-305901.01512834214</v>
      </c>
      <c r="K59" s="6">
        <v>-303675.59813854401</v>
      </c>
      <c r="L59" s="6">
        <v>-302230.64666968602</v>
      </c>
      <c r="M59" s="6">
        <v>-291451.58081121492</v>
      </c>
      <c r="N59" s="6">
        <v>-289207.29837568186</v>
      </c>
      <c r="O59" s="6">
        <v>-287982.64569740783</v>
      </c>
      <c r="P59" s="6">
        <v>-299162.72288425668</v>
      </c>
      <c r="Q59" s="6">
        <v>-285083.31198800809</v>
      </c>
      <c r="R59" s="5">
        <f t="shared" si="1"/>
        <v>-311949.34010891779</v>
      </c>
      <c r="S59" s="6" t="b">
        <f t="shared" si="2"/>
        <v>0</v>
      </c>
    </row>
    <row r="60" spans="1:19" s="6" customFormat="1" ht="15" x14ac:dyDescent="0.2">
      <c r="A60">
        <f t="shared" si="0"/>
        <v>57</v>
      </c>
      <c r="B60">
        <f>'WL Base'!B41</f>
        <v>-322976.8785023574</v>
      </c>
      <c r="C60" s="6">
        <v>-307836.83788106864</v>
      </c>
      <c r="D60" s="6">
        <v>-319753.72758247843</v>
      </c>
      <c r="E60" s="6">
        <v>-318234.93696076371</v>
      </c>
      <c r="F60" s="6">
        <v>-315947.14393787284</v>
      </c>
      <c r="G60" s="6">
        <v>-304780.08173667465</v>
      </c>
      <c r="H60" s="6">
        <v>-294391.05691647693</v>
      </c>
      <c r="I60" s="6">
        <v>-301170.63162361179</v>
      </c>
      <c r="J60" s="6">
        <v>-315069.13234149647</v>
      </c>
      <c r="K60" s="6">
        <v>-312763.29705120454</v>
      </c>
      <c r="L60" s="6">
        <v>-311331.33383765479</v>
      </c>
      <c r="M60" s="6">
        <v>-291451.58081121492</v>
      </c>
      <c r="N60" s="6">
        <v>-298152.13825407781</v>
      </c>
      <c r="O60" s="6">
        <v>-296936.57972028601</v>
      </c>
      <c r="P60" s="6">
        <v>-308205.87624573486</v>
      </c>
      <c r="Q60" s="6">
        <v>-293976.10324669303</v>
      </c>
      <c r="R60" s="5">
        <f t="shared" si="1"/>
        <v>-321183.82722861087</v>
      </c>
      <c r="S60" s="6" t="b">
        <f t="shared" si="2"/>
        <v>0</v>
      </c>
    </row>
    <row r="61" spans="1:19" s="6" customFormat="1" ht="15" x14ac:dyDescent="0.2">
      <c r="A61">
        <f t="shared" si="0"/>
        <v>58</v>
      </c>
      <c r="B61">
        <f>'WL Base'!B42</f>
        <v>-332412.20677864872</v>
      </c>
      <c r="C61" s="6">
        <v>-307836.83788106864</v>
      </c>
      <c r="D61" s="6">
        <v>-329136.31613498036</v>
      </c>
      <c r="E61" s="6">
        <v>-327636.90149871458</v>
      </c>
      <c r="F61" s="6">
        <v>-325265.85180593177</v>
      </c>
      <c r="G61" s="6">
        <v>-314045.92685926001</v>
      </c>
      <c r="H61" s="6">
        <v>-312756.83109476155</v>
      </c>
      <c r="I61" s="6">
        <v>-310366.87525182834</v>
      </c>
      <c r="J61" s="6">
        <v>-324417.0164522726</v>
      </c>
      <c r="K61" s="6">
        <v>-322027.25838621665</v>
      </c>
      <c r="L61" s="6">
        <v>-320613.85348599043</v>
      </c>
      <c r="M61" s="6">
        <v>-309698.79300739954</v>
      </c>
      <c r="N61" s="6">
        <v>-307289.03880841687</v>
      </c>
      <c r="O61" s="6">
        <v>-306087.38960436161</v>
      </c>
      <c r="P61" s="6">
        <v>-317432.49069298193</v>
      </c>
      <c r="Q61" s="6">
        <v>-303066.8783937277</v>
      </c>
      <c r="R61" s="5">
        <f t="shared" si="1"/>
        <v>-330589.45602326479</v>
      </c>
      <c r="S61" s="6" t="b">
        <f t="shared" si="2"/>
        <v>0</v>
      </c>
    </row>
    <row r="62" spans="1:19" s="6" customFormat="1" ht="15" x14ac:dyDescent="0.2">
      <c r="A62">
        <f t="shared" si="0"/>
        <v>59</v>
      </c>
      <c r="B62">
        <f>'WL Base'!B43</f>
        <v>-342019.39591282239</v>
      </c>
      <c r="C62" s="6">
        <v>-326673.45010857587</v>
      </c>
      <c r="D62" s="6">
        <v>-338692.92176756513</v>
      </c>
      <c r="E62" s="6">
        <v>-337219.08411241794</v>
      </c>
      <c r="F62" s="6">
        <v>-334761.00074724306</v>
      </c>
      <c r="G62" s="6">
        <v>-323502.7566952536</v>
      </c>
      <c r="H62" s="6">
        <v>-312756.83109476155</v>
      </c>
      <c r="I62" s="6">
        <v>-319755.89157554478</v>
      </c>
      <c r="J62" s="6">
        <v>-333947.04454043577</v>
      </c>
      <c r="K62" s="6">
        <v>-331469.58586490975</v>
      </c>
      <c r="L62" s="6">
        <v>-330080.67337172577</v>
      </c>
      <c r="M62" s="6">
        <v>-309698.79300739954</v>
      </c>
      <c r="N62" s="6">
        <v>-316620.10948522232</v>
      </c>
      <c r="O62" s="6">
        <v>-315437.53662514657</v>
      </c>
      <c r="P62" s="6">
        <v>-326845.11013903021</v>
      </c>
      <c r="Q62" s="6">
        <v>-303066.8783937277</v>
      </c>
      <c r="R62" s="5">
        <f t="shared" si="1"/>
        <v>-340168.11747335299</v>
      </c>
      <c r="S62" s="6" t="b">
        <f t="shared" si="2"/>
        <v>0</v>
      </c>
    </row>
    <row r="63" spans="1:19" s="6" customFormat="1" ht="15" x14ac:dyDescent="0.2">
      <c r="A63">
        <f t="shared" si="0"/>
        <v>60</v>
      </c>
      <c r="B63">
        <f>'WL Base'!B44</f>
        <v>-351793.97132596606</v>
      </c>
      <c r="C63" s="6">
        <v>-326673.45010857587</v>
      </c>
      <c r="D63" s="6">
        <v>-348419.31760143762</v>
      </c>
      <c r="E63" s="6">
        <v>-346977.86207378132</v>
      </c>
      <c r="F63" s="6">
        <v>-344428.65364736505</v>
      </c>
      <c r="G63" s="6">
        <v>-333147.36506168841</v>
      </c>
      <c r="H63" s="6">
        <v>-331903.22974309343</v>
      </c>
      <c r="I63" s="6">
        <v>-329334.75806384225</v>
      </c>
      <c r="J63" s="6">
        <v>-343655.82808975806</v>
      </c>
      <c r="K63" s="6">
        <v>-341086.58224763302</v>
      </c>
      <c r="L63" s="6">
        <v>-339728.67879253859</v>
      </c>
      <c r="M63" s="6">
        <v>-328732.39138703252</v>
      </c>
      <c r="N63" s="6">
        <v>-326142.66154869791</v>
      </c>
      <c r="O63" s="6">
        <v>-324984.86834702227</v>
      </c>
      <c r="P63" s="6">
        <v>-336440.84639883047</v>
      </c>
      <c r="Q63" s="6">
        <v>-321848.11040461087</v>
      </c>
      <c r="R63" s="5">
        <f t="shared" si="1"/>
        <v>-349915.47416411532</v>
      </c>
      <c r="S63" s="6" t="b">
        <f t="shared" si="2"/>
        <v>0</v>
      </c>
    </row>
    <row r="64" spans="1:19" s="6" customFormat="1" ht="15" x14ac:dyDescent="0.2">
      <c r="A64">
        <f t="shared" si="0"/>
        <v>61</v>
      </c>
      <c r="B64">
        <f>'WL Base'!B45</f>
        <v>-361707.89726068429</v>
      </c>
      <c r="C64" s="6">
        <v>-346234.21182171552</v>
      </c>
      <c r="D64" s="6">
        <v>-358288.34355546965</v>
      </c>
      <c r="E64" s="6">
        <v>-356857.92838263744</v>
      </c>
      <c r="F64" s="6">
        <v>-354242.66758484388</v>
      </c>
      <c r="G64" s="6">
        <v>-342957.54221695417</v>
      </c>
      <c r="H64" s="6">
        <v>-331903.22974309343</v>
      </c>
      <c r="I64" s="6">
        <v>-339082.16427043051</v>
      </c>
      <c r="J64" s="6">
        <v>-353489.69684896502</v>
      </c>
      <c r="K64" s="6">
        <v>-350852.94109827513</v>
      </c>
      <c r="L64" s="6">
        <v>-349506.09656801051</v>
      </c>
      <c r="M64" s="6">
        <v>-328732.39138703252</v>
      </c>
      <c r="N64" s="6">
        <v>-335836.12283741927</v>
      </c>
      <c r="O64" s="6">
        <v>-334687.15283589909</v>
      </c>
      <c r="P64" s="6">
        <v>-346169.48311404325</v>
      </c>
      <c r="Q64" s="6">
        <v>-321848.11040461087</v>
      </c>
      <c r="R64" s="5">
        <f t="shared" si="1"/>
        <v>-359803.97362757067</v>
      </c>
      <c r="S64" s="6" t="b">
        <f t="shared" si="2"/>
        <v>0</v>
      </c>
    </row>
    <row r="65" spans="1:19" s="6" customFormat="1" ht="15" x14ac:dyDescent="0.2">
      <c r="A65">
        <f t="shared" si="0"/>
        <v>62</v>
      </c>
      <c r="B65">
        <f>'WL Base'!B46</f>
        <v>-371762.9025468083</v>
      </c>
      <c r="C65" s="6">
        <v>-346234.21182171552</v>
      </c>
      <c r="D65" s="6">
        <v>-368301.77843594423</v>
      </c>
      <c r="E65" s="6">
        <v>-366887.51020731038</v>
      </c>
      <c r="F65" s="6">
        <v>-364204.88368602929</v>
      </c>
      <c r="G65" s="6">
        <v>-352934.60345048329</v>
      </c>
      <c r="H65" s="6">
        <v>-351711.76495840284</v>
      </c>
      <c r="I65" s="6">
        <v>-348999.53147460002</v>
      </c>
      <c r="J65" s="6">
        <v>-363476.21268875996</v>
      </c>
      <c r="K65" s="6">
        <v>-360770.55819020071</v>
      </c>
      <c r="L65" s="6">
        <v>-359439.72296177089</v>
      </c>
      <c r="M65" s="6">
        <v>-348438.39286114339</v>
      </c>
      <c r="N65" s="6">
        <v>-345702.00417282409</v>
      </c>
      <c r="O65" s="6">
        <v>-344566.32259931433</v>
      </c>
      <c r="P65" s="6">
        <v>-356057.19261448312</v>
      </c>
      <c r="Q65" s="6">
        <v>-341322.53697597957</v>
      </c>
      <c r="R65" s="5">
        <f t="shared" si="1"/>
        <v>-369835.37323435629</v>
      </c>
      <c r="S65" s="6" t="b">
        <f t="shared" si="2"/>
        <v>0</v>
      </c>
    </row>
    <row r="66" spans="1:19" s="6" customFormat="1" ht="15" x14ac:dyDescent="0.2">
      <c r="A66">
        <f t="shared" si="0"/>
        <v>63</v>
      </c>
      <c r="B66">
        <f>'WL Base'!B47</f>
        <v>-381981.76318536047</v>
      </c>
      <c r="C66" s="6">
        <v>-366469.05821600003</v>
      </c>
      <c r="D66" s="6">
        <v>-378481.87950179132</v>
      </c>
      <c r="E66" s="6">
        <v>-377088.67743767548</v>
      </c>
      <c r="F66" s="6">
        <v>-374336.96329879243</v>
      </c>
      <c r="G66" s="6">
        <v>-363096.81622761098</v>
      </c>
      <c r="H66" s="6">
        <v>-351711.76495840284</v>
      </c>
      <c r="I66" s="6">
        <v>-359104.67602309899</v>
      </c>
      <c r="J66" s="6">
        <v>-373636.9528809578</v>
      </c>
      <c r="K66" s="6">
        <v>-370860.61008179461</v>
      </c>
      <c r="L66" s="6">
        <v>-369550.56946126028</v>
      </c>
      <c r="M66" s="6">
        <v>-348438.39286114339</v>
      </c>
      <c r="N66" s="6">
        <v>-355757.75545048213</v>
      </c>
      <c r="O66" s="6">
        <v>-354639.73912637756</v>
      </c>
      <c r="P66" s="6">
        <v>-366124.52618543414</v>
      </c>
      <c r="Q66" s="6">
        <v>-341322.53697597957</v>
      </c>
      <c r="R66" s="5">
        <f t="shared" si="1"/>
        <v>-380032.16418112523</v>
      </c>
      <c r="S66" s="6" t="b">
        <f t="shared" si="2"/>
        <v>0</v>
      </c>
    </row>
    <row r="67" spans="1:19" s="6" customFormat="1" ht="15" x14ac:dyDescent="0.2">
      <c r="A67">
        <f t="shared" si="0"/>
        <v>64</v>
      </c>
      <c r="B67">
        <f>'WL Base'!B48</f>
        <v>-392359.01336357568</v>
      </c>
      <c r="C67" s="6">
        <v>-366469.05821600003</v>
      </c>
      <c r="D67" s="6">
        <v>-388823.40421979351</v>
      </c>
      <c r="E67" s="6">
        <v>-387456.64087526419</v>
      </c>
      <c r="F67" s="6">
        <v>-384633.92808171205</v>
      </c>
      <c r="G67" s="6">
        <v>-373439.62588153267</v>
      </c>
      <c r="H67" s="6">
        <v>-372256.62956531707</v>
      </c>
      <c r="I67" s="6">
        <v>-369393.32168322988</v>
      </c>
      <c r="J67" s="6">
        <v>-383967.34758700908</v>
      </c>
      <c r="K67" s="6">
        <v>-381118.3395840663</v>
      </c>
      <c r="L67" s="6">
        <v>-379834.32545497257</v>
      </c>
      <c r="M67" s="6">
        <v>-368889.97832503426</v>
      </c>
      <c r="N67" s="6">
        <v>-365999.33217288041</v>
      </c>
      <c r="O67" s="6">
        <v>-364903.79002836451</v>
      </c>
      <c r="P67" s="6">
        <v>-376367.38993322017</v>
      </c>
      <c r="Q67" s="6">
        <v>-361561.28080549231</v>
      </c>
      <c r="R67" s="5">
        <f t="shared" si="1"/>
        <v>-390389.00497137563</v>
      </c>
      <c r="S67" s="6" t="b">
        <f t="shared" si="2"/>
        <v>0</v>
      </c>
    </row>
    <row r="68" spans="1:19" s="6" customFormat="1" ht="15" x14ac:dyDescent="0.2">
      <c r="A68">
        <f t="shared" si="0"/>
        <v>65</v>
      </c>
      <c r="B68">
        <f>'WL Base'!B49</f>
        <v>-402899.95322044741</v>
      </c>
      <c r="C68" s="6">
        <v>-387424.89927458146</v>
      </c>
      <c r="D68" s="6">
        <v>-399331.57640082418</v>
      </c>
      <c r="E68" s="6">
        <v>-397996.86629052862</v>
      </c>
      <c r="F68" s="6">
        <v>-395100.9196427163</v>
      </c>
      <c r="G68" s="6">
        <v>-383967.0910991077</v>
      </c>
      <c r="H68" s="6">
        <v>-372256.62956531707</v>
      </c>
      <c r="I68" s="6">
        <v>-379869.51338701352</v>
      </c>
      <c r="J68" s="6">
        <v>-394472.79479325516</v>
      </c>
      <c r="K68" s="6">
        <v>-391548.82588765403</v>
      </c>
      <c r="L68" s="6">
        <v>-390296.31630983477</v>
      </c>
      <c r="M68" s="6">
        <v>-368889.97832503426</v>
      </c>
      <c r="N68" s="6">
        <v>-376430.77217266528</v>
      </c>
      <c r="O68" s="6">
        <v>-375362.77809890284</v>
      </c>
      <c r="P68" s="6">
        <v>-386791.0543933048</v>
      </c>
      <c r="Q68" s="6">
        <v>-361561.28080549231</v>
      </c>
      <c r="R68" s="5">
        <f t="shared" si="1"/>
        <v>-400911.15506976261</v>
      </c>
      <c r="S68" s="6" t="b">
        <f t="shared" si="2"/>
        <v>0</v>
      </c>
    </row>
    <row r="69" spans="1:19" s="6" customFormat="1" x14ac:dyDescent="0.15">
      <c r="A69"/>
      <c r="B69"/>
    </row>
    <row r="70" spans="1:19" s="6" customFormat="1" x14ac:dyDescent="0.15">
      <c r="A70"/>
      <c r="B70"/>
    </row>
    <row r="71" spans="1:19" s="6" customFormat="1" x14ac:dyDescent="0.15">
      <c r="A71"/>
      <c r="B71"/>
    </row>
    <row r="72" spans="1:19" s="6" customFormat="1" x14ac:dyDescent="0.15">
      <c r="A72"/>
      <c r="B72"/>
    </row>
    <row r="73" spans="1:19" s="6" customFormat="1" x14ac:dyDescent="0.15">
      <c r="A73"/>
      <c r="B73"/>
    </row>
    <row r="74" spans="1:19" s="6" customFormat="1" x14ac:dyDescent="0.15">
      <c r="A74"/>
      <c r="B74"/>
    </row>
    <row r="75" spans="1:19" s="6" customFormat="1" x14ac:dyDescent="0.15">
      <c r="A75"/>
      <c r="B75"/>
    </row>
    <row r="76" spans="1:19" s="6" customFormat="1" x14ac:dyDescent="0.15">
      <c r="A76"/>
      <c r="B76"/>
    </row>
    <row r="77" spans="1:19" s="6" customFormat="1" x14ac:dyDescent="0.15">
      <c r="A77"/>
      <c r="B77"/>
    </row>
    <row r="78" spans="1:19" s="6" customFormat="1" x14ac:dyDescent="0.15">
      <c r="A78"/>
      <c r="B78"/>
    </row>
    <row r="79" spans="1:19" s="6" customFormat="1" x14ac:dyDescent="0.15">
      <c r="A79"/>
      <c r="B79"/>
    </row>
    <row r="80" spans="1:19" s="6" customFormat="1" x14ac:dyDescent="0.15">
      <c r="A80"/>
      <c r="B80"/>
    </row>
    <row r="81" spans="1:2" s="6" customFormat="1" x14ac:dyDescent="0.15">
      <c r="A81"/>
      <c r="B81"/>
    </row>
    <row r="82" spans="1:2" s="6" customFormat="1" x14ac:dyDescent="0.15">
      <c r="A82"/>
      <c r="B82"/>
    </row>
    <row r="83" spans="1:2" s="6" customFormat="1" x14ac:dyDescent="0.15">
      <c r="A83"/>
      <c r="B83"/>
    </row>
    <row r="84" spans="1:2" s="6" customFormat="1" x14ac:dyDescent="0.15">
      <c r="A84"/>
      <c r="B84"/>
    </row>
    <row r="85" spans="1:2" s="6" customFormat="1" x14ac:dyDescent="0.15">
      <c r="A85"/>
      <c r="B85"/>
    </row>
    <row r="86" spans="1:2" s="6" customFormat="1" x14ac:dyDescent="0.15">
      <c r="A86"/>
      <c r="B86"/>
    </row>
    <row r="87" spans="1:2" s="6" customFormat="1" x14ac:dyDescent="0.15">
      <c r="A87"/>
      <c r="B87"/>
    </row>
    <row r="88" spans="1:2" s="6" customFormat="1" x14ac:dyDescent="0.15">
      <c r="A88"/>
      <c r="B88"/>
    </row>
    <row r="89" spans="1:2" s="6" customFormat="1" x14ac:dyDescent="0.15">
      <c r="A89"/>
      <c r="B89"/>
    </row>
    <row r="90" spans="1:2" s="6" customFormat="1" x14ac:dyDescent="0.15">
      <c r="A90"/>
      <c r="B90"/>
    </row>
    <row r="91" spans="1:2" s="6" customFormat="1" x14ac:dyDescent="0.15">
      <c r="A91"/>
      <c r="B91"/>
    </row>
    <row r="92" spans="1:2" s="6" customFormat="1" x14ac:dyDescent="0.15">
      <c r="A92"/>
      <c r="B92"/>
    </row>
    <row r="93" spans="1:2" s="6" customFormat="1" x14ac:dyDescent="0.15">
      <c r="A93"/>
      <c r="B93"/>
    </row>
    <row r="94" spans="1:2" s="6" customFormat="1" x14ac:dyDescent="0.15">
      <c r="A94"/>
      <c r="B94"/>
    </row>
    <row r="95" spans="1:2" s="6" customFormat="1" x14ac:dyDescent="0.15">
      <c r="A95"/>
      <c r="B95"/>
    </row>
    <row r="96" spans="1:2" s="6" customFormat="1" x14ac:dyDescent="0.15">
      <c r="A96"/>
      <c r="B96"/>
    </row>
    <row r="97" spans="1:17" s="6" customFormat="1" x14ac:dyDescent="0.15">
      <c r="A97"/>
      <c r="B97"/>
    </row>
    <row r="98" spans="1:17" s="6" customFormat="1" x14ac:dyDescent="0.15">
      <c r="A98"/>
      <c r="B98"/>
    </row>
    <row r="99" spans="1:17" s="6" customFormat="1" x14ac:dyDescent="0.15">
      <c r="A99"/>
      <c r="B99"/>
    </row>
    <row r="100" spans="1:17" s="6" customFormat="1" x14ac:dyDescent="0.15">
      <c r="A100"/>
      <c r="B100"/>
    </row>
    <row r="101" spans="1:17" s="6" customFormat="1" x14ac:dyDescent="0.15">
      <c r="A101"/>
      <c r="B101"/>
    </row>
    <row r="102" spans="1:17" s="6" customFormat="1" x14ac:dyDescent="0.15">
      <c r="A102"/>
      <c r="B102"/>
    </row>
    <row r="103" spans="1:17" s="6" customFormat="1" x14ac:dyDescent="0.15">
      <c r="A103"/>
      <c r="B103"/>
    </row>
    <row r="104" spans="1:17" s="6" customFormat="1" x14ac:dyDescent="0.15">
      <c r="A104"/>
      <c r="B104"/>
      <c r="N104" s="7"/>
      <c r="Q104" s="7"/>
    </row>
    <row r="224" spans="9:9" s="6" customFormat="1" x14ac:dyDescent="0.15">
      <c r="I224" s="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69E36-AE5D-8E49-A759-D408FBA88C9C}">
  <sheetPr codeName="Sheet8">
    <tabColor theme="3" tint="0.249977111117893"/>
  </sheetPr>
  <dimension ref="A1:S207"/>
  <sheetViews>
    <sheetView zoomScale="120" zoomScaleNormal="120" workbookViewId="0">
      <selection activeCell="C4" sqref="C4:Q51"/>
    </sheetView>
  </sheetViews>
  <sheetFormatPr baseColWidth="10" defaultColWidth="11.5" defaultRowHeight="13" x14ac:dyDescent="0.15"/>
  <cols>
    <col min="1" max="1" width="11" bestFit="1" customWidth="1"/>
    <col min="2" max="2" width="11" customWidth="1"/>
    <col min="3" max="3" width="11.6640625" style="6" bestFit="1" customWidth="1"/>
    <col min="4" max="4" width="13.1640625" style="6" customWidth="1"/>
    <col min="5" max="5" width="13" style="6" customWidth="1"/>
    <col min="6" max="6" width="17.6640625" style="6" customWidth="1"/>
    <col min="7" max="9" width="11.6640625" style="6" bestFit="1" customWidth="1"/>
    <col min="10" max="13" width="11.5" style="6"/>
    <col min="14" max="14" width="13.1640625" style="6" customWidth="1"/>
    <col min="15" max="15" width="11.5" style="6"/>
    <col min="16" max="16" width="11.6640625" style="6" bestFit="1" customWidth="1"/>
    <col min="17" max="17" width="13" style="6" customWidth="1"/>
    <col min="18" max="19" width="11.5" style="6"/>
  </cols>
  <sheetData>
    <row r="1" spans="1:19" x14ac:dyDescent="0.15">
      <c r="A1" s="18" t="s">
        <v>11</v>
      </c>
      <c r="B1" s="12"/>
      <c r="C1" s="9">
        <f>5.06%*55%*0</f>
        <v>0</v>
      </c>
      <c r="D1" s="9">
        <v>0.17499999999999999</v>
      </c>
      <c r="E1" s="10">
        <f>60%*11%*0%</f>
        <v>0</v>
      </c>
      <c r="F1" s="11">
        <f>17.5%</f>
        <v>0.17499999999999999</v>
      </c>
    </row>
    <row r="2" spans="1:19" x14ac:dyDescent="0.15">
      <c r="A2" s="18" t="s">
        <v>12</v>
      </c>
      <c r="B2" s="13">
        <f>1-SUM(C2:Q2)</f>
        <v>0.68062500000000004</v>
      </c>
      <c r="C2" s="9">
        <f>C1-SUM(G2:I2,M2,N2,O2,Q2)</f>
        <v>0</v>
      </c>
      <c r="D2" s="9">
        <f>D1-SUM(G2,J2,K2,M2,N2,P2,Q2)</f>
        <v>0.144375</v>
      </c>
      <c r="E2" s="10">
        <f>E1-SUM(H2,L2,J2,M2,O2,P2,Q2)</f>
        <v>0</v>
      </c>
      <c r="F2" s="8">
        <f>F1-SUM(I2,L2,K2,N2,O2,Q2,P2)</f>
        <v>0.144375</v>
      </c>
      <c r="G2" s="10">
        <f>C1*D1</f>
        <v>0</v>
      </c>
      <c r="H2" s="10">
        <f>C1*E1</f>
        <v>0</v>
      </c>
      <c r="I2" s="10">
        <f>C1*F1</f>
        <v>0</v>
      </c>
      <c r="J2" s="10">
        <f>D1*E1</f>
        <v>0</v>
      </c>
      <c r="K2" s="10">
        <f>D1*F1</f>
        <v>3.0624999999999996E-2</v>
      </c>
      <c r="L2" s="10">
        <f>E1*F1</f>
        <v>0</v>
      </c>
      <c r="M2" s="10">
        <f>C1*D1*E1</f>
        <v>0</v>
      </c>
      <c r="N2" s="10">
        <f>C1*D1*F1</f>
        <v>0</v>
      </c>
      <c r="O2" s="10">
        <f>C1*E1*F1</f>
        <v>0</v>
      </c>
      <c r="P2" s="10">
        <f>D1*E1*F1</f>
        <v>0</v>
      </c>
      <c r="Q2" s="10">
        <f>C1*D1*E1*F1</f>
        <v>0</v>
      </c>
      <c r="R2" s="9">
        <f>SUM(B2:Q2)</f>
        <v>1</v>
      </c>
    </row>
    <row r="3" spans="1:19" s="6" customFormat="1" ht="80" x14ac:dyDescent="0.2">
      <c r="A3"/>
      <c r="B3" t="s">
        <v>30</v>
      </c>
      <c r="C3" s="3" t="s">
        <v>14</v>
      </c>
      <c r="D3" s="4" t="s">
        <v>15</v>
      </c>
      <c r="E3" s="4" t="s">
        <v>16</v>
      </c>
      <c r="F3" s="4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  <c r="O3" s="5" t="s">
        <v>26</v>
      </c>
      <c r="P3" s="5" t="s">
        <v>27</v>
      </c>
      <c r="Q3" s="5" t="s">
        <v>28</v>
      </c>
      <c r="R3" s="14" t="s">
        <v>29</v>
      </c>
    </row>
    <row r="4" spans="1:19" s="6" customFormat="1" ht="15" x14ac:dyDescent="0.2">
      <c r="A4">
        <v>18</v>
      </c>
      <c r="B4" s="6">
        <f>'WL Base'!C2</f>
        <v>-93754.024810302813</v>
      </c>
      <c r="C4" s="6">
        <v>-86612.60694380138</v>
      </c>
      <c r="D4" s="6">
        <v>-92551.324352536001</v>
      </c>
      <c r="E4" s="6">
        <v>-91558.421778526375</v>
      </c>
      <c r="F4" s="6">
        <v>-91142.902321936694</v>
      </c>
      <c r="G4" s="6">
        <v>-85550.790079017155</v>
      </c>
      <c r="H4" s="6">
        <v>-84771.007350855652</v>
      </c>
      <c r="I4" s="6">
        <v>-84306.104048461042</v>
      </c>
      <c r="J4" s="6">
        <v>-90399.343060020197</v>
      </c>
      <c r="K4" s="6">
        <v>-89974.693619770565</v>
      </c>
      <c r="L4" s="6">
        <v>-89041.889883136158</v>
      </c>
      <c r="M4" s="6">
        <v>-83745.560223313296</v>
      </c>
      <c r="N4" s="6">
        <v>-83272.660206283967</v>
      </c>
      <c r="O4" s="6">
        <v>-82543.405875895434</v>
      </c>
      <c r="P4" s="6">
        <v>-87915.858593056604</v>
      </c>
      <c r="Q4" s="6">
        <v>-81545.186515456022</v>
      </c>
      <c r="R4" s="5">
        <f t="shared" ref="R4:R51" si="0">SUMPRODUCT(B4:Q4,$B$2:$Q$2)</f>
        <v>-93087.662104744828</v>
      </c>
      <c r="S4" s="6" t="b">
        <f>R4&lt;B4</f>
        <v>0</v>
      </c>
    </row>
    <row r="5" spans="1:19" s="6" customFormat="1" ht="15" x14ac:dyDescent="0.2">
      <c r="A5">
        <f t="shared" ref="A5:A51" si="1">A4+1</f>
        <v>19</v>
      </c>
      <c r="B5" s="6">
        <f>'WL Base'!C3</f>
        <v>-96916.139336775625</v>
      </c>
      <c r="C5" s="6">
        <v>-89601.324610826719</v>
      </c>
      <c r="D5" s="6">
        <v>-95678.032605199711</v>
      </c>
      <c r="E5" s="6">
        <v>-94665.09007212249</v>
      </c>
      <c r="F5" s="6">
        <v>-94227.938881641981</v>
      </c>
      <c r="G5" s="6">
        <v>-88506.388693206274</v>
      </c>
      <c r="H5" s="6">
        <v>-87708.845957402998</v>
      </c>
      <c r="I5" s="6">
        <v>-87222.732177241531</v>
      </c>
      <c r="J5" s="6">
        <v>-93471.394946572938</v>
      </c>
      <c r="K5" s="6">
        <v>-93024.994637049007</v>
      </c>
      <c r="L5" s="6">
        <v>-92073.209713321237</v>
      </c>
      <c r="M5" s="6">
        <v>-86651.071221151637</v>
      </c>
      <c r="N5" s="6">
        <v>-86156.811089572002</v>
      </c>
      <c r="O5" s="6">
        <v>-85410.884030695219</v>
      </c>
      <c r="P5" s="6">
        <v>-90913.234120825597</v>
      </c>
      <c r="Q5" s="6">
        <v>-84380.973835931087</v>
      </c>
      <c r="R5" s="5">
        <f t="shared" si="0"/>
        <v>-96230.112430265304</v>
      </c>
      <c r="S5" s="6" t="b">
        <f t="shared" ref="S5:S51" si="2">R5&lt;B5</f>
        <v>0</v>
      </c>
    </row>
    <row r="6" spans="1:19" s="6" customFormat="1" ht="15" x14ac:dyDescent="0.2">
      <c r="A6">
        <f t="shared" si="1"/>
        <v>20</v>
      </c>
      <c r="B6" s="6">
        <f>'WL Base'!C4</f>
        <v>-100163.13157509585</v>
      </c>
      <c r="C6" s="6">
        <v>-92677.956598060424</v>
      </c>
      <c r="D6" s="6">
        <v>-98889.318623790256</v>
      </c>
      <c r="E6" s="6">
        <v>-97857.530545334273</v>
      </c>
      <c r="F6" s="6">
        <v>-97397.170710065009</v>
      </c>
      <c r="G6" s="6">
        <v>-91549.385661564433</v>
      </c>
      <c r="H6" s="6">
        <v>-90734.77343132731</v>
      </c>
      <c r="I6" s="6">
        <v>-90226.130736626801</v>
      </c>
      <c r="J6" s="6">
        <v>-96628.855016948713</v>
      </c>
      <c r="K6" s="6">
        <v>-96159.148061128857</v>
      </c>
      <c r="L6" s="6">
        <v>-95189.4828211274</v>
      </c>
      <c r="M6" s="6">
        <v>-89644.118479100565</v>
      </c>
      <c r="N6" s="6">
        <v>-89127.192144546338</v>
      </c>
      <c r="O6" s="6">
        <v>-88365.229524402836</v>
      </c>
      <c r="P6" s="6">
        <v>-93995.16213374876</v>
      </c>
      <c r="Q6" s="6">
        <v>-87303.05579259216</v>
      </c>
      <c r="R6" s="5">
        <f t="shared" si="0"/>
        <v>-99457.26723524704</v>
      </c>
      <c r="S6" s="6" t="b">
        <f t="shared" si="2"/>
        <v>0</v>
      </c>
    </row>
    <row r="7" spans="1:19" s="6" customFormat="1" ht="15" x14ac:dyDescent="0.2">
      <c r="A7">
        <f t="shared" si="1"/>
        <v>21</v>
      </c>
      <c r="B7" s="6">
        <f>'WL Base'!C5</f>
        <v>-103506.07993981686</v>
      </c>
      <c r="C7" s="6">
        <v>-95850.787774172335</v>
      </c>
      <c r="D7" s="6">
        <v>-102195.98135359184</v>
      </c>
      <c r="E7" s="6">
        <v>-101146.07532251019</v>
      </c>
      <c r="F7" s="6">
        <v>-100661.0752091691</v>
      </c>
      <c r="G7" s="6">
        <v>-94687.87496843141</v>
      </c>
      <c r="H7" s="6">
        <v>-93856.582670424279</v>
      </c>
      <c r="I7" s="6">
        <v>-93324.173800131335</v>
      </c>
      <c r="J7" s="6">
        <v>-99881.79934089366</v>
      </c>
      <c r="K7" s="6">
        <v>-99387.369272039286</v>
      </c>
      <c r="L7" s="6">
        <v>-98400.49062010851</v>
      </c>
      <c r="M7" s="6">
        <v>-92732.319331830338</v>
      </c>
      <c r="N7" s="6">
        <v>-92191.497997261584</v>
      </c>
      <c r="O7" s="6">
        <v>-91413.857373125313</v>
      </c>
      <c r="P7" s="6">
        <v>-97171.18388839926</v>
      </c>
      <c r="Q7" s="6">
        <v>-90318.682259835623</v>
      </c>
      <c r="R7" s="5">
        <f t="shared" si="0"/>
        <v>-102780.05138424266</v>
      </c>
      <c r="S7" s="6" t="b">
        <f t="shared" si="2"/>
        <v>0</v>
      </c>
    </row>
    <row r="8" spans="1:19" s="6" customFormat="1" ht="15" x14ac:dyDescent="0.2">
      <c r="A8">
        <f t="shared" si="1"/>
        <v>22</v>
      </c>
      <c r="B8" s="6">
        <f>'WL Base'!C6</f>
        <v>-106948.44095582358</v>
      </c>
      <c r="C8" s="6">
        <v>-99123.130625302903</v>
      </c>
      <c r="D8" s="6">
        <v>-105601.45414448489</v>
      </c>
      <c r="E8" s="6">
        <v>-104534.18570436092</v>
      </c>
      <c r="F8" s="6">
        <v>-104023.05790030253</v>
      </c>
      <c r="G8" s="6">
        <v>-97925.147522276689</v>
      </c>
      <c r="H8" s="6">
        <v>-97077.590334338965</v>
      </c>
      <c r="I8" s="6">
        <v>-96520.126297597366</v>
      </c>
      <c r="J8" s="6">
        <v>-103233.66497258557</v>
      </c>
      <c r="K8" s="6">
        <v>-102713.04013726946</v>
      </c>
      <c r="L8" s="6">
        <v>-101709.64112584777</v>
      </c>
      <c r="M8" s="6">
        <v>-95918.967832483046</v>
      </c>
      <c r="N8" s="6">
        <v>-95352.97144290217</v>
      </c>
      <c r="O8" s="6">
        <v>-94560.034494929845</v>
      </c>
      <c r="P8" s="6">
        <v>-100444.68278010015</v>
      </c>
      <c r="Q8" s="6">
        <v>-93431.097101791252</v>
      </c>
      <c r="R8" s="5">
        <f t="shared" si="0"/>
        <v>-106201.90840622751</v>
      </c>
      <c r="S8" s="6" t="b">
        <f t="shared" si="2"/>
        <v>0</v>
      </c>
    </row>
    <row r="9" spans="1:19" s="6" customFormat="1" ht="15" x14ac:dyDescent="0.2">
      <c r="A9">
        <f t="shared" si="1"/>
        <v>23</v>
      </c>
      <c r="B9" s="6">
        <f>'WL Base'!C7</f>
        <v>-110501.72176475651</v>
      </c>
      <c r="C9" s="6">
        <v>-102503.74012604963</v>
      </c>
      <c r="D9" s="6">
        <v>-109116.95852457955</v>
      </c>
      <c r="E9" s="6">
        <v>-108032.6075513839</v>
      </c>
      <c r="F9" s="6">
        <v>-107494.01154421251</v>
      </c>
      <c r="G9" s="6">
        <v>-101269.75896721632</v>
      </c>
      <c r="H9" s="6">
        <v>-100406.03830134668</v>
      </c>
      <c r="I9" s="6">
        <v>-99822.314142808638</v>
      </c>
      <c r="J9" s="6">
        <v>-106694.93580657996</v>
      </c>
      <c r="K9" s="6">
        <v>-106146.78538271783</v>
      </c>
      <c r="L9" s="6">
        <v>-105127.11663245295</v>
      </c>
      <c r="M9" s="6">
        <v>-99212.122370100595</v>
      </c>
      <c r="N9" s="6">
        <v>-98619.750862755347</v>
      </c>
      <c r="O9" s="6">
        <v>-97811.607745416753</v>
      </c>
      <c r="P9" s="6">
        <v>-103825.5951705543</v>
      </c>
      <c r="Q9" s="6">
        <v>-96647.974445033746</v>
      </c>
      <c r="R9" s="5">
        <f t="shared" si="0"/>
        <v>-109734.188482165</v>
      </c>
      <c r="S9" s="6" t="b">
        <f t="shared" si="2"/>
        <v>0</v>
      </c>
    </row>
    <row r="10" spans="1:19" s="6" customFormat="1" ht="15" x14ac:dyDescent="0.2">
      <c r="A10">
        <f t="shared" si="1"/>
        <v>24</v>
      </c>
      <c r="B10" s="6">
        <f>'WL Base'!C8</f>
        <v>-114173.62832363552</v>
      </c>
      <c r="C10" s="6">
        <v>-105998.92564073177</v>
      </c>
      <c r="D10" s="6">
        <v>-112750.04464031258</v>
      </c>
      <c r="E10" s="6">
        <v>-111648.6670655232</v>
      </c>
      <c r="F10" s="6">
        <v>-111081.30624453643</v>
      </c>
      <c r="G10" s="6">
        <v>-104727.90452735708</v>
      </c>
      <c r="H10" s="6">
        <v>-103847.97364267561</v>
      </c>
      <c r="I10" s="6">
        <v>-103236.80038099413</v>
      </c>
      <c r="J10" s="6">
        <v>-110272.79341503336</v>
      </c>
      <c r="K10" s="6">
        <v>-109695.82775098969</v>
      </c>
      <c r="L10" s="6">
        <v>-108659.9315313793</v>
      </c>
      <c r="M10" s="6">
        <v>-102617.72342491942</v>
      </c>
      <c r="N10" s="6">
        <v>-101997.79087593599</v>
      </c>
      <c r="O10" s="6">
        <v>-101174.39411509238</v>
      </c>
      <c r="P10" s="6">
        <v>-107320.79856917429</v>
      </c>
      <c r="Q10" s="6">
        <v>-99975.029937260741</v>
      </c>
      <c r="R10" s="5">
        <f t="shared" si="0"/>
        <v>-113384.51178664857</v>
      </c>
      <c r="S10" s="6" t="b">
        <f t="shared" si="2"/>
        <v>0</v>
      </c>
    </row>
    <row r="11" spans="1:19" s="6" customFormat="1" ht="15" x14ac:dyDescent="0.2">
      <c r="A11">
        <f t="shared" si="1"/>
        <v>25</v>
      </c>
      <c r="B11" s="6">
        <f>'WL Base'!C9</f>
        <v>-117980.13397125751</v>
      </c>
      <c r="C11" s="6">
        <v>-109620.68953991032</v>
      </c>
      <c r="D11" s="6">
        <v>-116516.26252973187</v>
      </c>
      <c r="E11" s="6">
        <v>-115397.17414696743</v>
      </c>
      <c r="F11" s="6">
        <v>-114800.00515759576</v>
      </c>
      <c r="G11" s="6">
        <v>-108311.28778337104</v>
      </c>
      <c r="H11" s="6">
        <v>-107414.59725171172</v>
      </c>
      <c r="I11" s="6">
        <v>-106774.94468705745</v>
      </c>
      <c r="J11" s="6">
        <v>-113981.66064912702</v>
      </c>
      <c r="K11" s="6">
        <v>-113374.83377869977</v>
      </c>
      <c r="L11" s="6">
        <v>-112322.06344667952</v>
      </c>
      <c r="M11" s="6">
        <v>-106146.69809179181</v>
      </c>
      <c r="N11" s="6">
        <v>-105498.17080352156</v>
      </c>
      <c r="O11" s="6">
        <v>-104659.00549964266</v>
      </c>
      <c r="P11" s="6">
        <v>-110943.90787533746</v>
      </c>
      <c r="Q11" s="6">
        <v>-103422.61847225238</v>
      </c>
      <c r="R11" s="5">
        <f t="shared" si="0"/>
        <v>-117168.61911601776</v>
      </c>
      <c r="S11" s="6" t="b">
        <f t="shared" si="2"/>
        <v>0</v>
      </c>
    </row>
    <row r="12" spans="1:19" s="6" customFormat="1" ht="15" x14ac:dyDescent="0.2">
      <c r="A12">
        <f t="shared" si="1"/>
        <v>26</v>
      </c>
      <c r="B12" s="6">
        <f>'WL Base'!C10</f>
        <v>-121925.77913619022</v>
      </c>
      <c r="C12" s="6">
        <v>-113373.39577680125</v>
      </c>
      <c r="D12" s="6">
        <v>-120420.10990835972</v>
      </c>
      <c r="E12" s="6">
        <v>-119282.62416693386</v>
      </c>
      <c r="F12" s="6">
        <v>-118654.55545269247</v>
      </c>
      <c r="G12" s="6">
        <v>-112024.23114220756</v>
      </c>
      <c r="H12" s="6">
        <v>-111110.22697650123</v>
      </c>
      <c r="I12" s="6">
        <v>-110441.02033612719</v>
      </c>
      <c r="J12" s="6">
        <v>-117825.99031172096</v>
      </c>
      <c r="K12" s="6">
        <v>-117188.20827370325</v>
      </c>
      <c r="L12" s="6">
        <v>-116117.91483695415</v>
      </c>
      <c r="M12" s="6">
        <v>-109803.32298942491</v>
      </c>
      <c r="N12" s="6">
        <v>-109125.12277209475</v>
      </c>
      <c r="O12" s="6">
        <v>-108269.66978551728</v>
      </c>
      <c r="P12" s="6">
        <v>-114699.28338071407</v>
      </c>
      <c r="Q12" s="6">
        <v>-106994.9271427171</v>
      </c>
      <c r="R12" s="5">
        <f t="shared" si="0"/>
        <v>-121091.02711445355</v>
      </c>
      <c r="S12" s="6" t="b">
        <f t="shared" si="2"/>
        <v>0</v>
      </c>
    </row>
    <row r="13" spans="1:19" s="6" customFormat="1" ht="15" x14ac:dyDescent="0.2">
      <c r="A13">
        <f t="shared" si="1"/>
        <v>27</v>
      </c>
      <c r="B13" s="6">
        <f>'WL Base'!C11</f>
        <v>-126010.80982420682</v>
      </c>
      <c r="C13" s="6">
        <v>-117258.50104659678</v>
      </c>
      <c r="D13" s="6">
        <v>-124461.93417806974</v>
      </c>
      <c r="E13" s="6">
        <v>-123305.64555516552</v>
      </c>
      <c r="F13" s="6">
        <v>-122645.41924287875</v>
      </c>
      <c r="G13" s="6">
        <v>-115868.2491825773</v>
      </c>
      <c r="H13" s="6">
        <v>-114936.5684866919</v>
      </c>
      <c r="I13" s="6">
        <v>-114236.60672578188</v>
      </c>
      <c r="J13" s="6">
        <v>-121806.49869728362</v>
      </c>
      <c r="K13" s="6">
        <v>-121136.50518951552</v>
      </c>
      <c r="L13" s="6">
        <v>-120048.30120136906</v>
      </c>
      <c r="M13" s="6">
        <v>-113589.35242478237</v>
      </c>
      <c r="N13" s="6">
        <v>-112880.27751076671</v>
      </c>
      <c r="O13" s="6">
        <v>-112008.19552217648</v>
      </c>
      <c r="P13" s="6">
        <v>-118587.81984251957</v>
      </c>
      <c r="Q13" s="6">
        <v>-110693.80726349542</v>
      </c>
      <c r="R13" s="5">
        <f t="shared" si="0"/>
        <v>-125152.03705817914</v>
      </c>
      <c r="S13" s="6" t="b">
        <f t="shared" si="2"/>
        <v>0</v>
      </c>
    </row>
    <row r="14" spans="1:19" s="6" customFormat="1" ht="15" x14ac:dyDescent="0.2">
      <c r="A14">
        <f t="shared" si="1"/>
        <v>28</v>
      </c>
      <c r="B14" s="6">
        <f>'WL Base'!C12</f>
        <v>-130239.10202117664</v>
      </c>
      <c r="C14" s="6">
        <v>-121279.96059123208</v>
      </c>
      <c r="D14" s="6">
        <v>-128645.59714619425</v>
      </c>
      <c r="E14" s="6">
        <v>-127470.16097553562</v>
      </c>
      <c r="F14" s="6">
        <v>-126776.4404641888</v>
      </c>
      <c r="G14" s="6">
        <v>-119847.27596486689</v>
      </c>
      <c r="H14" s="6">
        <v>-118897.5975374431</v>
      </c>
      <c r="I14" s="6">
        <v>-118165.612061612</v>
      </c>
      <c r="J14" s="6">
        <v>-125927.09153027949</v>
      </c>
      <c r="K14" s="6">
        <v>-125223.55259379651</v>
      </c>
      <c r="L14" s="6">
        <v>-124117.1072538709</v>
      </c>
      <c r="M14" s="6">
        <v>-117508.73913063596</v>
      </c>
      <c r="N14" s="6">
        <v>-116767.52091452671</v>
      </c>
      <c r="O14" s="6">
        <v>-115878.5075086357</v>
      </c>
      <c r="P14" s="6">
        <v>-122613.38358018863</v>
      </c>
      <c r="Q14" s="6">
        <v>-114523.1596618066</v>
      </c>
      <c r="R14" s="5">
        <f t="shared" si="0"/>
        <v>-129355.51679134743</v>
      </c>
      <c r="S14" s="6" t="b">
        <f t="shared" si="2"/>
        <v>0</v>
      </c>
    </row>
    <row r="15" spans="1:19" s="6" customFormat="1" ht="15" x14ac:dyDescent="0.2">
      <c r="A15">
        <f t="shared" si="1"/>
        <v>29</v>
      </c>
      <c r="B15" s="6">
        <f>'WL Base'!C13</f>
        <v>-134614.59596035595</v>
      </c>
      <c r="C15" s="6">
        <v>-125441.80628058543</v>
      </c>
      <c r="D15" s="6">
        <v>-132975.0264315216</v>
      </c>
      <c r="E15" s="6">
        <v>-131780.16588658257</v>
      </c>
      <c r="F15" s="6">
        <v>-131051.53062468156</v>
      </c>
      <c r="G15" s="6">
        <v>-123965.32332841369</v>
      </c>
      <c r="H15" s="6">
        <v>-122997.37340484474</v>
      </c>
      <c r="I15" s="6">
        <v>-122232.02360788391</v>
      </c>
      <c r="J15" s="6">
        <v>-130191.74862557047</v>
      </c>
      <c r="K15" s="6">
        <v>-129453.24752724248</v>
      </c>
      <c r="L15" s="6">
        <v>-128328.29324949411</v>
      </c>
      <c r="M15" s="6">
        <v>-121565.52028168947</v>
      </c>
      <c r="N15" s="6">
        <v>-120790.81894191737</v>
      </c>
      <c r="O15" s="6">
        <v>-119884.61600081043</v>
      </c>
      <c r="P15" s="6">
        <v>-126779.91760192032</v>
      </c>
      <c r="Q15" s="6">
        <v>-118486.97141088487</v>
      </c>
      <c r="R15" s="5">
        <f t="shared" si="0"/>
        <v>-133705.39925602841</v>
      </c>
      <c r="S15" s="6" t="b">
        <f t="shared" si="2"/>
        <v>0</v>
      </c>
    </row>
    <row r="16" spans="1:19" s="6" customFormat="1" ht="15" x14ac:dyDescent="0.2">
      <c r="A16">
        <f t="shared" si="1"/>
        <v>30</v>
      </c>
      <c r="B16" s="6">
        <f>'WL Base'!C14</f>
        <v>-139142.13976485623</v>
      </c>
      <c r="C16" s="6">
        <v>-129748.73520972363</v>
      </c>
      <c r="D16" s="6">
        <v>-137455.03181157293</v>
      </c>
      <c r="E16" s="6">
        <v>-136240.49172981744</v>
      </c>
      <c r="F16" s="6">
        <v>-135475.45383141938</v>
      </c>
      <c r="G16" s="6">
        <v>-128227.05031823581</v>
      </c>
      <c r="H16" s="6">
        <v>-127240.57114354806</v>
      </c>
      <c r="I16" s="6">
        <v>-126440.45512771708</v>
      </c>
      <c r="J16" s="6">
        <v>-134605.26233105807</v>
      </c>
      <c r="K16" s="6">
        <v>-133830.31557992526</v>
      </c>
      <c r="L16" s="6">
        <v>-132686.60503623201</v>
      </c>
      <c r="M16" s="6">
        <v>-125764.33239000631</v>
      </c>
      <c r="N16" s="6">
        <v>-124954.74719780036</v>
      </c>
      <c r="O16" s="6">
        <v>-124031.11169662059</v>
      </c>
      <c r="P16" s="6">
        <v>-131092.12858963801</v>
      </c>
      <c r="Q16" s="6">
        <v>-122589.79464580398</v>
      </c>
      <c r="R16" s="5">
        <f t="shared" si="0"/>
        <v>-138206.5111567975</v>
      </c>
      <c r="S16" s="6" t="b">
        <f t="shared" si="2"/>
        <v>0</v>
      </c>
    </row>
    <row r="17" spans="1:19" s="6" customFormat="1" ht="15" x14ac:dyDescent="0.2">
      <c r="A17">
        <f t="shared" si="1"/>
        <v>31</v>
      </c>
      <c r="B17" s="6">
        <f>'WL Base'!C15</f>
        <v>-143824.60577555443</v>
      </c>
      <c r="C17" s="6">
        <v>-134204.09867975465</v>
      </c>
      <c r="D17" s="6">
        <v>-142088.51517555487</v>
      </c>
      <c r="E17" s="6">
        <v>-140850.32031158771</v>
      </c>
      <c r="F17" s="6">
        <v>-140051.1441849879</v>
      </c>
      <c r="G17" s="6">
        <v>-132635.81806465605</v>
      </c>
      <c r="H17" s="6">
        <v>-131627.94517834985</v>
      </c>
      <c r="I17" s="6">
        <v>-130794.27734627841</v>
      </c>
      <c r="J17" s="6">
        <v>-139166.96259625626</v>
      </c>
      <c r="K17" s="6">
        <v>-138357.71559970724</v>
      </c>
      <c r="L17" s="6">
        <v>-137191.54088391014</v>
      </c>
      <c r="M17" s="6">
        <v>-130106.02354016675</v>
      </c>
      <c r="N17" s="6">
        <v>-129262.68278869013</v>
      </c>
      <c r="O17" s="6">
        <v>-128318.94845101038</v>
      </c>
      <c r="P17" s="6">
        <v>-135549.65018346568</v>
      </c>
      <c r="Q17" s="6">
        <v>-126832.66774222504</v>
      </c>
      <c r="R17" s="5">
        <f t="shared" si="0"/>
        <v>-142861.74066640614</v>
      </c>
      <c r="S17" s="6" t="b">
        <f t="shared" si="2"/>
        <v>0</v>
      </c>
    </row>
    <row r="18" spans="1:19" s="6" customFormat="1" ht="15" x14ac:dyDescent="0.2">
      <c r="A18">
        <f t="shared" si="1"/>
        <v>32</v>
      </c>
      <c r="B18" s="6">
        <f>'WL Base'!C16</f>
        <v>-148661.69881551928</v>
      </c>
      <c r="C18" s="6">
        <v>-138809.03044123561</v>
      </c>
      <c r="D18" s="6">
        <v>-146875.31653845863</v>
      </c>
      <c r="E18" s="6">
        <v>-145613.4380149697</v>
      </c>
      <c r="F18" s="6">
        <v>-144778.59517251974</v>
      </c>
      <c r="G18" s="6">
        <v>-137192.84599887917</v>
      </c>
      <c r="H18" s="6">
        <v>-136163.4727729045</v>
      </c>
      <c r="I18" s="6">
        <v>-135294.80628757185</v>
      </c>
      <c r="J18" s="6">
        <v>-143880.63761380268</v>
      </c>
      <c r="K18" s="6">
        <v>-143035.56438462625</v>
      </c>
      <c r="L18" s="6">
        <v>-141846.88940016043</v>
      </c>
      <c r="M18" s="6">
        <v>-134594.56258736705</v>
      </c>
      <c r="N18" s="6">
        <v>-133716.01878028922</v>
      </c>
      <c r="O18" s="6">
        <v>-132752.08381575791</v>
      </c>
      <c r="P18" s="6">
        <v>-140156.26992682993</v>
      </c>
      <c r="Q18" s="6">
        <v>-131219.53767391518</v>
      </c>
      <c r="R18" s="5">
        <f t="shared" si="0"/>
        <v>-147670.86641886452</v>
      </c>
      <c r="S18" s="6" t="b">
        <f t="shared" si="2"/>
        <v>0</v>
      </c>
    </row>
    <row r="19" spans="1:19" s="6" customFormat="1" ht="15" x14ac:dyDescent="0.2">
      <c r="A19">
        <f t="shared" si="1"/>
        <v>33</v>
      </c>
      <c r="B19" s="6">
        <f>'WL Base'!C17</f>
        <v>-153655.64407401098</v>
      </c>
      <c r="C19" s="6">
        <v>-143566.43232220679</v>
      </c>
      <c r="D19" s="6">
        <v>-151817.71790599136</v>
      </c>
      <c r="E19" s="6">
        <v>-150532.30556969828</v>
      </c>
      <c r="F19" s="6">
        <v>-149660.15233745705</v>
      </c>
      <c r="G19" s="6">
        <v>-141901.06740618779</v>
      </c>
      <c r="H19" s="6">
        <v>-140850.21871270158</v>
      </c>
      <c r="I19" s="6">
        <v>-139945.00962409851</v>
      </c>
      <c r="J19" s="6">
        <v>-148748.7964464309</v>
      </c>
      <c r="K19" s="6">
        <v>-147866.25770588679</v>
      </c>
      <c r="L19" s="6">
        <v>-146655.21344825026</v>
      </c>
      <c r="M19" s="6">
        <v>-139233.0394848063</v>
      </c>
      <c r="N19" s="6">
        <v>-138317.7493477684</v>
      </c>
      <c r="O19" s="6">
        <v>-137333.63493115106</v>
      </c>
      <c r="P19" s="6">
        <v>-144914.59299811319</v>
      </c>
      <c r="Q19" s="6">
        <v>-135753.54224823619</v>
      </c>
      <c r="R19" s="5">
        <f t="shared" si="0"/>
        <v>-152636.14440651436</v>
      </c>
      <c r="S19" s="6" t="b">
        <f t="shared" si="2"/>
        <v>0</v>
      </c>
    </row>
    <row r="20" spans="1:19" s="6" customFormat="1" ht="15" x14ac:dyDescent="0.2">
      <c r="A20">
        <f t="shared" si="1"/>
        <v>34</v>
      </c>
      <c r="B20" s="6">
        <f>'WL Base'!C18</f>
        <v>-158812.67696333825</v>
      </c>
      <c r="C20" s="6">
        <v>-148482.07378958649</v>
      </c>
      <c r="D20" s="6">
        <v>-156921.88635490555</v>
      </c>
      <c r="E20" s="6">
        <v>-155613.0656403795</v>
      </c>
      <c r="F20" s="6">
        <v>-154701.90259829964</v>
      </c>
      <c r="G20" s="6">
        <v>-146766.19406659846</v>
      </c>
      <c r="H20" s="6">
        <v>-145693.88274446622</v>
      </c>
      <c r="I20" s="6">
        <v>-144750.53121068885</v>
      </c>
      <c r="J20" s="6">
        <v>-153777.51520439971</v>
      </c>
      <c r="K20" s="6">
        <v>-152855.81587048413</v>
      </c>
      <c r="L20" s="6">
        <v>-151622.51104480357</v>
      </c>
      <c r="M20" s="6">
        <v>-144027.09737595383</v>
      </c>
      <c r="N20" s="6">
        <v>-143073.46168973841</v>
      </c>
      <c r="O20" s="6">
        <v>-142069.17828557017</v>
      </c>
      <c r="P20" s="6">
        <v>-149830.55249865228</v>
      </c>
      <c r="Q20" s="6">
        <v>-140440.20235245375</v>
      </c>
      <c r="R20" s="5">
        <f t="shared" si="0"/>
        <v>-157763.77214932468</v>
      </c>
      <c r="S20" s="6" t="b">
        <f t="shared" si="2"/>
        <v>0</v>
      </c>
    </row>
    <row r="21" spans="1:19" s="6" customFormat="1" ht="15" x14ac:dyDescent="0.2">
      <c r="A21">
        <f t="shared" si="1"/>
        <v>35</v>
      </c>
      <c r="B21" s="6">
        <f>'WL Base'!C19</f>
        <v>-164133.81716847024</v>
      </c>
      <c r="C21" s="6">
        <v>-153558.03589413798</v>
      </c>
      <c r="D21" s="6">
        <v>-162188.94425168986</v>
      </c>
      <c r="E21" s="6">
        <v>-160857.10487819772</v>
      </c>
      <c r="F21" s="6">
        <v>-159905.08452823889</v>
      </c>
      <c r="G21" s="6">
        <v>-151790.37273702963</v>
      </c>
      <c r="H21" s="6">
        <v>-150696.80795326369</v>
      </c>
      <c r="I21" s="6">
        <v>-149713.59146045169</v>
      </c>
      <c r="J21" s="6">
        <v>-158968.27082229484</v>
      </c>
      <c r="K21" s="6">
        <v>-158005.57050486104</v>
      </c>
      <c r="L21" s="6">
        <v>-156750.36107850043</v>
      </c>
      <c r="M21" s="6">
        <v>-148979.13573604522</v>
      </c>
      <c r="N21" s="6">
        <v>-147985.43460218274</v>
      </c>
      <c r="O21" s="6">
        <v>-146961.17632409674</v>
      </c>
      <c r="P21" s="6">
        <v>-154905.80876980108</v>
      </c>
      <c r="Q21" s="6">
        <v>-145282.03013532795</v>
      </c>
      <c r="R21" s="5">
        <f t="shared" si="0"/>
        <v>-163054.82531210364</v>
      </c>
      <c r="S21" s="6" t="b">
        <f t="shared" si="2"/>
        <v>0</v>
      </c>
    </row>
    <row r="22" spans="1:19" s="6" customFormat="1" ht="15" x14ac:dyDescent="0.2">
      <c r="A22">
        <f t="shared" si="1"/>
        <v>36</v>
      </c>
      <c r="B22" s="6">
        <f>'WL Base'!C20</f>
        <v>-169624.3832951595</v>
      </c>
      <c r="C22" s="6">
        <v>-158799.48961522858</v>
      </c>
      <c r="D22" s="6">
        <v>-167624.1790464104</v>
      </c>
      <c r="E22" s="6">
        <v>-166269.75751861834</v>
      </c>
      <c r="F22" s="6">
        <v>-165274.94809490273</v>
      </c>
      <c r="G22" s="6">
        <v>-156978.74420508055</v>
      </c>
      <c r="H22" s="6">
        <v>-155864.17688910972</v>
      </c>
      <c r="I22" s="6">
        <v>-154839.29474201216</v>
      </c>
      <c r="J22" s="6">
        <v>-164326.3649265407</v>
      </c>
      <c r="K22" s="6">
        <v>-163320.73964842269</v>
      </c>
      <c r="L22" s="6">
        <v>-162044.02602723305</v>
      </c>
      <c r="M22" s="6">
        <v>-154094.30552186645</v>
      </c>
      <c r="N22" s="6">
        <v>-153058.74135919305</v>
      </c>
      <c r="O22" s="6">
        <v>-152014.74199184755</v>
      </c>
      <c r="P22" s="6">
        <v>-160145.59101058767</v>
      </c>
      <c r="Q22" s="6">
        <v>-150284.10616732916</v>
      </c>
      <c r="R22" s="5">
        <f t="shared" si="0"/>
        <v>-168514.60501302796</v>
      </c>
      <c r="S22" s="6" t="b">
        <f t="shared" si="2"/>
        <v>0</v>
      </c>
    </row>
    <row r="23" spans="1:19" s="6" customFormat="1" ht="15" x14ac:dyDescent="0.2">
      <c r="A23">
        <f t="shared" si="1"/>
        <v>37</v>
      </c>
      <c r="B23" s="6">
        <f>'WL Base'!C21</f>
        <v>-175286.2741598837</v>
      </c>
      <c r="C23" s="6">
        <v>-164209.16521458092</v>
      </c>
      <c r="D23" s="6">
        <v>-173229.57101101315</v>
      </c>
      <c r="E23" s="6">
        <v>-171853.24415683676</v>
      </c>
      <c r="F23" s="6">
        <v>-170813.5654509853</v>
      </c>
      <c r="G23" s="6">
        <v>-162334.09106329057</v>
      </c>
      <c r="H23" s="6">
        <v>-161198.95595682118</v>
      </c>
      <c r="I23" s="6">
        <v>-160130.48195043663</v>
      </c>
      <c r="J23" s="6">
        <v>-169854.08881729748</v>
      </c>
      <c r="K23" s="6">
        <v>-168803.4687590485</v>
      </c>
      <c r="L23" s="6">
        <v>-167505.87669814395</v>
      </c>
      <c r="M23" s="6">
        <v>-159375.61712635547</v>
      </c>
      <c r="N23" s="6">
        <v>-158296.26875242239</v>
      </c>
      <c r="O23" s="6">
        <v>-157232.93440524783</v>
      </c>
      <c r="P23" s="6">
        <v>-165552.33325007494</v>
      </c>
      <c r="Q23" s="6">
        <v>-155449.52767447205</v>
      </c>
      <c r="R23" s="5">
        <f t="shared" si="0"/>
        <v>-174145.05440751775</v>
      </c>
      <c r="S23" s="6" t="b">
        <f t="shared" si="2"/>
        <v>0</v>
      </c>
    </row>
    <row r="24" spans="1:19" s="6" customFormat="1" ht="15" x14ac:dyDescent="0.2">
      <c r="A24">
        <f t="shared" si="1"/>
        <v>38</v>
      </c>
      <c r="B24" s="6">
        <f>'WL Base'!C22</f>
        <v>-181114.65139966769</v>
      </c>
      <c r="C24" s="6">
        <v>-169784.88015771369</v>
      </c>
      <c r="D24" s="6">
        <v>-179000.57895691926</v>
      </c>
      <c r="E24" s="6">
        <v>-177603.63353488036</v>
      </c>
      <c r="F24" s="6">
        <v>-176516.73523819228</v>
      </c>
      <c r="G24" s="6">
        <v>-167854.44348696555</v>
      </c>
      <c r="H24" s="6">
        <v>-166699.63345677219</v>
      </c>
      <c r="I24" s="6">
        <v>-165585.42576331203</v>
      </c>
      <c r="J24" s="6">
        <v>-175547.780078643</v>
      </c>
      <c r="K24" s="6">
        <v>-174449.83159899293</v>
      </c>
      <c r="L24" s="6">
        <v>-173132.55787323407</v>
      </c>
      <c r="M24" s="6">
        <v>-164821.74992027157</v>
      </c>
      <c r="N24" s="6">
        <v>-163696.48516951798</v>
      </c>
      <c r="O24" s="6">
        <v>-162614.65055296622</v>
      </c>
      <c r="P24" s="6">
        <v>-171122.9287781005</v>
      </c>
      <c r="Q24" s="6">
        <v>-160777.36709307937</v>
      </c>
      <c r="R24" s="5">
        <f t="shared" si="0"/>
        <v>-179941.49793853721</v>
      </c>
      <c r="S24" s="6" t="b">
        <f t="shared" si="2"/>
        <v>0</v>
      </c>
    </row>
    <row r="25" spans="1:19" s="6" customFormat="1" ht="15" x14ac:dyDescent="0.2">
      <c r="A25">
        <f t="shared" si="1"/>
        <v>39</v>
      </c>
      <c r="B25" s="6">
        <f>'WL Base'!C23</f>
        <v>-187109.37669222339</v>
      </c>
      <c r="C25" s="6">
        <v>-175527.81400032117</v>
      </c>
      <c r="D25" s="6">
        <v>-184937.21465145622</v>
      </c>
      <c r="E25" s="6">
        <v>-183521.31005951203</v>
      </c>
      <c r="F25" s="6">
        <v>-182384.64018850675</v>
      </c>
      <c r="G25" s="6">
        <v>-173541.08878365537</v>
      </c>
      <c r="H25" s="6">
        <v>-172367.78701296673</v>
      </c>
      <c r="I25" s="6">
        <v>-171205.53554965902</v>
      </c>
      <c r="J25" s="6">
        <v>-181407.95691353042</v>
      </c>
      <c r="K25" s="6">
        <v>-180260.14872724272</v>
      </c>
      <c r="L25" s="6">
        <v>-178924.73993104501</v>
      </c>
      <c r="M25" s="6">
        <v>-170434.37632371948</v>
      </c>
      <c r="N25" s="6">
        <v>-169260.89781360436</v>
      </c>
      <c r="O25" s="6">
        <v>-168161.67000715758</v>
      </c>
      <c r="P25" s="6">
        <v>-176858.17045957356</v>
      </c>
      <c r="Q25" s="6">
        <v>-166269.48968115132</v>
      </c>
      <c r="R25" s="5">
        <f t="shared" si="0"/>
        <v>-185903.87935843601</v>
      </c>
      <c r="S25" s="6" t="b">
        <f t="shared" si="2"/>
        <v>0</v>
      </c>
    </row>
    <row r="26" spans="1:19" s="6" customFormat="1" ht="15" x14ac:dyDescent="0.2">
      <c r="A26">
        <f t="shared" si="1"/>
        <v>40</v>
      </c>
      <c r="B26" s="6">
        <f>'WL Base'!C24</f>
        <v>-193276.36961555941</v>
      </c>
      <c r="C26" s="6">
        <v>-181443.58031286707</v>
      </c>
      <c r="D26" s="6">
        <v>-191045.3603388207</v>
      </c>
      <c r="E26" s="6">
        <v>-189612.22055480062</v>
      </c>
      <c r="F26" s="6">
        <v>-188423.11815069304</v>
      </c>
      <c r="G26" s="6">
        <v>-179399.61082421179</v>
      </c>
      <c r="H26" s="6">
        <v>-178209.06668757033</v>
      </c>
      <c r="I26" s="6">
        <v>-176996.35939292359</v>
      </c>
      <c r="J26" s="6">
        <v>-187440.52767129857</v>
      </c>
      <c r="K26" s="6">
        <v>-186240.22057848019</v>
      </c>
      <c r="L26" s="6">
        <v>-184888.2854801091</v>
      </c>
      <c r="M26" s="6">
        <v>-176219.11499605008</v>
      </c>
      <c r="N26" s="6">
        <v>-174995.02423003325</v>
      </c>
      <c r="O26" s="6">
        <v>-173879.57367068873</v>
      </c>
      <c r="P26" s="6">
        <v>-182763.88236831711</v>
      </c>
      <c r="Q26" s="6">
        <v>-171931.44419322431</v>
      </c>
      <c r="R26" s="5">
        <f t="shared" si="0"/>
        <v>-192038.09740672965</v>
      </c>
      <c r="S26" s="6" t="b">
        <f t="shared" si="2"/>
        <v>0</v>
      </c>
    </row>
    <row r="27" spans="1:19" s="6" customFormat="1" ht="15" x14ac:dyDescent="0.2">
      <c r="A27">
        <f t="shared" si="1"/>
        <v>41</v>
      </c>
      <c r="B27" s="6">
        <f>'WL Base'!C25</f>
        <v>-199620.99886564736</v>
      </c>
      <c r="C27" s="6">
        <v>-187537.42422595512</v>
      </c>
      <c r="D27" s="6">
        <v>-197330.36886012962</v>
      </c>
      <c r="E27" s="6">
        <v>-195874.8165801141</v>
      </c>
      <c r="F27" s="6">
        <v>-194637.50226778953</v>
      </c>
      <c r="G27" s="6">
        <v>-185435.24112947588</v>
      </c>
      <c r="H27" s="6">
        <v>-184223.6165051503</v>
      </c>
      <c r="I27" s="6">
        <v>-182963.11150110385</v>
      </c>
      <c r="J27" s="6">
        <v>-193644.14432835448</v>
      </c>
      <c r="K27" s="6">
        <v>-192395.36298871168</v>
      </c>
      <c r="L27" s="6">
        <v>-191022.07539661028</v>
      </c>
      <c r="M27" s="6">
        <v>-182176.25737734349</v>
      </c>
      <c r="N27" s="6">
        <v>-180904.06310786086</v>
      </c>
      <c r="O27" s="6">
        <v>-179768.82065110153</v>
      </c>
      <c r="P27" s="6">
        <v>-188839.13043118457</v>
      </c>
      <c r="Q27" s="6">
        <v>-177763.82470121793</v>
      </c>
      <c r="R27" s="5">
        <f t="shared" si="0"/>
        <v>-198349.51173855391</v>
      </c>
      <c r="S27" s="6" t="b">
        <f t="shared" si="2"/>
        <v>0</v>
      </c>
    </row>
    <row r="28" spans="1:19" s="6" customFormat="1" ht="15" x14ac:dyDescent="0.2">
      <c r="A28">
        <f t="shared" si="1"/>
        <v>42</v>
      </c>
      <c r="B28" s="6">
        <f>'WL Base'!C26</f>
        <v>-206142.31303252329</v>
      </c>
      <c r="C28" s="6">
        <v>-193809.91561094855</v>
      </c>
      <c r="D28" s="6">
        <v>-203791.4730080936</v>
      </c>
      <c r="E28" s="6">
        <v>-202314.98178992065</v>
      </c>
      <c r="F28" s="6">
        <v>-201027.23575640423</v>
      </c>
      <c r="G28" s="6">
        <v>-191648.68710862799</v>
      </c>
      <c r="H28" s="6">
        <v>-190417.06174001147</v>
      </c>
      <c r="I28" s="6">
        <v>-189106.65569189333</v>
      </c>
      <c r="J28" s="6">
        <v>-200024.66105612347</v>
      </c>
      <c r="K28" s="6">
        <v>-198725.18931179991</v>
      </c>
      <c r="L28" s="6">
        <v>-197331.92854023</v>
      </c>
      <c r="M28" s="6">
        <v>-188311.40596730914</v>
      </c>
      <c r="N28" s="6">
        <v>-186989.00413642381</v>
      </c>
      <c r="O28" s="6">
        <v>-185834.98564366909</v>
      </c>
      <c r="P28" s="6">
        <v>-195089.70353225709</v>
      </c>
      <c r="Q28" s="6">
        <v>-183772.18187501558</v>
      </c>
      <c r="R28" s="5">
        <f t="shared" si="0"/>
        <v>-204837.27180830939</v>
      </c>
      <c r="S28" s="6" t="b">
        <f t="shared" si="2"/>
        <v>0</v>
      </c>
    </row>
    <row r="29" spans="1:19" s="6" customFormat="1" ht="15" x14ac:dyDescent="0.2">
      <c r="A29">
        <f t="shared" si="1"/>
        <v>43</v>
      </c>
      <c r="B29" s="6">
        <f>'WL Base'!C27</f>
        <v>-212848.90555661329</v>
      </c>
      <c r="C29" s="6">
        <v>-200268.72506452145</v>
      </c>
      <c r="D29" s="6">
        <v>-210437.1572558675</v>
      </c>
      <c r="E29" s="6">
        <v>-208941.15652848678</v>
      </c>
      <c r="F29" s="6">
        <v>-207600.67640396129</v>
      </c>
      <c r="G29" s="6">
        <v>-198047.53735855248</v>
      </c>
      <c r="H29" s="6">
        <v>-196796.97619115058</v>
      </c>
      <c r="I29" s="6">
        <v>-195434.48470024008</v>
      </c>
      <c r="J29" s="6">
        <v>-206590.41373921646</v>
      </c>
      <c r="K29" s="6">
        <v>-205237.95297025255</v>
      </c>
      <c r="L29" s="6">
        <v>-203826.0592587862</v>
      </c>
      <c r="M29" s="6">
        <v>-194632.05512711796</v>
      </c>
      <c r="N29" s="6">
        <v>-193257.26063860729</v>
      </c>
      <c r="O29" s="6">
        <v>-192085.47007548707</v>
      </c>
      <c r="P29" s="6">
        <v>-201523.71582121038</v>
      </c>
      <c r="Q29" s="6">
        <v>-189963.84010085001</v>
      </c>
      <c r="R29" s="5">
        <f t="shared" si="0"/>
        <v>-211509.9108888217</v>
      </c>
      <c r="S29" s="6" t="b">
        <f t="shared" si="2"/>
        <v>0</v>
      </c>
    </row>
    <row r="30" spans="1:19" s="6" customFormat="1" ht="15" x14ac:dyDescent="0.2">
      <c r="A30">
        <f t="shared" si="1"/>
        <v>44</v>
      </c>
      <c r="B30" s="6">
        <f>'WL Base'!C28</f>
        <v>-219740.79958458527</v>
      </c>
      <c r="C30" s="6">
        <v>-206915.13692624235</v>
      </c>
      <c r="D30" s="6">
        <v>-217267.60410388038</v>
      </c>
      <c r="E30" s="6">
        <v>-215753.8574335227</v>
      </c>
      <c r="F30" s="6">
        <v>-214358.18876694512</v>
      </c>
      <c r="G30" s="6">
        <v>-204633.19809800544</v>
      </c>
      <c r="H30" s="6">
        <v>-203365.03851478317</v>
      </c>
      <c r="I30" s="6">
        <v>-201948.14328492826</v>
      </c>
      <c r="J30" s="6">
        <v>-213342.06414839331</v>
      </c>
      <c r="K30" s="6">
        <v>-211934.16571846322</v>
      </c>
      <c r="L30" s="6">
        <v>-210505.29490978169</v>
      </c>
      <c r="M30" s="6">
        <v>-201139.99342891201</v>
      </c>
      <c r="N30" s="6">
        <v>-199710.48879938308</v>
      </c>
      <c r="O30" s="6">
        <v>-198522.18723957115</v>
      </c>
      <c r="P30" s="6">
        <v>-208142.1283502717</v>
      </c>
      <c r="Q30" s="6">
        <v>-196340.81279634315</v>
      </c>
      <c r="R30" s="5">
        <f t="shared" si="0"/>
        <v>-218367.53938811173</v>
      </c>
      <c r="S30" s="6" t="b">
        <f t="shared" si="2"/>
        <v>0</v>
      </c>
    </row>
    <row r="31" spans="1:19" s="6" customFormat="1" ht="15" x14ac:dyDescent="0.2">
      <c r="A31">
        <f t="shared" si="1"/>
        <v>45</v>
      </c>
      <c r="B31" s="6">
        <f>'WL Base'!C29</f>
        <v>-226821.58033855987</v>
      </c>
      <c r="C31" s="6">
        <v>-213753.09210773717</v>
      </c>
      <c r="D31" s="6">
        <v>-224286.45071148287</v>
      </c>
      <c r="E31" s="6">
        <v>-222756.9155575069</v>
      </c>
      <c r="F31" s="6">
        <v>-221303.4686014246</v>
      </c>
      <c r="G31" s="6">
        <v>-211409.65230943065</v>
      </c>
      <c r="H31" s="6">
        <v>-210125.40116052618</v>
      </c>
      <c r="I31" s="6">
        <v>-208651.66129960853</v>
      </c>
      <c r="J31" s="6">
        <v>-220283.48857463821</v>
      </c>
      <c r="K31" s="6">
        <v>-218817.5700238451</v>
      </c>
      <c r="L31" s="6">
        <v>-217373.56257632095</v>
      </c>
      <c r="M31" s="6">
        <v>-207839.40911041322</v>
      </c>
      <c r="N31" s="6">
        <v>-206352.75533320598</v>
      </c>
      <c r="O31" s="6">
        <v>-205149.36496013089</v>
      </c>
      <c r="P31" s="6">
        <v>-214948.90847829607</v>
      </c>
      <c r="Q31" s="6">
        <v>-202907.35866767931</v>
      </c>
      <c r="R31" s="5">
        <f t="shared" si="0"/>
        <v>-225413.7708007136</v>
      </c>
      <c r="S31" s="6" t="b">
        <f t="shared" si="2"/>
        <v>0</v>
      </c>
    </row>
    <row r="32" spans="1:19" s="6" customFormat="1" ht="15" x14ac:dyDescent="0.2">
      <c r="A32">
        <f t="shared" si="1"/>
        <v>46</v>
      </c>
      <c r="B32" s="6">
        <f>'WL Base'!C30</f>
        <v>-234093.86816011911</v>
      </c>
      <c r="C32" s="6">
        <v>-220785.79795920342</v>
      </c>
      <c r="D32" s="6">
        <v>-231496.40135720631</v>
      </c>
      <c r="E32" s="6">
        <v>-229953.28288264427</v>
      </c>
      <c r="F32" s="6">
        <v>-228439.31574269041</v>
      </c>
      <c r="G32" s="6">
        <v>-218380.17540909443</v>
      </c>
      <c r="H32" s="6">
        <v>-217081.55289030215</v>
      </c>
      <c r="I32" s="6">
        <v>-215548.39101436365</v>
      </c>
      <c r="J32" s="6">
        <v>-227417.71406347552</v>
      </c>
      <c r="K32" s="6">
        <v>-225891.04265838346</v>
      </c>
      <c r="L32" s="6">
        <v>-224433.97452996683</v>
      </c>
      <c r="M32" s="6">
        <v>-214733.85089609676</v>
      </c>
      <c r="N32" s="6">
        <v>-213187.47385577465</v>
      </c>
      <c r="O32" s="6">
        <v>-211970.61941845005</v>
      </c>
      <c r="P32" s="6">
        <v>-221947.23690047773</v>
      </c>
      <c r="Q32" s="6">
        <v>-209667.14752785736</v>
      </c>
      <c r="R32" s="5">
        <f t="shared" si="0"/>
        <v>-232651.27135419167</v>
      </c>
      <c r="S32" s="6" t="b">
        <f t="shared" si="2"/>
        <v>0</v>
      </c>
    </row>
    <row r="33" spans="1:19" s="6" customFormat="1" ht="15" x14ac:dyDescent="0.2">
      <c r="A33">
        <f t="shared" si="1"/>
        <v>47</v>
      </c>
      <c r="B33" s="6">
        <f>'WL Base'!C31</f>
        <v>-241562.10669819458</v>
      </c>
      <c r="C33" s="6">
        <v>-228017.84259583623</v>
      </c>
      <c r="D33" s="6">
        <v>-238901.93055414932</v>
      </c>
      <c r="E33" s="6">
        <v>-237347.61717840613</v>
      </c>
      <c r="F33" s="6">
        <v>-235770.23929683596</v>
      </c>
      <c r="G33" s="6">
        <v>-225549.38414681825</v>
      </c>
      <c r="H33" s="6">
        <v>-224238.27714850823</v>
      </c>
      <c r="I33" s="6">
        <v>-222642.98076825408</v>
      </c>
      <c r="J33" s="6">
        <v>-234749.42405324875</v>
      </c>
      <c r="K33" s="6">
        <v>-233159.12007241268</v>
      </c>
      <c r="L33" s="6">
        <v>-231691.24270443176</v>
      </c>
      <c r="M33" s="6">
        <v>-221828.12553870413</v>
      </c>
      <c r="N33" s="6">
        <v>-220219.31725285194</v>
      </c>
      <c r="O33" s="6">
        <v>-218990.78274982836</v>
      </c>
      <c r="P33" s="6">
        <v>-229141.84783116763</v>
      </c>
      <c r="Q33" s="6">
        <v>-216625.0309401202</v>
      </c>
      <c r="R33" s="5">
        <f t="shared" si="0"/>
        <v>-240084.50144591232</v>
      </c>
      <c r="S33" s="6" t="b">
        <f t="shared" si="2"/>
        <v>0</v>
      </c>
    </row>
    <row r="34" spans="1:19" s="6" customFormat="1" ht="15" x14ac:dyDescent="0.2">
      <c r="A34">
        <f t="shared" si="1"/>
        <v>48</v>
      </c>
      <c r="B34" s="6">
        <f>'WL Base'!C32</f>
        <v>-249222.23427179243</v>
      </c>
      <c r="C34" s="6">
        <v>-235447.27856455414</v>
      </c>
      <c r="D34" s="6">
        <v>-246499.26534580631</v>
      </c>
      <c r="E34" s="6">
        <v>-244936.70468462765</v>
      </c>
      <c r="F34" s="6">
        <v>-243292.79809827282</v>
      </c>
      <c r="G34" s="6">
        <v>-232915.56216862495</v>
      </c>
      <c r="H34" s="6">
        <v>-231594.31873790477</v>
      </c>
      <c r="I34" s="6">
        <v>-229933.97893744739</v>
      </c>
      <c r="J34" s="6">
        <v>-242275.67080338416</v>
      </c>
      <c r="K34" s="6">
        <v>-240618.63099860254</v>
      </c>
      <c r="L34" s="6">
        <v>-239142.72479822559</v>
      </c>
      <c r="M34" s="6">
        <v>-229121.18955953562</v>
      </c>
      <c r="N34" s="6">
        <v>-227447.04855299441</v>
      </c>
      <c r="O34" s="6">
        <v>-226209.05376193015</v>
      </c>
      <c r="P34" s="6">
        <v>-236530.34721374291</v>
      </c>
      <c r="Q34" s="6">
        <v>-223780.4039624547</v>
      </c>
      <c r="R34" s="5">
        <f t="shared" si="0"/>
        <v>-247709.55793530986</v>
      </c>
      <c r="S34" s="6" t="b">
        <f t="shared" si="2"/>
        <v>0</v>
      </c>
    </row>
    <row r="35" spans="1:19" s="6" customFormat="1" ht="15" x14ac:dyDescent="0.2">
      <c r="A35">
        <f t="shared" si="1"/>
        <v>49</v>
      </c>
      <c r="B35" s="6">
        <f>'WL Base'!C33</f>
        <v>-257070.4503773647</v>
      </c>
      <c r="C35" s="6">
        <v>-243072.2613568579</v>
      </c>
      <c r="D35" s="6">
        <v>-254284.88427539088</v>
      </c>
      <c r="E35" s="6">
        <v>-244936.70468462765</v>
      </c>
      <c r="F35" s="6">
        <v>-251003.79169738069</v>
      </c>
      <c r="G35" s="6">
        <v>-240477.09292375512</v>
      </c>
      <c r="H35" s="6">
        <v>-239148.53173466117</v>
      </c>
      <c r="I35" s="6">
        <v>-237420.03035904709</v>
      </c>
      <c r="J35" s="6">
        <v>-249993.75275459429</v>
      </c>
      <c r="K35" s="6">
        <v>-248266.63638131719</v>
      </c>
      <c r="L35" s="6">
        <v>-246786.01486824488</v>
      </c>
      <c r="M35" s="6">
        <v>-236612.10598720517</v>
      </c>
      <c r="N35" s="6">
        <v>-234869.52473953334</v>
      </c>
      <c r="O35" s="6">
        <v>-226209.05376193015</v>
      </c>
      <c r="P35" s="6">
        <v>-244110.56960703974</v>
      </c>
      <c r="Q35" s="6">
        <v>-231132.76302853448</v>
      </c>
      <c r="R35" s="5">
        <f t="shared" si="0"/>
        <v>-255522.79362084059</v>
      </c>
      <c r="S35" s="6" t="b">
        <f t="shared" si="2"/>
        <v>0</v>
      </c>
    </row>
    <row r="36" spans="1:19" s="6" customFormat="1" ht="15" x14ac:dyDescent="0.2">
      <c r="A36">
        <f t="shared" si="1"/>
        <v>50</v>
      </c>
      <c r="B36" s="6">
        <f>'WL Base'!C34</f>
        <v>-265111.0621434215</v>
      </c>
      <c r="C36" s="6">
        <v>-250897.14974987478</v>
      </c>
      <c r="D36" s="6">
        <v>-262263.13103596692</v>
      </c>
      <c r="E36" s="6">
        <v>-260694.84082552794</v>
      </c>
      <c r="F36" s="6">
        <v>-258907.60565715405</v>
      </c>
      <c r="G36" s="6">
        <v>-248238.37597536499</v>
      </c>
      <c r="H36" s="6">
        <v>-246905.53483416888</v>
      </c>
      <c r="I36" s="6">
        <v>-245105.58070903399</v>
      </c>
      <c r="J36" s="6">
        <v>-257908.27886436242</v>
      </c>
      <c r="K36" s="6">
        <v>-256107.55563122735</v>
      </c>
      <c r="L36" s="6">
        <v>-254625.75737118506</v>
      </c>
      <c r="M36" s="6">
        <v>-244305.52830320373</v>
      </c>
      <c r="N36" s="6">
        <v>-242491.22829867431</v>
      </c>
      <c r="O36" s="6">
        <v>-241242.51852078803</v>
      </c>
      <c r="P36" s="6">
        <v>-251887.1879795611</v>
      </c>
      <c r="Q36" s="6">
        <v>-238686.83165922741</v>
      </c>
      <c r="R36" s="5">
        <f t="shared" si="0"/>
        <v>-263528.53567264194</v>
      </c>
      <c r="S36" s="6" t="b">
        <f t="shared" si="2"/>
        <v>0</v>
      </c>
    </row>
    <row r="37" spans="1:19" s="6" customFormat="1" ht="15" x14ac:dyDescent="0.2">
      <c r="A37">
        <f t="shared" si="1"/>
        <v>51</v>
      </c>
      <c r="B37" s="6">
        <f>'WL Base'!C35</f>
        <v>-273344.59916970396</v>
      </c>
      <c r="C37" s="6">
        <v>-258923.3460634462</v>
      </c>
      <c r="D37" s="6">
        <v>-270434.68436638633</v>
      </c>
      <c r="E37" s="6">
        <v>-260694.84082552794</v>
      </c>
      <c r="F37" s="6">
        <v>-267005.09059684974</v>
      </c>
      <c r="G37" s="6">
        <v>-256200.94518913675</v>
      </c>
      <c r="H37" s="6">
        <v>-254855.98411908935</v>
      </c>
      <c r="I37" s="6">
        <v>-252992.31468355504</v>
      </c>
      <c r="J37" s="6">
        <v>-266006.50238294032</v>
      </c>
      <c r="K37" s="6">
        <v>-264142.3795324277</v>
      </c>
      <c r="L37" s="6">
        <v>-262649.85359288187</v>
      </c>
      <c r="M37" s="6">
        <v>-252192.56991513344</v>
      </c>
      <c r="N37" s="6">
        <v>-250313.96629003406</v>
      </c>
      <c r="O37" s="6">
        <v>-241242.51852078803</v>
      </c>
      <c r="P37" s="6">
        <v>-259848.63230297397</v>
      </c>
      <c r="Q37" s="6">
        <v>-246434.67728359567</v>
      </c>
      <c r="R37" s="5">
        <f t="shared" si="0"/>
        <v>-271727.39569337753</v>
      </c>
      <c r="S37" s="6" t="b">
        <f t="shared" si="2"/>
        <v>0</v>
      </c>
    </row>
    <row r="38" spans="1:19" s="6" customFormat="1" ht="15" x14ac:dyDescent="0.2">
      <c r="A38">
        <f t="shared" si="1"/>
        <v>52</v>
      </c>
      <c r="B38" s="6">
        <f>'WL Base'!C36</f>
        <v>-281774.14341519779</v>
      </c>
      <c r="C38" s="6">
        <v>-267154.2039887259</v>
      </c>
      <c r="D38" s="6">
        <v>-278802.69968333596</v>
      </c>
      <c r="E38" s="6">
        <v>-277214.78773177462</v>
      </c>
      <c r="F38" s="6">
        <v>-275299.48684197845</v>
      </c>
      <c r="G38" s="6">
        <v>-264368.22816377605</v>
      </c>
      <c r="H38" s="6">
        <v>-263013.51551776537</v>
      </c>
      <c r="I38" s="6">
        <v>-261083.74454823794</v>
      </c>
      <c r="J38" s="6">
        <v>-274304.35840147582</v>
      </c>
      <c r="K38" s="6">
        <v>-272374.41779881413</v>
      </c>
      <c r="L38" s="6">
        <v>-270873.87656426558</v>
      </c>
      <c r="M38" s="6">
        <v>-260286.63283485407</v>
      </c>
      <c r="N38" s="6">
        <v>-258341.31955718042</v>
      </c>
      <c r="O38" s="6">
        <v>-257072.44364732163</v>
      </c>
      <c r="P38" s="6">
        <v>-268010.17999600089</v>
      </c>
      <c r="Q38" s="6">
        <v>-254389.2111337891</v>
      </c>
      <c r="R38" s="5">
        <f t="shared" si="0"/>
        <v>-280122.49608664995</v>
      </c>
      <c r="S38" s="6" t="b">
        <f t="shared" si="2"/>
        <v>0</v>
      </c>
    </row>
    <row r="39" spans="1:19" s="6" customFormat="1" ht="15" x14ac:dyDescent="0.2">
      <c r="A39">
        <f t="shared" si="1"/>
        <v>53</v>
      </c>
      <c r="B39" s="6">
        <f>'WL Base'!C37</f>
        <v>-290392.87918051973</v>
      </c>
      <c r="C39" s="6">
        <v>-275585.23329567304</v>
      </c>
      <c r="D39" s="6">
        <v>-287360.72145827982</v>
      </c>
      <c r="E39" s="6">
        <v>-277214.78773177462</v>
      </c>
      <c r="F39" s="6">
        <v>-283784.75490772788</v>
      </c>
      <c r="G39" s="6">
        <v>-272736.04099023883</v>
      </c>
      <c r="H39" s="6">
        <v>-271374.41577463364</v>
      </c>
      <c r="I39" s="6">
        <v>-269376.03922638705</v>
      </c>
      <c r="J39" s="6">
        <v>-282796.27615833381</v>
      </c>
      <c r="K39" s="6">
        <v>-280797.97113813483</v>
      </c>
      <c r="L39" s="6">
        <v>-279292.64740237402</v>
      </c>
      <c r="M39" s="6">
        <v>-268584.29130454292</v>
      </c>
      <c r="N39" s="6">
        <v>-266569.74470183504</v>
      </c>
      <c r="O39" s="6">
        <v>-257072.44364732163</v>
      </c>
      <c r="P39" s="6">
        <v>-276366.97236686334</v>
      </c>
      <c r="Q39" s="6">
        <v>-262547.60790627025</v>
      </c>
      <c r="R39" s="5">
        <f t="shared" si="0"/>
        <v>-288707.21940868895</v>
      </c>
      <c r="S39" s="6" t="b">
        <f t="shared" si="2"/>
        <v>0</v>
      </c>
    </row>
    <row r="40" spans="1:19" s="6" customFormat="1" ht="15" x14ac:dyDescent="0.2">
      <c r="A40">
        <f t="shared" si="1"/>
        <v>54</v>
      </c>
      <c r="B40" s="6">
        <f>'WL Base'!C38</f>
        <v>-299193.471769578</v>
      </c>
      <c r="C40" s="6">
        <v>-284211.3829732837</v>
      </c>
      <c r="D40" s="6">
        <v>-296101.78367701598</v>
      </c>
      <c r="E40" s="6">
        <v>-294507.86201611563</v>
      </c>
      <c r="F40" s="6">
        <v>-292454.35522982146</v>
      </c>
      <c r="G40" s="6">
        <v>-281299.65148921101</v>
      </c>
      <c r="H40" s="6">
        <v>-279934.4540017767</v>
      </c>
      <c r="I40" s="6">
        <v>-277864.83427496272</v>
      </c>
      <c r="J40" s="6">
        <v>-291476.21252724185</v>
      </c>
      <c r="K40" s="6">
        <v>-289406.84915539686</v>
      </c>
      <c r="L40" s="6">
        <v>-287900.52520299383</v>
      </c>
      <c r="M40" s="6">
        <v>-277081.61412617326</v>
      </c>
      <c r="N40" s="6">
        <v>-274995.1775140714</v>
      </c>
      <c r="O40" s="6">
        <v>-273716.99406234018</v>
      </c>
      <c r="P40" s="6">
        <v>-284913.69759624463</v>
      </c>
      <c r="Q40" s="6">
        <v>-270906.56354856258</v>
      </c>
      <c r="R40" s="5">
        <f t="shared" si="0"/>
        <v>-297474.43403322768</v>
      </c>
      <c r="S40" s="6" t="b">
        <f t="shared" si="2"/>
        <v>0</v>
      </c>
    </row>
    <row r="41" spans="1:19" s="6" customFormat="1" ht="15" x14ac:dyDescent="0.2">
      <c r="A41">
        <f t="shared" si="1"/>
        <v>55</v>
      </c>
      <c r="B41" s="6">
        <f>'WL Base'!C39</f>
        <v>-308172.99718000065</v>
      </c>
      <c r="C41" s="6">
        <v>-293030.96572613134</v>
      </c>
      <c r="D41" s="6">
        <v>-305023.19770335534</v>
      </c>
      <c r="E41" s="6">
        <v>-294507.86201611563</v>
      </c>
      <c r="F41" s="6">
        <v>-292454.35522982146</v>
      </c>
      <c r="G41" s="6">
        <v>-290057.58847938303</v>
      </c>
      <c r="H41" s="6">
        <v>-288692.56411849562</v>
      </c>
      <c r="I41" s="6">
        <v>-286548.90826735611</v>
      </c>
      <c r="J41" s="6">
        <v>-300342.149010733</v>
      </c>
      <c r="K41" s="6">
        <v>-298198.86060844344</v>
      </c>
      <c r="L41" s="6">
        <v>-296695.74926586647</v>
      </c>
      <c r="M41" s="6">
        <v>-285777.73837169784</v>
      </c>
      <c r="N41" s="6">
        <v>-283616.60083824495</v>
      </c>
      <c r="O41" s="6">
        <v>-273716.99406234018</v>
      </c>
      <c r="P41" s="6">
        <v>-293648.80647660355</v>
      </c>
      <c r="Q41" s="6">
        <v>-279465.6412767648</v>
      </c>
      <c r="R41" s="5">
        <f t="shared" si="0"/>
        <v>-305143.40801649896</v>
      </c>
      <c r="S41" s="6" t="b">
        <f t="shared" si="2"/>
        <v>0</v>
      </c>
    </row>
    <row r="42" spans="1:19" s="6" customFormat="1" ht="15" x14ac:dyDescent="0.2">
      <c r="A42">
        <f t="shared" si="1"/>
        <v>56</v>
      </c>
      <c r="B42" s="6">
        <f>'WL Base'!C40</f>
        <v>-317321.68703011068</v>
      </c>
      <c r="C42" s="6">
        <v>-302036.69533638662</v>
      </c>
      <c r="D42" s="6">
        <v>-314115.61860804161</v>
      </c>
      <c r="E42" s="6">
        <v>-312533.596778323</v>
      </c>
      <c r="F42" s="6">
        <v>-310330.45204106614</v>
      </c>
      <c r="G42" s="6">
        <v>-299002.9396896977</v>
      </c>
      <c r="H42" s="6">
        <v>-297642.43678554689</v>
      </c>
      <c r="I42" s="6">
        <v>-295421.78127588338</v>
      </c>
      <c r="J42" s="6">
        <v>-309385.82548029756</v>
      </c>
      <c r="K42" s="6">
        <v>-307165.55431346124</v>
      </c>
      <c r="L42" s="6">
        <v>-305670.52344226302</v>
      </c>
      <c r="M42" s="6">
        <v>-294666.70711887244</v>
      </c>
      <c r="N42" s="6">
        <v>-292427.88858651236</v>
      </c>
      <c r="O42" s="6">
        <v>-291154.88250498945</v>
      </c>
      <c r="P42" s="6">
        <v>-302564.88335545734</v>
      </c>
      <c r="Q42" s="6">
        <v>-288219.62431016774</v>
      </c>
      <c r="R42" s="5">
        <f t="shared" si="0"/>
        <v>-315538.4197856838</v>
      </c>
      <c r="S42" s="6" t="b">
        <f t="shared" si="2"/>
        <v>0</v>
      </c>
    </row>
    <row r="43" spans="1:19" s="6" customFormat="1" ht="15" x14ac:dyDescent="0.2">
      <c r="A43">
        <f t="shared" si="1"/>
        <v>57</v>
      </c>
      <c r="B43" s="6">
        <f>'WL Base'!C41</f>
        <v>-326629.25515693991</v>
      </c>
      <c r="C43" s="6">
        <v>-311220.67799295945</v>
      </c>
      <c r="D43" s="6">
        <v>-323369.18790842855</v>
      </c>
      <c r="E43" s="6">
        <v>-312533.596778323</v>
      </c>
      <c r="F43" s="6">
        <v>-310330.45204106614</v>
      </c>
      <c r="G43" s="6">
        <v>-308128.19497412979</v>
      </c>
      <c r="H43" s="6">
        <v>-306777.20184651139</v>
      </c>
      <c r="I43" s="6">
        <v>-304476.38733310252</v>
      </c>
      <c r="J43" s="6">
        <v>-318598.5087129919</v>
      </c>
      <c r="K43" s="6">
        <v>-316297.97623865784</v>
      </c>
      <c r="L43" s="6">
        <v>-314816.584109711</v>
      </c>
      <c r="M43" s="6">
        <v>-303742.01215715404</v>
      </c>
      <c r="N43" s="6">
        <v>-301422.33880734729</v>
      </c>
      <c r="O43" s="6">
        <v>-291154.88250498945</v>
      </c>
      <c r="P43" s="6">
        <v>-311654.05025039817</v>
      </c>
      <c r="Q43" s="6">
        <v>-297162.76610379445</v>
      </c>
      <c r="R43" s="5">
        <f t="shared" si="0"/>
        <v>-323489.04783120949</v>
      </c>
      <c r="S43" s="6" t="b">
        <f t="shared" si="2"/>
        <v>0</v>
      </c>
    </row>
    <row r="44" spans="1:19" s="6" customFormat="1" ht="15" x14ac:dyDescent="0.2">
      <c r="A44">
        <f t="shared" si="1"/>
        <v>58</v>
      </c>
      <c r="B44" s="6">
        <f>'WL Base'!C42</f>
        <v>-336102.10583954834</v>
      </c>
      <c r="C44" s="6">
        <v>-320588.35831778008</v>
      </c>
      <c r="D44" s="6">
        <v>-332790.26214821014</v>
      </c>
      <c r="E44" s="6">
        <v>-331242.91922072286</v>
      </c>
      <c r="F44" s="6">
        <v>-328877.01772450627</v>
      </c>
      <c r="G44" s="6">
        <v>-317438.79538706882</v>
      </c>
      <c r="H44" s="6">
        <v>-316102.52520608326</v>
      </c>
      <c r="I44" s="6">
        <v>-313718.16510058043</v>
      </c>
      <c r="J44" s="6">
        <v>-327986.71761584061</v>
      </c>
      <c r="K44" s="6">
        <v>-325602.38963331282</v>
      </c>
      <c r="L44" s="6">
        <v>-324140.40052323736</v>
      </c>
      <c r="M44" s="6">
        <v>-313009.31572389434</v>
      </c>
      <c r="N44" s="6">
        <v>-310605.38949995837</v>
      </c>
      <c r="O44" s="6">
        <v>-309356.2223484047</v>
      </c>
      <c r="P44" s="6">
        <v>-320922.73766583245</v>
      </c>
      <c r="Q44" s="6">
        <v>-306300.72494053451</v>
      </c>
      <c r="R44" s="5">
        <f t="shared" si="0"/>
        <v>-334259.28250118624</v>
      </c>
      <c r="S44" s="6" t="b">
        <f t="shared" si="2"/>
        <v>0</v>
      </c>
    </row>
    <row r="45" spans="1:19" s="6" customFormat="1" ht="15" x14ac:dyDescent="0.2">
      <c r="A45">
        <f t="shared" si="1"/>
        <v>59</v>
      </c>
      <c r="B45" s="6">
        <f>'WL Base'!C43</f>
        <v>-345741.83697509719</v>
      </c>
      <c r="C45" s="6">
        <v>-330141.25915768661</v>
      </c>
      <c r="D45" s="6">
        <v>-342380.52128266398</v>
      </c>
      <c r="E45" s="6">
        <v>-331242.91922072286</v>
      </c>
      <c r="F45" s="6">
        <v>-328877.01772450627</v>
      </c>
      <c r="G45" s="6">
        <v>-326936.36863879999</v>
      </c>
      <c r="H45" s="6">
        <v>-325620.40797262226</v>
      </c>
      <c r="I45" s="6">
        <v>-323148.86549328041</v>
      </c>
      <c r="J45" s="6">
        <v>-337552.59506993036</v>
      </c>
      <c r="K45" s="6">
        <v>-335080.65506161278</v>
      </c>
      <c r="L45" s="6">
        <v>-333644.2081219487</v>
      </c>
      <c r="M45" s="6">
        <v>-322470.7177150069</v>
      </c>
      <c r="N45" s="6">
        <v>-319978.89393209515</v>
      </c>
      <c r="O45" s="6">
        <v>-309356.2223484047</v>
      </c>
      <c r="P45" s="6">
        <v>-330373.2589850247</v>
      </c>
      <c r="Q45" s="6">
        <v>-315635.81271222729</v>
      </c>
      <c r="R45" s="5">
        <f t="shared" si="0"/>
        <v>-342495.19004659768</v>
      </c>
      <c r="S45" s="6" t="b">
        <f t="shared" si="2"/>
        <v>0</v>
      </c>
    </row>
    <row r="46" spans="1:19" s="6" customFormat="1" ht="15" x14ac:dyDescent="0.2">
      <c r="A46">
        <f t="shared" si="1"/>
        <v>60</v>
      </c>
      <c r="B46" s="6">
        <f>'WL Base'!C44</f>
        <v>-355543.46200448979</v>
      </c>
      <c r="C46" s="6">
        <v>-339875.4402319318</v>
      </c>
      <c r="D46" s="6">
        <v>-352135.23351902934</v>
      </c>
      <c r="E46" s="6">
        <v>-350648.47127529059</v>
      </c>
      <c r="F46" s="6">
        <v>-348104.50283367385</v>
      </c>
      <c r="G46" s="6">
        <v>-336617.22603662813</v>
      </c>
      <c r="H46" s="6">
        <v>-335327.73650059075</v>
      </c>
      <c r="I46" s="6">
        <v>-332765.0930934833</v>
      </c>
      <c r="J46" s="6">
        <v>-347292.2743726676</v>
      </c>
      <c r="K46" s="6">
        <v>-335080.65506161278</v>
      </c>
      <c r="L46" s="6">
        <v>-343324.42231506406</v>
      </c>
      <c r="M46" s="6">
        <v>-332123.34203422669</v>
      </c>
      <c r="N46" s="6">
        <v>-329539.6986261743</v>
      </c>
      <c r="O46" s="6">
        <v>-328335.95046358451</v>
      </c>
      <c r="P46" s="6">
        <v>-340002.26322951721</v>
      </c>
      <c r="Q46" s="6">
        <v>-325165.65808797028</v>
      </c>
      <c r="R46" s="5">
        <f t="shared" si="0"/>
        <v>-353350.72582398931</v>
      </c>
      <c r="S46" s="6" t="b">
        <f t="shared" si="2"/>
        <v>0</v>
      </c>
    </row>
    <row r="47" spans="1:19" s="6" customFormat="1" ht="15" x14ac:dyDescent="0.2">
      <c r="A47">
        <f t="shared" si="1"/>
        <v>61</v>
      </c>
      <c r="B47" s="6">
        <f>'WL Base'!C45</f>
        <v>-365477.47416224808</v>
      </c>
      <c r="C47" s="6">
        <v>-349766.61297725985</v>
      </c>
      <c r="D47" s="6">
        <v>-362025.79671120661</v>
      </c>
      <c r="E47" s="6">
        <v>-350648.47127529059</v>
      </c>
      <c r="F47" s="6">
        <v>-348104.50283367385</v>
      </c>
      <c r="G47" s="6">
        <v>-346457.88181530125</v>
      </c>
      <c r="H47" s="6">
        <v>-345176.99127693311</v>
      </c>
      <c r="I47" s="6">
        <v>-342544.29343881353</v>
      </c>
      <c r="J47" s="6">
        <v>-357149.54322251119</v>
      </c>
      <c r="K47" s="6">
        <v>-354519.49707590922</v>
      </c>
      <c r="L47" s="6">
        <v>-353126.79406751948</v>
      </c>
      <c r="M47" s="6">
        <v>-341921.13104688149</v>
      </c>
      <c r="N47" s="6">
        <v>-339266.01400870737</v>
      </c>
      <c r="O47" s="6">
        <v>-328335.95046358451</v>
      </c>
      <c r="P47" s="6">
        <v>-349757.11306942377</v>
      </c>
      <c r="Q47" s="6">
        <v>-334847.28364548262</v>
      </c>
      <c r="R47" s="5">
        <f t="shared" si="0"/>
        <v>-362135.3274464219</v>
      </c>
      <c r="S47" s="6" t="b">
        <f t="shared" si="2"/>
        <v>0</v>
      </c>
    </row>
    <row r="48" spans="1:19" s="6" customFormat="1" ht="15" x14ac:dyDescent="0.2">
      <c r="A48">
        <f t="shared" si="1"/>
        <v>62</v>
      </c>
      <c r="B48" s="6">
        <f>'WL Base'!C46</f>
        <v>-375545.33224371972</v>
      </c>
      <c r="C48" s="6">
        <v>-359815.70006953011</v>
      </c>
      <c r="D48" s="6">
        <v>-372053.71968107397</v>
      </c>
      <c r="E48" s="6">
        <v>-370595.30798079155</v>
      </c>
      <c r="F48" s="6">
        <v>-367920.30360725202</v>
      </c>
      <c r="G48" s="6">
        <v>-356459.34925695835</v>
      </c>
      <c r="H48" s="6">
        <v>-355191.80293505121</v>
      </c>
      <c r="I48" s="6">
        <v>-352487.58839236299</v>
      </c>
      <c r="J48" s="6">
        <v>-367152.74118243251</v>
      </c>
      <c r="K48" s="6">
        <v>-354519.49707590922</v>
      </c>
      <c r="L48" s="6">
        <v>-363078.86852188053</v>
      </c>
      <c r="M48" s="6">
        <v>-351887.18341181835</v>
      </c>
      <c r="N48" s="6">
        <v>-349159.0538608213</v>
      </c>
      <c r="O48" s="6">
        <v>-347977.8765487796</v>
      </c>
      <c r="P48" s="6">
        <v>-359664.70616775838</v>
      </c>
      <c r="Q48" s="6">
        <v>-344702.67876534117</v>
      </c>
      <c r="R48" s="5">
        <f t="shared" si="0"/>
        <v>-373296.45096858352</v>
      </c>
      <c r="S48" s="6" t="b">
        <f t="shared" si="2"/>
        <v>0</v>
      </c>
    </row>
    <row r="49" spans="1:19" s="6" customFormat="1" ht="15" x14ac:dyDescent="0.2">
      <c r="A49">
        <f t="shared" si="1"/>
        <v>63</v>
      </c>
      <c r="B49" s="6">
        <f>'WL Base'!C47</f>
        <v>-385770.37297349045</v>
      </c>
      <c r="C49" s="6">
        <v>-370041.76199790102</v>
      </c>
      <c r="D49" s="6">
        <v>-382241.80112013029</v>
      </c>
      <c r="E49" s="6">
        <v>-370595.30798079155</v>
      </c>
      <c r="F49" s="6">
        <v>-367920.30360725202</v>
      </c>
      <c r="G49" s="6">
        <v>-366640.28025137284</v>
      </c>
      <c r="H49" s="6">
        <v>-365390.70977194433</v>
      </c>
      <c r="I49" s="6">
        <v>-362613.16122770205</v>
      </c>
      <c r="J49" s="6">
        <v>-377323.9589205638</v>
      </c>
      <c r="K49" s="6">
        <v>-374556.81556091603</v>
      </c>
      <c r="L49" s="6">
        <v>-373202.14927021979</v>
      </c>
      <c r="M49" s="6">
        <v>-362039.65046032279</v>
      </c>
      <c r="N49" s="6">
        <v>-359236.62081459723</v>
      </c>
      <c r="O49" s="6">
        <v>-347977.8765487796</v>
      </c>
      <c r="P49" s="6">
        <v>-369746.06857056241</v>
      </c>
      <c r="Q49" s="6">
        <v>-354749.19052815565</v>
      </c>
      <c r="R49" s="5">
        <f t="shared" si="0"/>
        <v>-382340.41645165085</v>
      </c>
      <c r="S49" s="6" t="b">
        <f t="shared" si="2"/>
        <v>0</v>
      </c>
    </row>
    <row r="50" spans="1:19" s="6" customFormat="1" ht="15" x14ac:dyDescent="0.2">
      <c r="A50">
        <f t="shared" si="1"/>
        <v>64</v>
      </c>
      <c r="B50" s="6">
        <f>'WL Base'!C48</f>
        <v>-396146.54938843264</v>
      </c>
      <c r="C50" s="6">
        <v>-380439.43723677192</v>
      </c>
      <c r="D50" s="6">
        <v>-392584.22353549208</v>
      </c>
      <c r="E50" s="6">
        <v>-391175.06685077242</v>
      </c>
      <c r="F50" s="6">
        <v>-388362.57951225777</v>
      </c>
      <c r="G50" s="6">
        <v>-376995.55724331492</v>
      </c>
      <c r="H50" s="6">
        <v>-375769.04615794367</v>
      </c>
      <c r="I50" s="6">
        <v>-372916.1815889061</v>
      </c>
      <c r="J50" s="6">
        <v>-387658.07031493721</v>
      </c>
      <c r="K50" s="6">
        <v>-374556.81556091603</v>
      </c>
      <c r="L50" s="6">
        <v>-383491.77702596213</v>
      </c>
      <c r="M50" s="6">
        <v>-372374.10491947451</v>
      </c>
      <c r="N50" s="6">
        <v>-369494.12373573269</v>
      </c>
      <c r="O50" s="6">
        <v>-368354.07273731474</v>
      </c>
      <c r="P50" s="6">
        <v>-379996.56425617705</v>
      </c>
      <c r="Q50" s="6">
        <v>-364982.90504911105</v>
      </c>
      <c r="R50" s="5">
        <f t="shared" si="0"/>
        <v>-393847.24234407395</v>
      </c>
      <c r="S50" s="6" t="b">
        <f t="shared" si="2"/>
        <v>0</v>
      </c>
    </row>
    <row r="51" spans="1:19" s="6" customFormat="1" ht="15" x14ac:dyDescent="0.2">
      <c r="A51">
        <f t="shared" si="1"/>
        <v>65</v>
      </c>
      <c r="B51" s="6">
        <f>'WL Base'!C49</f>
        <v>-406678.99667967123</v>
      </c>
      <c r="C51" s="6">
        <v>-391012.58201382955</v>
      </c>
      <c r="D51" s="6">
        <v>-403086.04207236524</v>
      </c>
      <c r="E51" s="6">
        <v>-391175.06685077242</v>
      </c>
      <c r="F51" s="6">
        <v>-388362.57951225777</v>
      </c>
      <c r="G51" s="6">
        <v>-387529.01840030728</v>
      </c>
      <c r="H51" s="6">
        <v>-375769.04615794367</v>
      </c>
      <c r="I51" s="6">
        <v>-383400.47225946793</v>
      </c>
      <c r="J51" s="6">
        <v>-398160.30700418318</v>
      </c>
      <c r="K51" s="6">
        <v>-395248.21907178231</v>
      </c>
      <c r="L51" s="6">
        <v>-393952.90709227877</v>
      </c>
      <c r="M51" s="6">
        <v>-382894.64156207378</v>
      </c>
      <c r="N51" s="6">
        <v>-379935.37722064427</v>
      </c>
      <c r="O51" s="6">
        <v>-368354.07273731474</v>
      </c>
      <c r="P51" s="6">
        <v>-390421.29088024097</v>
      </c>
      <c r="Q51" s="6">
        <v>-364982.90504911105</v>
      </c>
      <c r="R51" s="5">
        <f t="shared" si="0"/>
        <v>-403165.76356545452</v>
      </c>
      <c r="S51" s="6" t="b">
        <f t="shared" si="2"/>
        <v>0</v>
      </c>
    </row>
    <row r="52" spans="1:19" s="6" customFormat="1" ht="15" x14ac:dyDescent="0.2">
      <c r="A52"/>
      <c r="B52"/>
      <c r="R52" s="5"/>
    </row>
    <row r="53" spans="1:19" s="6" customFormat="1" ht="15" x14ac:dyDescent="0.2">
      <c r="A53"/>
      <c r="B53"/>
      <c r="R53" s="5"/>
    </row>
    <row r="54" spans="1:19" s="6" customFormat="1" ht="15" x14ac:dyDescent="0.2">
      <c r="A54"/>
      <c r="B54"/>
      <c r="R54" s="5"/>
    </row>
    <row r="55" spans="1:19" s="6" customFormat="1" ht="15" x14ac:dyDescent="0.2">
      <c r="A55"/>
      <c r="B55"/>
      <c r="R55" s="5"/>
    </row>
    <row r="56" spans="1:19" s="6" customFormat="1" ht="15" x14ac:dyDescent="0.2">
      <c r="A56"/>
      <c r="B56"/>
      <c r="R56" s="5"/>
    </row>
    <row r="57" spans="1:19" s="6" customFormat="1" ht="15" x14ac:dyDescent="0.2">
      <c r="A57"/>
      <c r="B57"/>
      <c r="R57" s="5"/>
    </row>
    <row r="58" spans="1:19" s="6" customFormat="1" ht="15" x14ac:dyDescent="0.2">
      <c r="A58"/>
      <c r="B58"/>
      <c r="R58" s="5"/>
    </row>
    <row r="59" spans="1:19" s="6" customFormat="1" ht="15" x14ac:dyDescent="0.2">
      <c r="A59"/>
      <c r="B59"/>
      <c r="R59" s="5"/>
    </row>
    <row r="60" spans="1:19" s="6" customFormat="1" ht="15" x14ac:dyDescent="0.2">
      <c r="A60"/>
      <c r="B60"/>
      <c r="R60" s="5"/>
    </row>
    <row r="61" spans="1:19" s="6" customFormat="1" ht="15" x14ac:dyDescent="0.2">
      <c r="A61"/>
      <c r="B61"/>
      <c r="R61" s="5"/>
    </row>
    <row r="62" spans="1:19" s="6" customFormat="1" ht="15" x14ac:dyDescent="0.2">
      <c r="A62"/>
      <c r="B62"/>
      <c r="R62" s="5"/>
    </row>
    <row r="63" spans="1:19" s="6" customFormat="1" ht="15" x14ac:dyDescent="0.2">
      <c r="A63"/>
      <c r="B63"/>
      <c r="R63" s="5"/>
    </row>
    <row r="64" spans="1:19" s="6" customFormat="1" ht="15" x14ac:dyDescent="0.2">
      <c r="A64"/>
      <c r="B64"/>
      <c r="R64" s="5"/>
    </row>
    <row r="65" spans="1:18" s="6" customFormat="1" ht="15" x14ac:dyDescent="0.2">
      <c r="A65"/>
      <c r="B65"/>
      <c r="R65" s="5"/>
    </row>
    <row r="66" spans="1:18" s="6" customFormat="1" ht="15" x14ac:dyDescent="0.2">
      <c r="A66"/>
      <c r="B66"/>
      <c r="R66" s="5"/>
    </row>
    <row r="67" spans="1:18" s="6" customFormat="1" ht="15" x14ac:dyDescent="0.2">
      <c r="A67"/>
      <c r="B67"/>
      <c r="R67" s="5"/>
    </row>
    <row r="68" spans="1:18" s="6" customFormat="1" ht="15" x14ac:dyDescent="0.2">
      <c r="A68"/>
      <c r="B68"/>
      <c r="R68" s="5"/>
    </row>
    <row r="69" spans="1:18" s="6" customFormat="1" ht="15" x14ac:dyDescent="0.2">
      <c r="A69"/>
      <c r="B69"/>
      <c r="R69" s="5"/>
    </row>
    <row r="70" spans="1:18" s="6" customFormat="1" ht="15" x14ac:dyDescent="0.2">
      <c r="A70"/>
      <c r="B70"/>
      <c r="R70" s="5"/>
    </row>
    <row r="71" spans="1:18" s="6" customFormat="1" ht="15" x14ac:dyDescent="0.2">
      <c r="A71"/>
      <c r="B71"/>
      <c r="R71" s="5"/>
    </row>
    <row r="72" spans="1:18" s="6" customFormat="1" ht="15" x14ac:dyDescent="0.2">
      <c r="A72"/>
      <c r="B72"/>
      <c r="R72" s="5"/>
    </row>
    <row r="73" spans="1:18" s="6" customFormat="1" ht="15" x14ac:dyDescent="0.2">
      <c r="A73"/>
      <c r="B73"/>
      <c r="R73" s="5"/>
    </row>
    <row r="74" spans="1:18" s="6" customFormat="1" ht="15" x14ac:dyDescent="0.2">
      <c r="A74"/>
      <c r="B74"/>
      <c r="R74" s="5"/>
    </row>
    <row r="75" spans="1:18" s="6" customFormat="1" ht="15" x14ac:dyDescent="0.2">
      <c r="A75"/>
      <c r="B75"/>
      <c r="R75" s="5"/>
    </row>
    <row r="76" spans="1:18" s="6" customFormat="1" ht="15" x14ac:dyDescent="0.2">
      <c r="A76"/>
      <c r="B76"/>
      <c r="R76" s="5"/>
    </row>
    <row r="77" spans="1:18" s="6" customFormat="1" ht="15" x14ac:dyDescent="0.2">
      <c r="A77"/>
      <c r="B77"/>
      <c r="R77" s="5"/>
    </row>
    <row r="78" spans="1:18" s="6" customFormat="1" ht="15" x14ac:dyDescent="0.2">
      <c r="A78"/>
      <c r="B78"/>
      <c r="R78" s="5"/>
    </row>
    <row r="79" spans="1:18" s="6" customFormat="1" ht="15" x14ac:dyDescent="0.2">
      <c r="A79"/>
      <c r="B79"/>
      <c r="R79" s="5"/>
    </row>
    <row r="80" spans="1:18" s="6" customFormat="1" ht="15" x14ac:dyDescent="0.2">
      <c r="A80"/>
      <c r="B80"/>
      <c r="R80" s="5"/>
    </row>
    <row r="81" spans="1:18" s="6" customFormat="1" ht="15" x14ac:dyDescent="0.2">
      <c r="A81"/>
      <c r="B81"/>
      <c r="R81" s="5"/>
    </row>
    <row r="82" spans="1:18" s="6" customFormat="1" ht="15" x14ac:dyDescent="0.2">
      <c r="A82"/>
      <c r="B82"/>
      <c r="R82" s="5"/>
    </row>
    <row r="83" spans="1:18" s="6" customFormat="1" ht="15" x14ac:dyDescent="0.2">
      <c r="A83"/>
      <c r="B83"/>
      <c r="R83" s="5"/>
    </row>
    <row r="84" spans="1:18" s="6" customFormat="1" ht="15" x14ac:dyDescent="0.2">
      <c r="A84"/>
      <c r="B84"/>
      <c r="R84" s="5"/>
    </row>
    <row r="85" spans="1:18" s="6" customFormat="1" ht="15" x14ac:dyDescent="0.2">
      <c r="A85"/>
      <c r="B85"/>
      <c r="R85" s="5"/>
    </row>
    <row r="86" spans="1:18" s="6" customFormat="1" ht="15" x14ac:dyDescent="0.2">
      <c r="A86"/>
      <c r="B86"/>
      <c r="R86" s="5"/>
    </row>
    <row r="87" spans="1:18" s="6" customFormat="1" ht="15" x14ac:dyDescent="0.2">
      <c r="A87"/>
      <c r="B87"/>
      <c r="N87" s="7"/>
      <c r="Q87" s="7"/>
      <c r="R87" s="5"/>
    </row>
    <row r="88" spans="1:18" ht="15" x14ac:dyDescent="0.2">
      <c r="R88" s="5"/>
    </row>
    <row r="89" spans="1:18" ht="15" x14ac:dyDescent="0.2">
      <c r="R89" s="5"/>
    </row>
    <row r="90" spans="1:18" ht="15" x14ac:dyDescent="0.2">
      <c r="R90" s="5"/>
    </row>
    <row r="91" spans="1:18" ht="15" x14ac:dyDescent="0.2">
      <c r="R91" s="5"/>
    </row>
    <row r="92" spans="1:18" ht="15" x14ac:dyDescent="0.2">
      <c r="R92" s="5"/>
    </row>
    <row r="93" spans="1:18" ht="15" x14ac:dyDescent="0.2">
      <c r="R93" s="5"/>
    </row>
    <row r="94" spans="1:18" ht="15" x14ac:dyDescent="0.2">
      <c r="R94" s="5"/>
    </row>
    <row r="95" spans="1:18" ht="15" x14ac:dyDescent="0.2">
      <c r="R95" s="5"/>
    </row>
    <row r="96" spans="1:18" ht="15" x14ac:dyDescent="0.2">
      <c r="R96" s="5"/>
    </row>
    <row r="97" spans="18:18" ht="15" x14ac:dyDescent="0.2">
      <c r="R97" s="5"/>
    </row>
    <row r="98" spans="18:18" ht="15" x14ac:dyDescent="0.2">
      <c r="R98" s="5"/>
    </row>
    <row r="99" spans="18:18" ht="15" x14ac:dyDescent="0.2">
      <c r="R99" s="5"/>
    </row>
    <row r="100" spans="18:18" ht="15" x14ac:dyDescent="0.2">
      <c r="R100" s="5"/>
    </row>
    <row r="101" spans="18:18" ht="15" x14ac:dyDescent="0.2">
      <c r="R101" s="5"/>
    </row>
    <row r="102" spans="18:18" ht="15" x14ac:dyDescent="0.2">
      <c r="R102" s="5"/>
    </row>
    <row r="103" spans="18:18" ht="15" x14ac:dyDescent="0.2">
      <c r="R103" s="5"/>
    </row>
    <row r="104" spans="18:18" ht="15" x14ac:dyDescent="0.2">
      <c r="R104" s="5"/>
    </row>
    <row r="105" spans="18:18" ht="15" x14ac:dyDescent="0.2">
      <c r="R105" s="5"/>
    </row>
    <row r="207" spans="9:9" s="6" customFormat="1" x14ac:dyDescent="0.15">
      <c r="I207" s="6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F44F5-04DA-FA41-A646-A59DD2ADF5B1}">
  <sheetPr codeName="Sheet9">
    <tabColor theme="3" tint="0.249977111117893"/>
  </sheetPr>
  <dimension ref="A1:S207"/>
  <sheetViews>
    <sheetView zoomScale="120" zoomScaleNormal="120" workbookViewId="0">
      <selection activeCell="C4" sqref="C4:Q51"/>
    </sheetView>
  </sheetViews>
  <sheetFormatPr baseColWidth="10" defaultColWidth="11.5" defaultRowHeight="13" x14ac:dyDescent="0.15"/>
  <cols>
    <col min="1" max="1" width="11" bestFit="1" customWidth="1"/>
    <col min="2" max="2" width="11" customWidth="1"/>
    <col min="3" max="4" width="11.6640625" style="6" bestFit="1" customWidth="1"/>
    <col min="5" max="5" width="13" style="6" customWidth="1"/>
    <col min="6" max="9" width="11.6640625" style="6" bestFit="1" customWidth="1"/>
    <col min="10" max="13" width="11.5" style="6"/>
    <col min="14" max="14" width="13.1640625" style="6" customWidth="1"/>
    <col min="15" max="15" width="11.5" style="6"/>
    <col min="16" max="16" width="11.6640625" style="6" bestFit="1" customWidth="1"/>
    <col min="17" max="17" width="13" style="6" customWidth="1"/>
    <col min="18" max="19" width="11.5" style="6"/>
  </cols>
  <sheetData>
    <row r="1" spans="1:19" x14ac:dyDescent="0.15">
      <c r="A1" s="18" t="s">
        <v>11</v>
      </c>
      <c r="B1" s="12"/>
      <c r="C1" s="9">
        <f>5.06%*55%*70%</f>
        <v>1.9480999999999998E-2</v>
      </c>
      <c r="D1" s="9">
        <v>0.17499999999999999</v>
      </c>
      <c r="E1" s="10">
        <f>60%*11%*0%</f>
        <v>0</v>
      </c>
      <c r="F1" s="11">
        <f>17.5%</f>
        <v>0.17499999999999999</v>
      </c>
    </row>
    <row r="2" spans="1:19" x14ac:dyDescent="0.15">
      <c r="A2" s="18" t="s">
        <v>12</v>
      </c>
      <c r="B2" s="13">
        <f>1-SUM(C2:Q2)</f>
        <v>0.66915556124999998</v>
      </c>
      <c r="C2" s="9">
        <f>C1-SUM(G2:I2,M2,N2,O2,Q2)</f>
        <v>1.2066044375E-2</v>
      </c>
      <c r="D2" s="9">
        <f>D1-SUM(G2,J2,K2,M2,N2,P2,Q2)</f>
        <v>0.14036921937499999</v>
      </c>
      <c r="E2" s="10">
        <f>E1-SUM(H2,L2,J2,M2,O2,P2,Q2)</f>
        <v>0</v>
      </c>
      <c r="F2" s="8">
        <f>F1-SUM(I2,L2,K2,N2,O2,Q2,P2)</f>
        <v>0.14036921937499999</v>
      </c>
      <c r="G2" s="10">
        <f>C1*D1</f>
        <v>3.4091749999999995E-3</v>
      </c>
      <c r="H2" s="10">
        <f>C1*E1</f>
        <v>0</v>
      </c>
      <c r="I2" s="10">
        <f>C1*F1</f>
        <v>3.4091749999999995E-3</v>
      </c>
      <c r="J2" s="10">
        <f>D1*E1</f>
        <v>0</v>
      </c>
      <c r="K2" s="10">
        <f>D1*F1</f>
        <v>3.0624999999999996E-2</v>
      </c>
      <c r="L2" s="10">
        <f>E1*F1</f>
        <v>0</v>
      </c>
      <c r="M2" s="10">
        <f>C1*D1*E1</f>
        <v>0</v>
      </c>
      <c r="N2" s="10">
        <f>C1*D1*F1</f>
        <v>5.9660562499999983E-4</v>
      </c>
      <c r="O2" s="10">
        <f>C1*E1*F1</f>
        <v>0</v>
      </c>
      <c r="P2" s="10">
        <f>D1*E1*F1</f>
        <v>0</v>
      </c>
      <c r="Q2" s="10">
        <f>C1*D1*E1*F1</f>
        <v>0</v>
      </c>
      <c r="R2" s="9">
        <f>SUM(B2:Q2)</f>
        <v>1.0000000000000002</v>
      </c>
    </row>
    <row r="3" spans="1:19" s="6" customFormat="1" ht="80" x14ac:dyDescent="0.2">
      <c r="A3"/>
      <c r="B3" t="s">
        <v>30</v>
      </c>
      <c r="C3" s="3" t="s">
        <v>14</v>
      </c>
      <c r="D3" s="4" t="s">
        <v>15</v>
      </c>
      <c r="E3" s="4" t="s">
        <v>16</v>
      </c>
      <c r="F3" s="4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  <c r="O3" s="5" t="s">
        <v>26</v>
      </c>
      <c r="P3" s="5" t="s">
        <v>27</v>
      </c>
      <c r="Q3" s="5" t="s">
        <v>28</v>
      </c>
      <c r="R3" s="14" t="s">
        <v>29</v>
      </c>
    </row>
    <row r="4" spans="1:19" s="6" customFormat="1" ht="15" x14ac:dyDescent="0.2">
      <c r="A4">
        <v>18</v>
      </c>
      <c r="B4">
        <f>'WL Base'!D2</f>
        <v>-117787.15796972503</v>
      </c>
      <c r="C4" s="6">
        <v>-107533.16101689504</v>
      </c>
      <c r="D4" s="6">
        <v>-116216.59035633772</v>
      </c>
      <c r="E4" s="6">
        <v>-114665.36074575435</v>
      </c>
      <c r="F4" s="6">
        <v>-114377.39581301245</v>
      </c>
      <c r="G4" s="6">
        <v>-106155.92154296543</v>
      </c>
      <c r="H4" s="6">
        <v>-104906.67658407266</v>
      </c>
      <c r="I4" s="6">
        <v>-104542.12814073209</v>
      </c>
      <c r="J4" s="6">
        <v>-113151.05720568253</v>
      </c>
      <c r="K4" s="6">
        <v>-112851.99810912201</v>
      </c>
      <c r="L4" s="6">
        <v>-111377.68385746631</v>
      </c>
      <c r="M4" s="6">
        <v>-103576.45103566098</v>
      </c>
      <c r="N4" s="6">
        <v>-103202.81972820997</v>
      </c>
      <c r="O4" s="6">
        <v>-102017.6904500908</v>
      </c>
      <c r="P4" s="6">
        <v>-109906.8233710152</v>
      </c>
      <c r="Q4" s="6">
        <v>-100724.00917913552</v>
      </c>
      <c r="R4" s="5">
        <f t="shared" ref="R4:R51" si="0">SUMPRODUCT(B4:Q4,$B$2:$Q$2)</f>
        <v>-116719.69987143687</v>
      </c>
      <c r="S4" s="6" t="b">
        <f>R4&lt;B4</f>
        <v>0</v>
      </c>
    </row>
    <row r="5" spans="1:19" s="6" customFormat="1" ht="15" x14ac:dyDescent="0.2">
      <c r="A5">
        <f t="shared" ref="A5:A51" si="1">A4+1</f>
        <v>19</v>
      </c>
      <c r="B5">
        <f>'WL Base'!D3</f>
        <v>-121834.06478896321</v>
      </c>
      <c r="C5" s="6">
        <v>-111289.22288750717</v>
      </c>
      <c r="D5" s="6">
        <v>-120214.2244744023</v>
      </c>
      <c r="E5" s="6">
        <v>-118621.82137214106</v>
      </c>
      <c r="F5" s="6">
        <v>-118317.14236212407</v>
      </c>
      <c r="G5" s="6">
        <v>-109867.1121156779</v>
      </c>
      <c r="H5" s="6">
        <v>-108582.56005629714</v>
      </c>
      <c r="I5" s="6">
        <v>-108200.60778057987</v>
      </c>
      <c r="J5" s="6">
        <v>-117059.55786318747</v>
      </c>
      <c r="K5" s="6">
        <v>-116743.58047449267</v>
      </c>
      <c r="L5" s="6">
        <v>-115229.84774843116</v>
      </c>
      <c r="M5" s="6">
        <v>-107208.67727911142</v>
      </c>
      <c r="N5" s="6">
        <v>-106817.4455356548</v>
      </c>
      <c r="O5" s="6">
        <v>-105598.63803299866</v>
      </c>
      <c r="P5" s="6">
        <v>-113712.12042834927</v>
      </c>
      <c r="Q5" s="6">
        <v>-104262.29954978773</v>
      </c>
      <c r="R5" s="5">
        <f t="shared" si="0"/>
        <v>-120733.65552420581</v>
      </c>
      <c r="S5" s="6" t="b">
        <f t="shared" ref="S5:S51" si="2">R5&lt;B5</f>
        <v>0</v>
      </c>
    </row>
    <row r="6" spans="1:19" s="6" customFormat="1" ht="15" x14ac:dyDescent="0.2">
      <c r="A6">
        <f t="shared" si="1"/>
        <v>20</v>
      </c>
      <c r="B6">
        <f>'WL Base'!D4</f>
        <v>-125966.48017910711</v>
      </c>
      <c r="C6" s="6">
        <v>-115140.03594918641</v>
      </c>
      <c r="D6" s="6">
        <v>-124297.56224340668</v>
      </c>
      <c r="E6" s="6">
        <v>-122666.36343685676</v>
      </c>
      <c r="F6" s="6">
        <v>-122342.76890735303</v>
      </c>
      <c r="G6" s="6">
        <v>-113672.78794406149</v>
      </c>
      <c r="H6" s="6">
        <v>-112354.29842634221</v>
      </c>
      <c r="I6" s="6">
        <v>-111953.22296591944</v>
      </c>
      <c r="J6" s="6">
        <v>-121056.20058620558</v>
      </c>
      <c r="K6" s="6">
        <v>-120721.14643603201</v>
      </c>
      <c r="L6" s="6">
        <v>-119170.17681826679</v>
      </c>
      <c r="M6" s="6">
        <v>-110936.40929407795</v>
      </c>
      <c r="N6" s="6">
        <v>-110525.88548992062</v>
      </c>
      <c r="O6" s="6">
        <v>-109274.64741788387</v>
      </c>
      <c r="P6" s="6">
        <v>-117605.56264891668</v>
      </c>
      <c r="Q6" s="6">
        <v>-107895.25474233086</v>
      </c>
      <c r="R6" s="5">
        <f t="shared" si="0"/>
        <v>-124833.39030640191</v>
      </c>
      <c r="S6" s="6" t="b">
        <f t="shared" si="2"/>
        <v>0</v>
      </c>
    </row>
    <row r="7" spans="1:19" s="6" customFormat="1" ht="15" x14ac:dyDescent="0.2">
      <c r="A7">
        <f t="shared" si="1"/>
        <v>21</v>
      </c>
      <c r="B7">
        <f>'WL Base'!D5</f>
        <v>-130190.13628332729</v>
      </c>
      <c r="C7" s="6">
        <v>-119090.32456175609</v>
      </c>
      <c r="D7" s="6">
        <v>-128472.24655486253</v>
      </c>
      <c r="E7" s="6">
        <v>-126804.54503278485</v>
      </c>
      <c r="F7" s="6">
        <v>-126459.8148651786</v>
      </c>
      <c r="G7" s="6">
        <v>-117577.61493726348</v>
      </c>
      <c r="H7" s="6">
        <v>-116226.52283017854</v>
      </c>
      <c r="I7" s="6">
        <v>-115804.57136125476</v>
      </c>
      <c r="J7" s="6">
        <v>-125146.45916018078</v>
      </c>
      <c r="K7" s="6">
        <v>-124790.15041791422</v>
      </c>
      <c r="L7" s="6">
        <v>-123204.04702628244</v>
      </c>
      <c r="M7" s="6">
        <v>-114764.22187997802</v>
      </c>
      <c r="N7" s="6">
        <v>-114332.68080378188</v>
      </c>
      <c r="O7" s="6">
        <v>-113050.22758214409</v>
      </c>
      <c r="P7" s="6">
        <v>-121592.44557219747</v>
      </c>
      <c r="Q7" s="6">
        <v>-111627.32925021503</v>
      </c>
      <c r="R7" s="5">
        <f t="shared" si="0"/>
        <v>-129024.56790188162</v>
      </c>
      <c r="S7" s="6" t="b">
        <f t="shared" si="2"/>
        <v>0</v>
      </c>
    </row>
    <row r="8" spans="1:19" s="6" customFormat="1" ht="15" x14ac:dyDescent="0.2">
      <c r="A8">
        <f t="shared" si="1"/>
        <v>22</v>
      </c>
      <c r="B8">
        <f>'WL Base'!D6</f>
        <v>-134503.24964697572</v>
      </c>
      <c r="C8" s="6">
        <v>-123139.82404240196</v>
      </c>
      <c r="D8" s="6">
        <v>-132736.65160155811</v>
      </c>
      <c r="E8" s="6">
        <v>-131035.13839884693</v>
      </c>
      <c r="F8" s="6">
        <v>-130666.83429262575</v>
      </c>
      <c r="G8" s="6">
        <v>-121581.43657717136</v>
      </c>
      <c r="H8" s="6">
        <v>-120199.3674825239</v>
      </c>
      <c r="I8" s="6">
        <v>-119754.61928246015</v>
      </c>
      <c r="J8" s="6">
        <v>-129329.24544384255</v>
      </c>
      <c r="K8" s="6">
        <v>-128949.29174603775</v>
      </c>
      <c r="L8" s="6">
        <v>-127330.52933313543</v>
      </c>
      <c r="M8" s="6">
        <v>-118692.34378864535</v>
      </c>
      <c r="N8" s="6">
        <v>-118237.89652266835</v>
      </c>
      <c r="O8" s="6">
        <v>-116925.71445269548</v>
      </c>
      <c r="P8" s="6">
        <v>-125671.9684974628</v>
      </c>
      <c r="Q8" s="6">
        <v>-115458.94499016587</v>
      </c>
      <c r="R8" s="5">
        <f t="shared" si="0"/>
        <v>-133305.52008642786</v>
      </c>
      <c r="S8" s="6" t="b">
        <f t="shared" si="2"/>
        <v>0</v>
      </c>
    </row>
    <row r="9" spans="1:19" s="6" customFormat="1" ht="15" x14ac:dyDescent="0.2">
      <c r="A9">
        <f t="shared" si="1"/>
        <v>23</v>
      </c>
      <c r="B9">
        <f>'WL Base'!D7</f>
        <v>-138915.25700475046</v>
      </c>
      <c r="C9" s="6">
        <v>-127295.82830333921</v>
      </c>
      <c r="D9" s="6">
        <v>-137100.0120531694</v>
      </c>
      <c r="E9" s="6">
        <v>-135367.08245742903</v>
      </c>
      <c r="F9" s="6">
        <v>-134972.82878871256</v>
      </c>
      <c r="G9" s="6">
        <v>-125691.41096257469</v>
      </c>
      <c r="H9" s="6">
        <v>-124279.81314595503</v>
      </c>
      <c r="I9" s="6">
        <v>-123810.36776370789</v>
      </c>
      <c r="J9" s="6">
        <v>-133613.31128816205</v>
      </c>
      <c r="K9" s="6">
        <v>-133207.38159974167</v>
      </c>
      <c r="L9" s="6">
        <v>-131558.15973164581</v>
      </c>
      <c r="M9" s="6">
        <v>-122727.62905484285</v>
      </c>
      <c r="N9" s="6">
        <v>-122248.40501238813</v>
      </c>
      <c r="O9" s="6">
        <v>-120907.81543205924</v>
      </c>
      <c r="P9" s="6">
        <v>-129852.49099234771</v>
      </c>
      <c r="Q9" s="6">
        <v>-119396.68918086117</v>
      </c>
      <c r="R9" s="5">
        <f t="shared" si="0"/>
        <v>-137685.53153643475</v>
      </c>
      <c r="S9" s="6" t="b">
        <f t="shared" si="2"/>
        <v>0</v>
      </c>
    </row>
    <row r="10" spans="1:19" s="6" customFormat="1" ht="15" x14ac:dyDescent="0.2">
      <c r="A10">
        <f t="shared" si="1"/>
        <v>24</v>
      </c>
      <c r="B10">
        <f>'WL Base'!D8</f>
        <v>-143432.17426699161</v>
      </c>
      <c r="C10" s="6">
        <v>-131563.40793038355</v>
      </c>
      <c r="D10" s="6">
        <v>-141568.25665396926</v>
      </c>
      <c r="E10" s="6">
        <v>-139806.23669194846</v>
      </c>
      <c r="F10" s="6">
        <v>-139383.62583469524</v>
      </c>
      <c r="G10" s="6">
        <v>-129912.54943398038</v>
      </c>
      <c r="H10" s="6">
        <v>-128472.8451669144</v>
      </c>
      <c r="I10" s="6">
        <v>-127976.75885383827</v>
      </c>
      <c r="J10" s="6">
        <v>-138004.43318831187</v>
      </c>
      <c r="K10" s="6">
        <v>-137570.16411604171</v>
      </c>
      <c r="L10" s="6">
        <v>-135892.61823504345</v>
      </c>
      <c r="M10" s="6">
        <v>-126875.00553265167</v>
      </c>
      <c r="N10" s="6">
        <v>-126369.09090580481</v>
      </c>
      <c r="O10" s="6">
        <v>-125001.39109432543</v>
      </c>
      <c r="P10" s="6">
        <v>-134139.61360221353</v>
      </c>
      <c r="Q10" s="6">
        <v>-123445.36661704278</v>
      </c>
      <c r="R10" s="5">
        <f t="shared" si="0"/>
        <v>-142170.55198711783</v>
      </c>
      <c r="S10" s="6" t="b">
        <f t="shared" si="2"/>
        <v>0</v>
      </c>
    </row>
    <row r="11" spans="1:19" s="6" customFormat="1" ht="15" x14ac:dyDescent="0.2">
      <c r="A11">
        <f t="shared" si="1"/>
        <v>25</v>
      </c>
      <c r="B11">
        <f>'WL Base'!D9</f>
        <v>-148074.70468505603</v>
      </c>
      <c r="C11" s="6">
        <v>-135957.73302435916</v>
      </c>
      <c r="D11" s="6">
        <v>-146161.53468936172</v>
      </c>
      <c r="E11" s="6">
        <v>-144371.77269982538</v>
      </c>
      <c r="F11" s="6">
        <v>-143918.73731546471</v>
      </c>
      <c r="G11" s="6">
        <v>-134259.63907946608</v>
      </c>
      <c r="H11" s="6">
        <v>-132792.59809184531</v>
      </c>
      <c r="I11" s="6">
        <v>-132268.13874218715</v>
      </c>
      <c r="J11" s="6">
        <v>-142521.27550003625</v>
      </c>
      <c r="K11" s="6">
        <v>-142056.63177399122</v>
      </c>
      <c r="L11" s="6">
        <v>-140351.98553937828</v>
      </c>
      <c r="M11" s="6">
        <v>-131148.25645604168</v>
      </c>
      <c r="N11" s="6">
        <v>-130613.94093402858</v>
      </c>
      <c r="O11" s="6">
        <v>-129219.82020871449</v>
      </c>
      <c r="P11" s="6">
        <v>-138550.94138886218</v>
      </c>
      <c r="Q11" s="6">
        <v>-127618.026264485</v>
      </c>
      <c r="R11" s="5">
        <f t="shared" si="0"/>
        <v>-146780.87469455643</v>
      </c>
      <c r="S11" s="6" t="b">
        <f t="shared" si="2"/>
        <v>0</v>
      </c>
    </row>
    <row r="12" spans="1:19" s="6" customFormat="1" ht="15" x14ac:dyDescent="0.2">
      <c r="A12">
        <f t="shared" si="1"/>
        <v>26</v>
      </c>
      <c r="B12">
        <f>'WL Base'!D10</f>
        <v>-152847.08104900585</v>
      </c>
      <c r="C12" s="6">
        <v>-140482.87747441401</v>
      </c>
      <c r="D12" s="6">
        <v>-150884.05924495112</v>
      </c>
      <c r="E12" s="6">
        <v>-149067.97054137767</v>
      </c>
      <c r="F12" s="6">
        <v>-148582.35228892544</v>
      </c>
      <c r="G12" s="6">
        <v>-138736.73597128093</v>
      </c>
      <c r="H12" s="6">
        <v>-137243.1876486894</v>
      </c>
      <c r="I12" s="6">
        <v>-136688.54157463726</v>
      </c>
      <c r="J12" s="6">
        <v>-147168.09608199532</v>
      </c>
      <c r="K12" s="6">
        <v>-146670.95290306964</v>
      </c>
      <c r="L12" s="6">
        <v>-144940.4925934021</v>
      </c>
      <c r="M12" s="6">
        <v>-135551.47723951202</v>
      </c>
      <c r="N12" s="6">
        <v>-134986.97017304262</v>
      </c>
      <c r="O12" s="6">
        <v>-133567.17340126733</v>
      </c>
      <c r="P12" s="6">
        <v>-143090.6822189868</v>
      </c>
      <c r="Q12" s="6">
        <v>-131918.71735764339</v>
      </c>
      <c r="R12" s="5">
        <f t="shared" si="0"/>
        <v>-151520.71824328954</v>
      </c>
      <c r="S12" s="6" t="b">
        <f t="shared" si="2"/>
        <v>0</v>
      </c>
    </row>
    <row r="13" spans="1:19" s="6" customFormat="1" ht="15" x14ac:dyDescent="0.2">
      <c r="A13">
        <f t="shared" si="1"/>
        <v>27</v>
      </c>
      <c r="B13">
        <f>'WL Base'!D11</f>
        <v>-157745.18201709291</v>
      </c>
      <c r="C13" s="6">
        <v>-145137.17698490739</v>
      </c>
      <c r="D13" s="6">
        <v>-155731.95903396833</v>
      </c>
      <c r="E13" s="6">
        <v>-153891.56077035159</v>
      </c>
      <c r="F13" s="6">
        <v>-153370.88530722223</v>
      </c>
      <c r="G13" s="6">
        <v>-143342.34668903411</v>
      </c>
      <c r="H13" s="6">
        <v>-141823.55329001634</v>
      </c>
      <c r="I13" s="6">
        <v>-141236.66858281003</v>
      </c>
      <c r="J13" s="6">
        <v>-151941.84831762387</v>
      </c>
      <c r="K13" s="6">
        <v>-151409.77338104148</v>
      </c>
      <c r="L13" s="6">
        <v>-149655.34727125583</v>
      </c>
      <c r="M13" s="6">
        <v>-140083.75811585155</v>
      </c>
      <c r="N13" s="6">
        <v>-139487.03682054795</v>
      </c>
      <c r="O13" s="6">
        <v>-138042.71245825809</v>
      </c>
      <c r="P13" s="6">
        <v>-147756.24973447807</v>
      </c>
      <c r="Q13" s="6">
        <v>-136346.83984908657</v>
      </c>
      <c r="R13" s="5">
        <f t="shared" si="0"/>
        <v>-156386.14511682387</v>
      </c>
      <c r="S13" s="6" t="b">
        <f t="shared" si="2"/>
        <v>0</v>
      </c>
    </row>
    <row r="14" spans="1:19" s="6" customFormat="1" ht="15" x14ac:dyDescent="0.2">
      <c r="A14">
        <f t="shared" si="1"/>
        <v>28</v>
      </c>
      <c r="B14">
        <f>'WL Base'!D12</f>
        <v>-162812.46317035839</v>
      </c>
      <c r="C14" s="6">
        <v>-149951.97716119629</v>
      </c>
      <c r="D14" s="6">
        <v>-160747.43032266386</v>
      </c>
      <c r="E14" s="6">
        <v>-158882.37905396847</v>
      </c>
      <c r="F14" s="6">
        <v>-158325.0843803793</v>
      </c>
      <c r="G14" s="6">
        <v>-148106.92857327071</v>
      </c>
      <c r="H14" s="6">
        <v>-146562.51722933736</v>
      </c>
      <c r="I14" s="6">
        <v>-145941.95580402866</v>
      </c>
      <c r="J14" s="6">
        <v>-156881.21851175907</v>
      </c>
      <c r="K14" s="6">
        <v>-156312.66171651505</v>
      </c>
      <c r="L14" s="6">
        <v>-154533.91419573347</v>
      </c>
      <c r="M14" s="6">
        <v>-144773.11071165986</v>
      </c>
      <c r="N14" s="6">
        <v>-144142.74530067135</v>
      </c>
      <c r="O14" s="6">
        <v>-142673.5170342162</v>
      </c>
      <c r="P14" s="6">
        <v>-152583.93223722512</v>
      </c>
      <c r="Q14" s="6">
        <v>-140928.71453035207</v>
      </c>
      <c r="R14" s="5">
        <f t="shared" si="0"/>
        <v>-161419.68793780101</v>
      </c>
      <c r="S14" s="6" t="b">
        <f t="shared" si="2"/>
        <v>0</v>
      </c>
    </row>
    <row r="15" spans="1:19" s="6" customFormat="1" ht="15" x14ac:dyDescent="0.2">
      <c r="A15">
        <f t="shared" si="1"/>
        <v>29</v>
      </c>
      <c r="B15">
        <f>'WL Base'!D13</f>
        <v>-168052.78339200246</v>
      </c>
      <c r="C15" s="6">
        <v>-154931.42446368886</v>
      </c>
      <c r="D15" s="6">
        <v>-165934.34047144171</v>
      </c>
      <c r="E15" s="6">
        <v>-164044.42180825525</v>
      </c>
      <c r="F15" s="6">
        <v>-163448.824884022</v>
      </c>
      <c r="G15" s="6">
        <v>-153034.62270102394</v>
      </c>
      <c r="H15" s="6">
        <v>-151464.31227411589</v>
      </c>
      <c r="I15" s="6">
        <v>-150808.53638757317</v>
      </c>
      <c r="J15" s="6">
        <v>-161990.20582222458</v>
      </c>
      <c r="K15" s="6">
        <v>-161383.49834905137</v>
      </c>
      <c r="L15" s="6">
        <v>-159580.19394567737</v>
      </c>
      <c r="M15" s="6">
        <v>-149623.75820808398</v>
      </c>
      <c r="N15" s="6">
        <v>-148958.2208449234</v>
      </c>
      <c r="O15" s="6">
        <v>-147463.79752485489</v>
      </c>
      <c r="P15" s="6">
        <v>-157577.73000360702</v>
      </c>
      <c r="Q15" s="6">
        <v>-145668.53994314207</v>
      </c>
      <c r="R15" s="5">
        <f t="shared" si="0"/>
        <v>-166625.2152804455</v>
      </c>
      <c r="S15" s="6" t="b">
        <f t="shared" si="2"/>
        <v>0</v>
      </c>
    </row>
    <row r="16" spans="1:19" s="6" customFormat="1" ht="15" x14ac:dyDescent="0.2">
      <c r="A16">
        <f t="shared" si="1"/>
        <v>30</v>
      </c>
      <c r="B16">
        <f>'WL Base'!D14</f>
        <v>-173471.59006672222</v>
      </c>
      <c r="C16" s="6">
        <v>-160080.80549523371</v>
      </c>
      <c r="D16" s="6">
        <v>-171298.09885801806</v>
      </c>
      <c r="E16" s="6">
        <v>-169383.14143070954</v>
      </c>
      <c r="F16" s="6">
        <v>-168747.47078576763</v>
      </c>
      <c r="G16" s="6">
        <v>-158130.67770268724</v>
      </c>
      <c r="H16" s="6">
        <v>-156534.21963946335</v>
      </c>
      <c r="I16" s="6">
        <v>-155841.61358999944</v>
      </c>
      <c r="J16" s="6">
        <v>-167274.22299473485</v>
      </c>
      <c r="K16" s="6">
        <v>-166627.60882563313</v>
      </c>
      <c r="L16" s="6">
        <v>-164799.55196779669</v>
      </c>
      <c r="M16" s="6">
        <v>-154640.94247777676</v>
      </c>
      <c r="N16" s="6">
        <v>-153938.62832015849</v>
      </c>
      <c r="O16" s="6">
        <v>-152418.74887245308</v>
      </c>
      <c r="P16" s="6">
        <v>-162742.96852597772</v>
      </c>
      <c r="Q16" s="6">
        <v>-150571.47138995476</v>
      </c>
      <c r="R16" s="5">
        <f t="shared" si="0"/>
        <v>-172008.1501355574</v>
      </c>
      <c r="S16" s="6" t="b">
        <f t="shared" si="2"/>
        <v>0</v>
      </c>
    </row>
    <row r="17" spans="1:19" s="6" customFormat="1" ht="15" x14ac:dyDescent="0.2">
      <c r="A17">
        <f t="shared" si="1"/>
        <v>31</v>
      </c>
      <c r="B17">
        <f>'WL Base'!D15</f>
        <v>-179070.52337442388</v>
      </c>
      <c r="C17" s="6">
        <v>-165402.75541866891</v>
      </c>
      <c r="D17" s="6">
        <v>-176840.43124102819</v>
      </c>
      <c r="E17" s="6">
        <v>-174893.30039560149</v>
      </c>
      <c r="F17" s="6">
        <v>-174222.84449538839</v>
      </c>
      <c r="G17" s="6">
        <v>-163397.77932576378</v>
      </c>
      <c r="H17" s="6">
        <v>-161770.01221547593</v>
      </c>
      <c r="I17" s="6">
        <v>-161043.92948172544</v>
      </c>
      <c r="J17" s="6">
        <v>-172728.3339346346</v>
      </c>
      <c r="K17" s="6">
        <v>-172046.89277135985</v>
      </c>
      <c r="L17" s="6">
        <v>-170187.39687908636</v>
      </c>
      <c r="M17" s="6">
        <v>-159822.6410292915</v>
      </c>
      <c r="N17" s="6">
        <v>-159086.75410685575</v>
      </c>
      <c r="O17" s="6">
        <v>-157536.58181340649</v>
      </c>
      <c r="P17" s="6">
        <v>-168075.33551332593</v>
      </c>
      <c r="Q17" s="6">
        <v>-155635.90779652348</v>
      </c>
      <c r="R17" s="5">
        <f t="shared" si="0"/>
        <v>-177570.19823103375</v>
      </c>
      <c r="S17" s="6" t="b">
        <f t="shared" si="2"/>
        <v>0</v>
      </c>
    </row>
    <row r="18" spans="1:19" s="6" customFormat="1" ht="15" x14ac:dyDescent="0.2">
      <c r="A18">
        <f t="shared" si="1"/>
        <v>32</v>
      </c>
      <c r="B18">
        <f>'WL Base'!D16</f>
        <v>-184845.22301573411</v>
      </c>
      <c r="C18" s="6">
        <v>-170895.63744909366</v>
      </c>
      <c r="D18" s="6">
        <v>-182557.2532338548</v>
      </c>
      <c r="E18" s="6">
        <v>-180578.19426271919</v>
      </c>
      <c r="F18" s="6">
        <v>-179871.17720246385</v>
      </c>
      <c r="G18" s="6">
        <v>-168834.48014880627</v>
      </c>
      <c r="H18" s="6">
        <v>-167175.43857323343</v>
      </c>
      <c r="I18" s="6">
        <v>-166414.25243712257</v>
      </c>
      <c r="J18" s="6">
        <v>-178355.8682542145</v>
      </c>
      <c r="K18" s="6">
        <v>-177637.83690486022</v>
      </c>
      <c r="L18" s="6">
        <v>-175747.09580917607</v>
      </c>
      <c r="M18" s="6">
        <v>-165172.61879055377</v>
      </c>
      <c r="N18" s="6">
        <v>-164401.54065685158</v>
      </c>
      <c r="O18" s="6">
        <v>-162821.07834880671</v>
      </c>
      <c r="P18" s="6">
        <v>-173578.2272524712</v>
      </c>
      <c r="Q18" s="6">
        <v>-160865.64360063802</v>
      </c>
      <c r="R18" s="5">
        <f t="shared" si="0"/>
        <v>-183307.20239312173</v>
      </c>
      <c r="S18" s="6" t="b">
        <f t="shared" si="2"/>
        <v>0</v>
      </c>
    </row>
    <row r="19" spans="1:19" s="6" customFormat="1" ht="15" x14ac:dyDescent="0.2">
      <c r="A19">
        <f t="shared" si="1"/>
        <v>33</v>
      </c>
      <c r="B19">
        <f>'WL Base'!D17</f>
        <v>-190795.94827591683</v>
      </c>
      <c r="C19" s="6">
        <v>-176561.03970320174</v>
      </c>
      <c r="D19" s="6">
        <v>-188448.95670600858</v>
      </c>
      <c r="E19" s="6">
        <v>-186438.538564941</v>
      </c>
      <c r="F19" s="6">
        <v>-185693.0117030461</v>
      </c>
      <c r="G19" s="6">
        <v>-174442.45765346452</v>
      </c>
      <c r="H19" s="6">
        <v>-172752.41778982541</v>
      </c>
      <c r="I19" s="6">
        <v>-171954.36093246264</v>
      </c>
      <c r="J19" s="6">
        <v>-184157.65945894708</v>
      </c>
      <c r="K19" s="6">
        <v>-183401.10560843823</v>
      </c>
      <c r="L19" s="6">
        <v>-181479.61631628915</v>
      </c>
      <c r="M19" s="6">
        <v>-170692.87286961408</v>
      </c>
      <c r="N19" s="6">
        <v>-169884.84718999936</v>
      </c>
      <c r="O19" s="6">
        <v>-168274.32352866296</v>
      </c>
      <c r="P19" s="6">
        <v>-179252.71909267336</v>
      </c>
      <c r="Q19" s="6">
        <v>-166262.83395392724</v>
      </c>
      <c r="R19" s="5">
        <f t="shared" si="0"/>
        <v>-189219.51972245393</v>
      </c>
      <c r="S19" s="6" t="b">
        <f t="shared" si="2"/>
        <v>0</v>
      </c>
    </row>
    <row r="20" spans="1:19" s="6" customFormat="1" ht="15" x14ac:dyDescent="0.2">
      <c r="A20">
        <f t="shared" si="1"/>
        <v>34</v>
      </c>
      <c r="B20">
        <f>'WL Base'!D18</f>
        <v>-196930.3063106341</v>
      </c>
      <c r="C20" s="6">
        <v>-182405.80765098738</v>
      </c>
      <c r="D20" s="6">
        <v>-194523.05562583511</v>
      </c>
      <c r="E20" s="6">
        <v>-192481.79956960928</v>
      </c>
      <c r="F20" s="6">
        <v>-191695.75328557487</v>
      </c>
      <c r="G20" s="6">
        <v>-180228.48413655409</v>
      </c>
      <c r="H20" s="6">
        <v>-178507.6982996286</v>
      </c>
      <c r="I20" s="6">
        <v>-177670.9415001118</v>
      </c>
      <c r="J20" s="6">
        <v>-190141.08389228044</v>
      </c>
      <c r="K20" s="6">
        <v>-189344.01436658477</v>
      </c>
      <c r="L20" s="6">
        <v>-187392.22979316814</v>
      </c>
      <c r="M20" s="6">
        <v>-176390.08029102217</v>
      </c>
      <c r="N20" s="6">
        <v>-175543.28901869099</v>
      </c>
      <c r="O20" s="6">
        <v>-173902.91063633093</v>
      </c>
      <c r="P20" s="6">
        <v>-185105.99564296551</v>
      </c>
      <c r="Q20" s="6">
        <v>-171834.00256616215</v>
      </c>
      <c r="R20" s="5">
        <f t="shared" si="0"/>
        <v>-195314.69125866934</v>
      </c>
      <c r="S20" s="6" t="b">
        <f t="shared" si="2"/>
        <v>0</v>
      </c>
    </row>
    <row r="21" spans="1:19" s="6" customFormat="1" ht="15" x14ac:dyDescent="0.2">
      <c r="A21">
        <f t="shared" si="1"/>
        <v>35</v>
      </c>
      <c r="B21">
        <f>'WL Base'!D19</f>
        <v>-203246.11776972946</v>
      </c>
      <c r="C21" s="6">
        <v>-188429.76928221041</v>
      </c>
      <c r="D21" s="6">
        <v>-200777.58385319033</v>
      </c>
      <c r="E21" s="6">
        <v>-198706.48474446003</v>
      </c>
      <c r="F21" s="6">
        <v>-197877.67967501259</v>
      </c>
      <c r="G21" s="6">
        <v>-186192.53880980102</v>
      </c>
      <c r="H21" s="6">
        <v>-184441.61612108297</v>
      </c>
      <c r="I21" s="6">
        <v>-183564.14553723152</v>
      </c>
      <c r="J21" s="6">
        <v>-196304.84129564048</v>
      </c>
      <c r="K21" s="6">
        <v>-195465.03834635182</v>
      </c>
      <c r="L21" s="6">
        <v>-193483.85564469849</v>
      </c>
      <c r="M21" s="6">
        <v>-182264.7119241016</v>
      </c>
      <c r="N21" s="6">
        <v>-181377.15629753872</v>
      </c>
      <c r="O21" s="6">
        <v>-179707.46384908634</v>
      </c>
      <c r="P21" s="6">
        <v>-191137.15394388814</v>
      </c>
      <c r="Q21" s="6">
        <v>-177579.89696088198</v>
      </c>
      <c r="R21" s="5">
        <f t="shared" si="0"/>
        <v>-201590.69278241525</v>
      </c>
      <c r="S21" s="6" t="b">
        <f t="shared" si="2"/>
        <v>0</v>
      </c>
    </row>
    <row r="22" spans="1:19" s="6" customFormat="1" ht="15" x14ac:dyDescent="0.2">
      <c r="A22">
        <f t="shared" si="1"/>
        <v>36</v>
      </c>
      <c r="B22">
        <f>'WL Base'!D20</f>
        <v>-209749.06641139885</v>
      </c>
      <c r="C22" s="6">
        <v>-194638.41056667987</v>
      </c>
      <c r="D22" s="6">
        <v>-207218.19763568256</v>
      </c>
      <c r="E22" s="6">
        <v>-205118.3273767154</v>
      </c>
      <c r="F22" s="6">
        <v>-204244.41413024114</v>
      </c>
      <c r="G22" s="6">
        <v>-192340.08440902815</v>
      </c>
      <c r="H22" s="6">
        <v>-190559.70552732679</v>
      </c>
      <c r="I22" s="6">
        <v>-189639.40747973928</v>
      </c>
      <c r="J22" s="6">
        <v>-202654.63547429725</v>
      </c>
      <c r="K22" s="6">
        <v>-201769.77276816787</v>
      </c>
      <c r="L22" s="6">
        <v>-199760.16235263846</v>
      </c>
      <c r="M22" s="6">
        <v>-188322.27644198993</v>
      </c>
      <c r="N22" s="6">
        <v>-187391.85906159939</v>
      </c>
      <c r="O22" s="6">
        <v>-185693.46078784097</v>
      </c>
      <c r="P22" s="6">
        <v>-197351.83248539665</v>
      </c>
      <c r="Q22" s="6">
        <v>-183505.96809403886</v>
      </c>
      <c r="R22" s="5">
        <f t="shared" si="0"/>
        <v>-208053.18883322194</v>
      </c>
      <c r="S22" s="6" t="b">
        <f t="shared" si="2"/>
        <v>0</v>
      </c>
    </row>
    <row r="23" spans="1:19" s="6" customFormat="1" ht="15" x14ac:dyDescent="0.2">
      <c r="A23">
        <f t="shared" si="1"/>
        <v>37</v>
      </c>
      <c r="B23">
        <f>'WL Base'!D21</f>
        <v>-216438.41566718646</v>
      </c>
      <c r="C23" s="6">
        <v>-201032.55402078739</v>
      </c>
      <c r="D23" s="6">
        <v>-213844.33246137828</v>
      </c>
      <c r="E23" s="6">
        <v>-211717.18601671766</v>
      </c>
      <c r="F23" s="6">
        <v>-210795.58895710291</v>
      </c>
      <c r="G23" s="6">
        <v>-198672.06891355448</v>
      </c>
      <c r="H23" s="6">
        <v>-196863.24310301751</v>
      </c>
      <c r="I23" s="6">
        <v>-195897.81805898936</v>
      </c>
      <c r="J23" s="6">
        <v>-209190.47946785303</v>
      </c>
      <c r="K23" s="6">
        <v>-208258.00928599751</v>
      </c>
      <c r="L23" s="6">
        <v>-206221.33941844641</v>
      </c>
      <c r="M23" s="6">
        <v>-194564.16161287212</v>
      </c>
      <c r="N23" s="6">
        <v>-193588.60297696729</v>
      </c>
      <c r="O23" s="6">
        <v>-191862.41547510959</v>
      </c>
      <c r="P23" s="6">
        <v>-203750.36341917721</v>
      </c>
      <c r="Q23" s="6">
        <v>-189613.83142905959</v>
      </c>
      <c r="R23" s="5">
        <f t="shared" si="0"/>
        <v>-214701.56689272015</v>
      </c>
      <c r="S23" s="6" t="b">
        <f t="shared" si="2"/>
        <v>0</v>
      </c>
    </row>
    <row r="24" spans="1:19" s="6" customFormat="1" ht="15" x14ac:dyDescent="0.2">
      <c r="A24">
        <f t="shared" si="1"/>
        <v>38</v>
      </c>
      <c r="B24">
        <f>'WL Base'!D22</f>
        <v>-223300.97481084804</v>
      </c>
      <c r="C24" s="6">
        <v>-207603.81575992756</v>
      </c>
      <c r="D24" s="6">
        <v>-220643.34845824871</v>
      </c>
      <c r="E24" s="6">
        <v>-218491.50147004379</v>
      </c>
      <c r="F24" s="6">
        <v>-217519.19754026522</v>
      </c>
      <c r="G24" s="6">
        <v>-205180.5201864088</v>
      </c>
      <c r="H24" s="6">
        <v>-203345.07963323631</v>
      </c>
      <c r="I24" s="6">
        <v>-202331.87739833217</v>
      </c>
      <c r="J24" s="6">
        <v>-215901.31812720044</v>
      </c>
      <c r="K24" s="6">
        <v>-214918.25670871316</v>
      </c>
      <c r="L24" s="6">
        <v>-212856.91078698292</v>
      </c>
      <c r="M24" s="6">
        <v>-200983.59304647031</v>
      </c>
      <c r="N24" s="6">
        <v>-199960.271663277</v>
      </c>
      <c r="O24" s="6">
        <v>-198207.9831447383</v>
      </c>
      <c r="P24" s="6">
        <v>-210322.74174166823</v>
      </c>
      <c r="Q24" s="6">
        <v>-195897.4908371082</v>
      </c>
      <c r="R24" s="5">
        <f t="shared" si="0"/>
        <v>-221523.0306343688</v>
      </c>
      <c r="S24" s="6" t="b">
        <f t="shared" si="2"/>
        <v>0</v>
      </c>
    </row>
    <row r="25" spans="1:19" s="6" customFormat="1" ht="15" x14ac:dyDescent="0.2">
      <c r="A25">
        <f t="shared" si="1"/>
        <v>39</v>
      </c>
      <c r="B25">
        <f>'WL Base'!D23</f>
        <v>-230332.17245674843</v>
      </c>
      <c r="C25" s="6">
        <v>-214349.98786090323</v>
      </c>
      <c r="D25" s="6">
        <v>-227610.95975893328</v>
      </c>
      <c r="E25" s="6">
        <v>-225437.63524998</v>
      </c>
      <c r="F25" s="6">
        <v>-224411.28215307056</v>
      </c>
      <c r="G25" s="6">
        <v>-211863.45026150651</v>
      </c>
      <c r="H25" s="6">
        <v>-210003.73939585942</v>
      </c>
      <c r="I25" s="6">
        <v>-208939.84944607288</v>
      </c>
      <c r="J25" s="6">
        <v>-222783.77252975426</v>
      </c>
      <c r="K25" s="6">
        <v>-221746.82427633312</v>
      </c>
      <c r="L25" s="6">
        <v>-219663.79556306472</v>
      </c>
      <c r="M25" s="6">
        <v>-207579.29346346381</v>
      </c>
      <c r="N25" s="6">
        <v>-206505.33329366759</v>
      </c>
      <c r="O25" s="6">
        <v>-204729.11353534079</v>
      </c>
      <c r="P25" s="6">
        <v>-217066.12878928584</v>
      </c>
      <c r="Q25" s="6">
        <v>-202356.0798846987</v>
      </c>
      <c r="R25" s="5">
        <f t="shared" si="0"/>
        <v>-228513.2106630418</v>
      </c>
      <c r="S25" s="6" t="b">
        <f t="shared" si="2"/>
        <v>0</v>
      </c>
    </row>
    <row r="26" spans="1:19" s="6" customFormat="1" ht="15" x14ac:dyDescent="0.2">
      <c r="A26">
        <f t="shared" si="1"/>
        <v>40</v>
      </c>
      <c r="B26">
        <f>'WL Base'!D24</f>
        <v>-237538.45708736463</v>
      </c>
      <c r="C26" s="6">
        <v>-221276.96190927605</v>
      </c>
      <c r="D26" s="6">
        <v>-234753.56797263588</v>
      </c>
      <c r="E26" s="6">
        <v>-232562.0818086864</v>
      </c>
      <c r="F26" s="6">
        <v>-231478.18987889006</v>
      </c>
      <c r="G26" s="6">
        <v>-218726.72343463599</v>
      </c>
      <c r="H26" s="6">
        <v>-216845.1898099292</v>
      </c>
      <c r="I26" s="6">
        <v>-215727.5660415701</v>
      </c>
      <c r="J26" s="6">
        <v>-229844.28994991002</v>
      </c>
      <c r="K26" s="6">
        <v>-228750.01407570869</v>
      </c>
      <c r="L26" s="6">
        <v>-226648.3860042638</v>
      </c>
      <c r="M26" s="6">
        <v>-214357.20100597484</v>
      </c>
      <c r="N26" s="6">
        <v>-213229.59232047098</v>
      </c>
      <c r="O26" s="6">
        <v>-211431.70994992793</v>
      </c>
      <c r="P26" s="6">
        <v>-223986.87131130212</v>
      </c>
      <c r="Q26" s="6">
        <v>-208995.4724711201</v>
      </c>
      <c r="R26" s="5">
        <f t="shared" si="0"/>
        <v>-235678.51896735828</v>
      </c>
      <c r="S26" s="6" t="b">
        <f t="shared" si="2"/>
        <v>0</v>
      </c>
    </row>
    <row r="27" spans="1:19" s="6" customFormat="1" ht="15" x14ac:dyDescent="0.2">
      <c r="A27">
        <f t="shared" si="1"/>
        <v>41</v>
      </c>
      <c r="B27">
        <f>'WL Base'!D25</f>
        <v>-244925.14904440954</v>
      </c>
      <c r="C27" s="6">
        <v>-228389.81956404733</v>
      </c>
      <c r="D27" s="6">
        <v>-242076.48335795454</v>
      </c>
      <c r="E27" s="6">
        <v>-239857.51082925292</v>
      </c>
      <c r="F27" s="6">
        <v>-238725.21893829905</v>
      </c>
      <c r="G27" s="6">
        <v>-225775.42227819256</v>
      </c>
      <c r="H27" s="6">
        <v>-223865.1070403319</v>
      </c>
      <c r="I27" s="6">
        <v>-222700.10983285453</v>
      </c>
      <c r="J27" s="6">
        <v>-237075.9110378302</v>
      </c>
      <c r="K27" s="6">
        <v>-235933.11407329148</v>
      </c>
      <c r="L27" s="6">
        <v>-233804.14963579481</v>
      </c>
      <c r="M27" s="6">
        <v>-221313.28062304916</v>
      </c>
      <c r="N27" s="6">
        <v>-220138.1305741689</v>
      </c>
      <c r="O27" s="6">
        <v>-218312.06868077753</v>
      </c>
      <c r="P27" s="6">
        <v>-231078.78458043843</v>
      </c>
      <c r="Q27" s="6">
        <v>-215812.23401823372</v>
      </c>
      <c r="R27" s="5">
        <f t="shared" si="0"/>
        <v>-243024.26573386285</v>
      </c>
      <c r="S27" s="6" t="b">
        <f t="shared" si="2"/>
        <v>0</v>
      </c>
    </row>
    <row r="28" spans="1:19" s="6" customFormat="1" ht="15" x14ac:dyDescent="0.2">
      <c r="A28">
        <f t="shared" si="1"/>
        <v>42</v>
      </c>
      <c r="B28">
        <f>'WL Base'!D26</f>
        <v>-252485.97328370484</v>
      </c>
      <c r="C28" s="6">
        <v>-235684.93816757188</v>
      </c>
      <c r="D28" s="6">
        <v>-249573.76686853525</v>
      </c>
      <c r="E28" s="6">
        <v>-247330.10727951635</v>
      </c>
      <c r="F28" s="6">
        <v>-246146.81740336734</v>
      </c>
      <c r="G28" s="6">
        <v>-233006.19108834886</v>
      </c>
      <c r="H28" s="6">
        <v>-231069.18611098194</v>
      </c>
      <c r="I28" s="6">
        <v>-229854.43170219552</v>
      </c>
      <c r="J28" s="6">
        <v>-244484.78538764876</v>
      </c>
      <c r="K28" s="6">
        <v>-243290.88807824426</v>
      </c>
      <c r="L28" s="6">
        <v>-241137.19500107341</v>
      </c>
      <c r="M28" s="6">
        <v>-228453.21088692168</v>
      </c>
      <c r="N28" s="6">
        <v>-227228.1481807332</v>
      </c>
      <c r="O28" s="6">
        <v>-225375.8484904338</v>
      </c>
      <c r="P28" s="6">
        <v>-238347.94331803269</v>
      </c>
      <c r="Q28" s="6">
        <v>-222812.00634563007</v>
      </c>
      <c r="R28" s="5">
        <f t="shared" si="0"/>
        <v>-250544.41142768611</v>
      </c>
      <c r="S28" s="6" t="b">
        <f t="shared" si="2"/>
        <v>0</v>
      </c>
    </row>
    <row r="29" spans="1:19" s="6" customFormat="1" ht="15" x14ac:dyDescent="0.2">
      <c r="A29">
        <f t="shared" si="1"/>
        <v>43</v>
      </c>
      <c r="B29">
        <f>'WL Base'!D27</f>
        <v>-260231.91838149237</v>
      </c>
      <c r="C29" s="6">
        <v>-243171.62580282791</v>
      </c>
      <c r="D29" s="6">
        <v>-257256.23091360414</v>
      </c>
      <c r="E29" s="6">
        <v>-254990.57792586283</v>
      </c>
      <c r="F29" s="6">
        <v>-253753.59455269782</v>
      </c>
      <c r="G29" s="6">
        <v>-240428.21516640569</v>
      </c>
      <c r="H29" s="6">
        <v>-238466.56450880159</v>
      </c>
      <c r="I29" s="6">
        <v>-237199.57485949193</v>
      </c>
      <c r="J29" s="6">
        <v>-252081.45312010933</v>
      </c>
      <c r="K29" s="6">
        <v>-250833.779418105</v>
      </c>
      <c r="L29" s="6">
        <v>-248657.86992917917</v>
      </c>
      <c r="M29" s="6">
        <v>-235786.01217768347</v>
      </c>
      <c r="N29" s="6">
        <v>-234508.57181978255</v>
      </c>
      <c r="O29" s="6">
        <v>-232631.93410048989</v>
      </c>
      <c r="P29" s="6">
        <v>-245804.5381408314</v>
      </c>
      <c r="Q29" s="6">
        <v>-230003.56281015213</v>
      </c>
      <c r="R29" s="5">
        <f t="shared" si="0"/>
        <v>-258249.81566986872</v>
      </c>
      <c r="S29" s="6" t="b">
        <f t="shared" si="2"/>
        <v>0</v>
      </c>
    </row>
    <row r="30" spans="1:19" s="6" customFormat="1" ht="15" x14ac:dyDescent="0.2">
      <c r="A30">
        <f t="shared" si="1"/>
        <v>44</v>
      </c>
      <c r="B30">
        <f>'WL Base'!D28</f>
        <v>-268158.34662180033</v>
      </c>
      <c r="C30" s="6">
        <v>-250847.38422731662</v>
      </c>
      <c r="D30" s="6">
        <v>-265119.52308331098</v>
      </c>
      <c r="E30" s="6">
        <v>-262835.12215070566</v>
      </c>
      <c r="F30" s="6">
        <v>-261541.52730104336</v>
      </c>
      <c r="G30" s="6">
        <v>-248039.230382649</v>
      </c>
      <c r="H30" s="6">
        <v>-246055.43682674729</v>
      </c>
      <c r="I30" s="6">
        <v>-244733.544418245</v>
      </c>
      <c r="J30" s="6">
        <v>-259862.37846306092</v>
      </c>
      <c r="K30" s="6">
        <v>-258558.03408225306</v>
      </c>
      <c r="L30" s="6">
        <v>-256362.94406032705</v>
      </c>
      <c r="M30" s="6">
        <v>-243310.09497225552</v>
      </c>
      <c r="N30" s="6">
        <v>-241977.62577564718</v>
      </c>
      <c r="O30" s="6">
        <v>-240078.98400805044</v>
      </c>
      <c r="P30" s="6">
        <v>-253445.58798337291</v>
      </c>
      <c r="Q30" s="6">
        <v>-237385.76358910266</v>
      </c>
      <c r="R30" s="5">
        <f t="shared" si="0"/>
        <v>-266136.03875565436</v>
      </c>
      <c r="S30" s="6" t="b">
        <f t="shared" si="2"/>
        <v>0</v>
      </c>
    </row>
    <row r="31" spans="1:19" s="6" customFormat="1" ht="15" x14ac:dyDescent="0.2">
      <c r="A31">
        <f t="shared" si="1"/>
        <v>45</v>
      </c>
      <c r="B31">
        <f>'WL Base'!D29</f>
        <v>-276267.00646277337</v>
      </c>
      <c r="C31" s="6">
        <v>-258714.48513949494</v>
      </c>
      <c r="D31" s="6">
        <v>-273165.48762366007</v>
      </c>
      <c r="E31" s="6">
        <v>-270865.88572948577</v>
      </c>
      <c r="F31" s="6">
        <v>-269512.57096743275</v>
      </c>
      <c r="G31" s="6">
        <v>-255841.59940505616</v>
      </c>
      <c r="H31" s="6">
        <v>-253838.4371908805</v>
      </c>
      <c r="I31" s="6">
        <v>-252458.80763412162</v>
      </c>
      <c r="J31" s="6">
        <v>-267829.79503213626</v>
      </c>
      <c r="K31" s="6">
        <v>-266465.69848393218</v>
      </c>
      <c r="L31" s="6">
        <v>-264254.75264108932</v>
      </c>
      <c r="M31" s="6">
        <v>-251028.1758974634</v>
      </c>
      <c r="N31" s="6">
        <v>-249637.86235216085</v>
      </c>
      <c r="O31" s="6">
        <v>-247719.80946636485</v>
      </c>
      <c r="P31" s="6">
        <v>-261273.51125398267</v>
      </c>
      <c r="Q31" s="6">
        <v>-244961.49669430888</v>
      </c>
      <c r="R31" s="5">
        <f t="shared" si="0"/>
        <v>-274204.89208810561</v>
      </c>
      <c r="S31" s="6" t="b">
        <f t="shared" si="2"/>
        <v>0</v>
      </c>
    </row>
    <row r="32" spans="1:19" s="6" customFormat="1" ht="15" x14ac:dyDescent="0.2">
      <c r="A32">
        <f t="shared" si="1"/>
        <v>46</v>
      </c>
      <c r="B32">
        <f>'WL Base'!D30</f>
        <v>-284557.8452595697</v>
      </c>
      <c r="C32" s="6">
        <v>-266773.77426270634</v>
      </c>
      <c r="D32" s="6">
        <v>-281394.2182635385</v>
      </c>
      <c r="E32" s="6">
        <v>-279083.35194405203</v>
      </c>
      <c r="F32" s="6">
        <v>-277666.98909935594</v>
      </c>
      <c r="G32" s="6">
        <v>-263836.30115254322</v>
      </c>
      <c r="H32" s="6">
        <v>-261816.88861202801</v>
      </c>
      <c r="I32" s="6">
        <v>-260376.49697468884</v>
      </c>
      <c r="J32" s="6">
        <v>-275984.32145841094</v>
      </c>
      <c r="K32" s="6">
        <v>-274557.17556574167</v>
      </c>
      <c r="L32" s="6">
        <v>-272334.07108396781</v>
      </c>
      <c r="M32" s="6">
        <v>-258941.70004334397</v>
      </c>
      <c r="N32" s="6">
        <v>-257490.53925856433</v>
      </c>
      <c r="O32" s="6">
        <v>-255555.99606393167</v>
      </c>
      <c r="P32" s="6">
        <v>-269289.21185381932</v>
      </c>
      <c r="Q32" s="6">
        <v>-252732.46211489511</v>
      </c>
      <c r="R32" s="5">
        <f t="shared" si="0"/>
        <v>-282456.42108333466</v>
      </c>
      <c r="S32" s="6" t="b">
        <f t="shared" si="2"/>
        <v>0</v>
      </c>
    </row>
    <row r="33" spans="1:19" s="6" customFormat="1" ht="15" x14ac:dyDescent="0.2">
      <c r="A33">
        <f t="shared" si="1"/>
        <v>47</v>
      </c>
      <c r="B33">
        <f>'WL Base'!D31</f>
        <v>-293034.0210152092</v>
      </c>
      <c r="C33" s="6">
        <v>-275028.51392642711</v>
      </c>
      <c r="D33" s="6">
        <v>-289808.92458673264</v>
      </c>
      <c r="E33" s="6">
        <v>-287491.00332598056</v>
      </c>
      <c r="F33" s="6">
        <v>-286008.05204162624</v>
      </c>
      <c r="G33" s="6">
        <v>-272026.65944205882</v>
      </c>
      <c r="H33" s="6">
        <v>-269994.37231304345</v>
      </c>
      <c r="I33" s="6">
        <v>-268490.0074175144</v>
      </c>
      <c r="J33" s="6">
        <v>-284329.48702577862</v>
      </c>
      <c r="K33" s="6">
        <v>-282835.78621935804</v>
      </c>
      <c r="L33" s="6">
        <v>-280604.48355767125</v>
      </c>
      <c r="M33" s="6">
        <v>-267054.30387282313</v>
      </c>
      <c r="N33" s="6">
        <v>-265539.10968113964</v>
      </c>
      <c r="O33" s="6">
        <v>-263591.24398604175</v>
      </c>
      <c r="P33" s="6">
        <v>-277496.31945161696</v>
      </c>
      <c r="Q33" s="6">
        <v>-260702.41198367096</v>
      </c>
      <c r="R33" s="5">
        <f t="shared" si="0"/>
        <v>-290893.8145506006</v>
      </c>
      <c r="S33" s="6" t="b">
        <f t="shared" si="2"/>
        <v>0</v>
      </c>
    </row>
    <row r="34" spans="1:19" s="6" customFormat="1" ht="15" x14ac:dyDescent="0.2">
      <c r="A34">
        <f t="shared" si="1"/>
        <v>48</v>
      </c>
      <c r="B34">
        <f>'WL Base'!D32</f>
        <v>-301683.47288332327</v>
      </c>
      <c r="C34" s="6">
        <v>-283470.09544489195</v>
      </c>
      <c r="D34" s="6">
        <v>-298398.02700079785</v>
      </c>
      <c r="E34" s="6">
        <v>-296078.17235545797</v>
      </c>
      <c r="F34" s="6">
        <v>-294524.73781857616</v>
      </c>
      <c r="G34" s="6">
        <v>-280404.47118683474</v>
      </c>
      <c r="H34" s="6">
        <v>-278363.45077994122</v>
      </c>
      <c r="I34" s="6">
        <v>-276791.60446470423</v>
      </c>
      <c r="J34" s="6">
        <v>-292855.07374314405</v>
      </c>
      <c r="K34" s="6">
        <v>-291290.96583940729</v>
      </c>
      <c r="L34" s="6">
        <v>-289056.29255322146</v>
      </c>
      <c r="M34" s="6">
        <v>-275358.92698529596</v>
      </c>
      <c r="N34" s="6">
        <v>-273776.22234992718</v>
      </c>
      <c r="O34" s="6">
        <v>-271818.92818714946</v>
      </c>
      <c r="P34" s="6">
        <v>-285885.56314126792</v>
      </c>
      <c r="Q34" s="6">
        <v>-268865.07703561691</v>
      </c>
      <c r="R34" s="5">
        <f t="shared" si="0"/>
        <v>-299505.34320936154</v>
      </c>
      <c r="S34" s="6" t="b">
        <f t="shared" si="2"/>
        <v>0</v>
      </c>
    </row>
    <row r="35" spans="1:19" s="6" customFormat="1" ht="15" x14ac:dyDescent="0.2">
      <c r="A35">
        <f t="shared" si="1"/>
        <v>49</v>
      </c>
      <c r="B35">
        <f>'WL Base'!D33</f>
        <v>-310494.67288709345</v>
      </c>
      <c r="C35" s="6">
        <v>-292090.10519928113</v>
      </c>
      <c r="D35" s="6">
        <v>-307150.452483373</v>
      </c>
      <c r="E35" s="6">
        <v>-304834.69432764681</v>
      </c>
      <c r="F35" s="6">
        <v>-303206.50145793916</v>
      </c>
      <c r="G35" s="6">
        <v>-288961.71514132095</v>
      </c>
      <c r="H35" s="6">
        <v>-286916.87591939227</v>
      </c>
      <c r="I35" s="6">
        <v>-285273.72086327203</v>
      </c>
      <c r="J35" s="6">
        <v>-301551.34214640199</v>
      </c>
      <c r="K35" s="6">
        <v>-299912.60329931986</v>
      </c>
      <c r="L35" s="6">
        <v>-297680.25181391201</v>
      </c>
      <c r="M35" s="6">
        <v>-283848.68641511857</v>
      </c>
      <c r="N35" s="6">
        <v>-282194.68185031501</v>
      </c>
      <c r="O35" s="6">
        <v>-280232.58785261703</v>
      </c>
      <c r="P35" s="6">
        <v>-294448.10159201967</v>
      </c>
      <c r="Q35" s="6">
        <v>-277214.34195244632</v>
      </c>
      <c r="R35" s="5">
        <f t="shared" si="0"/>
        <v>-308279.78993969556</v>
      </c>
      <c r="S35" s="6" t="b">
        <f t="shared" si="2"/>
        <v>0</v>
      </c>
    </row>
    <row r="36" spans="1:19" s="6" customFormat="1" ht="15" x14ac:dyDescent="0.2">
      <c r="A36">
        <f t="shared" si="1"/>
        <v>50</v>
      </c>
      <c r="B36">
        <f>'WL Base'!D34</f>
        <v>-319470.49971754628</v>
      </c>
      <c r="C36" s="6">
        <v>-300891.24612884031</v>
      </c>
      <c r="D36" s="6">
        <v>-316069.121367254</v>
      </c>
      <c r="E36" s="6">
        <v>-313763.83096523472</v>
      </c>
      <c r="F36" s="6">
        <v>-312056.31421085133</v>
      </c>
      <c r="G36" s="6">
        <v>-297701.16093820409</v>
      </c>
      <c r="H36" s="6">
        <v>-295657.74766852998</v>
      </c>
      <c r="I36" s="6">
        <v>-293939.20478688867</v>
      </c>
      <c r="J36" s="6">
        <v>-310421.59168297175</v>
      </c>
      <c r="K36" s="6">
        <v>-308703.71367499162</v>
      </c>
      <c r="L36" s="6">
        <v>-306479.70681543247</v>
      </c>
      <c r="M36" s="6">
        <v>-292526.74270642566</v>
      </c>
      <c r="N36" s="6">
        <v>-290797.40170293371</v>
      </c>
      <c r="O36" s="6">
        <v>-288835.45473111892</v>
      </c>
      <c r="P36" s="6">
        <v>-303187.31980676978</v>
      </c>
      <c r="Q36" s="6">
        <v>-285753.49758159916</v>
      </c>
      <c r="R36" s="5">
        <f t="shared" si="0"/>
        <v>-317220.05387154158</v>
      </c>
      <c r="S36" s="6" t="b">
        <f t="shared" si="2"/>
        <v>0</v>
      </c>
    </row>
    <row r="37" spans="1:19" s="6" customFormat="1" ht="15" x14ac:dyDescent="0.2">
      <c r="A37">
        <f t="shared" si="1"/>
        <v>51</v>
      </c>
      <c r="B37">
        <f>'WL Base'!D35</f>
        <v>-328607.12971557805</v>
      </c>
      <c r="C37" s="6">
        <v>-309870.87468713318</v>
      </c>
      <c r="D37" s="6">
        <v>-325150.43244401185</v>
      </c>
      <c r="E37" s="6">
        <v>-322837.15645899967</v>
      </c>
      <c r="F37" s="6">
        <v>-321070.8354411787</v>
      </c>
      <c r="G37" s="6">
        <v>-306620.38049733633</v>
      </c>
      <c r="H37" s="6">
        <v>-304564.09620201099</v>
      </c>
      <c r="I37" s="6">
        <v>-302785.8789956292</v>
      </c>
      <c r="J37" s="6">
        <v>-319438.31245659332</v>
      </c>
      <c r="K37" s="6">
        <v>-317661.1722843991</v>
      </c>
      <c r="L37" s="6">
        <v>-315428.2097734827</v>
      </c>
      <c r="M37" s="6">
        <v>-301371.8992813254</v>
      </c>
      <c r="N37" s="6">
        <v>-299582.41130672826</v>
      </c>
      <c r="O37" s="6">
        <v>-297607.22696633142</v>
      </c>
      <c r="P37" s="6">
        <v>-312077.6419704124</v>
      </c>
      <c r="Q37" s="6">
        <v>-294462.97501794162</v>
      </c>
      <c r="R37" s="5">
        <f t="shared" si="0"/>
        <v>-326322.45749429445</v>
      </c>
      <c r="S37" s="6" t="b">
        <f t="shared" si="2"/>
        <v>0</v>
      </c>
    </row>
    <row r="38" spans="1:19" s="6" customFormat="1" ht="15" x14ac:dyDescent="0.2">
      <c r="A38">
        <f t="shared" si="1"/>
        <v>52</v>
      </c>
      <c r="B38">
        <f>'WL Base'!D36</f>
        <v>-337905.23940914252</v>
      </c>
      <c r="C38" s="6">
        <v>-319029.79544481647</v>
      </c>
      <c r="D38" s="6">
        <v>-334395.15219476371</v>
      </c>
      <c r="E38" s="6">
        <v>-332078.53348709201</v>
      </c>
      <c r="F38" s="6">
        <v>-330250.93955720845</v>
      </c>
      <c r="G38" s="6">
        <v>-315720.29035725974</v>
      </c>
      <c r="H38" s="6">
        <v>-313655.06114527269</v>
      </c>
      <c r="I38" s="6">
        <v>-311814.79184363689</v>
      </c>
      <c r="J38" s="6">
        <v>-328624.81860123045</v>
      </c>
      <c r="K38" s="6">
        <v>-326785.94496728427</v>
      </c>
      <c r="L38" s="6">
        <v>-324548.44386905577</v>
      </c>
      <c r="M38" s="6">
        <v>-310402.88995678228</v>
      </c>
      <c r="N38" s="6">
        <v>-308550.86872794898</v>
      </c>
      <c r="O38" s="6">
        <v>-306566.17180239409</v>
      </c>
      <c r="P38" s="6">
        <v>-321141.23726083443</v>
      </c>
      <c r="Q38" s="6">
        <v>-303360.66153838497</v>
      </c>
      <c r="R38" s="5">
        <f t="shared" si="0"/>
        <v>-335587.73051716067</v>
      </c>
      <c r="S38" s="6" t="b">
        <f t="shared" si="2"/>
        <v>0</v>
      </c>
    </row>
    <row r="39" spans="1:19" s="6" customFormat="1" ht="15" x14ac:dyDescent="0.2">
      <c r="A39">
        <f t="shared" si="1"/>
        <v>53</v>
      </c>
      <c r="B39">
        <f>'WL Base'!D37</f>
        <v>-347348.20058140426</v>
      </c>
      <c r="C39" s="6">
        <v>-328354.88755782723</v>
      </c>
      <c r="D39" s="6">
        <v>-343787.20303236466</v>
      </c>
      <c r="E39" s="6">
        <v>-341472.71440004295</v>
      </c>
      <c r="F39" s="6">
        <v>-339581.19099497126</v>
      </c>
      <c r="G39" s="6">
        <v>-324988.2631153749</v>
      </c>
      <c r="H39" s="6">
        <v>-322918.74736641475</v>
      </c>
      <c r="I39" s="6">
        <v>-321013.8894351623</v>
      </c>
      <c r="J39" s="6">
        <v>-337966.38872326905</v>
      </c>
      <c r="K39" s="6">
        <v>-336063.12603527925</v>
      </c>
      <c r="L39" s="6">
        <v>-333826.30083496391</v>
      </c>
      <c r="M39" s="6">
        <v>-319608.28908255504</v>
      </c>
      <c r="N39" s="6">
        <v>-317691.19190309633</v>
      </c>
      <c r="O39" s="6">
        <v>-315701.40884448681</v>
      </c>
      <c r="P39" s="6">
        <v>-330364.50304750417</v>
      </c>
      <c r="Q39" s="6">
        <v>-312436.12500635505</v>
      </c>
      <c r="R39" s="5">
        <f t="shared" si="0"/>
        <v>-344999.61674376688</v>
      </c>
      <c r="S39" s="6" t="b">
        <f t="shared" si="2"/>
        <v>0</v>
      </c>
    </row>
    <row r="40" spans="1:19" s="6" customFormat="1" ht="15" x14ac:dyDescent="0.2">
      <c r="A40">
        <f t="shared" si="1"/>
        <v>54</v>
      </c>
      <c r="B40">
        <f>'WL Base'!D38</f>
        <v>-356918.63401935587</v>
      </c>
      <c r="C40" s="6">
        <v>-337832.13145702763</v>
      </c>
      <c r="D40" s="6">
        <v>-353309.75707265543</v>
      </c>
      <c r="E40" s="6">
        <v>-351003.74007777323</v>
      </c>
      <c r="F40" s="6">
        <v>-349045.40582018421</v>
      </c>
      <c r="G40" s="6">
        <v>-334410.7821156928</v>
      </c>
      <c r="H40" s="6">
        <v>-332342.41179104411</v>
      </c>
      <c r="I40" s="6">
        <v>-330370.24056362099</v>
      </c>
      <c r="J40" s="6">
        <v>-347447.59127211611</v>
      </c>
      <c r="K40" s="6">
        <v>-345477.06392328365</v>
      </c>
      <c r="L40" s="6">
        <v>-343246.96485085587</v>
      </c>
      <c r="M40" s="6">
        <v>-328975.83275845385</v>
      </c>
      <c r="N40" s="6">
        <v>-326990.93204252183</v>
      </c>
      <c r="O40" s="6">
        <v>-325001.23159905535</v>
      </c>
      <c r="P40" s="6">
        <v>-339733.13216541801</v>
      </c>
      <c r="Q40" s="6">
        <v>-321678.11790248554</v>
      </c>
      <c r="R40" s="5">
        <f t="shared" si="0"/>
        <v>-354541.10685155937</v>
      </c>
      <c r="S40" s="6" t="b">
        <f t="shared" si="2"/>
        <v>0</v>
      </c>
    </row>
    <row r="41" spans="1:19" s="6" customFormat="1" ht="15" x14ac:dyDescent="0.2">
      <c r="A41">
        <f t="shared" si="1"/>
        <v>55</v>
      </c>
      <c r="B41">
        <f>'WL Base'!D39</f>
        <v>-366606.96020922466</v>
      </c>
      <c r="C41" s="6">
        <v>-347453.51546263119</v>
      </c>
      <c r="D41" s="6">
        <v>-362953.55887616432</v>
      </c>
      <c r="E41" s="6">
        <v>-360663.00849959278</v>
      </c>
      <c r="F41" s="6">
        <v>-358634.71023017162</v>
      </c>
      <c r="G41" s="6">
        <v>-343980.15813901031</v>
      </c>
      <c r="H41" s="6">
        <v>-341918.969640119</v>
      </c>
      <c r="I41" s="6">
        <v>-339876.5335984939</v>
      </c>
      <c r="J41" s="6">
        <v>-357060.13599452644</v>
      </c>
      <c r="K41" s="6">
        <v>-355019.20281411021</v>
      </c>
      <c r="L41" s="6">
        <v>-352802.51243530051</v>
      </c>
      <c r="M41" s="6">
        <v>-338498.74469978421</v>
      </c>
      <c r="N41" s="6">
        <v>-336443.09039701242</v>
      </c>
      <c r="O41" s="6">
        <v>-334459.22467387014</v>
      </c>
      <c r="P41" s="6">
        <v>-349239.50642728235</v>
      </c>
      <c r="Q41" s="6">
        <v>-331080.52359860565</v>
      </c>
      <c r="R41" s="5">
        <f t="shared" si="0"/>
        <v>-364202.8318608554</v>
      </c>
      <c r="S41" s="6" t="b">
        <f t="shared" si="2"/>
        <v>0</v>
      </c>
    </row>
    <row r="42" spans="1:19" s="6" customFormat="1" ht="15" x14ac:dyDescent="0.2">
      <c r="A42">
        <f t="shared" si="1"/>
        <v>56</v>
      </c>
      <c r="B42">
        <f>'WL Base'!D40</f>
        <v>-376391.86633975961</v>
      </c>
      <c r="C42" s="6">
        <v>-357201.27923239872</v>
      </c>
      <c r="D42" s="6">
        <v>-372697.91110988619</v>
      </c>
      <c r="E42" s="6">
        <v>-370430.85629229713</v>
      </c>
      <c r="F42" s="6">
        <v>-368329.12730718934</v>
      </c>
      <c r="G42" s="6">
        <v>-353679.20262015291</v>
      </c>
      <c r="H42" s="6">
        <v>-351632.1584585848</v>
      </c>
      <c r="I42" s="6">
        <v>-349516.24708898441</v>
      </c>
      <c r="J42" s="6">
        <v>-357060.13599452644</v>
      </c>
      <c r="K42" s="6">
        <v>-364670.1626502531</v>
      </c>
      <c r="L42" s="6">
        <v>-362474.5584419751</v>
      </c>
      <c r="M42" s="6">
        <v>-348161.30792831822</v>
      </c>
      <c r="N42" s="6">
        <v>-346031.69646412745</v>
      </c>
      <c r="O42" s="6">
        <v>-344060.30711882614</v>
      </c>
      <c r="P42" s="6">
        <v>-358865.8112700691</v>
      </c>
      <c r="Q42" s="6">
        <v>-340628.78608741175</v>
      </c>
      <c r="R42" s="5">
        <f t="shared" si="0"/>
        <v>-373963.88850987965</v>
      </c>
      <c r="S42" s="6" t="b">
        <f t="shared" si="2"/>
        <v>0</v>
      </c>
    </row>
    <row r="43" spans="1:19" s="6" customFormat="1" ht="15" x14ac:dyDescent="0.2">
      <c r="A43">
        <f t="shared" si="1"/>
        <v>57</v>
      </c>
      <c r="B43">
        <f>'WL Base'!D41</f>
        <v>-386251.31219990872</v>
      </c>
      <c r="C43" s="6">
        <v>-367056.72892314394</v>
      </c>
      <c r="D43" s="6">
        <v>-382521.38461384701</v>
      </c>
      <c r="E43" s="6">
        <v>-380286.94483606849</v>
      </c>
      <c r="F43" s="6">
        <v>-378107.94417422265</v>
      </c>
      <c r="G43" s="6">
        <v>-363489.79805802723</v>
      </c>
      <c r="H43" s="6">
        <v>-361464.84190711717</v>
      </c>
      <c r="I43" s="6">
        <v>-359271.93696442904</v>
      </c>
      <c r="J43" s="6">
        <v>-376602.27502283058</v>
      </c>
      <c r="K43" s="6">
        <v>-374409.82485804026</v>
      </c>
      <c r="L43" s="6">
        <v>-372244.03355552471</v>
      </c>
      <c r="M43" s="6">
        <v>-357946.93604160083</v>
      </c>
      <c r="N43" s="6">
        <v>-355739.86315083288</v>
      </c>
      <c r="O43" s="6">
        <v>-353788.53475616639</v>
      </c>
      <c r="P43" s="6">
        <v>-368593.54529567371</v>
      </c>
      <c r="Q43" s="6">
        <v>-350307.49206330464</v>
      </c>
      <c r="R43" s="5">
        <f t="shared" si="0"/>
        <v>-383802.64002138458</v>
      </c>
      <c r="S43" s="6" t="b">
        <f t="shared" si="2"/>
        <v>0</v>
      </c>
    </row>
    <row r="44" spans="1:19" s="6" customFormat="1" ht="15" x14ac:dyDescent="0.2">
      <c r="A44">
        <f t="shared" si="1"/>
        <v>58</v>
      </c>
      <c r="B44">
        <f>'WL Base'!D42</f>
        <v>-396191.96575759427</v>
      </c>
      <c r="C44" s="6">
        <v>-377024.43779037206</v>
      </c>
      <c r="D44" s="6">
        <v>-392430.49931469001</v>
      </c>
      <c r="E44" s="6">
        <v>-390238.06154531427</v>
      </c>
      <c r="F44" s="6">
        <v>-387977.51677837432</v>
      </c>
      <c r="G44" s="6">
        <v>-373416.4584308698</v>
      </c>
      <c r="H44" s="6">
        <v>-371421.83053443645</v>
      </c>
      <c r="I44" s="6">
        <v>-369148.0548784819</v>
      </c>
      <c r="J44" s="6">
        <v>-376602.27502283058</v>
      </c>
      <c r="K44" s="6">
        <v>-384244.41694375942</v>
      </c>
      <c r="L44" s="6">
        <v>-382117.43068824185</v>
      </c>
      <c r="M44" s="6">
        <v>-367860.3850597695</v>
      </c>
      <c r="N44" s="6">
        <v>-365571.99606095243</v>
      </c>
      <c r="O44" s="6">
        <v>-363648.60646140203</v>
      </c>
      <c r="P44" s="6">
        <v>-378429.08042956609</v>
      </c>
      <c r="Q44" s="6">
        <v>-360121.29832816718</v>
      </c>
      <c r="R44" s="5">
        <f t="shared" si="0"/>
        <v>-393725.63477183413</v>
      </c>
      <c r="S44" s="6" t="b">
        <f t="shared" si="2"/>
        <v>0</v>
      </c>
    </row>
    <row r="45" spans="1:19" s="6" customFormat="1" ht="15" x14ac:dyDescent="0.2">
      <c r="A45">
        <f t="shared" si="1"/>
        <v>59</v>
      </c>
      <c r="B45">
        <f>'WL Base'!D43</f>
        <v>-406212.21246259176</v>
      </c>
      <c r="C45" s="6">
        <v>-387102.12427975109</v>
      </c>
      <c r="D45" s="6">
        <v>-402423.69421092229</v>
      </c>
      <c r="E45" s="6">
        <v>-400283.20722232771</v>
      </c>
      <c r="F45" s="6">
        <v>-397936.35462465585</v>
      </c>
      <c r="G45" s="6">
        <v>-383457.0137079503</v>
      </c>
      <c r="H45" s="6">
        <v>-381501.49696050293</v>
      </c>
      <c r="I45" s="6">
        <v>-379142.5669872021</v>
      </c>
      <c r="J45" s="6">
        <v>-396533.46370691276</v>
      </c>
      <c r="K45" s="6">
        <v>-394172.51309953217</v>
      </c>
      <c r="L45" s="6">
        <v>-392093.86897517456</v>
      </c>
      <c r="M45" s="6">
        <v>-377900.13477159315</v>
      </c>
      <c r="N45" s="6">
        <v>-375526.17866883165</v>
      </c>
      <c r="O45" s="6">
        <v>-373639.13281212031</v>
      </c>
      <c r="P45" s="6">
        <v>-388371.59766752127</v>
      </c>
      <c r="Q45" s="6">
        <v>-370068.92804837512</v>
      </c>
      <c r="R45" s="5">
        <f t="shared" si="0"/>
        <v>-403731.27736993122</v>
      </c>
      <c r="S45" s="6" t="b">
        <f t="shared" si="2"/>
        <v>0</v>
      </c>
    </row>
    <row r="46" spans="1:19" s="6" customFormat="1" ht="15" x14ac:dyDescent="0.2">
      <c r="A46">
        <f t="shared" si="1"/>
        <v>60</v>
      </c>
      <c r="B46">
        <f>'WL Base'!D44</f>
        <v>-416299.23829511111</v>
      </c>
      <c r="C46" s="6">
        <v>-397278.08858755912</v>
      </c>
      <c r="D46" s="6">
        <v>-412488.4741600391</v>
      </c>
      <c r="E46" s="6">
        <v>-410410.84254555608</v>
      </c>
      <c r="F46" s="6">
        <v>-407972.34193314781</v>
      </c>
      <c r="G46" s="6">
        <v>-393600.10443294223</v>
      </c>
      <c r="H46" s="6">
        <v>-391693.35746238643</v>
      </c>
      <c r="I46" s="6">
        <v>-389244.5161523908</v>
      </c>
      <c r="J46" s="6">
        <v>-396533.46370691276</v>
      </c>
      <c r="K46" s="6">
        <v>-404182.31680509256</v>
      </c>
      <c r="L46" s="6">
        <v>-402162.47121036967</v>
      </c>
      <c r="M46" s="6">
        <v>-388056.02538022678</v>
      </c>
      <c r="N46" s="6">
        <v>-385591.79032296163</v>
      </c>
      <c r="O46" s="6">
        <v>-383750.33690874354</v>
      </c>
      <c r="P46" s="6">
        <v>-398410.52279423591</v>
      </c>
      <c r="Q46" s="6">
        <v>-380140.92453833343</v>
      </c>
      <c r="R46" s="5">
        <f t="shared" si="0"/>
        <v>-413806.95377080177</v>
      </c>
      <c r="S46" s="6" t="b">
        <f t="shared" si="2"/>
        <v>0</v>
      </c>
    </row>
    <row r="47" spans="1:19" s="6" customFormat="1" ht="15" x14ac:dyDescent="0.2">
      <c r="A47">
        <f t="shared" si="1"/>
        <v>61</v>
      </c>
      <c r="B47">
        <f>'WL Base'!D45</f>
        <v>-426398.79981553683</v>
      </c>
      <c r="C47" s="6">
        <v>-407505.7877522253</v>
      </c>
      <c r="D47" s="6">
        <v>-422571.91745727079</v>
      </c>
      <c r="E47" s="6">
        <v>-420518.10569107835</v>
      </c>
      <c r="F47" s="6">
        <v>-418034.10266232968</v>
      </c>
      <c r="G47" s="6">
        <v>-403800.39585503575</v>
      </c>
      <c r="H47" s="6">
        <v>-401910.52226209303</v>
      </c>
      <c r="I47" s="6">
        <v>-399409.97803543153</v>
      </c>
      <c r="J47" s="6">
        <v>-416723.49233173922</v>
      </c>
      <c r="K47" s="6">
        <v>-414223.73169584468</v>
      </c>
      <c r="L47" s="6">
        <v>-412225.92005177663</v>
      </c>
      <c r="M47" s="6">
        <v>-398243.43680072454</v>
      </c>
      <c r="N47" s="6">
        <v>-395726.07232212822</v>
      </c>
      <c r="O47" s="6">
        <v>-393900.24007774639</v>
      </c>
      <c r="P47" s="6">
        <v>-408451.00127362256</v>
      </c>
      <c r="Q47" s="6">
        <v>-390257.48556793539</v>
      </c>
      <c r="R47" s="5">
        <f t="shared" si="0"/>
        <v>-423899.30088139343</v>
      </c>
      <c r="S47" s="6" t="b">
        <f t="shared" si="2"/>
        <v>0</v>
      </c>
    </row>
    <row r="48" spans="1:19" s="6" customFormat="1" ht="15" x14ac:dyDescent="0.2">
      <c r="A48">
        <f t="shared" si="1"/>
        <v>62</v>
      </c>
      <c r="B48">
        <f>'WL Base'!D46</f>
        <v>-436508.94110378303</v>
      </c>
      <c r="C48" s="6">
        <v>-417781.94304390874</v>
      </c>
      <c r="D48" s="6">
        <v>-432672.07742146216</v>
      </c>
      <c r="E48" s="6">
        <v>-430649.57472045999</v>
      </c>
      <c r="F48" s="6">
        <v>-428119.70957855054</v>
      </c>
      <c r="G48" s="6">
        <v>-414054.6893619558</v>
      </c>
      <c r="H48" s="6">
        <v>-412188.57269289717</v>
      </c>
      <c r="I48" s="6">
        <v>-409635.85529047728</v>
      </c>
      <c r="J48" s="6">
        <v>-416723.49233173922</v>
      </c>
      <c r="K48" s="6">
        <v>-424294.8537102539</v>
      </c>
      <c r="L48" s="6">
        <v>-422326.35440240288</v>
      </c>
      <c r="M48" s="6">
        <v>-408497.04741661059</v>
      </c>
      <c r="N48" s="6">
        <v>-405926.0172922897</v>
      </c>
      <c r="O48" s="6">
        <v>-404122.48053991917</v>
      </c>
      <c r="P48" s="6">
        <v>-418534.10269473627</v>
      </c>
      <c r="Q48" s="6">
        <v>-400451.40094060573</v>
      </c>
      <c r="R48" s="5">
        <f t="shared" si="0"/>
        <v>-434006.3449770821</v>
      </c>
      <c r="S48" s="6" t="b">
        <f t="shared" si="2"/>
        <v>0</v>
      </c>
    </row>
    <row r="49" spans="1:19" s="6" customFormat="1" ht="15" x14ac:dyDescent="0.2">
      <c r="A49">
        <f t="shared" si="1"/>
        <v>63</v>
      </c>
      <c r="B49">
        <f>'WL Base'!D47</f>
        <v>-446664.19693568017</v>
      </c>
      <c r="C49" s="6">
        <v>-428134.00337597227</v>
      </c>
      <c r="D49" s="6">
        <v>-442822.60747432068</v>
      </c>
      <c r="E49" s="6">
        <v>-440838.54359831673</v>
      </c>
      <c r="F49" s="6">
        <v>-438261.79917370307</v>
      </c>
      <c r="G49" s="6">
        <v>-424389.73538072524</v>
      </c>
      <c r="H49" s="6">
        <v>-422554.00616482116</v>
      </c>
      <c r="I49" s="6">
        <v>-419948.09522093553</v>
      </c>
      <c r="J49" s="6">
        <v>-437023.00637419085</v>
      </c>
      <c r="K49" s="6">
        <v>-434427.48863117083</v>
      </c>
      <c r="L49" s="6">
        <v>-432495.24775631627</v>
      </c>
      <c r="M49" s="6">
        <v>-418842.68854645255</v>
      </c>
      <c r="N49" s="6">
        <v>-416216.91872585198</v>
      </c>
      <c r="O49" s="6">
        <v>-414442.12424887507</v>
      </c>
      <c r="P49" s="6">
        <v>-428690.50480216159</v>
      </c>
      <c r="Q49" s="6">
        <v>-410747.11393429927</v>
      </c>
      <c r="R49" s="5">
        <f t="shared" si="0"/>
        <v>-444162.00025652768</v>
      </c>
      <c r="S49" s="6" t="b">
        <f t="shared" si="2"/>
        <v>0</v>
      </c>
    </row>
    <row r="50" spans="1:19" s="6" customFormat="1" ht="15" x14ac:dyDescent="0.2">
      <c r="A50">
        <f t="shared" si="1"/>
        <v>64</v>
      </c>
      <c r="B50">
        <f>'WL Base'!D48</f>
        <v>-456849.69289351971</v>
      </c>
      <c r="C50" s="6">
        <v>-438547.77040911373</v>
      </c>
      <c r="D50" s="6">
        <v>-453008.92425179377</v>
      </c>
      <c r="E50" s="6">
        <v>-451071.08574102574</v>
      </c>
      <c r="F50" s="6">
        <v>-448446.1361669951</v>
      </c>
      <c r="G50" s="6">
        <v>-434791.65703638265</v>
      </c>
      <c r="H50" s="6">
        <v>-432993.57560671982</v>
      </c>
      <c r="I50" s="6">
        <v>-430333.2035964792</v>
      </c>
      <c r="J50" s="6">
        <v>-437023.00637419085</v>
      </c>
      <c r="K50" s="6">
        <v>-444607.69573564583</v>
      </c>
      <c r="L50" s="6">
        <v>-442719.30300461769</v>
      </c>
      <c r="M50" s="6">
        <v>-429267.4299181911</v>
      </c>
      <c r="N50" s="6">
        <v>-426585.6046750836</v>
      </c>
      <c r="O50" s="6">
        <v>-424846.61789608694</v>
      </c>
      <c r="P50" s="6">
        <v>-438907.20068264089</v>
      </c>
      <c r="Q50" s="6">
        <v>-421132.38860684412</v>
      </c>
      <c r="R50" s="5">
        <f t="shared" si="0"/>
        <v>-454351.56874594116</v>
      </c>
      <c r="S50" s="6" t="b">
        <f t="shared" si="2"/>
        <v>0</v>
      </c>
    </row>
    <row r="51" spans="1:19" s="6" customFormat="1" ht="15" x14ac:dyDescent="0.2">
      <c r="A51">
        <f t="shared" si="1"/>
        <v>65</v>
      </c>
      <c r="B51">
        <f>'WL Base'!D49</f>
        <v>-467069.01367331657</v>
      </c>
      <c r="C51" s="6">
        <v>-449024.54442166124</v>
      </c>
      <c r="D51" s="6">
        <v>-463234.44536539807</v>
      </c>
      <c r="E51" s="6">
        <v>-461350.96548494697</v>
      </c>
      <c r="F51" s="6">
        <v>-458675.95282505429</v>
      </c>
      <c r="G51" s="6">
        <v>-445261.6733668255</v>
      </c>
      <c r="H51" s="6">
        <v>-443508.85679071525</v>
      </c>
      <c r="I51" s="6">
        <v>-440792.31432169926</v>
      </c>
      <c r="J51" s="6">
        <v>-457535.48338477378</v>
      </c>
      <c r="K51" s="6">
        <v>-454838.56214685348</v>
      </c>
      <c r="L51" s="6">
        <v>-453001.95145187207</v>
      </c>
      <c r="M51" s="6">
        <v>-439772.77471597347</v>
      </c>
      <c r="N51" s="6">
        <v>-437033.14663734334</v>
      </c>
      <c r="O51" s="6">
        <v>-435337.38963162375</v>
      </c>
      <c r="P51" s="6">
        <v>-449187.48550468101</v>
      </c>
      <c r="Q51" s="6">
        <v>-431608.59901041701</v>
      </c>
      <c r="R51" s="5">
        <f t="shared" si="0"/>
        <v>-464578.50149601785</v>
      </c>
      <c r="S51" s="6" t="b">
        <f t="shared" si="2"/>
        <v>0</v>
      </c>
    </row>
    <row r="52" spans="1:19" s="6" customFormat="1" ht="15" x14ac:dyDescent="0.2">
      <c r="A52"/>
      <c r="B52"/>
      <c r="R52" s="5"/>
    </row>
    <row r="53" spans="1:19" s="6" customFormat="1" ht="15" x14ac:dyDescent="0.2">
      <c r="A53"/>
      <c r="B53"/>
      <c r="R53" s="5"/>
    </row>
    <row r="54" spans="1:19" s="6" customFormat="1" ht="15" x14ac:dyDescent="0.2">
      <c r="A54"/>
      <c r="B54"/>
      <c r="R54" s="5"/>
    </row>
    <row r="55" spans="1:19" s="6" customFormat="1" ht="15" x14ac:dyDescent="0.2">
      <c r="A55"/>
      <c r="B55"/>
      <c r="R55" s="5"/>
    </row>
    <row r="56" spans="1:19" s="6" customFormat="1" ht="15" x14ac:dyDescent="0.2">
      <c r="A56"/>
      <c r="B56"/>
      <c r="R56" s="5"/>
    </row>
    <row r="57" spans="1:19" s="6" customFormat="1" ht="15" x14ac:dyDescent="0.2">
      <c r="A57"/>
      <c r="B57"/>
      <c r="R57" s="5"/>
    </row>
    <row r="58" spans="1:19" s="6" customFormat="1" ht="15" x14ac:dyDescent="0.2">
      <c r="A58"/>
      <c r="B58"/>
      <c r="R58" s="5"/>
    </row>
    <row r="59" spans="1:19" s="6" customFormat="1" ht="15" x14ac:dyDescent="0.2">
      <c r="A59"/>
      <c r="B59"/>
      <c r="R59" s="5"/>
    </row>
    <row r="60" spans="1:19" s="6" customFormat="1" ht="15" x14ac:dyDescent="0.2">
      <c r="A60"/>
      <c r="B60"/>
      <c r="R60" s="5"/>
    </row>
    <row r="61" spans="1:19" s="6" customFormat="1" ht="15" x14ac:dyDescent="0.2">
      <c r="A61"/>
      <c r="B61"/>
      <c r="R61" s="5"/>
    </row>
    <row r="62" spans="1:19" s="6" customFormat="1" ht="15" x14ac:dyDescent="0.2">
      <c r="A62"/>
      <c r="B62"/>
      <c r="R62" s="5"/>
    </row>
    <row r="63" spans="1:19" s="6" customFormat="1" ht="15" x14ac:dyDescent="0.2">
      <c r="A63"/>
      <c r="B63"/>
      <c r="R63" s="5"/>
    </row>
    <row r="64" spans="1:19" s="6" customFormat="1" ht="15" x14ac:dyDescent="0.2">
      <c r="A64"/>
      <c r="B64"/>
      <c r="R64" s="5"/>
    </row>
    <row r="65" spans="1:18" s="6" customFormat="1" ht="15" x14ac:dyDescent="0.2">
      <c r="A65"/>
      <c r="B65"/>
      <c r="R65" s="5"/>
    </row>
    <row r="66" spans="1:18" s="6" customFormat="1" ht="15" x14ac:dyDescent="0.2">
      <c r="A66"/>
      <c r="B66"/>
      <c r="R66" s="5"/>
    </row>
    <row r="67" spans="1:18" s="6" customFormat="1" ht="15" x14ac:dyDescent="0.2">
      <c r="A67"/>
      <c r="B67"/>
      <c r="R67" s="5"/>
    </row>
    <row r="68" spans="1:18" s="6" customFormat="1" ht="15" x14ac:dyDescent="0.2">
      <c r="A68"/>
      <c r="B68"/>
      <c r="R68" s="5"/>
    </row>
    <row r="69" spans="1:18" s="6" customFormat="1" ht="15" x14ac:dyDescent="0.2">
      <c r="A69"/>
      <c r="B69"/>
      <c r="R69" s="5"/>
    </row>
    <row r="70" spans="1:18" s="6" customFormat="1" ht="15" x14ac:dyDescent="0.2">
      <c r="A70"/>
      <c r="B70"/>
      <c r="R70" s="5"/>
    </row>
    <row r="71" spans="1:18" s="6" customFormat="1" ht="15" x14ac:dyDescent="0.2">
      <c r="A71"/>
      <c r="B71"/>
      <c r="R71" s="5"/>
    </row>
    <row r="72" spans="1:18" s="6" customFormat="1" ht="15" x14ac:dyDescent="0.2">
      <c r="A72"/>
      <c r="B72"/>
      <c r="R72" s="5"/>
    </row>
    <row r="73" spans="1:18" s="6" customFormat="1" ht="15" x14ac:dyDescent="0.2">
      <c r="A73"/>
      <c r="B73"/>
      <c r="R73" s="5"/>
    </row>
    <row r="74" spans="1:18" s="6" customFormat="1" ht="15" x14ac:dyDescent="0.2">
      <c r="A74"/>
      <c r="B74"/>
      <c r="R74" s="5"/>
    </row>
    <row r="75" spans="1:18" s="6" customFormat="1" ht="15" x14ac:dyDescent="0.2">
      <c r="A75"/>
      <c r="B75"/>
      <c r="R75" s="5"/>
    </row>
    <row r="76" spans="1:18" s="6" customFormat="1" ht="15" x14ac:dyDescent="0.2">
      <c r="A76"/>
      <c r="B76"/>
      <c r="R76" s="5"/>
    </row>
    <row r="77" spans="1:18" s="6" customFormat="1" ht="15" x14ac:dyDescent="0.2">
      <c r="A77"/>
      <c r="B77"/>
      <c r="R77" s="5"/>
    </row>
    <row r="78" spans="1:18" s="6" customFormat="1" ht="15" x14ac:dyDescent="0.2">
      <c r="A78"/>
      <c r="B78"/>
      <c r="R78" s="5"/>
    </row>
    <row r="79" spans="1:18" s="6" customFormat="1" ht="15" x14ac:dyDescent="0.2">
      <c r="A79"/>
      <c r="B79"/>
      <c r="R79" s="5"/>
    </row>
    <row r="80" spans="1:18" s="6" customFormat="1" ht="15" x14ac:dyDescent="0.2">
      <c r="A80"/>
      <c r="B80"/>
      <c r="R80" s="5"/>
    </row>
    <row r="81" spans="1:18" s="6" customFormat="1" ht="15" x14ac:dyDescent="0.2">
      <c r="A81"/>
      <c r="B81"/>
      <c r="R81" s="5"/>
    </row>
    <row r="82" spans="1:18" s="6" customFormat="1" ht="15" x14ac:dyDescent="0.2">
      <c r="A82"/>
      <c r="B82"/>
      <c r="R82" s="5"/>
    </row>
    <row r="83" spans="1:18" s="6" customFormat="1" ht="15" x14ac:dyDescent="0.2">
      <c r="A83"/>
      <c r="B83"/>
      <c r="R83" s="5"/>
    </row>
    <row r="84" spans="1:18" s="6" customFormat="1" ht="15" x14ac:dyDescent="0.2">
      <c r="A84"/>
      <c r="B84"/>
      <c r="R84" s="5"/>
    </row>
    <row r="85" spans="1:18" s="6" customFormat="1" ht="15" x14ac:dyDescent="0.2">
      <c r="A85"/>
      <c r="B85"/>
      <c r="R85" s="5"/>
    </row>
    <row r="86" spans="1:18" s="6" customFormat="1" ht="15" x14ac:dyDescent="0.2">
      <c r="A86"/>
      <c r="B86"/>
      <c r="R86" s="5"/>
    </row>
    <row r="87" spans="1:18" s="6" customFormat="1" ht="15" x14ac:dyDescent="0.2">
      <c r="A87"/>
      <c r="B87"/>
      <c r="N87" s="7"/>
      <c r="Q87" s="7"/>
      <c r="R87" s="5"/>
    </row>
    <row r="88" spans="1:18" ht="15" x14ac:dyDescent="0.2">
      <c r="R88" s="5"/>
    </row>
    <row r="89" spans="1:18" ht="15" x14ac:dyDescent="0.2">
      <c r="R89" s="5"/>
    </row>
    <row r="90" spans="1:18" ht="15" x14ac:dyDescent="0.2">
      <c r="R90" s="5"/>
    </row>
    <row r="91" spans="1:18" ht="15" x14ac:dyDescent="0.2">
      <c r="R91" s="5"/>
    </row>
    <row r="92" spans="1:18" ht="15" x14ac:dyDescent="0.2">
      <c r="R92" s="5"/>
    </row>
    <row r="93" spans="1:18" ht="15" x14ac:dyDescent="0.2">
      <c r="R93" s="5"/>
    </row>
    <row r="94" spans="1:18" ht="15" x14ac:dyDescent="0.2">
      <c r="R94" s="5"/>
    </row>
    <row r="95" spans="1:18" ht="15" x14ac:dyDescent="0.2">
      <c r="R95" s="5"/>
    </row>
    <row r="96" spans="1:18" ht="15" x14ac:dyDescent="0.2">
      <c r="R96" s="5"/>
    </row>
    <row r="97" spans="18:18" ht="15" x14ac:dyDescent="0.2">
      <c r="R97" s="5"/>
    </row>
    <row r="98" spans="18:18" ht="15" x14ac:dyDescent="0.2">
      <c r="R98" s="5"/>
    </row>
    <row r="99" spans="18:18" ht="15" x14ac:dyDescent="0.2">
      <c r="R99" s="5"/>
    </row>
    <row r="100" spans="18:18" ht="15" x14ac:dyDescent="0.2">
      <c r="R100" s="5"/>
    </row>
    <row r="101" spans="18:18" ht="15" x14ac:dyDescent="0.2">
      <c r="R101" s="5"/>
    </row>
    <row r="102" spans="18:18" ht="15" x14ac:dyDescent="0.2">
      <c r="R102" s="5"/>
    </row>
    <row r="103" spans="18:18" ht="15" x14ac:dyDescent="0.2">
      <c r="R103" s="5"/>
    </row>
    <row r="104" spans="18:18" ht="15" x14ac:dyDescent="0.2">
      <c r="R104" s="5"/>
    </row>
    <row r="105" spans="18:18" ht="15" x14ac:dyDescent="0.2">
      <c r="R105" s="5"/>
    </row>
    <row r="207" spans="9:9" s="6" customFormat="1" x14ac:dyDescent="0.15">
      <c r="I207" s="6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AD06E-8714-6044-97A0-355ED44F877E}">
  <sheetPr codeName="Sheet10">
    <tabColor theme="3" tint="0.249977111117893"/>
  </sheetPr>
  <dimension ref="A1:S207"/>
  <sheetViews>
    <sheetView topLeftCell="A2" zoomScaleNormal="100" workbookViewId="0">
      <selection activeCell="B4" sqref="B4"/>
    </sheetView>
  </sheetViews>
  <sheetFormatPr baseColWidth="10" defaultColWidth="11.5" defaultRowHeight="13" x14ac:dyDescent="0.15"/>
  <cols>
    <col min="1" max="1" width="11" bestFit="1" customWidth="1"/>
    <col min="2" max="2" width="11" customWidth="1"/>
    <col min="3" max="3" width="11.6640625" style="6" customWidth="1"/>
    <col min="4" max="4" width="11.6640625" style="6" bestFit="1" customWidth="1"/>
    <col min="5" max="5" width="13" style="6" customWidth="1"/>
    <col min="6" max="9" width="11.6640625" style="6" bestFit="1" customWidth="1"/>
    <col min="10" max="13" width="11.5" style="6"/>
    <col min="14" max="14" width="13.1640625" style="6" customWidth="1"/>
    <col min="15" max="15" width="11.5" style="6"/>
    <col min="16" max="16" width="11.6640625" style="6" bestFit="1" customWidth="1"/>
    <col min="17" max="17" width="13" style="6" customWidth="1"/>
    <col min="18" max="19" width="11.5" style="6"/>
  </cols>
  <sheetData>
    <row r="1" spans="1:19" x14ac:dyDescent="0.15">
      <c r="A1" s="18" t="s">
        <v>11</v>
      </c>
      <c r="B1" s="12"/>
      <c r="C1" s="9">
        <f>5.06%*55%*30%</f>
        <v>8.3490000000000005E-3</v>
      </c>
      <c r="D1" s="9">
        <v>0.17499999999999999</v>
      </c>
      <c r="E1" s="10">
        <f>60%*11%</f>
        <v>6.6000000000000003E-2</v>
      </c>
      <c r="F1" s="11">
        <f>17.5%</f>
        <v>0.17499999999999999</v>
      </c>
    </row>
    <row r="2" spans="1:19" x14ac:dyDescent="0.15">
      <c r="A2" s="18" t="s">
        <v>12</v>
      </c>
      <c r="B2" s="13">
        <f>1-SUM(C2:Q2)</f>
        <v>0.63783941029875013</v>
      </c>
      <c r="C2" s="9">
        <f>C1-SUM(G2:I2,M2,N2,O2,Q2)</f>
        <v>4.4103905587500004E-3</v>
      </c>
      <c r="D2" s="9">
        <f>D1-SUM(G2,J2,K2,M2,N2,P2,Q2)</f>
        <v>0.12897368050874999</v>
      </c>
      <c r="E2" s="10">
        <f>E1-SUM(H2,L2,J2,M2,O2,P2,Q2)</f>
        <v>4.011797868375E-2</v>
      </c>
      <c r="F2" s="8">
        <f>F1-SUM(I2,L2,K2,N2,O2,Q2,P2)</f>
        <v>0.12897368050874999</v>
      </c>
      <c r="G2" s="10">
        <f>C1*D1</f>
        <v>1.461075E-3</v>
      </c>
      <c r="H2" s="10">
        <f>C1*E1</f>
        <v>5.5103400000000005E-4</v>
      </c>
      <c r="I2" s="10">
        <f>C1*F1</f>
        <v>1.461075E-3</v>
      </c>
      <c r="J2" s="10">
        <f>D1*E1</f>
        <v>1.155E-2</v>
      </c>
      <c r="K2" s="10">
        <f>D1*F1</f>
        <v>3.0624999999999996E-2</v>
      </c>
      <c r="L2" s="10">
        <f>E1*F1</f>
        <v>1.155E-2</v>
      </c>
      <c r="M2" s="10">
        <f>C1*D1*E1</f>
        <v>9.6430950000000009E-5</v>
      </c>
      <c r="N2" s="10">
        <f>C1*D1*F1</f>
        <v>2.55688125E-4</v>
      </c>
      <c r="O2" s="10">
        <f>C1*E1*F1</f>
        <v>9.6430950000000009E-5</v>
      </c>
      <c r="P2" s="10">
        <f>D1*E1*F1</f>
        <v>2.0212499999999996E-3</v>
      </c>
      <c r="Q2" s="10">
        <f>C1*D1*E1*F1</f>
        <v>1.6875416250000001E-5</v>
      </c>
      <c r="R2" s="9">
        <f>SUM(B2:Q2)</f>
        <v>1.0000000000000002</v>
      </c>
    </row>
    <row r="3" spans="1:19" s="6" customFormat="1" ht="80" x14ac:dyDescent="0.2">
      <c r="A3"/>
      <c r="B3" t="s">
        <v>30</v>
      </c>
      <c r="C3" s="3" t="s">
        <v>14</v>
      </c>
      <c r="D3" s="4" t="s">
        <v>15</v>
      </c>
      <c r="E3" s="4" t="s">
        <v>16</v>
      </c>
      <c r="F3" s="4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  <c r="O3" s="5" t="s">
        <v>26</v>
      </c>
      <c r="P3" s="5" t="s">
        <v>27</v>
      </c>
      <c r="Q3" s="5" t="s">
        <v>28</v>
      </c>
      <c r="R3" s="14" t="s">
        <v>29</v>
      </c>
    </row>
    <row r="4" spans="1:19" s="6" customFormat="1" ht="15" x14ac:dyDescent="0.2">
      <c r="A4">
        <v>18</v>
      </c>
      <c r="B4">
        <f>'WL Base'!E2</f>
        <v>-120393.08686001172</v>
      </c>
      <c r="C4" s="6">
        <v>-109807.75715186363</v>
      </c>
      <c r="D4" s="6">
        <v>-118785.39774107139</v>
      </c>
      <c r="E4" s="6">
        <v>-117175.14819620618</v>
      </c>
      <c r="F4" s="6">
        <v>-116902.64508800561</v>
      </c>
      <c r="G4" s="6">
        <v>-108398.45110636168</v>
      </c>
      <c r="H4" s="6">
        <v>-107099.60760964282</v>
      </c>
      <c r="I4" s="6">
        <v>-106747.07377302057</v>
      </c>
      <c r="J4" s="6">
        <v>-115624.94397948122</v>
      </c>
      <c r="K4" s="6">
        <v>-115341.05846821515</v>
      </c>
      <c r="L4" s="6">
        <v>-113809.44644605441</v>
      </c>
      <c r="M4" s="6">
        <v>-105738.35092173945</v>
      </c>
      <c r="N4" s="6">
        <v>-105376.57371357878</v>
      </c>
      <c r="O4" s="6">
        <v>-104143.21933956382</v>
      </c>
      <c r="P4" s="6">
        <v>-112303.58962581943</v>
      </c>
      <c r="Q4" s="6">
        <v>-102819.35298158675</v>
      </c>
      <c r="R4" s="5">
        <f>SUMPRODUCT(B4:Q4,$B$2:$Q$2)</f>
        <v>-119205.69282104434</v>
      </c>
      <c r="S4" s="6" t="b">
        <f>R4&lt;B4</f>
        <v>0</v>
      </c>
    </row>
    <row r="5" spans="1:19" s="6" customFormat="1" ht="15" x14ac:dyDescent="0.2">
      <c r="A5">
        <f t="shared" ref="A5:A51" si="0">A4+1</f>
        <v>19</v>
      </c>
      <c r="B5">
        <f>'WL Base'!E3</f>
        <v>-124535.93230624151</v>
      </c>
      <c r="C5" s="6">
        <v>-113647.24884721043</v>
      </c>
      <c r="D5" s="6">
        <v>-122877.56875528758</v>
      </c>
      <c r="E5" s="6">
        <v>-121223.91001988052</v>
      </c>
      <c r="F5" s="6">
        <v>-120935.28609947796</v>
      </c>
      <c r="G5" s="6">
        <v>-112191.87543273006</v>
      </c>
      <c r="H5" s="6">
        <v>-110855.86990938285</v>
      </c>
      <c r="I5" s="6">
        <v>-110486.38659638667</v>
      </c>
      <c r="J5" s="6">
        <v>-119624.39512705347</v>
      </c>
      <c r="K5" s="6">
        <v>-119324.1725984122</v>
      </c>
      <c r="L5" s="6">
        <v>-117750.97800760047</v>
      </c>
      <c r="M5" s="6">
        <v>-109449.80132216636</v>
      </c>
      <c r="N5" s="6">
        <v>-109070.87137592524</v>
      </c>
      <c r="O5" s="6">
        <v>-107802.03883994432</v>
      </c>
      <c r="P5" s="6">
        <v>-116196.94098536998</v>
      </c>
      <c r="Q5" s="6">
        <v>-106434.39391394994</v>
      </c>
      <c r="R5" s="5">
        <f t="shared" ref="R5:R51" si="1">SUMPRODUCT(B5:Q5,$B$2:$Q$2)</f>
        <v>-123311.77432090802</v>
      </c>
      <c r="S5" s="6" t="b">
        <f t="shared" ref="S5:S51" si="2">R5&lt;B5</f>
        <v>0</v>
      </c>
    </row>
    <row r="6" spans="1:19" s="6" customFormat="1" ht="15" x14ac:dyDescent="0.2">
      <c r="A6">
        <f t="shared" si="0"/>
        <v>20</v>
      </c>
      <c r="B6">
        <f>'WL Base'!E4</f>
        <v>-128763.84524721681</v>
      </c>
      <c r="C6" s="6">
        <v>-117581.88779807607</v>
      </c>
      <c r="D6" s="6">
        <v>-127055.07382053589</v>
      </c>
      <c r="E6" s="6">
        <v>-125360.54264818788</v>
      </c>
      <c r="F6" s="6">
        <v>-125053.51864828088</v>
      </c>
      <c r="G6" s="6">
        <v>-116080.22127633843</v>
      </c>
      <c r="H6" s="6">
        <v>-114708.51929264925</v>
      </c>
      <c r="I6" s="6">
        <v>-114320.31647327973</v>
      </c>
      <c r="J6" s="6">
        <v>-123711.84033223336</v>
      </c>
      <c r="K6" s="6">
        <v>-123393.04706791868</v>
      </c>
      <c r="L6" s="6">
        <v>-121780.59769205887</v>
      </c>
      <c r="M6" s="6">
        <v>-113257.32386575281</v>
      </c>
      <c r="N6" s="6">
        <v>-112859.50072997688</v>
      </c>
      <c r="O6" s="6">
        <v>-111556.52485818048</v>
      </c>
      <c r="P6" s="6">
        <v>-120178.4173490189</v>
      </c>
      <c r="Q6" s="6">
        <v>-110144.73481013178</v>
      </c>
      <c r="R6" s="5">
        <f t="shared" si="1"/>
        <v>-127503.31750143417</v>
      </c>
      <c r="S6" s="6" t="b">
        <f t="shared" si="2"/>
        <v>0</v>
      </c>
    </row>
    <row r="7" spans="1:19" s="6" customFormat="1" ht="15" x14ac:dyDescent="0.2">
      <c r="A7">
        <f t="shared" si="0"/>
        <v>21</v>
      </c>
      <c r="B7">
        <f>'WL Base'!E5</f>
        <v>-133081.89445154386</v>
      </c>
      <c r="C7" s="6">
        <v>-121615.9484118304</v>
      </c>
      <c r="D7" s="6">
        <v>-131322.91507011716</v>
      </c>
      <c r="E7" s="6">
        <v>-129590.00914591704</v>
      </c>
      <c r="F7" s="6">
        <v>-129262.26737690916</v>
      </c>
      <c r="G7" s="6">
        <v>-120067.72066313191</v>
      </c>
      <c r="H7" s="6">
        <v>-118661.78543381899</v>
      </c>
      <c r="I7" s="6">
        <v>-118253.04562239442</v>
      </c>
      <c r="J7" s="6">
        <v>-127892.17888301093</v>
      </c>
      <c r="K7" s="6">
        <v>-127552.54266650967</v>
      </c>
      <c r="L7" s="6">
        <v>-125903.13053940845</v>
      </c>
      <c r="M7" s="6">
        <v>-117165.10642546364</v>
      </c>
      <c r="N7" s="6">
        <v>-116746.60252254445</v>
      </c>
      <c r="O7" s="6">
        <v>-115410.81611587272</v>
      </c>
      <c r="P7" s="6">
        <v>-124252.78251111938</v>
      </c>
      <c r="Q7" s="6">
        <v>-113954.47344693974</v>
      </c>
      <c r="R7" s="5">
        <f t="shared" si="1"/>
        <v>-131785.34103760883</v>
      </c>
      <c r="S7" s="6" t="b">
        <f t="shared" si="2"/>
        <v>0</v>
      </c>
    </row>
    <row r="8" spans="1:19" s="6" customFormat="1" ht="15" x14ac:dyDescent="0.2">
      <c r="A8">
        <f t="shared" si="0"/>
        <v>22</v>
      </c>
      <c r="B8">
        <f>'WL Base'!E6</f>
        <v>-137487.64463745494</v>
      </c>
      <c r="C8" s="6">
        <v>-125748.71307674903</v>
      </c>
      <c r="D8" s="6">
        <v>-135678.83641652393</v>
      </c>
      <c r="E8" s="6">
        <v>-133910.49585768199</v>
      </c>
      <c r="F8" s="6">
        <v>-133559.48086428124</v>
      </c>
      <c r="G8" s="6">
        <v>-124153.77991917005</v>
      </c>
      <c r="H8" s="6">
        <v>-122715.39770108848</v>
      </c>
      <c r="I8" s="6">
        <v>-122284.12132872875</v>
      </c>
      <c r="J8" s="6">
        <v>-132163.75637649628</v>
      </c>
      <c r="K8" s="6">
        <v>-131800.77345736657</v>
      </c>
      <c r="L8" s="6">
        <v>-130117.10383606433</v>
      </c>
      <c r="M8" s="6">
        <v>-121172.98721525376</v>
      </c>
      <c r="N8" s="6">
        <v>-120731.83751609019</v>
      </c>
      <c r="O8" s="6">
        <v>-119364.87443667786</v>
      </c>
      <c r="P8" s="6">
        <v>-128418.71049765089</v>
      </c>
      <c r="Q8" s="6">
        <v>-117863.67100430609</v>
      </c>
      <c r="R8" s="5">
        <f t="shared" si="1"/>
        <v>-136155.56179226813</v>
      </c>
      <c r="S8" s="6" t="b">
        <f t="shared" si="2"/>
        <v>0</v>
      </c>
    </row>
    <row r="9" spans="1:19" s="6" customFormat="1" ht="15" x14ac:dyDescent="0.2">
      <c r="A9">
        <f t="shared" si="0"/>
        <v>23</v>
      </c>
      <c r="B9">
        <f>'WL Base'!E7</f>
        <v>-141990.27905495232</v>
      </c>
      <c r="C9" s="6">
        <v>-129987.28984291025</v>
      </c>
      <c r="D9" s="6">
        <v>-140131.8284952105</v>
      </c>
      <c r="E9" s="6">
        <v>-138330.71837199182</v>
      </c>
      <c r="F9" s="6">
        <v>-137953.92754164251</v>
      </c>
      <c r="G9" s="6">
        <v>-128345.37875473179</v>
      </c>
      <c r="H9" s="6">
        <v>-126876.17464379594</v>
      </c>
      <c r="I9" s="6">
        <v>-126420.37481595392</v>
      </c>
      <c r="J9" s="6">
        <v>-136535.10987866775</v>
      </c>
      <c r="K9" s="6">
        <v>-136146.32629905691</v>
      </c>
      <c r="L9" s="6">
        <v>-134430.84861363209</v>
      </c>
      <c r="M9" s="6">
        <v>-125287.66478917071</v>
      </c>
      <c r="N9" s="6">
        <v>-124821.91523726206</v>
      </c>
      <c r="O9" s="6">
        <v>-123425.25946492956</v>
      </c>
      <c r="P9" s="6">
        <v>-132684.36390825067</v>
      </c>
      <c r="Q9" s="6">
        <v>-121878.77321486392</v>
      </c>
      <c r="R9" s="5">
        <f t="shared" si="1"/>
        <v>-140623.0099940534</v>
      </c>
      <c r="S9" s="6" t="b">
        <f t="shared" si="2"/>
        <v>0</v>
      </c>
    </row>
    <row r="10" spans="1:19" s="6" customFormat="1" ht="15" x14ac:dyDescent="0.2">
      <c r="A10">
        <f t="shared" si="0"/>
        <v>24</v>
      </c>
      <c r="B10">
        <f>'WL Base'!E8</f>
        <v>-146595.6055151867</v>
      </c>
      <c r="C10" s="6">
        <v>-134336.59027555905</v>
      </c>
      <c r="D10" s="6">
        <v>-144687.61967997713</v>
      </c>
      <c r="E10" s="6">
        <v>-142856.35357172598</v>
      </c>
      <c r="F10" s="6">
        <v>-142451.24342707914</v>
      </c>
      <c r="G10" s="6">
        <v>-132647.37594199789</v>
      </c>
      <c r="H10" s="6">
        <v>-131148.96351713873</v>
      </c>
      <c r="I10" s="6">
        <v>-130666.6029821991</v>
      </c>
      <c r="J10" s="6">
        <v>-141011.84029271879</v>
      </c>
      <c r="K10" s="6">
        <v>-140594.76113379339</v>
      </c>
      <c r="L10" s="6">
        <v>-138849.87736463718</v>
      </c>
      <c r="M10" s="6">
        <v>-129513.93473094889</v>
      </c>
      <c r="N10" s="6">
        <v>-129021.58120595878</v>
      </c>
      <c r="O10" s="6">
        <v>-127596.70619120478</v>
      </c>
      <c r="P10" s="6">
        <v>-137055.18234881482</v>
      </c>
      <c r="Q10" s="6">
        <v>-126004.46472871292</v>
      </c>
      <c r="R10" s="5">
        <f t="shared" si="1"/>
        <v>-145193.43382612563</v>
      </c>
      <c r="S10" s="6" t="b">
        <f t="shared" si="2"/>
        <v>0</v>
      </c>
    </row>
    <row r="11" spans="1:19" s="6" customFormat="1" ht="15" x14ac:dyDescent="0.2">
      <c r="A11">
        <f t="shared" si="0"/>
        <v>25</v>
      </c>
      <c r="B11">
        <f>'WL Base'!E9</f>
        <v>-151324.91419295105</v>
      </c>
      <c r="C11" s="6">
        <v>-138812.17431560165</v>
      </c>
      <c r="D11" s="6">
        <v>-149366.92971236783</v>
      </c>
      <c r="E11" s="6">
        <v>-147507.11338289067</v>
      </c>
      <c r="F11" s="6">
        <v>-147071.49190048015</v>
      </c>
      <c r="G11" s="6">
        <v>-137074.93779949949</v>
      </c>
      <c r="H11" s="6">
        <v>-135548.25904630014</v>
      </c>
      <c r="I11" s="6">
        <v>-135037.51903899395</v>
      </c>
      <c r="J11" s="6">
        <v>-145613.1371752758</v>
      </c>
      <c r="K11" s="6">
        <v>-145165.60647489384</v>
      </c>
      <c r="L11" s="6">
        <v>-143392.77857076455</v>
      </c>
      <c r="M11" s="6">
        <v>-133865.93071329463</v>
      </c>
      <c r="N11" s="6">
        <v>-133345.1792270875</v>
      </c>
      <c r="O11" s="6">
        <v>-131892.93261605935</v>
      </c>
      <c r="P11" s="6">
        <v>-141549.26446916134</v>
      </c>
      <c r="Q11" s="6">
        <v>-130254.12461024406</v>
      </c>
      <c r="R11" s="5">
        <f t="shared" si="1"/>
        <v>-149887.66157969832</v>
      </c>
      <c r="S11" s="6" t="b">
        <f t="shared" si="2"/>
        <v>0</v>
      </c>
    </row>
    <row r="12" spans="1:19" s="6" customFormat="1" ht="15" x14ac:dyDescent="0.2">
      <c r="A12">
        <f t="shared" si="0"/>
        <v>26</v>
      </c>
      <c r="B12">
        <f>'WL Base'!E10</f>
        <v>-156182.39671048784</v>
      </c>
      <c r="C12" s="6">
        <v>-143418.07267343797</v>
      </c>
      <c r="D12" s="6">
        <v>-154173.93290557101</v>
      </c>
      <c r="E12" s="6">
        <v>-152287.24679246973</v>
      </c>
      <c r="F12" s="6">
        <v>-151818.82603353981</v>
      </c>
      <c r="G12" s="6">
        <v>-141632.07995019594</v>
      </c>
      <c r="H12" s="6">
        <v>-140078.14401125966</v>
      </c>
      <c r="I12" s="6">
        <v>-139537.11983162473</v>
      </c>
      <c r="J12" s="6">
        <v>-150343.22947097977</v>
      </c>
      <c r="K12" s="6">
        <v>-149862.9969591113</v>
      </c>
      <c r="L12" s="6">
        <v>-148063.75677370871</v>
      </c>
      <c r="M12" s="6">
        <v>-138347.71764481039</v>
      </c>
      <c r="N12" s="6">
        <v>-137796.68964719694</v>
      </c>
      <c r="O12" s="6">
        <v>-136317.98167249913</v>
      </c>
      <c r="P12" s="6">
        <v>-146170.79378875194</v>
      </c>
      <c r="Q12" s="6">
        <v>-134631.77669430382</v>
      </c>
      <c r="R12" s="5">
        <f t="shared" si="1"/>
        <v>-154709.87739788683</v>
      </c>
      <c r="S12" s="6" t="b">
        <f t="shared" si="2"/>
        <v>0</v>
      </c>
    </row>
    <row r="13" spans="1:19" s="6" customFormat="1" ht="15" x14ac:dyDescent="0.2">
      <c r="A13">
        <f t="shared" si="0"/>
        <v>27</v>
      </c>
      <c r="B13">
        <f>'WL Base'!E11</f>
        <v>-161163.39013154129</v>
      </c>
      <c r="C13" s="6">
        <v>-148152.22695500223</v>
      </c>
      <c r="D13" s="6">
        <v>-159104.23392486395</v>
      </c>
      <c r="E13" s="6">
        <v>-157192.99857981253</v>
      </c>
      <c r="F13" s="6">
        <v>-156689.15657348288</v>
      </c>
      <c r="G13" s="6">
        <v>-146316.92846049409</v>
      </c>
      <c r="H13" s="6">
        <v>-144737.20660114964</v>
      </c>
      <c r="I13" s="6">
        <v>-144163.74172076382</v>
      </c>
      <c r="J13" s="6">
        <v>-155198.60080136737</v>
      </c>
      <c r="K13" s="6">
        <v>-154683.09119539635</v>
      </c>
      <c r="L13" s="6">
        <v>-152859.56854868805</v>
      </c>
      <c r="M13" s="6">
        <v>-142958.04683651211</v>
      </c>
      <c r="N13" s="6">
        <v>-142374.61854598756</v>
      </c>
      <c r="O13" s="6">
        <v>-140870.79042789654</v>
      </c>
      <c r="P13" s="6">
        <v>-150916.74772426192</v>
      </c>
      <c r="Q13" s="6">
        <v>-139136.50778791992</v>
      </c>
      <c r="R13" s="5">
        <f t="shared" si="1"/>
        <v>-159655.64466287824</v>
      </c>
      <c r="S13" s="6" t="b">
        <f t="shared" si="2"/>
        <v>0</v>
      </c>
    </row>
    <row r="14" spans="1:19" s="6" customFormat="1" ht="15" x14ac:dyDescent="0.2">
      <c r="A14">
        <f t="shared" si="0"/>
        <v>28</v>
      </c>
      <c r="B14">
        <f>'WL Base'!E12</f>
        <v>-166316.18615707738</v>
      </c>
      <c r="C14" s="6">
        <v>-153049.34803042037</v>
      </c>
      <c r="D14" s="6">
        <v>-164204.7165647053</v>
      </c>
      <c r="E14" s="6">
        <v>-162268.60012943458</v>
      </c>
      <c r="F14" s="6">
        <v>-161727.74812366616</v>
      </c>
      <c r="G14" s="6">
        <v>-151163.20135353171</v>
      </c>
      <c r="H14" s="6">
        <v>-149557.32570880864</v>
      </c>
      <c r="I14" s="6">
        <v>-148949.96122807442</v>
      </c>
      <c r="J14" s="6">
        <v>-160222.19763714867</v>
      </c>
      <c r="K14" s="6">
        <v>-159669.83503959447</v>
      </c>
      <c r="L14" s="6">
        <v>-157821.68279001716</v>
      </c>
      <c r="M14" s="6">
        <v>-147727.89138101263</v>
      </c>
      <c r="N14" s="6">
        <v>-147110.6130038476</v>
      </c>
      <c r="O14" s="6">
        <v>-145581.29059301742</v>
      </c>
      <c r="P14" s="6">
        <v>-155827.39188653938</v>
      </c>
      <c r="Q14" s="6">
        <v>-143797.40170780238</v>
      </c>
      <c r="R14" s="5">
        <f t="shared" si="1"/>
        <v>-164772.10911450876</v>
      </c>
      <c r="S14" s="6" t="b">
        <f t="shared" si="2"/>
        <v>0</v>
      </c>
    </row>
    <row r="15" spans="1:19" s="6" customFormat="1" ht="15" x14ac:dyDescent="0.2">
      <c r="A15">
        <f t="shared" si="0"/>
        <v>29</v>
      </c>
      <c r="B15">
        <f>'WL Base'!E13</f>
        <v>-171644.61773561194</v>
      </c>
      <c r="C15" s="6">
        <v>-158113.58084380295</v>
      </c>
      <c r="D15" s="6">
        <v>-169479.22493512477</v>
      </c>
      <c r="E15" s="6">
        <v>-167518.03211992283</v>
      </c>
      <c r="F15" s="6">
        <v>-166938.4558976992</v>
      </c>
      <c r="G15" s="6">
        <v>-156175.04015755979</v>
      </c>
      <c r="H15" s="6">
        <v>-154542.74018667309</v>
      </c>
      <c r="I15" s="6">
        <v>-153899.91420611422</v>
      </c>
      <c r="J15" s="6">
        <v>-165418.00578612823</v>
      </c>
      <c r="K15" s="6">
        <v>-164827.0912842582</v>
      </c>
      <c r="L15" s="6">
        <v>-162954.08946765179</v>
      </c>
      <c r="M15" s="6">
        <v>-152661.48222420717</v>
      </c>
      <c r="N15" s="6">
        <v>-152008.80277998943</v>
      </c>
      <c r="O15" s="6">
        <v>-150453.70229195649</v>
      </c>
      <c r="P15" s="6">
        <v>-160906.71817068252</v>
      </c>
      <c r="Q15" s="6">
        <v>-148618.66831080196</v>
      </c>
      <c r="R15" s="5">
        <f t="shared" si="1"/>
        <v>-170063.12140452475</v>
      </c>
      <c r="S15" s="6" t="b">
        <f t="shared" si="2"/>
        <v>0</v>
      </c>
    </row>
    <row r="16" spans="1:19" s="6" customFormat="1" ht="15" x14ac:dyDescent="0.2">
      <c r="A16">
        <f t="shared" si="0"/>
        <v>30</v>
      </c>
      <c r="B16">
        <f>'WL Base'!E14</f>
        <v>-177154.19015967756</v>
      </c>
      <c r="C16" s="6">
        <v>-163350.26919074127</v>
      </c>
      <c r="D16" s="6">
        <v>-174933.22648622192</v>
      </c>
      <c r="E16" s="6">
        <v>-172946.80766197911</v>
      </c>
      <c r="F16" s="6">
        <v>-172326.70212356385</v>
      </c>
      <c r="G16" s="6">
        <v>-161357.75087855905</v>
      </c>
      <c r="H16" s="6">
        <v>-159698.79080229814</v>
      </c>
      <c r="I16" s="6">
        <v>-159018.86148725383</v>
      </c>
      <c r="J16" s="6">
        <v>-170791.49878956491</v>
      </c>
      <c r="K16" s="6">
        <v>-170160.24388766094</v>
      </c>
      <c r="L16" s="6">
        <v>-168262.2149124826</v>
      </c>
      <c r="M16" s="6">
        <v>-157764.12088251291</v>
      </c>
      <c r="N16" s="6">
        <v>-157074.41047099108</v>
      </c>
      <c r="O16" s="6">
        <v>-155493.28020252936</v>
      </c>
      <c r="P16" s="6">
        <v>-166160.11301940979</v>
      </c>
      <c r="Q16" s="6">
        <v>-153605.52269802528</v>
      </c>
      <c r="R16" s="5">
        <f t="shared" si="1"/>
        <v>-175534.1647382011</v>
      </c>
      <c r="S16" s="6" t="b">
        <f t="shared" si="2"/>
        <v>0</v>
      </c>
    </row>
    <row r="17" spans="1:19" s="6" customFormat="1" ht="15" x14ac:dyDescent="0.2">
      <c r="A17">
        <f t="shared" si="0"/>
        <v>31</v>
      </c>
      <c r="B17">
        <f>'WL Base'!E15</f>
        <v>-182846.37720794219</v>
      </c>
      <c r="C17" s="6">
        <v>-168761.94430779832</v>
      </c>
      <c r="D17" s="6">
        <v>-180568.28736684474</v>
      </c>
      <c r="E17" s="6">
        <v>-178549.13129976616</v>
      </c>
      <c r="F17" s="6">
        <v>-177894.15743760354</v>
      </c>
      <c r="G17" s="6">
        <v>-166713.92041745709</v>
      </c>
      <c r="H17" s="6">
        <v>-165022.86674196698</v>
      </c>
      <c r="I17" s="6">
        <v>-164309.4521391278</v>
      </c>
      <c r="J17" s="6">
        <v>-176337.20111404711</v>
      </c>
      <c r="K17" s="6">
        <v>-175671.04710292048</v>
      </c>
      <c r="L17" s="6">
        <v>-173740.94962213564</v>
      </c>
      <c r="M17" s="6">
        <v>-163033.41476664029</v>
      </c>
      <c r="N17" s="6">
        <v>-162310.13421407682</v>
      </c>
      <c r="O17" s="6">
        <v>-160697.88062086294</v>
      </c>
      <c r="P17" s="6">
        <v>-171582.76342644062</v>
      </c>
      <c r="Q17" s="6">
        <v>-158756.02211333837</v>
      </c>
      <c r="R17" s="5">
        <f t="shared" si="1"/>
        <v>-181186.30344122447</v>
      </c>
      <c r="S17" s="6" t="b">
        <f t="shared" si="2"/>
        <v>0</v>
      </c>
    </row>
    <row r="18" spans="1:19" s="6" customFormat="1" ht="15" x14ac:dyDescent="0.2">
      <c r="A18">
        <f t="shared" si="0"/>
        <v>32</v>
      </c>
      <c r="B18">
        <f>'WL Base'!E16</f>
        <v>-188716.30692556413</v>
      </c>
      <c r="C18" s="6">
        <v>-174346.61320128839</v>
      </c>
      <c r="D18" s="6">
        <v>-186379.82833812883</v>
      </c>
      <c r="E18" s="6">
        <v>-184328.2248417142</v>
      </c>
      <c r="F18" s="6">
        <v>-183636.57757720517</v>
      </c>
      <c r="G18" s="6">
        <v>-172241.75775333346</v>
      </c>
      <c r="H18" s="6">
        <v>-170518.67407402239</v>
      </c>
      <c r="I18" s="6">
        <v>-169770.1254642776</v>
      </c>
      <c r="J18" s="6">
        <v>-182058.37250587705</v>
      </c>
      <c r="K18" s="6">
        <v>-181355.52805525321</v>
      </c>
      <c r="L18" s="6">
        <v>-179393.59535230763</v>
      </c>
      <c r="M18" s="6">
        <v>-168473.08940313559</v>
      </c>
      <c r="N18" s="6">
        <v>-167714.59924043977</v>
      </c>
      <c r="O18" s="6">
        <v>-166071.24971734869</v>
      </c>
      <c r="P18" s="6">
        <v>-177178.00398092554</v>
      </c>
      <c r="Q18" s="6">
        <v>-164073.92807390995</v>
      </c>
      <c r="R18" s="5">
        <f t="shared" si="1"/>
        <v>-187015.3708855143</v>
      </c>
      <c r="S18" s="6" t="b">
        <f t="shared" si="2"/>
        <v>0</v>
      </c>
    </row>
    <row r="19" spans="1:19" s="6" customFormat="1" ht="15" x14ac:dyDescent="0.2">
      <c r="A19">
        <f t="shared" si="0"/>
        <v>33</v>
      </c>
      <c r="B19">
        <f>'WL Base'!E17</f>
        <v>-194763.98615404067</v>
      </c>
      <c r="C19" s="6">
        <v>-180105.6886975379</v>
      </c>
      <c r="D19" s="6">
        <v>-192367.99776497061</v>
      </c>
      <c r="E19" s="6">
        <v>-190284.57750169365</v>
      </c>
      <c r="F19" s="6">
        <v>-189554.27217718869</v>
      </c>
      <c r="G19" s="6">
        <v>-177942.77208472966</v>
      </c>
      <c r="H19" s="6">
        <v>-176187.97691741592</v>
      </c>
      <c r="I19" s="6">
        <v>-175402.49974087052</v>
      </c>
      <c r="J19" s="6">
        <v>-187955.62843349852</v>
      </c>
      <c r="K19" s="6">
        <v>-187214.12643882443</v>
      </c>
      <c r="L19" s="6">
        <v>-185220.91119793383</v>
      </c>
      <c r="M19" s="6">
        <v>-174084.99338807442</v>
      </c>
      <c r="N19" s="6">
        <v>-173289.51117622099</v>
      </c>
      <c r="O19" s="6">
        <v>-171615.33146086158</v>
      </c>
      <c r="P19" s="6">
        <v>-182946.70940399967</v>
      </c>
      <c r="Q19" s="6">
        <v>-169561.26071481014</v>
      </c>
      <c r="R19" s="5">
        <f t="shared" si="1"/>
        <v>-193021.49384950192</v>
      </c>
      <c r="S19" s="6" t="b">
        <f t="shared" si="2"/>
        <v>0</v>
      </c>
    </row>
    <row r="20" spans="1:19" s="6" customFormat="1" ht="15" x14ac:dyDescent="0.2">
      <c r="A20">
        <f t="shared" si="0"/>
        <v>34</v>
      </c>
      <c r="B20">
        <f>'WL Base'!E18</f>
        <v>-200997.1781418891</v>
      </c>
      <c r="C20" s="6">
        <v>-186046.13536626246</v>
      </c>
      <c r="D20" s="6">
        <v>-198540.46263150283</v>
      </c>
      <c r="E20" s="6">
        <v>-196425.80553610678</v>
      </c>
      <c r="F20" s="6">
        <v>-195654.7960240033</v>
      </c>
      <c r="G20" s="6">
        <v>-183823.8529503223</v>
      </c>
      <c r="H20" s="6">
        <v>-182037.63946739674</v>
      </c>
      <c r="I20" s="6">
        <v>-181213.3766165773</v>
      </c>
      <c r="J20" s="6">
        <v>-194036.49236969679</v>
      </c>
      <c r="K20" s="6">
        <v>-193254.30438717402</v>
      </c>
      <c r="L20" s="6">
        <v>-191230.31240754013</v>
      </c>
      <c r="M20" s="6">
        <v>-179875.91775944066</v>
      </c>
      <c r="N20" s="6">
        <v>-179041.59872427682</v>
      </c>
      <c r="O20" s="6">
        <v>-177336.8311439016</v>
      </c>
      <c r="P20" s="6">
        <v>-188896.20550577927</v>
      </c>
      <c r="Q20" s="6">
        <v>-175224.65412592821</v>
      </c>
      <c r="R20" s="5">
        <f t="shared" si="1"/>
        <v>-199212.36630958985</v>
      </c>
      <c r="S20" s="6" t="b">
        <f t="shared" si="2"/>
        <v>0</v>
      </c>
    </row>
    <row r="21" spans="1:19" s="6" customFormat="1" ht="15" x14ac:dyDescent="0.2">
      <c r="A21">
        <f t="shared" si="0"/>
        <v>35</v>
      </c>
      <c r="B21">
        <f>'WL Base'!E19</f>
        <v>-207413.30407014603</v>
      </c>
      <c r="C21" s="6">
        <v>-192167.49258426021</v>
      </c>
      <c r="D21" s="6">
        <v>-204894.87019482334</v>
      </c>
      <c r="E21" s="6">
        <v>-202750.05443046798</v>
      </c>
      <c r="F21" s="6">
        <v>-201936.05514507971</v>
      </c>
      <c r="G21" s="6">
        <v>-189884.701134284</v>
      </c>
      <c r="H21" s="6">
        <v>-188067.73854347409</v>
      </c>
      <c r="I21" s="6">
        <v>-187202.64082964239</v>
      </c>
      <c r="J21" s="6">
        <v>-200299.31403018857</v>
      </c>
      <c r="K21" s="6">
        <v>-199474.17759490304</v>
      </c>
      <c r="L21" s="6">
        <v>-197420.38219984714</v>
      </c>
      <c r="M21" s="6">
        <v>-185846.08359418262</v>
      </c>
      <c r="N21" s="6">
        <v>-184970.89500759667</v>
      </c>
      <c r="O21" s="6">
        <v>-183236.13401149481</v>
      </c>
      <c r="P21" s="6">
        <v>-195025.26448199811</v>
      </c>
      <c r="Q21" s="6">
        <v>-181064.62577573993</v>
      </c>
      <c r="R21" s="5">
        <f t="shared" si="1"/>
        <v>-205585.59735250758</v>
      </c>
      <c r="S21" s="6" t="b">
        <f t="shared" si="2"/>
        <v>0</v>
      </c>
    </row>
    <row r="22" spans="1:19" s="6" customFormat="1" ht="15" x14ac:dyDescent="0.2">
      <c r="A22">
        <f t="shared" si="0"/>
        <v>36</v>
      </c>
      <c r="B22">
        <f>'WL Base'!E20</f>
        <v>-214018.08374953107</v>
      </c>
      <c r="C22" s="6">
        <v>-198475.27365219887</v>
      </c>
      <c r="D22" s="6">
        <v>-211436.91289585095</v>
      </c>
      <c r="E22" s="6">
        <v>-209263.09683006554</v>
      </c>
      <c r="F22" s="6">
        <v>-208403.70921302377</v>
      </c>
      <c r="G22" s="6">
        <v>-196130.80742214291</v>
      </c>
      <c r="H22" s="6">
        <v>-194283.83985887337</v>
      </c>
      <c r="I22" s="6">
        <v>-193375.75572666549</v>
      </c>
      <c r="J22" s="6">
        <v>-206749.83672587146</v>
      </c>
      <c r="K22" s="6">
        <v>-205879.37792182612</v>
      </c>
      <c r="L22" s="6">
        <v>-203796.82878009256</v>
      </c>
      <c r="M22" s="6">
        <v>-192001.03165694073</v>
      </c>
      <c r="N22" s="6">
        <v>-191082.83969955993</v>
      </c>
      <c r="O22" s="6">
        <v>-189318.75055155621</v>
      </c>
      <c r="P22" s="6">
        <v>-201339.56476129012</v>
      </c>
      <c r="Q22" s="6">
        <v>-187086.6601388859</v>
      </c>
      <c r="R22" s="5">
        <f t="shared" si="1"/>
        <v>-212146.89316452754</v>
      </c>
      <c r="S22" s="6" t="b">
        <f t="shared" si="2"/>
        <v>0</v>
      </c>
    </row>
    <row r="23" spans="1:19" s="6" customFormat="1" ht="15" x14ac:dyDescent="0.2">
      <c r="A23">
        <f t="shared" si="0"/>
        <v>37</v>
      </c>
      <c r="B23">
        <f>'WL Base'!E21</f>
        <v>-220810.45456792956</v>
      </c>
      <c r="C23" s="6">
        <v>-204970.057960798</v>
      </c>
      <c r="D23" s="6">
        <v>-218165.71043405466</v>
      </c>
      <c r="E23" s="6">
        <v>-215964.49662399141</v>
      </c>
      <c r="F23" s="6">
        <v>-215057.08667070835</v>
      </c>
      <c r="G23" s="6">
        <v>-202562.88518856527</v>
      </c>
      <c r="H23" s="6">
        <v>-200687.00249239788</v>
      </c>
      <c r="I23" s="6">
        <v>-199733.58730974901</v>
      </c>
      <c r="J23" s="6">
        <v>-213387.78840143804</v>
      </c>
      <c r="K23" s="6">
        <v>-212469.40297629533</v>
      </c>
      <c r="L23" s="6">
        <v>-210359.56766762308</v>
      </c>
      <c r="M23" s="6">
        <v>-198341.94010126198</v>
      </c>
      <c r="N23" s="6">
        <v>-197378.42183933005</v>
      </c>
      <c r="O23" s="6">
        <v>-195585.99430872552</v>
      </c>
      <c r="P23" s="6">
        <v>-207839.17365185489</v>
      </c>
      <c r="Q23" s="6">
        <v>-193292.17969020657</v>
      </c>
      <c r="R23" s="5">
        <f t="shared" si="1"/>
        <v>-218895.3449210785</v>
      </c>
      <c r="S23" s="6" t="b">
        <f t="shared" si="2"/>
        <v>0</v>
      </c>
    </row>
    <row r="24" spans="1:19" s="6" customFormat="1" ht="15" x14ac:dyDescent="0.2">
      <c r="A24">
        <f t="shared" si="0"/>
        <v>38</v>
      </c>
      <c r="B24">
        <f>'WL Base'!E22</f>
        <v>-227776.21285545998</v>
      </c>
      <c r="C24" s="6">
        <v>-211642.69821239985</v>
      </c>
      <c r="D24" s="6">
        <v>-225067.63910369904</v>
      </c>
      <c r="E24" s="6">
        <v>-222841.76569507111</v>
      </c>
      <c r="F24" s="6">
        <v>-221883.23083037414</v>
      </c>
      <c r="G24" s="6">
        <v>-209172.22217066234</v>
      </c>
      <c r="H24" s="6">
        <v>-207269.3803211175</v>
      </c>
      <c r="I24" s="6">
        <v>-206267.92252251768</v>
      </c>
      <c r="J24" s="6">
        <v>-220201.21212832592</v>
      </c>
      <c r="K24" s="6">
        <v>-219231.83921724532</v>
      </c>
      <c r="L24" s="6">
        <v>-217097.25248626975</v>
      </c>
      <c r="M24" s="6">
        <v>-204861.35923589801</v>
      </c>
      <c r="N24" s="6">
        <v>-203849.83394314282</v>
      </c>
      <c r="O24" s="6">
        <v>-202030.87020267759</v>
      </c>
      <c r="P24" s="6">
        <v>-214513.24164295886</v>
      </c>
      <c r="Q24" s="6">
        <v>-199674.5584454675</v>
      </c>
      <c r="R24" s="5">
        <f t="shared" si="1"/>
        <v>-225817.21964828676</v>
      </c>
      <c r="S24" s="6" t="b">
        <f t="shared" si="2"/>
        <v>0</v>
      </c>
    </row>
    <row r="25" spans="1:19" s="6" customFormat="1" ht="15" x14ac:dyDescent="0.2">
      <c r="A25">
        <f t="shared" si="0"/>
        <v>39</v>
      </c>
      <c r="B25">
        <f>'WL Base'!E23</f>
        <v>-234910.25404559178</v>
      </c>
      <c r="C25" s="6">
        <v>-218490.5701869702</v>
      </c>
      <c r="D25" s="6">
        <v>-232137.89487852206</v>
      </c>
      <c r="E25" s="6">
        <v>-229890.77884198193</v>
      </c>
      <c r="F25" s="6">
        <v>-228877.68330975864</v>
      </c>
      <c r="G25" s="6">
        <v>-215956.42690344757</v>
      </c>
      <c r="H25" s="6">
        <v>-214029.12001069522</v>
      </c>
      <c r="I25" s="6">
        <v>-212976.63667703091</v>
      </c>
      <c r="J25" s="6">
        <v>-227186.25632612454</v>
      </c>
      <c r="K25" s="6">
        <v>-226162.50966642326</v>
      </c>
      <c r="L25" s="6">
        <v>-224006.34604650567</v>
      </c>
      <c r="M25" s="6">
        <v>-211557.64607153737</v>
      </c>
      <c r="N25" s="6">
        <v>-210495.16776727981</v>
      </c>
      <c r="O25" s="6">
        <v>-208651.97607310535</v>
      </c>
      <c r="P25" s="6">
        <v>-221358.48726159733</v>
      </c>
      <c r="Q25" s="6">
        <v>-206232.5894179492</v>
      </c>
      <c r="R25" s="5">
        <f t="shared" si="1"/>
        <v>-232907.66146240733</v>
      </c>
      <c r="S25" s="6" t="b">
        <f t="shared" si="2"/>
        <v>0</v>
      </c>
    </row>
    <row r="26" spans="1:19" s="6" customFormat="1" ht="15" x14ac:dyDescent="0.2">
      <c r="A26">
        <f t="shared" si="0"/>
        <v>40</v>
      </c>
      <c r="B26">
        <f>'WL Base'!E24</f>
        <v>-242219.09466795158</v>
      </c>
      <c r="C26" s="6">
        <v>-225519.59697606755</v>
      </c>
      <c r="D26" s="6">
        <v>-239382.94543372633</v>
      </c>
      <c r="E26" s="6">
        <v>-237118.0988687638</v>
      </c>
      <c r="F26" s="6">
        <v>-236046.85510314893</v>
      </c>
      <c r="G26" s="6">
        <v>-222921.39491949131</v>
      </c>
      <c r="H26" s="6">
        <v>-220972.22392580091</v>
      </c>
      <c r="I26" s="6">
        <v>-219865.59263199833</v>
      </c>
      <c r="J26" s="6">
        <v>-234349.43484223465</v>
      </c>
      <c r="K26" s="6">
        <v>-233267.77866583905</v>
      </c>
      <c r="L26" s="6">
        <v>-231093.30524325115</v>
      </c>
      <c r="M26" s="6">
        <v>-218436.77347700996</v>
      </c>
      <c r="N26" s="6">
        <v>-217320.25867985425</v>
      </c>
      <c r="O26" s="6">
        <v>-215455.24977814892</v>
      </c>
      <c r="P26" s="6">
        <v>-228381.32040648558</v>
      </c>
      <c r="Q26" s="6">
        <v>-212972.18098613905</v>
      </c>
      <c r="R26" s="5">
        <f t="shared" si="1"/>
        <v>-240173.15818559576</v>
      </c>
      <c r="S26" s="6" t="b">
        <f t="shared" si="2"/>
        <v>0</v>
      </c>
    </row>
    <row r="27" spans="1:19" s="6" customFormat="1" ht="15" x14ac:dyDescent="0.2">
      <c r="A27">
        <f t="shared" si="0"/>
        <v>41</v>
      </c>
      <c r="B27">
        <f>'WL Base'!E25</f>
        <v>-249708.05557499308</v>
      </c>
      <c r="C27" s="6">
        <v>-232734.83965808363</v>
      </c>
      <c r="D27" s="6">
        <v>-246808.10123705398</v>
      </c>
      <c r="E27" s="6">
        <v>-244515.70491066607</v>
      </c>
      <c r="F27" s="6">
        <v>-243396.04444262714</v>
      </c>
      <c r="G27" s="6">
        <v>-230072.18928594302</v>
      </c>
      <c r="H27" s="6">
        <v>-228093.82463869735</v>
      </c>
      <c r="I27" s="6">
        <v>-226939.85487779629</v>
      </c>
      <c r="J27" s="6">
        <v>-241683.11665848771</v>
      </c>
      <c r="K27" s="6">
        <v>-240552.93415283941</v>
      </c>
      <c r="L27" s="6">
        <v>-238350.94793057797</v>
      </c>
      <c r="M27" s="6">
        <v>-225494.17886368569</v>
      </c>
      <c r="N27" s="6">
        <v>-224330.17153980932</v>
      </c>
      <c r="O27" s="6">
        <v>-222436.47872217334</v>
      </c>
      <c r="P27" s="6">
        <v>-235574.92482312399</v>
      </c>
      <c r="Q27" s="6">
        <v>-219889.40502114696</v>
      </c>
      <c r="R27" s="5">
        <f t="shared" si="1"/>
        <v>-247618.16202197687</v>
      </c>
      <c r="S27" s="6" t="b">
        <f t="shared" si="2"/>
        <v>0</v>
      </c>
    </row>
    <row r="28" spans="1:19" s="6" customFormat="1" ht="15" x14ac:dyDescent="0.2">
      <c r="A28">
        <f t="shared" si="0"/>
        <v>42</v>
      </c>
      <c r="B28">
        <f>'WL Base'!E26</f>
        <v>-257370.23416213857</v>
      </c>
      <c r="C28" s="6">
        <v>-240132.17099203783</v>
      </c>
      <c r="D28" s="6">
        <v>-254406.8120100504</v>
      </c>
      <c r="E28" s="6">
        <v>-252089.82676775998</v>
      </c>
      <c r="F28" s="6">
        <v>-250919.10726406562</v>
      </c>
      <c r="G28" s="6">
        <v>-237404.96407692487</v>
      </c>
      <c r="H28" s="6">
        <v>-235399.62674646836</v>
      </c>
      <c r="I28" s="6">
        <v>-234195.90080774156</v>
      </c>
      <c r="J28" s="6">
        <v>-249193.49447158215</v>
      </c>
      <c r="K28" s="6">
        <v>-248012.16360841057</v>
      </c>
      <c r="L28" s="6">
        <v>-245785.42391225105</v>
      </c>
      <c r="M28" s="6">
        <v>-232735.55042171208</v>
      </c>
      <c r="N28" s="6">
        <v>-231521.64678567994</v>
      </c>
      <c r="O28" s="6">
        <v>-229601.33145007971</v>
      </c>
      <c r="P28" s="6">
        <v>-242945.41511170354</v>
      </c>
      <c r="Q28" s="6">
        <v>-226989.91334938386</v>
      </c>
      <c r="R28" s="5">
        <f t="shared" si="1"/>
        <v>-255236.83434763076</v>
      </c>
      <c r="S28" s="6" t="b">
        <f t="shared" si="2"/>
        <v>0</v>
      </c>
    </row>
    <row r="29" spans="1:19" s="6" customFormat="1" ht="15" x14ac:dyDescent="0.2">
      <c r="A29">
        <f t="shared" si="0"/>
        <v>43</v>
      </c>
      <c r="B29">
        <f>'WL Base'!E27</f>
        <v>-265216.91815540841</v>
      </c>
      <c r="C29" s="6">
        <v>-247721.10080833733</v>
      </c>
      <c r="D29" s="6">
        <v>-262190.1803478435</v>
      </c>
      <c r="E29" s="6">
        <v>-259851.45297237043</v>
      </c>
      <c r="F29" s="6">
        <v>-258626.93283150639</v>
      </c>
      <c r="G29" s="6">
        <v>-244929.1007264682</v>
      </c>
      <c r="H29" s="6">
        <v>-242898.95909630676</v>
      </c>
      <c r="I29" s="6">
        <v>-241642.96340522281</v>
      </c>
      <c r="J29" s="6">
        <v>-256891.38188159838</v>
      </c>
      <c r="K29" s="6">
        <v>-255656.18212639727</v>
      </c>
      <c r="L29" s="6">
        <v>-253407.34506731614</v>
      </c>
      <c r="M29" s="6">
        <v>-240170.09472646008</v>
      </c>
      <c r="N29" s="6">
        <v>-238903.79577025736</v>
      </c>
      <c r="O29" s="6">
        <v>-236958.87302729351</v>
      </c>
      <c r="P29" s="6">
        <v>-250503.23834123474</v>
      </c>
      <c r="Q29" s="6">
        <v>-234282.65497709453</v>
      </c>
      <c r="R29" s="5">
        <f t="shared" si="1"/>
        <v>-263040.32738023362</v>
      </c>
      <c r="S29" s="6" t="b">
        <f t="shared" si="2"/>
        <v>0</v>
      </c>
    </row>
    <row r="30" spans="1:19" s="6" customFormat="1" ht="15" x14ac:dyDescent="0.2">
      <c r="A30">
        <f t="shared" si="0"/>
        <v>44</v>
      </c>
      <c r="B30">
        <f>'WL Base'!E28</f>
        <v>-273242.93157502159</v>
      </c>
      <c r="C30" s="6">
        <v>-255498.68337673246</v>
      </c>
      <c r="D30" s="6">
        <v>-270153.32848683256</v>
      </c>
      <c r="E30" s="6">
        <v>-267796.28114672942</v>
      </c>
      <c r="F30" s="6">
        <v>-266514.98790074652</v>
      </c>
      <c r="G30" s="6">
        <v>-252641.89961392581</v>
      </c>
      <c r="H30" s="6">
        <v>-250589.6015319085</v>
      </c>
      <c r="I30" s="6">
        <v>-249278.6263399898</v>
      </c>
      <c r="J30" s="6">
        <v>-264772.75376538711</v>
      </c>
      <c r="K30" s="6">
        <v>-263480.73819317552</v>
      </c>
      <c r="L30" s="6">
        <v>-261213.00626921203</v>
      </c>
      <c r="M30" s="6">
        <v>-247795.81893712521</v>
      </c>
      <c r="N30" s="6">
        <v>-246474.43297555496</v>
      </c>
      <c r="O30" s="6">
        <v>-244507.37200296842</v>
      </c>
      <c r="P30" s="6">
        <v>-258244.95081001514</v>
      </c>
      <c r="Q30" s="6">
        <v>-241766.11120128146</v>
      </c>
      <c r="R30" s="5">
        <f t="shared" si="1"/>
        <v>-271023.70421974262</v>
      </c>
      <c r="S30" s="6" t="b">
        <f t="shared" si="2"/>
        <v>0</v>
      </c>
    </row>
    <row r="31" spans="1:19" s="6" customFormat="1" ht="15" x14ac:dyDescent="0.2">
      <c r="A31">
        <f t="shared" si="0"/>
        <v>45</v>
      </c>
      <c r="B31">
        <f>'WL Base'!E29</f>
        <v>-281449.82641264697</v>
      </c>
      <c r="C31" s="6">
        <v>-263467.00128088921</v>
      </c>
      <c r="D31" s="6">
        <v>-278297.90752968169</v>
      </c>
      <c r="E31" s="6">
        <v>-275926.27466118115</v>
      </c>
      <c r="F31" s="6">
        <v>-274585.03875040996</v>
      </c>
      <c r="G31" s="6">
        <v>-260545.53875789989</v>
      </c>
      <c r="H31" s="6">
        <v>-258474.01424100099</v>
      </c>
      <c r="I31" s="6">
        <v>-257105.17757174975</v>
      </c>
      <c r="J31" s="6">
        <v>-272839.66469594091</v>
      </c>
      <c r="K31" s="6">
        <v>-271487.69275125727</v>
      </c>
      <c r="L31" s="6">
        <v>-269204.56784559594</v>
      </c>
      <c r="M31" s="6">
        <v>-255615.27010104904</v>
      </c>
      <c r="N31" s="6">
        <v>-254235.93594503982</v>
      </c>
      <c r="O31" s="6">
        <v>-252249.47526032987</v>
      </c>
      <c r="P31" s="6">
        <v>-266172.79957399215</v>
      </c>
      <c r="Q31" s="6">
        <v>-249443.01006471663</v>
      </c>
      <c r="R31" s="5">
        <f t="shared" si="1"/>
        <v>-279188.60274221568</v>
      </c>
      <c r="S31" s="6" t="b">
        <f t="shared" si="2"/>
        <v>0</v>
      </c>
    </row>
    <row r="32" spans="1:19" s="6" customFormat="1" ht="15" x14ac:dyDescent="0.2">
      <c r="A32">
        <f t="shared" si="0"/>
        <v>46</v>
      </c>
      <c r="B32">
        <f>'WL Base'!E30</f>
        <v>-289837.26012473606</v>
      </c>
      <c r="C32" s="6">
        <v>-271626.63276092143</v>
      </c>
      <c r="D32" s="6">
        <v>-286623.72648427711</v>
      </c>
      <c r="E32" s="6">
        <v>-284241.64653450606</v>
      </c>
      <c r="F32" s="6">
        <v>-282837.07049644022</v>
      </c>
      <c r="G32" s="6">
        <v>-268640.73572181811</v>
      </c>
      <c r="H32" s="6">
        <v>-266553.27274802403</v>
      </c>
      <c r="I32" s="6">
        <v>-265123.4955200259</v>
      </c>
      <c r="J32" s="6">
        <v>-281092.46817935124</v>
      </c>
      <c r="K32" s="6">
        <v>-279677.17570589366</v>
      </c>
      <c r="L32" s="6">
        <v>-277382.54629971174</v>
      </c>
      <c r="M32" s="6">
        <v>-263629.65176793706</v>
      </c>
      <c r="N32" s="6">
        <v>-262189.31450126146</v>
      </c>
      <c r="O32" s="6">
        <v>-260186.53392149662</v>
      </c>
      <c r="P32" s="6">
        <v>-274287.43493609055</v>
      </c>
      <c r="Q32" s="6">
        <v>-257314.8230413681</v>
      </c>
      <c r="R32" s="5">
        <f t="shared" si="1"/>
        <v>-287534.80779868056</v>
      </c>
      <c r="S32" s="6" t="b">
        <f t="shared" si="2"/>
        <v>0</v>
      </c>
    </row>
    <row r="33" spans="1:19" s="6" customFormat="1" ht="15" x14ac:dyDescent="0.2">
      <c r="A33">
        <f t="shared" si="0"/>
        <v>47</v>
      </c>
      <c r="B33">
        <f>'WL Base'!E31</f>
        <v>-298408.27068173519</v>
      </c>
      <c r="C33" s="6">
        <v>-279980.70107114338</v>
      </c>
      <c r="D33" s="6">
        <v>-295133.87513564609</v>
      </c>
      <c r="E33" s="6">
        <v>-292745.76783713477</v>
      </c>
      <c r="F33" s="6">
        <v>-291274.23426326166</v>
      </c>
      <c r="G33" s="6">
        <v>-276930.67746757111</v>
      </c>
      <c r="H33" s="6">
        <v>-274830.83047806501</v>
      </c>
      <c r="I33" s="6">
        <v>-273336.84111275966</v>
      </c>
      <c r="J33" s="6">
        <v>-289534.58250566339</v>
      </c>
      <c r="K33" s="6">
        <v>-288052.38945145102</v>
      </c>
      <c r="L33" s="6">
        <v>-285750.4156303588</v>
      </c>
      <c r="M33" s="6">
        <v>-271842.47487872135</v>
      </c>
      <c r="N33" s="6">
        <v>-270337.8902696576</v>
      </c>
      <c r="O33" s="6">
        <v>-268322.12549758324</v>
      </c>
      <c r="P33" s="6">
        <v>-282592.37729923229</v>
      </c>
      <c r="Q33" s="6">
        <v>-265385.18209551234</v>
      </c>
      <c r="R33" s="5">
        <f t="shared" si="1"/>
        <v>-296065.40876760113</v>
      </c>
      <c r="S33" s="6" t="b">
        <f t="shared" si="2"/>
        <v>0</v>
      </c>
    </row>
    <row r="34" spans="1:19" s="6" customFormat="1" ht="15" x14ac:dyDescent="0.2">
      <c r="A34">
        <f t="shared" si="0"/>
        <v>48</v>
      </c>
      <c r="B34">
        <f>'WL Base'!E32</f>
        <v>-307149.895615199</v>
      </c>
      <c r="C34" s="6">
        <v>-288519.83076468098</v>
      </c>
      <c r="D34" s="6">
        <v>-303815.89131762629</v>
      </c>
      <c r="E34" s="6">
        <v>-301427.12639973609</v>
      </c>
      <c r="F34" s="6">
        <v>-299884.64801009279</v>
      </c>
      <c r="G34" s="6">
        <v>-285406.41217909189</v>
      </c>
      <c r="H34" s="6">
        <v>-283298.53462508181</v>
      </c>
      <c r="I34" s="6">
        <v>-281736.75231610175</v>
      </c>
      <c r="J34" s="6">
        <v>-298154.96338065097</v>
      </c>
      <c r="K34" s="6">
        <v>-296601.92813782563</v>
      </c>
      <c r="L34" s="6">
        <v>-294297.67367622093</v>
      </c>
      <c r="M34" s="6">
        <v>-280245.98098043801</v>
      </c>
      <c r="N34" s="6">
        <v>-278673.60207301477</v>
      </c>
      <c r="O34" s="6">
        <v>-276648.94713143038</v>
      </c>
      <c r="P34" s="6">
        <v>-291077.56918538077</v>
      </c>
      <c r="Q34" s="6">
        <v>-273647.15696955263</v>
      </c>
      <c r="R34" s="5">
        <f t="shared" si="1"/>
        <v>-304767.84265914548</v>
      </c>
      <c r="S34" s="6" t="b">
        <f t="shared" si="2"/>
        <v>0</v>
      </c>
    </row>
    <row r="35" spans="1:19" s="6" customFormat="1" ht="15" x14ac:dyDescent="0.2">
      <c r="A35">
        <f t="shared" si="0"/>
        <v>49</v>
      </c>
      <c r="B35">
        <f>'WL Base'!E33</f>
        <v>-316049.74945754773</v>
      </c>
      <c r="C35" s="6">
        <v>-297234.86229921575</v>
      </c>
      <c r="D35" s="6">
        <v>-312657.86123567383</v>
      </c>
      <c r="E35" s="6">
        <v>-310274.75356094789</v>
      </c>
      <c r="F35" s="6">
        <v>-308656.94585214369</v>
      </c>
      <c r="G35" s="6">
        <v>-294059.18916544272</v>
      </c>
      <c r="H35" s="6">
        <v>-291948.44055571803</v>
      </c>
      <c r="I35" s="6">
        <v>-290314.95187558763</v>
      </c>
      <c r="J35" s="6">
        <v>-306943.08353440056</v>
      </c>
      <c r="K35" s="6">
        <v>-305314.87641487527</v>
      </c>
      <c r="L35" s="6">
        <v>-303014.30553319468</v>
      </c>
      <c r="M35" s="6">
        <v>-288832.60636576469</v>
      </c>
      <c r="N35" s="6">
        <v>-287188.56073023716</v>
      </c>
      <c r="O35" s="6">
        <v>-285159.87588737562</v>
      </c>
      <c r="P35" s="6">
        <v>-299733.4166946013</v>
      </c>
      <c r="Q35" s="6">
        <v>-282093.98575485259</v>
      </c>
      <c r="R35" s="5">
        <f t="shared" si="1"/>
        <v>-313630.10288959672</v>
      </c>
      <c r="S35" s="6" t="b">
        <f t="shared" si="2"/>
        <v>0</v>
      </c>
    </row>
    <row r="36" spans="1:19" s="6" customFormat="1" ht="15" x14ac:dyDescent="0.2">
      <c r="A36">
        <f t="shared" si="0"/>
        <v>50</v>
      </c>
      <c r="B36">
        <f>'WL Base'!E34</f>
        <v>-325110.59950387664</v>
      </c>
      <c r="C36" s="6">
        <v>-306128.3415812673</v>
      </c>
      <c r="D36" s="6">
        <v>-321662.59134165989</v>
      </c>
      <c r="E36" s="6">
        <v>-319291.80705768918</v>
      </c>
      <c r="F36" s="6">
        <v>-317593.98269868921</v>
      </c>
      <c r="G36" s="6">
        <v>-302891.62159122608</v>
      </c>
      <c r="H36" s="6">
        <v>-300783.50256577117</v>
      </c>
      <c r="I36" s="6">
        <v>-299074.1324938435</v>
      </c>
      <c r="J36" s="6">
        <v>-315902.13630853925</v>
      </c>
      <c r="K36" s="6">
        <v>-314194.13133798586</v>
      </c>
      <c r="L36" s="6">
        <v>-311903.54851043998</v>
      </c>
      <c r="M36" s="6">
        <v>-297605.36668173177</v>
      </c>
      <c r="N36" s="6">
        <v>-295885.52538596385</v>
      </c>
      <c r="O36" s="6">
        <v>-293857.9997983604</v>
      </c>
      <c r="P36" s="6">
        <v>-308563.19529402081</v>
      </c>
      <c r="Q36" s="6">
        <v>-290728.81680993183</v>
      </c>
      <c r="R36" s="5">
        <f t="shared" si="1"/>
        <v>-322655.00297013175</v>
      </c>
      <c r="S36" s="6" t="b">
        <f t="shared" si="2"/>
        <v>0</v>
      </c>
    </row>
    <row r="37" spans="1:19" s="6" customFormat="1" ht="15" x14ac:dyDescent="0.2">
      <c r="A37">
        <f t="shared" si="0"/>
        <v>51</v>
      </c>
      <c r="B37">
        <f>'WL Base'!E35</f>
        <v>-334328.17866223457</v>
      </c>
      <c r="C37" s="6">
        <v>-315197.1938644707</v>
      </c>
      <c r="D37" s="6">
        <v>-330826.0416428991</v>
      </c>
      <c r="E37" s="6">
        <v>-328448.15747922205</v>
      </c>
      <c r="F37" s="6">
        <v>-326691.98502805893</v>
      </c>
      <c r="G37" s="6">
        <v>-311900.85693031433</v>
      </c>
      <c r="H37" s="6">
        <v>-309780.30381365836</v>
      </c>
      <c r="I37" s="6">
        <v>-308011.7007178762</v>
      </c>
      <c r="J37" s="6">
        <v>-325002.94378962182</v>
      </c>
      <c r="K37" s="6">
        <v>-323236.14059596998</v>
      </c>
      <c r="L37" s="6">
        <v>-320937.32873287611</v>
      </c>
      <c r="M37" s="6">
        <v>-306541.65123919921</v>
      </c>
      <c r="N37" s="6">
        <v>-304762.11630989728</v>
      </c>
      <c r="O37" s="6">
        <v>-302721.64150900469</v>
      </c>
      <c r="P37" s="6">
        <v>-317539.73803952994</v>
      </c>
      <c r="Q37" s="6">
        <v>-299530.73780107382</v>
      </c>
      <c r="R37" s="5">
        <f t="shared" si="1"/>
        <v>-331836.74010029802</v>
      </c>
      <c r="S37" s="6" t="b">
        <f t="shared" si="2"/>
        <v>0</v>
      </c>
    </row>
    <row r="38" spans="1:19" s="6" customFormat="1" ht="15" x14ac:dyDescent="0.2">
      <c r="A38">
        <f t="shared" si="0"/>
        <v>52</v>
      </c>
      <c r="B38">
        <f>'WL Base'!E36</f>
        <v>-343702.95591324475</v>
      </c>
      <c r="C38" s="6">
        <v>-324441.97670603666</v>
      </c>
      <c r="D38" s="6">
        <v>-340148.76916527259</v>
      </c>
      <c r="E38" s="6">
        <v>-337768.61967535806</v>
      </c>
      <c r="F38" s="6">
        <v>-335951.61609179864</v>
      </c>
      <c r="G38" s="6">
        <v>-321087.5660272151</v>
      </c>
      <c r="H38" s="6">
        <v>-318958.67973183293</v>
      </c>
      <c r="I38" s="6">
        <v>-317128.4611612726</v>
      </c>
      <c r="J38" s="6">
        <v>-334269.74322901125</v>
      </c>
      <c r="K38" s="6">
        <v>-332441.65789084882</v>
      </c>
      <c r="L38" s="6">
        <v>-330139.21910615917</v>
      </c>
      <c r="M38" s="6">
        <v>-315660.86776256893</v>
      </c>
      <c r="N38" s="6">
        <v>-313819.2497745158</v>
      </c>
      <c r="O38" s="6">
        <v>-311769.7170901341</v>
      </c>
      <c r="P38" s="6">
        <v>-326686.07666101045</v>
      </c>
      <c r="Q38" s="6">
        <v>-308518.26449410612</v>
      </c>
      <c r="R38" s="5">
        <f t="shared" si="1"/>
        <v>-341177.4079491673</v>
      </c>
      <c r="S38" s="6" t="b">
        <f t="shared" si="2"/>
        <v>0</v>
      </c>
    </row>
    <row r="39" spans="1:19" s="6" customFormat="1" ht="15" x14ac:dyDescent="0.2">
      <c r="A39">
        <f t="shared" si="0"/>
        <v>53</v>
      </c>
      <c r="B39">
        <f>'WL Base'!E37</f>
        <v>-353217.25249043829</v>
      </c>
      <c r="C39" s="6">
        <v>-333848.62213180657</v>
      </c>
      <c r="D39" s="6">
        <v>-349613.66213608778</v>
      </c>
      <c r="E39" s="6">
        <v>-347236.93978460063</v>
      </c>
      <c r="F39" s="6">
        <v>-345356.42584080045</v>
      </c>
      <c r="G39" s="6">
        <v>-330438.19168570399</v>
      </c>
      <c r="H39" s="6">
        <v>-328305.8319634879</v>
      </c>
      <c r="I39" s="6">
        <v>-326411.45079833333</v>
      </c>
      <c r="J39" s="6">
        <v>-343686.82338773867</v>
      </c>
      <c r="K39" s="6">
        <v>-341794.77981407801</v>
      </c>
      <c r="L39" s="6">
        <v>-339494.14116758981</v>
      </c>
      <c r="M39" s="6">
        <v>-324950.70448211237</v>
      </c>
      <c r="N39" s="6">
        <v>-323044.45200621308</v>
      </c>
      <c r="O39" s="6">
        <v>-320990.48037750617</v>
      </c>
      <c r="P39" s="6">
        <v>-335987.65501212172</v>
      </c>
      <c r="Q39" s="6">
        <v>-317680.11610828119</v>
      </c>
      <c r="R39" s="5">
        <f t="shared" si="1"/>
        <v>-350659.7640091409</v>
      </c>
      <c r="S39" s="6" t="b">
        <f t="shared" si="2"/>
        <v>0</v>
      </c>
    </row>
    <row r="40" spans="1:19" s="6" customFormat="1" ht="15" x14ac:dyDescent="0.2">
      <c r="A40">
        <f t="shared" si="0"/>
        <v>54</v>
      </c>
      <c r="B40">
        <f>'WL Base'!E38</f>
        <v>-362852.62869985285</v>
      </c>
      <c r="C40" s="6">
        <v>-343402.13871389732</v>
      </c>
      <c r="D40" s="6">
        <v>-359202.84713501297</v>
      </c>
      <c r="E40" s="6">
        <v>-356836.14189591899</v>
      </c>
      <c r="F40" s="6">
        <v>-354889.20291726995</v>
      </c>
      <c r="G40" s="6">
        <v>-339938.26185345929</v>
      </c>
      <c r="H40" s="6">
        <v>-337808.08947700885</v>
      </c>
      <c r="I40" s="6">
        <v>-335846.80273949803</v>
      </c>
      <c r="J40" s="6">
        <v>-353237.75094101281</v>
      </c>
      <c r="K40" s="6">
        <v>-351278.8428870677</v>
      </c>
      <c r="L40" s="6">
        <v>-348986.2954673132</v>
      </c>
      <c r="M40" s="6">
        <v>-334397.98584335466</v>
      </c>
      <c r="N40" s="6">
        <v>-332424.35522426566</v>
      </c>
      <c r="O40" s="6">
        <v>-330371.33270615654</v>
      </c>
      <c r="P40" s="6">
        <v>-345429.19779257034</v>
      </c>
      <c r="Q40" s="6">
        <v>-327004.16941837425</v>
      </c>
      <c r="R40" s="5">
        <f t="shared" si="1"/>
        <v>-360265.80601713981</v>
      </c>
      <c r="S40" s="6" t="b">
        <f t="shared" si="2"/>
        <v>0</v>
      </c>
    </row>
    <row r="41" spans="1:19" s="6" customFormat="1" ht="15" x14ac:dyDescent="0.2">
      <c r="A41">
        <f t="shared" si="0"/>
        <v>55</v>
      </c>
      <c r="B41">
        <f>'WL Base'!E39</f>
        <v>-372598.84798986668</v>
      </c>
      <c r="C41" s="6">
        <v>-353093.86345218279</v>
      </c>
      <c r="D41" s="6">
        <v>-368906.41618099622</v>
      </c>
      <c r="E41" s="6">
        <v>-366556.99066779029</v>
      </c>
      <c r="F41" s="6">
        <v>-364540.42691984616</v>
      </c>
      <c r="G41" s="6">
        <v>-349579.44352290133</v>
      </c>
      <c r="H41" s="6">
        <v>-347457.74293384427</v>
      </c>
      <c r="I41" s="6">
        <v>-345426.57091893291</v>
      </c>
      <c r="J41" s="6">
        <v>-362913.60720508569</v>
      </c>
      <c r="K41" s="6">
        <v>-360884.65017010982</v>
      </c>
      <c r="L41" s="6">
        <v>-358607.13645768742</v>
      </c>
      <c r="M41" s="6">
        <v>-343995.31872186385</v>
      </c>
      <c r="N41" s="6">
        <v>-341951.3344274328</v>
      </c>
      <c r="O41" s="6">
        <v>-339905.25137953076</v>
      </c>
      <c r="P41" s="6">
        <v>-355002.47054166358</v>
      </c>
      <c r="Q41" s="6">
        <v>-336483.70879584417</v>
      </c>
      <c r="R41" s="5">
        <f t="shared" si="1"/>
        <v>-369985.5587384876</v>
      </c>
      <c r="S41" s="6" t="b">
        <f t="shared" si="2"/>
        <v>0</v>
      </c>
    </row>
    <row r="42" spans="1:19" s="6" customFormat="1" ht="15" x14ac:dyDescent="0.2">
      <c r="A42">
        <f t="shared" si="0"/>
        <v>56</v>
      </c>
      <c r="B42">
        <f>'WL Base'!E40</f>
        <v>-382433.39777327585</v>
      </c>
      <c r="C42" s="6">
        <v>-362904.91918806662</v>
      </c>
      <c r="D42" s="6">
        <v>-378702.48709514824</v>
      </c>
      <c r="E42" s="6">
        <v>-376378.67267685174</v>
      </c>
      <c r="F42" s="6">
        <v>-374288.95429632621</v>
      </c>
      <c r="G42" s="6">
        <v>-359343.44826769555</v>
      </c>
      <c r="H42" s="6">
        <v>-357237.46273156826</v>
      </c>
      <c r="I42" s="6">
        <v>-355133.15443441231</v>
      </c>
      <c r="J42" s="6">
        <v>-372694.18280398427</v>
      </c>
      <c r="K42" s="6">
        <v>-370591.67065990961</v>
      </c>
      <c r="L42" s="6">
        <v>-368337.16206594225</v>
      </c>
      <c r="M42" s="6">
        <v>-353725.93577580858</v>
      </c>
      <c r="N42" s="6">
        <v>-351608.35702947917</v>
      </c>
      <c r="O42" s="6">
        <v>-349576.12525183486</v>
      </c>
      <c r="P42" s="6">
        <v>-364688.55739661941</v>
      </c>
      <c r="Q42" s="6">
        <v>-346103.16517148539</v>
      </c>
      <c r="R42" s="5">
        <f t="shared" si="1"/>
        <v>-379796.99988545972</v>
      </c>
      <c r="S42" s="6" t="b">
        <f t="shared" si="2"/>
        <v>0</v>
      </c>
    </row>
    <row r="43" spans="1:19" s="6" customFormat="1" ht="15" x14ac:dyDescent="0.2">
      <c r="A43">
        <f t="shared" si="0"/>
        <v>57</v>
      </c>
      <c r="B43">
        <f>'WL Base'!E41</f>
        <v>-392333.03002500441</v>
      </c>
      <c r="C43" s="6">
        <v>-372815.47331306484</v>
      </c>
      <c r="D43" s="6">
        <v>-388568.43658694706</v>
      </c>
      <c r="E43" s="6">
        <v>-386279.69263237208</v>
      </c>
      <c r="F43" s="6">
        <v>-384112.89481600659</v>
      </c>
      <c r="G43" s="6">
        <v>-369211.03579314332</v>
      </c>
      <c r="H43" s="6">
        <v>-367129.02451851172</v>
      </c>
      <c r="I43" s="6">
        <v>-364948.00572713598</v>
      </c>
      <c r="J43" s="6">
        <v>-382558.58053648152</v>
      </c>
      <c r="K43" s="6">
        <v>-380378.62295166735</v>
      </c>
      <c r="L43" s="6">
        <v>-378156.17655599554</v>
      </c>
      <c r="M43" s="6">
        <v>-363572.1783653273</v>
      </c>
      <c r="N43" s="6">
        <v>-361377.44894179527</v>
      </c>
      <c r="O43" s="6">
        <v>-359366.95694959135</v>
      </c>
      <c r="P43" s="6">
        <v>-374467.84492826124</v>
      </c>
      <c r="Q43" s="6">
        <v>-355846.08829044172</v>
      </c>
      <c r="R43" s="5">
        <f t="shared" si="1"/>
        <v>-389677.37058312609</v>
      </c>
      <c r="S43" s="6" t="b">
        <f t="shared" si="2"/>
        <v>0</v>
      </c>
    </row>
    <row r="44" spans="1:19" s="6" customFormat="1" ht="15" x14ac:dyDescent="0.2">
      <c r="A44">
        <f t="shared" si="0"/>
        <v>58</v>
      </c>
      <c r="B44">
        <f>'WL Base'!E42</f>
        <v>-402304.57368274342</v>
      </c>
      <c r="C44" s="6">
        <v>-382830.10917832714</v>
      </c>
      <c r="D44" s="6">
        <v>-398510.92983321368</v>
      </c>
      <c r="E44" s="6">
        <v>-396266.98866175459</v>
      </c>
      <c r="F44" s="6">
        <v>-394018.73193526553</v>
      </c>
      <c r="G44" s="6">
        <v>-379186.71953024971</v>
      </c>
      <c r="H44" s="6">
        <v>-377137.24427564041</v>
      </c>
      <c r="I44" s="6">
        <v>-374875.56409036205</v>
      </c>
      <c r="J44" s="6">
        <v>-392513.58355001558</v>
      </c>
      <c r="K44" s="6">
        <v>-390251.84790175664</v>
      </c>
      <c r="L44" s="6">
        <v>-388070.79134621489</v>
      </c>
      <c r="M44" s="6">
        <v>-373538.79790506192</v>
      </c>
      <c r="N44" s="6">
        <v>-371262.9941446748</v>
      </c>
      <c r="O44" s="6">
        <v>-369282.42963601637</v>
      </c>
      <c r="P44" s="6">
        <v>-384346.80998675246</v>
      </c>
      <c r="Q44" s="6">
        <v>-365717.11056205817</v>
      </c>
      <c r="R44" s="5">
        <f t="shared" si="1"/>
        <v>-399633.40081326675</v>
      </c>
      <c r="S44" s="6" t="b">
        <f t="shared" si="2"/>
        <v>0</v>
      </c>
    </row>
    <row r="45" spans="1:19" s="6" customFormat="1" ht="15" x14ac:dyDescent="0.2">
      <c r="A45">
        <f t="shared" si="0"/>
        <v>59</v>
      </c>
      <c r="B45">
        <f>'WL Base'!E43</f>
        <v>-412346.1905055478</v>
      </c>
      <c r="C45" s="6">
        <v>-392946.22839851462</v>
      </c>
      <c r="D45" s="6">
        <v>-408528.17371230555</v>
      </c>
      <c r="E45" s="6">
        <v>-406339.34819721506</v>
      </c>
      <c r="F45" s="6">
        <v>-404004.73386455432</v>
      </c>
      <c r="G45" s="6">
        <v>-389268.00840970973</v>
      </c>
      <c r="H45" s="6">
        <v>-387260.19063824794</v>
      </c>
      <c r="I45" s="6">
        <v>-384913.47037500411</v>
      </c>
      <c r="J45" s="6">
        <v>-402558.02202548902</v>
      </c>
      <c r="K45" s="6">
        <v>-400209.67137469375</v>
      </c>
      <c r="L45" s="6">
        <v>-398079.89498337748</v>
      </c>
      <c r="M45" s="6">
        <v>-383623.96625298797</v>
      </c>
      <c r="N45" s="6">
        <v>-381262.74780975265</v>
      </c>
      <c r="O45" s="6">
        <v>-379320.84199937817</v>
      </c>
      <c r="P45" s="6">
        <v>-394324.39614110871</v>
      </c>
      <c r="Q45" s="6">
        <v>-375714.64052176307</v>
      </c>
      <c r="R45" s="5">
        <f t="shared" si="1"/>
        <v>-409663.31450056162</v>
      </c>
      <c r="S45" s="6" t="b">
        <f t="shared" si="2"/>
        <v>0</v>
      </c>
    </row>
    <row r="46" spans="1:19" s="6" customFormat="1" ht="15" x14ac:dyDescent="0.2">
      <c r="A46">
        <f t="shared" si="0"/>
        <v>60</v>
      </c>
      <c r="B46">
        <f>'WL Base'!E44</f>
        <v>-422444.33495139878</v>
      </c>
      <c r="C46" s="6">
        <v>-403151.37559904478</v>
      </c>
      <c r="D46" s="6">
        <v>-418606.94246003887</v>
      </c>
      <c r="E46" s="6">
        <v>-416484.53780913865</v>
      </c>
      <c r="F46" s="6">
        <v>-414058.05599761562</v>
      </c>
      <c r="G46" s="6">
        <v>-399442.79159742262</v>
      </c>
      <c r="H46" s="6">
        <v>-397486.66048058396</v>
      </c>
      <c r="I46" s="6">
        <v>-395050.02165780723</v>
      </c>
      <c r="J46" s="6">
        <v>-412679.96533725498</v>
      </c>
      <c r="K46" s="6">
        <v>-410239.57012197404</v>
      </c>
      <c r="L46" s="6">
        <v>-408171.91807337169</v>
      </c>
      <c r="M46" s="6">
        <v>-393816.80820742087</v>
      </c>
      <c r="N46" s="6">
        <v>-391365.34869539394</v>
      </c>
      <c r="O46" s="6">
        <v>-389471.70710824965</v>
      </c>
      <c r="P46" s="6">
        <v>-404389.33877090388</v>
      </c>
      <c r="Q46" s="6">
        <v>-385828.51647076523</v>
      </c>
      <c r="R46" s="5">
        <f t="shared" si="1"/>
        <v>-419753.83983760921</v>
      </c>
      <c r="S46" s="6" t="b">
        <f t="shared" si="2"/>
        <v>0</v>
      </c>
    </row>
    <row r="47" spans="1:19" s="6" customFormat="1" ht="15" x14ac:dyDescent="0.2">
      <c r="A47">
        <f t="shared" si="0"/>
        <v>61</v>
      </c>
      <c r="B47">
        <f>'WL Base'!E45</f>
        <v>-432542.15712601203</v>
      </c>
      <c r="C47" s="6">
        <v>-413396.62705201865</v>
      </c>
      <c r="D47" s="6">
        <v>-428691.74453261698</v>
      </c>
      <c r="E47" s="6">
        <v>-426594.81634859857</v>
      </c>
      <c r="F47" s="6">
        <v>-424124.79623108276</v>
      </c>
      <c r="G47" s="6">
        <v>-409663.39050408045</v>
      </c>
      <c r="H47" s="6">
        <v>-407725.43162500166</v>
      </c>
      <c r="I47" s="6">
        <v>-405238.99374311767</v>
      </c>
      <c r="J47" s="6">
        <v>-422774.3148318078</v>
      </c>
      <c r="K47" s="6">
        <v>-420288.95875166025</v>
      </c>
      <c r="L47" s="6">
        <v>-418244.84368292853</v>
      </c>
      <c r="M47" s="6">
        <v>-404028.45028769568</v>
      </c>
      <c r="N47" s="6">
        <v>-401525.77531070658</v>
      </c>
      <c r="O47" s="6">
        <v>-399648.88620168535</v>
      </c>
      <c r="P47" s="6">
        <v>-414442.16549399553</v>
      </c>
      <c r="Q47" s="6">
        <v>-395974.85409416992</v>
      </c>
      <c r="R47" s="5">
        <f t="shared" si="1"/>
        <v>-429845.64774982078</v>
      </c>
      <c r="S47" s="6" t="b">
        <f t="shared" si="2"/>
        <v>0</v>
      </c>
    </row>
    <row r="48" spans="1:19" s="6" customFormat="1" ht="15" x14ac:dyDescent="0.2">
      <c r="A48">
        <f t="shared" si="0"/>
        <v>62</v>
      </c>
      <c r="B48">
        <f>'WL Base'!E46</f>
        <v>-442637.46437742974</v>
      </c>
      <c r="C48" s="6">
        <v>-423678.36584875896</v>
      </c>
      <c r="D48" s="6">
        <v>-438780.38851513888</v>
      </c>
      <c r="E48" s="6">
        <v>-436716.62931912689</v>
      </c>
      <c r="F48" s="6">
        <v>-434202.77358345012</v>
      </c>
      <c r="G48" s="6">
        <v>-419926.26291868044</v>
      </c>
      <c r="H48" s="6">
        <v>-418013.56433045364</v>
      </c>
      <c r="I48" s="6">
        <v>-415476.93983634555</v>
      </c>
      <c r="J48" s="6">
        <v>-432886.33638335369</v>
      </c>
      <c r="K48" s="6">
        <v>-430355.67229225324</v>
      </c>
      <c r="L48" s="6">
        <v>-428342.57425929559</v>
      </c>
      <c r="M48" s="6">
        <v>-414295.00733525946</v>
      </c>
      <c r="N48" s="6">
        <v>-411740.66640201537</v>
      </c>
      <c r="O48" s="6">
        <v>-409887.40460043523</v>
      </c>
      <c r="P48" s="6">
        <v>-424525.66305347311</v>
      </c>
      <c r="Q48" s="6">
        <v>-406187.78969800536</v>
      </c>
      <c r="R48" s="5">
        <f t="shared" si="1"/>
        <v>-439939.6899623592</v>
      </c>
      <c r="S48" s="6" t="b">
        <f t="shared" si="2"/>
        <v>0</v>
      </c>
    </row>
    <row r="49" spans="1:19" s="6" customFormat="1" ht="15" x14ac:dyDescent="0.2">
      <c r="A49">
        <f t="shared" si="0"/>
        <v>63</v>
      </c>
      <c r="B49">
        <f>'WL Base'!E47</f>
        <v>-452766.16504796135</v>
      </c>
      <c r="C49" s="6">
        <v>-434025.11411312653</v>
      </c>
      <c r="D49" s="6">
        <v>-448907.86423599563</v>
      </c>
      <c r="E49" s="6">
        <v>-446884.59127664799</v>
      </c>
      <c r="F49" s="6">
        <v>-444325.91742461262</v>
      </c>
      <c r="G49" s="6">
        <v>-430259.19902354915</v>
      </c>
      <c r="H49" s="6">
        <v>-428378.58031877485</v>
      </c>
      <c r="I49" s="6">
        <v>-425790.80811631324</v>
      </c>
      <c r="J49" s="6">
        <v>-443049.76212654408</v>
      </c>
      <c r="K49" s="6">
        <v>-440472.77333116287</v>
      </c>
      <c r="L49" s="6">
        <v>-438497.8240036394</v>
      </c>
      <c r="M49" s="6">
        <v>-424643.3022961957</v>
      </c>
      <c r="N49" s="6">
        <v>-422036.28436526086</v>
      </c>
      <c r="O49" s="6">
        <v>-420213.28197571245</v>
      </c>
      <c r="P49" s="6">
        <v>-434671.71430455724</v>
      </c>
      <c r="Q49" s="6">
        <v>-416492.68916344858</v>
      </c>
      <c r="R49" s="5">
        <f t="shared" si="1"/>
        <v>-450071.22527459275</v>
      </c>
      <c r="S49" s="6" t="b">
        <f t="shared" si="2"/>
        <v>0</v>
      </c>
    </row>
    <row r="50" spans="1:19" s="6" customFormat="1" ht="15" x14ac:dyDescent="0.2">
      <c r="A50">
        <f t="shared" si="0"/>
        <v>64</v>
      </c>
      <c r="B50">
        <f>'WL Base'!E48</f>
        <v>-462912.55197921128</v>
      </c>
      <c r="C50" s="6">
        <v>-444421.82460391516</v>
      </c>
      <c r="D50" s="6">
        <v>-459058.75853939587</v>
      </c>
      <c r="E50" s="6">
        <v>-457083.966039074</v>
      </c>
      <c r="F50" s="6">
        <v>-454479.16645158338</v>
      </c>
      <c r="G50" s="6">
        <v>-440647.47705034027</v>
      </c>
      <c r="H50" s="6">
        <v>-438806.40505461814</v>
      </c>
      <c r="I50" s="6">
        <v>-436166.26460624544</v>
      </c>
      <c r="J50" s="6">
        <v>-453250.14504250151</v>
      </c>
      <c r="K50" s="6">
        <v>-450625.49853047164</v>
      </c>
      <c r="L50" s="6">
        <v>-448696.49214040209</v>
      </c>
      <c r="M50" s="6">
        <v>-435059.58138265694</v>
      </c>
      <c r="N50" s="6">
        <v>-432398.62216079351</v>
      </c>
      <c r="O50" s="6">
        <v>-430613.14662384248</v>
      </c>
      <c r="P50" s="6">
        <v>-444866.51179991424</v>
      </c>
      <c r="Q50" s="6">
        <v>-426876.50282054162</v>
      </c>
      <c r="R50" s="5">
        <f t="shared" si="1"/>
        <v>-460224.78070060135</v>
      </c>
      <c r="S50" s="6" t="b">
        <f t="shared" si="2"/>
        <v>0</v>
      </c>
    </row>
    <row r="51" spans="1:19" s="6" customFormat="1" ht="15" x14ac:dyDescent="0.2">
      <c r="A51">
        <f t="shared" si="0"/>
        <v>65</v>
      </c>
      <c r="B51">
        <f>'WL Base'!E49</f>
        <v>-473080.17031123169</v>
      </c>
      <c r="C51" s="6">
        <v>-454869.64946988912</v>
      </c>
      <c r="D51" s="6">
        <v>-469236.43910511641</v>
      </c>
      <c r="E51" s="6">
        <v>-467318.48121253744</v>
      </c>
      <c r="F51" s="6">
        <v>-464665.69083280273</v>
      </c>
      <c r="G51" s="6">
        <v>-451092.15843784891</v>
      </c>
      <c r="H51" s="6">
        <v>-449298.46632349765</v>
      </c>
      <c r="I51" s="6">
        <v>-446604.27477404778</v>
      </c>
      <c r="J51" s="6">
        <v>-463491.04336920596</v>
      </c>
      <c r="K51" s="6">
        <v>-460816.86284645327</v>
      </c>
      <c r="L51" s="6">
        <v>-458941.94930245454</v>
      </c>
      <c r="M51" s="6">
        <v>-445545.19018623326</v>
      </c>
      <c r="N51" s="6">
        <v>-442828.57409420208</v>
      </c>
      <c r="O51" s="6">
        <v>-441088.25818987819</v>
      </c>
      <c r="P51" s="6">
        <v>-455113.27948068344</v>
      </c>
      <c r="Q51" s="6">
        <v>-437340.42746652191</v>
      </c>
      <c r="R51" s="5">
        <f t="shared" si="1"/>
        <v>-470403.79843241296</v>
      </c>
      <c r="S51" s="6" t="b">
        <f t="shared" si="2"/>
        <v>0</v>
      </c>
    </row>
    <row r="52" spans="1:19" s="6" customFormat="1" ht="15" x14ac:dyDescent="0.2">
      <c r="A52"/>
      <c r="B52"/>
      <c r="R52" s="5"/>
    </row>
    <row r="53" spans="1:19" s="6" customFormat="1" ht="15" x14ac:dyDescent="0.2">
      <c r="A53"/>
      <c r="B53"/>
      <c r="R53" s="5"/>
    </row>
    <row r="54" spans="1:19" s="6" customFormat="1" ht="15" x14ac:dyDescent="0.2">
      <c r="A54"/>
      <c r="B54"/>
      <c r="R54" s="5"/>
    </row>
    <row r="55" spans="1:19" s="6" customFormat="1" ht="15" x14ac:dyDescent="0.2">
      <c r="A55"/>
      <c r="B55"/>
      <c r="R55" s="5"/>
    </row>
    <row r="56" spans="1:19" s="6" customFormat="1" ht="15" x14ac:dyDescent="0.2">
      <c r="A56"/>
      <c r="B56"/>
      <c r="R56" s="5"/>
    </row>
    <row r="57" spans="1:19" s="6" customFormat="1" ht="15" x14ac:dyDescent="0.2">
      <c r="A57"/>
      <c r="B57"/>
      <c r="R57" s="5"/>
    </row>
    <row r="58" spans="1:19" s="6" customFormat="1" ht="15" x14ac:dyDescent="0.2">
      <c r="A58"/>
      <c r="B58"/>
      <c r="R58" s="5"/>
    </row>
    <row r="59" spans="1:19" s="6" customFormat="1" ht="15" x14ac:dyDescent="0.2">
      <c r="A59"/>
      <c r="B59"/>
      <c r="R59" s="5"/>
    </row>
    <row r="60" spans="1:19" s="6" customFormat="1" ht="15" x14ac:dyDescent="0.2">
      <c r="A60"/>
      <c r="B60"/>
      <c r="R60" s="5"/>
    </row>
    <row r="61" spans="1:19" s="6" customFormat="1" ht="15" x14ac:dyDescent="0.2">
      <c r="A61"/>
      <c r="B61"/>
      <c r="R61" s="5"/>
    </row>
    <row r="62" spans="1:19" s="6" customFormat="1" ht="15" x14ac:dyDescent="0.2">
      <c r="A62"/>
      <c r="B62"/>
      <c r="R62" s="5"/>
    </row>
    <row r="63" spans="1:19" s="6" customFormat="1" ht="15" x14ac:dyDescent="0.2">
      <c r="A63"/>
      <c r="B63"/>
      <c r="R63" s="5"/>
    </row>
    <row r="64" spans="1:19" s="6" customFormat="1" ht="15" x14ac:dyDescent="0.2">
      <c r="A64"/>
      <c r="B64"/>
      <c r="R64" s="5"/>
    </row>
    <row r="65" spans="1:18" s="6" customFormat="1" ht="15" x14ac:dyDescent="0.2">
      <c r="A65"/>
      <c r="B65"/>
      <c r="R65" s="5"/>
    </row>
    <row r="66" spans="1:18" s="6" customFormat="1" ht="15" x14ac:dyDescent="0.2">
      <c r="A66"/>
      <c r="B66"/>
      <c r="R66" s="5"/>
    </row>
    <row r="67" spans="1:18" s="6" customFormat="1" ht="15" x14ac:dyDescent="0.2">
      <c r="A67"/>
      <c r="B67"/>
      <c r="R67" s="5"/>
    </row>
    <row r="68" spans="1:18" s="6" customFormat="1" ht="15" x14ac:dyDescent="0.2">
      <c r="A68"/>
      <c r="B68"/>
      <c r="R68" s="5"/>
    </row>
    <row r="69" spans="1:18" s="6" customFormat="1" ht="15" x14ac:dyDescent="0.2">
      <c r="A69"/>
      <c r="B69"/>
      <c r="R69" s="5"/>
    </row>
    <row r="70" spans="1:18" s="6" customFormat="1" ht="15" x14ac:dyDescent="0.2">
      <c r="A70"/>
      <c r="B70"/>
      <c r="R70" s="5"/>
    </row>
    <row r="71" spans="1:18" s="6" customFormat="1" ht="15" x14ac:dyDescent="0.2">
      <c r="A71"/>
      <c r="B71"/>
      <c r="R71" s="5"/>
    </row>
    <row r="72" spans="1:18" s="6" customFormat="1" ht="15" x14ac:dyDescent="0.2">
      <c r="A72"/>
      <c r="B72"/>
      <c r="R72" s="5"/>
    </row>
    <row r="73" spans="1:18" s="6" customFormat="1" ht="15" x14ac:dyDescent="0.2">
      <c r="A73"/>
      <c r="B73"/>
      <c r="R73" s="5"/>
    </row>
    <row r="74" spans="1:18" s="6" customFormat="1" ht="15" x14ac:dyDescent="0.2">
      <c r="A74"/>
      <c r="B74"/>
      <c r="R74" s="5"/>
    </row>
    <row r="75" spans="1:18" s="6" customFormat="1" ht="15" x14ac:dyDescent="0.2">
      <c r="A75"/>
      <c r="B75"/>
      <c r="R75" s="5"/>
    </row>
    <row r="76" spans="1:18" s="6" customFormat="1" ht="15" x14ac:dyDescent="0.2">
      <c r="A76"/>
      <c r="B76"/>
      <c r="R76" s="5"/>
    </row>
    <row r="77" spans="1:18" s="6" customFormat="1" ht="15" x14ac:dyDescent="0.2">
      <c r="A77"/>
      <c r="B77"/>
      <c r="R77" s="5"/>
    </row>
    <row r="78" spans="1:18" s="6" customFormat="1" ht="15" x14ac:dyDescent="0.2">
      <c r="A78"/>
      <c r="B78"/>
      <c r="R78" s="5"/>
    </row>
    <row r="79" spans="1:18" s="6" customFormat="1" ht="15" x14ac:dyDescent="0.2">
      <c r="A79"/>
      <c r="B79"/>
      <c r="R79" s="5"/>
    </row>
    <row r="80" spans="1:18" s="6" customFormat="1" ht="15" x14ac:dyDescent="0.2">
      <c r="A80"/>
      <c r="B80"/>
      <c r="R80" s="5"/>
    </row>
    <row r="81" spans="1:18" s="6" customFormat="1" ht="15" x14ac:dyDescent="0.2">
      <c r="A81"/>
      <c r="B81"/>
      <c r="R81" s="5"/>
    </row>
    <row r="82" spans="1:18" s="6" customFormat="1" ht="15" x14ac:dyDescent="0.2">
      <c r="A82"/>
      <c r="B82"/>
      <c r="R82" s="5"/>
    </row>
    <row r="83" spans="1:18" s="6" customFormat="1" ht="15" x14ac:dyDescent="0.2">
      <c r="A83"/>
      <c r="B83"/>
      <c r="R83" s="5"/>
    </row>
    <row r="84" spans="1:18" s="6" customFormat="1" ht="15" x14ac:dyDescent="0.2">
      <c r="A84"/>
      <c r="B84"/>
      <c r="R84" s="5"/>
    </row>
    <row r="85" spans="1:18" s="6" customFormat="1" ht="15" x14ac:dyDescent="0.2">
      <c r="A85"/>
      <c r="B85"/>
      <c r="R85" s="5"/>
    </row>
    <row r="86" spans="1:18" s="6" customFormat="1" ht="15" x14ac:dyDescent="0.2">
      <c r="A86"/>
      <c r="B86"/>
      <c r="R86" s="5"/>
    </row>
    <row r="87" spans="1:18" s="6" customFormat="1" ht="15" x14ac:dyDescent="0.2">
      <c r="A87"/>
      <c r="B87"/>
      <c r="N87" s="7"/>
      <c r="Q87" s="7"/>
      <c r="R87" s="5"/>
    </row>
    <row r="88" spans="1:18" ht="15" x14ac:dyDescent="0.2">
      <c r="R88" s="5"/>
    </row>
    <row r="89" spans="1:18" ht="15" x14ac:dyDescent="0.2">
      <c r="R89" s="5"/>
    </row>
    <row r="90" spans="1:18" ht="15" x14ac:dyDescent="0.2">
      <c r="R90" s="5"/>
    </row>
    <row r="91" spans="1:18" ht="15" x14ac:dyDescent="0.2">
      <c r="R91" s="5"/>
    </row>
    <row r="92" spans="1:18" ht="15" x14ac:dyDescent="0.2">
      <c r="R92" s="5"/>
    </row>
    <row r="93" spans="1:18" ht="15" x14ac:dyDescent="0.2">
      <c r="R93" s="5"/>
    </row>
    <row r="94" spans="1:18" ht="15" x14ac:dyDescent="0.2">
      <c r="R94" s="5"/>
    </row>
    <row r="95" spans="1:18" ht="15" x14ac:dyDescent="0.2">
      <c r="R95" s="5"/>
    </row>
    <row r="96" spans="1:18" ht="15" x14ac:dyDescent="0.2">
      <c r="R96" s="5"/>
    </row>
    <row r="97" spans="18:18" ht="15" x14ac:dyDescent="0.2">
      <c r="R97" s="5"/>
    </row>
    <row r="98" spans="18:18" ht="15" x14ac:dyDescent="0.2">
      <c r="R98" s="5"/>
    </row>
    <row r="99" spans="18:18" ht="15" x14ac:dyDescent="0.2">
      <c r="R99" s="5"/>
    </row>
    <row r="100" spans="18:18" ht="15" x14ac:dyDescent="0.2">
      <c r="R100" s="5"/>
    </row>
    <row r="101" spans="18:18" ht="15" x14ac:dyDescent="0.2">
      <c r="R101" s="5"/>
    </row>
    <row r="102" spans="18:18" ht="15" x14ac:dyDescent="0.2">
      <c r="R102" s="5"/>
    </row>
    <row r="103" spans="18:18" ht="15" x14ac:dyDescent="0.2">
      <c r="R103" s="5"/>
    </row>
    <row r="104" spans="18:18" ht="15" x14ac:dyDescent="0.2">
      <c r="R104" s="5"/>
    </row>
    <row r="105" spans="18:18" ht="15" x14ac:dyDescent="0.2">
      <c r="R105" s="5"/>
    </row>
    <row r="207" spans="9:9" s="6" customFormat="1" x14ac:dyDescent="0.15">
      <c r="I207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6BB6D-AE23-AD45-B5BB-7473A15E10C8}">
  <sheetPr codeName="Sheet2">
    <tabColor theme="4" tint="0.59999389629810485"/>
  </sheetPr>
  <dimension ref="A1:E119"/>
  <sheetViews>
    <sheetView zoomScale="134" workbookViewId="0">
      <selection activeCell="B19" sqref="B19"/>
    </sheetView>
  </sheetViews>
  <sheetFormatPr baseColWidth="10" defaultColWidth="11.5" defaultRowHeight="13" outlineLevelRow="1" x14ac:dyDescent="0.15"/>
  <cols>
    <col min="2" max="2" width="13" bestFit="1" customWidth="1"/>
  </cols>
  <sheetData>
    <row r="1" spans="1:5" x14ac:dyDescent="0.15">
      <c r="A1" s="19" t="s">
        <v>6</v>
      </c>
      <c r="B1" s="19" t="s">
        <v>7</v>
      </c>
      <c r="C1" s="19" t="s">
        <v>8</v>
      </c>
      <c r="D1" s="19" t="s">
        <v>9</v>
      </c>
      <c r="E1" s="19" t="s">
        <v>10</v>
      </c>
    </row>
    <row r="2" spans="1:5" hidden="1" outlineLevel="1" x14ac:dyDescent="0.15">
      <c r="A2">
        <v>1</v>
      </c>
      <c r="B2" t="e">
        <f>#REF!</f>
        <v>#REF!</v>
      </c>
      <c r="C2" t="e">
        <f>'WL Low'!#REF!</f>
        <v>#REF!</v>
      </c>
      <c r="D2" t="e">
        <f>'WL Moderate'!#REF!</f>
        <v>#REF!</v>
      </c>
      <c r="E2" t="e">
        <f>'WL High'!#REF!</f>
        <v>#REF!</v>
      </c>
    </row>
    <row r="3" spans="1:5" hidden="1" outlineLevel="1" x14ac:dyDescent="0.15">
      <c r="A3">
        <f>A2+1</f>
        <v>2</v>
      </c>
      <c r="B3" t="e">
        <f>#REF!</f>
        <v>#REF!</v>
      </c>
      <c r="C3" t="e">
        <f>'WL Low'!#REF!</f>
        <v>#REF!</v>
      </c>
      <c r="D3" t="e">
        <f>'WL Moderate'!#REF!</f>
        <v>#REF!</v>
      </c>
      <c r="E3" t="e">
        <f>'WL High'!#REF!</f>
        <v>#REF!</v>
      </c>
    </row>
    <row r="4" spans="1:5" hidden="1" outlineLevel="1" x14ac:dyDescent="0.15">
      <c r="A4">
        <f t="shared" ref="A4:A18" si="0">A3+1</f>
        <v>3</v>
      </c>
      <c r="B4" t="e">
        <f>#REF!</f>
        <v>#REF!</v>
      </c>
      <c r="C4" t="e">
        <f>'WL Low'!#REF!</f>
        <v>#REF!</v>
      </c>
      <c r="D4" t="e">
        <f>'WL Moderate'!#REF!</f>
        <v>#REF!</v>
      </c>
      <c r="E4" t="e">
        <f>'WL High'!#REF!</f>
        <v>#REF!</v>
      </c>
    </row>
    <row r="5" spans="1:5" hidden="1" outlineLevel="1" x14ac:dyDescent="0.15">
      <c r="A5">
        <f t="shared" si="0"/>
        <v>4</v>
      </c>
      <c r="B5" t="e">
        <f>#REF!</f>
        <v>#REF!</v>
      </c>
      <c r="C5" t="e">
        <f>'WL Low'!#REF!</f>
        <v>#REF!</v>
      </c>
      <c r="D5" t="e">
        <f>'WL Moderate'!#REF!</f>
        <v>#REF!</v>
      </c>
      <c r="E5" t="e">
        <f>'WL High'!#REF!</f>
        <v>#REF!</v>
      </c>
    </row>
    <row r="6" spans="1:5" hidden="1" outlineLevel="1" x14ac:dyDescent="0.15">
      <c r="A6">
        <f t="shared" si="0"/>
        <v>5</v>
      </c>
      <c r="B6" t="e">
        <f>#REF!</f>
        <v>#REF!</v>
      </c>
      <c r="C6" t="e">
        <f>'WL Low'!#REF!</f>
        <v>#REF!</v>
      </c>
      <c r="D6" t="e">
        <f>'WL Moderate'!#REF!</f>
        <v>#REF!</v>
      </c>
      <c r="E6" t="e">
        <f>'WL High'!#REF!</f>
        <v>#REF!</v>
      </c>
    </row>
    <row r="7" spans="1:5" hidden="1" outlineLevel="1" x14ac:dyDescent="0.15">
      <c r="A7">
        <f t="shared" si="0"/>
        <v>6</v>
      </c>
      <c r="B7" t="e">
        <f>#REF!</f>
        <v>#REF!</v>
      </c>
      <c r="C7" t="e">
        <f>'WL Low'!#REF!</f>
        <v>#REF!</v>
      </c>
      <c r="D7" t="e">
        <f>'WL Moderate'!#REF!</f>
        <v>#REF!</v>
      </c>
      <c r="E7" t="e">
        <f>'WL High'!#REF!</f>
        <v>#REF!</v>
      </c>
    </row>
    <row r="8" spans="1:5" hidden="1" outlineLevel="1" x14ac:dyDescent="0.15">
      <c r="A8">
        <f t="shared" si="0"/>
        <v>7</v>
      </c>
      <c r="B8" t="e">
        <f>#REF!</f>
        <v>#REF!</v>
      </c>
      <c r="C8" t="e">
        <f>'WL Low'!#REF!</f>
        <v>#REF!</v>
      </c>
      <c r="D8" t="e">
        <f>'WL Moderate'!#REF!</f>
        <v>#REF!</v>
      </c>
      <c r="E8" t="e">
        <f>'WL High'!#REF!</f>
        <v>#REF!</v>
      </c>
    </row>
    <row r="9" spans="1:5" hidden="1" outlineLevel="1" x14ac:dyDescent="0.15">
      <c r="A9">
        <f t="shared" si="0"/>
        <v>8</v>
      </c>
      <c r="B9" t="e">
        <f>#REF!</f>
        <v>#REF!</v>
      </c>
      <c r="C9" t="e">
        <f>'WL Low'!#REF!</f>
        <v>#REF!</v>
      </c>
      <c r="D9" t="e">
        <f>'WL Moderate'!#REF!</f>
        <v>#REF!</v>
      </c>
      <c r="E9" t="e">
        <f>'WL High'!#REF!</f>
        <v>#REF!</v>
      </c>
    </row>
    <row r="10" spans="1:5" hidden="1" outlineLevel="1" x14ac:dyDescent="0.15">
      <c r="A10">
        <f t="shared" si="0"/>
        <v>9</v>
      </c>
      <c r="B10" t="e">
        <f>#REF!</f>
        <v>#REF!</v>
      </c>
      <c r="C10" t="e">
        <f>'WL Low'!#REF!</f>
        <v>#REF!</v>
      </c>
      <c r="D10" t="e">
        <f>'WL Moderate'!#REF!</f>
        <v>#REF!</v>
      </c>
      <c r="E10" t="e">
        <f>'WL High'!#REF!</f>
        <v>#REF!</v>
      </c>
    </row>
    <row r="11" spans="1:5" hidden="1" outlineLevel="1" x14ac:dyDescent="0.15">
      <c r="A11">
        <f t="shared" si="0"/>
        <v>10</v>
      </c>
      <c r="B11" t="e">
        <f>#REF!</f>
        <v>#REF!</v>
      </c>
      <c r="C11" t="e">
        <f>'WL Low'!#REF!</f>
        <v>#REF!</v>
      </c>
      <c r="D11" t="e">
        <f>'WL Moderate'!#REF!</f>
        <v>#REF!</v>
      </c>
      <c r="E11" t="e">
        <f>'WL High'!#REF!</f>
        <v>#REF!</v>
      </c>
    </row>
    <row r="12" spans="1:5" hidden="1" outlineLevel="1" x14ac:dyDescent="0.15">
      <c r="A12">
        <f t="shared" si="0"/>
        <v>11</v>
      </c>
      <c r="B12" t="e">
        <f>#REF!</f>
        <v>#REF!</v>
      </c>
      <c r="C12" t="e">
        <f>'WL Low'!#REF!</f>
        <v>#REF!</v>
      </c>
      <c r="D12" t="e">
        <f>'WL Moderate'!#REF!</f>
        <v>#REF!</v>
      </c>
      <c r="E12" t="e">
        <f>'WL High'!#REF!</f>
        <v>#REF!</v>
      </c>
    </row>
    <row r="13" spans="1:5" hidden="1" outlineLevel="1" x14ac:dyDescent="0.15">
      <c r="A13">
        <f t="shared" si="0"/>
        <v>12</v>
      </c>
      <c r="B13" t="e">
        <f>#REF!</f>
        <v>#REF!</v>
      </c>
      <c r="C13" t="e">
        <f>'WL Low'!#REF!</f>
        <v>#REF!</v>
      </c>
      <c r="D13" t="e">
        <f>'WL Moderate'!#REF!</f>
        <v>#REF!</v>
      </c>
      <c r="E13" t="e">
        <f>'WL High'!#REF!</f>
        <v>#REF!</v>
      </c>
    </row>
    <row r="14" spans="1:5" hidden="1" outlineLevel="1" x14ac:dyDescent="0.15">
      <c r="A14">
        <f t="shared" si="0"/>
        <v>13</v>
      </c>
      <c r="B14" t="e">
        <f>#REF!</f>
        <v>#REF!</v>
      </c>
      <c r="C14" t="e">
        <f>'WL Low'!#REF!</f>
        <v>#REF!</v>
      </c>
      <c r="D14" t="e">
        <f>'WL Moderate'!#REF!</f>
        <v>#REF!</v>
      </c>
      <c r="E14" t="e">
        <f>'WL High'!#REF!</f>
        <v>#REF!</v>
      </c>
    </row>
    <row r="15" spans="1:5" hidden="1" outlineLevel="1" x14ac:dyDescent="0.15">
      <c r="A15">
        <f t="shared" si="0"/>
        <v>14</v>
      </c>
      <c r="B15" t="e">
        <f>#REF!</f>
        <v>#REF!</v>
      </c>
      <c r="C15" t="e">
        <f>'WL Low'!#REF!</f>
        <v>#REF!</v>
      </c>
      <c r="D15" t="e">
        <f>'WL Moderate'!#REF!</f>
        <v>#REF!</v>
      </c>
      <c r="E15" t="e">
        <f>'WL High'!#REF!</f>
        <v>#REF!</v>
      </c>
    </row>
    <row r="16" spans="1:5" hidden="1" outlineLevel="1" x14ac:dyDescent="0.15">
      <c r="A16">
        <f t="shared" si="0"/>
        <v>15</v>
      </c>
      <c r="B16" t="e">
        <f>#REF!</f>
        <v>#REF!</v>
      </c>
      <c r="C16" t="e">
        <f>'WL Low'!#REF!</f>
        <v>#REF!</v>
      </c>
      <c r="D16" t="e">
        <f>'WL Moderate'!#REF!</f>
        <v>#REF!</v>
      </c>
      <c r="E16" t="e">
        <f>'WL High'!#REF!</f>
        <v>#REF!</v>
      </c>
    </row>
    <row r="17" spans="1:5" hidden="1" outlineLevel="1" x14ac:dyDescent="0.15">
      <c r="A17">
        <f t="shared" si="0"/>
        <v>16</v>
      </c>
      <c r="B17" t="e">
        <f>#REF!</f>
        <v>#REF!</v>
      </c>
      <c r="C17" t="e">
        <f>'WL Low'!#REF!</f>
        <v>#REF!</v>
      </c>
      <c r="D17" t="e">
        <f>'WL Moderate'!#REF!</f>
        <v>#REF!</v>
      </c>
      <c r="E17" t="e">
        <f>'WL High'!#REF!</f>
        <v>#REF!</v>
      </c>
    </row>
    <row r="18" spans="1:5" hidden="1" outlineLevel="1" x14ac:dyDescent="0.15">
      <c r="A18">
        <f t="shared" si="0"/>
        <v>17</v>
      </c>
      <c r="B18" t="e">
        <f>#REF!</f>
        <v>#REF!</v>
      </c>
      <c r="C18" t="e">
        <f>'WL Low'!#REF!</f>
        <v>#REF!</v>
      </c>
      <c r="D18" t="e">
        <f>'WL Moderate'!#REF!</f>
        <v>#REF!</v>
      </c>
      <c r="E18" t="e">
        <f>'WL High'!#REF!</f>
        <v>#REF!</v>
      </c>
    </row>
    <row r="19" spans="1:5" collapsed="1" x14ac:dyDescent="0.15">
      <c r="A19">
        <v>18</v>
      </c>
      <c r="B19" s="16">
        <f>'T20 VeryLow'!R21</f>
        <v>-4535.705885934698</v>
      </c>
      <c r="C19" s="17">
        <f>'T20 Low'!R21</f>
        <v>-4734.375914573824</v>
      </c>
      <c r="D19" s="17">
        <f>'T20 Moderate'!R21</f>
        <v>-8249.7764047457295</v>
      </c>
      <c r="E19" s="17">
        <f>'T20 High'!R21</f>
        <v>-8764.9789799778009</v>
      </c>
    </row>
    <row r="20" spans="1:5" x14ac:dyDescent="0.15">
      <c r="A20">
        <f>A19+1</f>
        <v>19</v>
      </c>
      <c r="B20" s="16">
        <f>'T20 VeryLow'!R22</f>
        <v>-4759.9172318860074</v>
      </c>
      <c r="C20" s="17">
        <f>'T20 Low'!R22</f>
        <v>-4980.0827560692569</v>
      </c>
      <c r="D20" s="17">
        <f>'T20 Moderate'!R22</f>
        <v>-8903.1903215693455</v>
      </c>
      <c r="E20" s="17">
        <f>'T20 High'!R22</f>
        <v>-9474.3755868543012</v>
      </c>
    </row>
    <row r="21" spans="1:5" x14ac:dyDescent="0.15">
      <c r="A21">
        <f t="shared" ref="A21:A84" si="1">A20+1</f>
        <v>20</v>
      </c>
      <c r="B21" s="16">
        <f>'T20 VeryLow'!R23</f>
        <v>-4990.3463163593569</v>
      </c>
      <c r="C21" s="17">
        <f>'T20 Low'!R23</f>
        <v>-5232.65186498403</v>
      </c>
      <c r="D21" s="17">
        <f>'T20 Moderate'!R23</f>
        <v>-9572.9996335122614</v>
      </c>
      <c r="E21" s="17">
        <f>'T20 High'!R23</f>
        <v>-10201.653159335743</v>
      </c>
    </row>
    <row r="22" spans="1:5" x14ac:dyDescent="0.15">
      <c r="A22">
        <f t="shared" si="1"/>
        <v>21</v>
      </c>
      <c r="B22" s="16">
        <f>'T20 VeryLow'!R24</f>
        <v>-5235.1765966556532</v>
      </c>
      <c r="C22" s="17">
        <f>'T20 Low'!R24</f>
        <v>-5500.101588790495</v>
      </c>
      <c r="D22" s="17">
        <f>'T20 Moderate'!R24</f>
        <v>-10263.400476032648</v>
      </c>
      <c r="E22" s="17">
        <f>'T20 High'!R24</f>
        <v>-10951.036077236722</v>
      </c>
    </row>
    <row r="23" spans="1:5" x14ac:dyDescent="0.15">
      <c r="A23">
        <f t="shared" si="1"/>
        <v>22</v>
      </c>
      <c r="B23" s="16">
        <f>'T20 VeryLow'!R25</f>
        <v>-5498.8458947385125</v>
      </c>
      <c r="C23" s="17">
        <f>'T20 Low'!R25</f>
        <v>-5786.8960318157106</v>
      </c>
      <c r="D23" s="17">
        <f>'T20 Moderate'!R25</f>
        <v>-10977.880355741281</v>
      </c>
      <c r="E23" s="17">
        <f>'T20 High'!R25</f>
        <v>-11725.734049455114</v>
      </c>
    </row>
    <row r="24" spans="1:5" x14ac:dyDescent="0.15">
      <c r="A24">
        <f t="shared" si="1"/>
        <v>23</v>
      </c>
      <c r="B24" s="16">
        <f>'T20 VeryLow'!R26</f>
        <v>-5788.8431268497052</v>
      </c>
      <c r="C24" s="17">
        <f>'T20 Low'!R26</f>
        <v>-6100.3847748202243</v>
      </c>
      <c r="D24" s="17">
        <f>'T20 Moderate'!R26</f>
        <v>-11721.789556108724</v>
      </c>
      <c r="E24" s="17">
        <f>'T20 High'!R26</f>
        <v>-12530.682684825209</v>
      </c>
    </row>
    <row r="25" spans="1:5" x14ac:dyDescent="0.15">
      <c r="A25">
        <f t="shared" si="1"/>
        <v>24</v>
      </c>
      <c r="B25" s="16">
        <f>'T20 VeryLow'!R27</f>
        <v>-6113.1000802098015</v>
      </c>
      <c r="C25" s="17">
        <f>'T20 Low'!R27</f>
        <v>-6448.6862305694003</v>
      </c>
      <c r="D25" s="17">
        <f>'T20 Moderate'!R27</f>
        <v>-12505.410398843418</v>
      </c>
      <c r="E25" s="17">
        <f>'T20 High'!R27</f>
        <v>-13376.703566144835</v>
      </c>
    </row>
    <row r="26" spans="1:5" x14ac:dyDescent="0.15">
      <c r="A26">
        <f t="shared" si="1"/>
        <v>25</v>
      </c>
      <c r="B26" s="16">
        <f>'T20 VeryLow'!R28</f>
        <v>-6485.500844533457</v>
      </c>
      <c r="C26" s="17">
        <f>'T20 Low'!R28</f>
        <v>-6846.0313618920845</v>
      </c>
      <c r="D26" s="17">
        <f>'T20 Moderate'!R28</f>
        <v>-13349.98422573531</v>
      </c>
      <c r="E26" s="17">
        <f>'T20 High'!R28</f>
        <v>-14285.895740549671</v>
      </c>
    </row>
    <row r="27" spans="1:5" x14ac:dyDescent="0.15">
      <c r="A27">
        <f t="shared" si="1"/>
        <v>26</v>
      </c>
      <c r="B27" s="16">
        <f>'T20 VeryLow'!R29</f>
        <v>-6910.5682825942113</v>
      </c>
      <c r="C27" s="17">
        <f>'T20 Low'!R29</f>
        <v>-7297.1019418654669</v>
      </c>
      <c r="D27" s="17">
        <f>'T20 Moderate'!R29</f>
        <v>-14262.909375957026</v>
      </c>
      <c r="E27" s="17">
        <f>'T20 High'!R29</f>
        <v>-15266.084697145699</v>
      </c>
    </row>
    <row r="28" spans="1:5" x14ac:dyDescent="0.15">
      <c r="A28">
        <f t="shared" si="1"/>
        <v>27</v>
      </c>
      <c r="B28" s="16">
        <f>'T20 VeryLow'!R30</f>
        <v>-7388.4908038799986</v>
      </c>
      <c r="C28" s="17">
        <f>'T20 Low'!R30</f>
        <v>-7802.0002504977774</v>
      </c>
      <c r="D28" s="17">
        <f>'T20 Moderate'!R30</f>
        <v>-15242.446380776209</v>
      </c>
      <c r="E28" s="17">
        <f>'T20 High'!R30</f>
        <v>-16315.347511977614</v>
      </c>
    </row>
    <row r="29" spans="1:5" x14ac:dyDescent="0.15">
      <c r="A29">
        <f t="shared" si="1"/>
        <v>28</v>
      </c>
      <c r="B29" s="16">
        <f>'T20 VeryLow'!R31</f>
        <v>-7924.8559571733122</v>
      </c>
      <c r="C29" s="17">
        <f>'T20 Low'!R31</f>
        <v>-8368.5928705374354</v>
      </c>
      <c r="D29" s="17">
        <f>'T20 Moderate'!R31</f>
        <v>-16340.393363269361</v>
      </c>
      <c r="E29" s="17">
        <f>'T20 High'!R31</f>
        <v>-17491.177646433403</v>
      </c>
    </row>
    <row r="30" spans="1:5" x14ac:dyDescent="0.15">
      <c r="A30">
        <f t="shared" si="1"/>
        <v>29</v>
      </c>
      <c r="B30" s="16">
        <f>'T20 VeryLow'!R32</f>
        <v>-8527.573350408129</v>
      </c>
      <c r="C30" s="17">
        <f>'T20 Low'!R32</f>
        <v>-9005.2126794319993</v>
      </c>
      <c r="D30" s="17">
        <f>'T20 Moderate'!R32</f>
        <v>-17572.426137737384</v>
      </c>
      <c r="E30" s="17">
        <f>'T20 High'!R32</f>
        <v>-18810.253672658804</v>
      </c>
    </row>
    <row r="31" spans="1:5" x14ac:dyDescent="0.15">
      <c r="A31">
        <f t="shared" si="1"/>
        <v>30</v>
      </c>
      <c r="B31" s="16">
        <f>'T20 VeryLow'!R33</f>
        <v>-9201.7663882706092</v>
      </c>
      <c r="C31" s="17">
        <f>'T20 Low'!R33</f>
        <v>-9717.1861239768623</v>
      </c>
      <c r="D31" s="17">
        <f>'T20 Moderate'!R33</f>
        <v>-18948.270762963362</v>
      </c>
      <c r="E31" s="17">
        <f>'T20 High'!R33</f>
        <v>-20282.676411355111</v>
      </c>
    </row>
    <row r="32" spans="1:5" x14ac:dyDescent="0.15">
      <c r="A32">
        <f t="shared" si="1"/>
        <v>31</v>
      </c>
      <c r="B32" s="16">
        <f>'T20 VeryLow'!R34</f>
        <v>-9952.7724800242304</v>
      </c>
      <c r="C32" s="17">
        <f>'T20 Low'!R34</f>
        <v>-10510.147510771292</v>
      </c>
      <c r="D32" s="17">
        <f>'T20 Moderate'!R34</f>
        <v>-20478.136567195237</v>
      </c>
      <c r="E32" s="17">
        <f>'T20 High'!R34</f>
        <v>-21919.896005989962</v>
      </c>
    </row>
    <row r="33" spans="1:5" x14ac:dyDescent="0.15">
      <c r="A33">
        <f t="shared" si="1"/>
        <v>32</v>
      </c>
      <c r="B33" s="16">
        <f>'T20 VeryLow'!R35</f>
        <v>-10782.249413630123</v>
      </c>
      <c r="C33" s="17">
        <f>'T20 Low'!R35</f>
        <v>-11385.825732890544</v>
      </c>
      <c r="D33" s="17">
        <f>'T20 Moderate'!R35</f>
        <v>-22164.540186890983</v>
      </c>
      <c r="E33" s="17">
        <f>'T20 High'!R35</f>
        <v>-23724.017659991598</v>
      </c>
    </row>
    <row r="34" spans="1:5" x14ac:dyDescent="0.15">
      <c r="A34">
        <f t="shared" si="1"/>
        <v>33</v>
      </c>
      <c r="B34" s="16">
        <f>'T20 VeryLow'!R36</f>
        <v>-11699.399655149538</v>
      </c>
      <c r="C34" s="17">
        <f>'T20 Low'!R36</f>
        <v>-12353.977388994583</v>
      </c>
      <c r="D34" s="17">
        <f>'T20 Moderate'!R36</f>
        <v>-24025.318715486756</v>
      </c>
      <c r="E34" s="17">
        <f>'T20 High'!R36</f>
        <v>-25714.183631479962</v>
      </c>
    </row>
    <row r="35" spans="1:5" x14ac:dyDescent="0.15">
      <c r="A35">
        <f t="shared" si="1"/>
        <v>34</v>
      </c>
      <c r="B35" s="16">
        <f>'T20 VeryLow'!R37</f>
        <v>-12718.138251658936</v>
      </c>
      <c r="C35" s="17">
        <f>'T20 Low'!R37</f>
        <v>-13429.241696074572</v>
      </c>
      <c r="D35" s="17">
        <f>'T20 Moderate'!R37</f>
        <v>-26087.394259783039</v>
      </c>
      <c r="E35" s="17">
        <f>'T20 High'!R37</f>
        <v>-27918.946084937106</v>
      </c>
    </row>
    <row r="36" spans="1:5" x14ac:dyDescent="0.15">
      <c r="A36">
        <f t="shared" si="1"/>
        <v>35</v>
      </c>
      <c r="B36" s="16">
        <f>'T20 VeryLow'!R38</f>
        <v>-13846.009431901877</v>
      </c>
      <c r="C36" s="17">
        <f>'T20 Low'!R38</f>
        <v>-14619.521592107179</v>
      </c>
      <c r="D36" s="17">
        <f>'T20 Moderate'!R38</f>
        <v>-28364.388384732225</v>
      </c>
      <c r="E36" s="17">
        <f>'T20 High'!R38</f>
        <v>-30352.582169440884</v>
      </c>
    </row>
    <row r="37" spans="1:5" x14ac:dyDescent="0.15">
      <c r="A37">
        <f t="shared" si="1"/>
        <v>36</v>
      </c>
      <c r="B37" s="16">
        <f>'T20 VeryLow'!R39</f>
        <v>-15098.616011994412</v>
      </c>
      <c r="C37" s="17">
        <f>'T20 Low'!R39</f>
        <v>-15941.259972997679</v>
      </c>
      <c r="D37" s="17">
        <f>'T20 Moderate'!R39</f>
        <v>-30885.911634579777</v>
      </c>
      <c r="E37" s="17">
        <f>'T20 High'!R39</f>
        <v>-33046.556011236993</v>
      </c>
    </row>
    <row r="38" spans="1:5" x14ac:dyDescent="0.15">
      <c r="A38">
        <f t="shared" si="1"/>
        <v>37</v>
      </c>
      <c r="B38" s="16">
        <f>'T20 VeryLow'!R40</f>
        <v>-16489.698333559689</v>
      </c>
      <c r="C38" s="17">
        <f>'T20 Low'!R40</f>
        <v>-17408.898629912932</v>
      </c>
      <c r="D38" s="17">
        <f>'T20 Moderate'!R40</f>
        <v>-33677.157004632892</v>
      </c>
      <c r="E38" s="17">
        <f>'T20 High'!R40</f>
        <v>-36027.468773627435</v>
      </c>
    </row>
    <row r="39" spans="1:5" x14ac:dyDescent="0.15">
      <c r="A39">
        <f t="shared" si="1"/>
        <v>38</v>
      </c>
      <c r="B39" s="16">
        <f>'T20 VeryLow'!R41</f>
        <v>-18018.280139378894</v>
      </c>
      <c r="C39" s="17">
        <f>'T20 Low'!R41</f>
        <v>-19021.258012181876</v>
      </c>
      <c r="D39" s="17">
        <f>'T20 Moderate'!R41</f>
        <v>-36733.054171873584</v>
      </c>
      <c r="E39" s="17">
        <f>'T20 High'!R41</f>
        <v>-39289.287972147016</v>
      </c>
    </row>
    <row r="40" spans="1:5" x14ac:dyDescent="0.15">
      <c r="A40">
        <f t="shared" si="1"/>
        <v>39</v>
      </c>
      <c r="B40" s="16">
        <f>'T20 VeryLow'!R42</f>
        <v>-19690.393891363496</v>
      </c>
      <c r="C40" s="17">
        <f>'T20 Low'!R42</f>
        <v>-20784.663371097617</v>
      </c>
      <c r="D40" s="17">
        <f>'T20 Moderate'!R42</f>
        <v>-40062.505088989972</v>
      </c>
      <c r="E40" s="17">
        <f>'T20 High'!R42</f>
        <v>-42841.226113264885</v>
      </c>
    </row>
    <row r="41" spans="1:5" x14ac:dyDescent="0.15">
      <c r="A41">
        <f t="shared" si="1"/>
        <v>40</v>
      </c>
      <c r="B41" s="16">
        <f>'T20 VeryLow'!R43</f>
        <v>-21522.337372811326</v>
      </c>
      <c r="C41" s="17">
        <f>'T20 Low'!R43</f>
        <v>-22716.223841775078</v>
      </c>
      <c r="D41" s="17">
        <f>'T20 Moderate'!R43</f>
        <v>-43694.234350652572</v>
      </c>
      <c r="E41" s="17">
        <f>'T20 High'!R43</f>
        <v>-46713.486339875257</v>
      </c>
    </row>
    <row r="42" spans="1:5" x14ac:dyDescent="0.15">
      <c r="A42">
        <f t="shared" si="1"/>
        <v>41</v>
      </c>
      <c r="B42" s="16">
        <f>'T20 VeryLow'!R44</f>
        <v>-23545.452394737</v>
      </c>
      <c r="C42" s="17">
        <f>'T20 Low'!R44</f>
        <v>-24849.030200493871</v>
      </c>
      <c r="D42" s="17">
        <f>'T20 Moderate'!R44</f>
        <v>-47685.836677452236</v>
      </c>
      <c r="E42" s="17">
        <f>'T20 High'!R44</f>
        <v>-50968.996919739657</v>
      </c>
    </row>
    <row r="43" spans="1:5" x14ac:dyDescent="0.15">
      <c r="A43">
        <f t="shared" si="1"/>
        <v>42</v>
      </c>
      <c r="B43" s="16">
        <f>'T20 VeryLow'!R45</f>
        <v>-25768.851954588099</v>
      </c>
      <c r="C43" s="17">
        <f>'T20 Low'!R45</f>
        <v>-27192.319110431614</v>
      </c>
      <c r="D43" s="17">
        <f>'T20 Moderate'!R45</f>
        <v>-52048.7856308255</v>
      </c>
      <c r="E43" s="17">
        <f>'T20 High'!R45</f>
        <v>-55617.105581407988</v>
      </c>
    </row>
    <row r="44" spans="1:5" x14ac:dyDescent="0.15">
      <c r="A44">
        <f t="shared" si="1"/>
        <v>43</v>
      </c>
      <c r="B44" s="16">
        <f>'T20 VeryLow'!R46</f>
        <v>-28197.413732144505</v>
      </c>
      <c r="C44" s="17">
        <f>'T20 Low'!R46</f>
        <v>-29750.816014463759</v>
      </c>
      <c r="D44" s="17">
        <f>'T20 Moderate'!R46</f>
        <v>-56785.744675328475</v>
      </c>
      <c r="E44" s="17">
        <f>'T20 High'!R46</f>
        <v>-60658.98108635001</v>
      </c>
    </row>
    <row r="45" spans="1:5" x14ac:dyDescent="0.15">
      <c r="A45">
        <f t="shared" si="1"/>
        <v>44</v>
      </c>
      <c r="B45" s="16">
        <f>'T20 VeryLow'!R47</f>
        <v>-30845.776056720177</v>
      </c>
      <c r="C45" s="17">
        <f>'T20 Low'!R47</f>
        <v>-32539.961551299661</v>
      </c>
      <c r="D45" s="17">
        <f>'T20 Moderate'!R47</f>
        <v>-61918.093251544451</v>
      </c>
      <c r="E45" s="17">
        <f>'T20 High'!R47</f>
        <v>-66117.07182490149</v>
      </c>
    </row>
    <row r="46" spans="1:5" x14ac:dyDescent="0.15">
      <c r="A46">
        <f t="shared" si="1"/>
        <v>45</v>
      </c>
      <c r="B46" s="16">
        <f>'T20 VeryLow'!R48</f>
        <v>-33727.078840948772</v>
      </c>
      <c r="C46" s="17">
        <f>'T20 Low'!R48</f>
        <v>-35573.240242879379</v>
      </c>
      <c r="D46" s="17">
        <f>'T20 Moderate'!R48</f>
        <v>-67462.372422115179</v>
      </c>
      <c r="E46" s="17">
        <f>'T20 High'!R48</f>
        <v>-72007.462439615978</v>
      </c>
    </row>
    <row r="47" spans="1:5" x14ac:dyDescent="0.15">
      <c r="A47">
        <f t="shared" si="1"/>
        <v>46</v>
      </c>
      <c r="B47" s="16">
        <f>'T20 VeryLow'!R49</f>
        <v>-36863.665630067168</v>
      </c>
      <c r="C47" s="17">
        <f>'T20 Low'!R49</f>
        <v>-38873.993954259793</v>
      </c>
      <c r="D47" s="17">
        <f>'T20 Moderate'!R49</f>
        <v>-73451.531823957033</v>
      </c>
      <c r="E47" s="17">
        <f>'T20 High'!R49</f>
        <v>-78364.11670490542</v>
      </c>
    </row>
    <row r="48" spans="1:5" x14ac:dyDescent="0.15">
      <c r="A48">
        <f t="shared" si="1"/>
        <v>47</v>
      </c>
      <c r="B48" s="16">
        <f>'T20 VeryLow'!R50</f>
        <v>-40294.536141808268</v>
      </c>
      <c r="C48" s="17">
        <f>'T20 Low'!R50</f>
        <v>-42480.206313939583</v>
      </c>
      <c r="D48" s="17">
        <f>'T20 Moderate'!R50</f>
        <v>-79892.143511065806</v>
      </c>
      <c r="E48" s="17">
        <f>'T20 High'!R50</f>
        <v>-85188.406927428223</v>
      </c>
    </row>
    <row r="49" spans="1:5" x14ac:dyDescent="0.15">
      <c r="A49">
        <f t="shared" si="1"/>
        <v>48</v>
      </c>
      <c r="B49" s="16">
        <f>'T20 VeryLow'!R51</f>
        <v>-44030.59123685096</v>
      </c>
      <c r="C49" s="17">
        <f>'T20 Low'!R51</f>
        <v>-46402.00463538654</v>
      </c>
      <c r="D49" s="17">
        <f>'T20 Moderate'!R51</f>
        <v>-86778.315340795598</v>
      </c>
      <c r="E49" s="17">
        <f>'T20 High'!R51</f>
        <v>-92471.956863720159</v>
      </c>
    </row>
    <row r="50" spans="1:5" x14ac:dyDescent="0.15">
      <c r="A50">
        <f t="shared" si="1"/>
        <v>49</v>
      </c>
      <c r="B50" s="16">
        <f>'T20 VeryLow'!R52</f>
        <v>-48080.949793252337</v>
      </c>
      <c r="C50" s="17">
        <f>'T20 Low'!R52</f>
        <v>-50647.873542174355</v>
      </c>
      <c r="D50" s="17">
        <f>'T20 Moderate'!R52</f>
        <v>-94101.067856445501</v>
      </c>
      <c r="E50" s="17">
        <f>'T20 High'!R52</f>
        <v>-100202.9054636529</v>
      </c>
    </row>
    <row r="51" spans="1:5" x14ac:dyDescent="0.15">
      <c r="A51">
        <f t="shared" si="1"/>
        <v>50</v>
      </c>
      <c r="B51" s="16">
        <f>'T20 VeryLow'!R53</f>
        <v>-52480.822080807367</v>
      </c>
      <c r="C51" s="17">
        <f>'T20 Low'!R53</f>
        <v>-55253.742678412484</v>
      </c>
      <c r="D51" s="17">
        <f>'T20 Moderate'!R53</f>
        <v>-101896.61951166308</v>
      </c>
      <c r="E51" s="17">
        <f>'T20 High'!R53</f>
        <v>-108417.45294142941</v>
      </c>
    </row>
    <row r="52" spans="1:5" x14ac:dyDescent="0.15">
      <c r="A52">
        <f t="shared" si="1"/>
        <v>51</v>
      </c>
      <c r="B52" s="16">
        <f>'T20 VeryLow'!R54</f>
        <v>-57266.056283654609</v>
      </c>
      <c r="C52" s="17">
        <f>'T20 Low'!R54</f>
        <v>-60255.818997590461</v>
      </c>
      <c r="D52" s="17">
        <f>'T20 Moderate'!R54</f>
        <v>-110196.52802297566</v>
      </c>
      <c r="E52" s="17">
        <f>'T20 High'!R54</f>
        <v>-117149.11194921727</v>
      </c>
    </row>
    <row r="53" spans="1:5" x14ac:dyDescent="0.15">
      <c r="A53">
        <f t="shared" si="1"/>
        <v>52</v>
      </c>
      <c r="B53" s="16">
        <f>'T20 VeryLow'!R55</f>
        <v>-62484.937677960042</v>
      </c>
      <c r="C53" s="17">
        <f>'T20 Low'!R55</f>
        <v>-65703.113977484463</v>
      </c>
      <c r="D53" s="17">
        <f>'T20 Moderate'!R55</f>
        <v>-119048.33268570846</v>
      </c>
      <c r="E53" s="17">
        <f>'T20 High'!R55</f>
        <v>-126441.81825999689</v>
      </c>
    </row>
    <row r="54" spans="1:5" x14ac:dyDescent="0.15">
      <c r="A54">
        <f t="shared" si="1"/>
        <v>53</v>
      </c>
      <c r="B54" s="16">
        <f>'T20 VeryLow'!R56</f>
        <v>-68183.784776907763</v>
      </c>
      <c r="C54" s="17">
        <f>'T20 Low'!R56</f>
        <v>-71642.243261025782</v>
      </c>
      <c r="D54" s="17">
        <f>'T20 Moderate'!R56</f>
        <v>-128487.02831093612</v>
      </c>
      <c r="E54" s="17">
        <f>'T20 High'!R56</f>
        <v>-136328.54347519064</v>
      </c>
    </row>
    <row r="55" spans="1:5" x14ac:dyDescent="0.15">
      <c r="A55">
        <f t="shared" si="1"/>
        <v>54</v>
      </c>
      <c r="B55" s="16">
        <f>'T20 VeryLow'!R57</f>
        <v>-74414.377621057458</v>
      </c>
      <c r="C55" s="17">
        <f>'T20 Low'!R57</f>
        <v>-78125.11889809194</v>
      </c>
      <c r="D55" s="17">
        <f>'T20 Moderate'!R57</f>
        <v>-138548.0805013346</v>
      </c>
      <c r="E55" s="17">
        <f>'T20 High'!R57</f>
        <v>-146842.04827181911</v>
      </c>
    </row>
    <row r="56" spans="1:5" x14ac:dyDescent="0.15">
      <c r="A56">
        <f t="shared" si="1"/>
        <v>55</v>
      </c>
      <c r="B56" s="16">
        <f>'T20 VeryLow'!R58</f>
        <v>-81258.31855507876</v>
      </c>
      <c r="C56" s="17">
        <f>'T20 Low'!R58</f>
        <v>-85234.457060860732</v>
      </c>
      <c r="D56" s="17">
        <f>'T20 Moderate'!R58</f>
        <v>-149305.00305760943</v>
      </c>
      <c r="E56" s="17">
        <f>'T20 High'!R58</f>
        <v>-158054.48578854033</v>
      </c>
    </row>
    <row r="57" spans="1:5" x14ac:dyDescent="0.15">
      <c r="A57">
        <f t="shared" si="1"/>
        <v>56</v>
      </c>
      <c r="B57" s="16">
        <f>'T20 VeryLow'!R59</f>
        <v>-88779.039213518365</v>
      </c>
      <c r="C57" s="17">
        <f>'T20 Low'!R59</f>
        <v>-93033.004722047001</v>
      </c>
      <c r="D57" s="17">
        <f>'T20 Moderate'!R59</f>
        <v>-160787.44080978486</v>
      </c>
      <c r="E57" s="17">
        <f>'T20 High'!R59</f>
        <v>-169989.9624030116</v>
      </c>
    </row>
    <row r="58" spans="1:5" x14ac:dyDescent="0.15">
      <c r="A58">
        <f t="shared" si="1"/>
        <v>57</v>
      </c>
      <c r="B58" s="16">
        <f>'T20 VeryLow'!R60</f>
        <v>-97040.06027336797</v>
      </c>
      <c r="C58" s="17">
        <f>'T20 Low'!R60</f>
        <v>-101583.15744443604</v>
      </c>
      <c r="D58" s="17">
        <f>'T20 Moderate'!R60</f>
        <v>-173012.93466129035</v>
      </c>
      <c r="E58" s="17">
        <f>'T20 High'!R60</f>
        <v>-182659.4165861746</v>
      </c>
    </row>
    <row r="59" spans="1:5" x14ac:dyDescent="0.15">
      <c r="A59">
        <f t="shared" si="1"/>
        <v>58</v>
      </c>
      <c r="B59" s="16">
        <f>'T20 VeryLow'!R61</f>
        <v>-106130.40785037902</v>
      </c>
      <c r="C59" s="17">
        <f>'T20 Low'!R61</f>
        <v>-110973.18139228947</v>
      </c>
      <c r="D59" s="17">
        <f>'T20 Moderate'!R61</f>
        <v>-186027.79266273414</v>
      </c>
      <c r="E59" s="17">
        <f>'T20 High'!R61</f>
        <v>-196102.72917367861</v>
      </c>
    </row>
    <row r="60" spans="1:5" x14ac:dyDescent="0.15">
      <c r="A60">
        <f t="shared" si="1"/>
        <v>59</v>
      </c>
      <c r="B60" s="16">
        <f>'T20 VeryLow'!R62</f>
        <v>-116104.41374688114</v>
      </c>
      <c r="C60" s="17">
        <f>'T20 Low'!R62</f>
        <v>-121254.21123381726</v>
      </c>
      <c r="D60" s="17">
        <f>'T20 Moderate'!R62</f>
        <v>-199813.03366609066</v>
      </c>
      <c r="E60" s="17">
        <f>'T20 High'!R62</f>
        <v>-210290.22257406163</v>
      </c>
    </row>
    <row r="61" spans="1:5" x14ac:dyDescent="0.15">
      <c r="A61">
        <f t="shared" si="1"/>
        <v>60</v>
      </c>
      <c r="B61" s="16">
        <f>'T20 VeryLow'!R63</f>
        <v>-126996.87643093269</v>
      </c>
      <c r="C61" s="17">
        <f>'T20 Low'!R63</f>
        <v>-132456.77646238939</v>
      </c>
      <c r="D61" s="17">
        <f>'T20 Moderate'!R63</f>
        <v>-214311.19739351285</v>
      </c>
      <c r="E61" s="17">
        <f>'T20 High'!R63</f>
        <v>-225152.71331738963</v>
      </c>
    </row>
    <row r="62" spans="1:5" x14ac:dyDescent="0.15">
      <c r="A62">
        <f t="shared" si="1"/>
        <v>61</v>
      </c>
      <c r="B62" s="16">
        <f>'T20 VeryLow'!R64</f>
        <v>-138785.60780550231</v>
      </c>
      <c r="C62" s="17">
        <f>'T20 Low'!R64</f>
        <v>-144551.82831279305</v>
      </c>
      <c r="D62" s="17">
        <f>'T20 Moderate'!R64</f>
        <v>-229374.98552371867</v>
      </c>
      <c r="E62" s="17">
        <f>'T20 High'!R64</f>
        <v>-240524.77181833834</v>
      </c>
    </row>
    <row r="63" spans="1:5" x14ac:dyDescent="0.15">
      <c r="A63">
        <f t="shared" si="1"/>
        <v>62</v>
      </c>
      <c r="B63" s="16">
        <f>'T20 VeryLow'!R65</f>
        <v>-151475.87690579559</v>
      </c>
      <c r="C63" s="17">
        <f>'T20 Low'!R65</f>
        <v>-157538.85706074382</v>
      </c>
      <c r="D63" s="17">
        <f>'T20 Moderate'!R65</f>
        <v>-244906.5571741997</v>
      </c>
      <c r="E63" s="17">
        <f>'T20 High'!R65</f>
        <v>-256301.08095020661</v>
      </c>
    </row>
    <row r="64" spans="1:5" x14ac:dyDescent="0.15">
      <c r="A64">
        <f t="shared" si="1"/>
        <v>63</v>
      </c>
      <c r="B64" s="16">
        <f>'T20 VeryLow'!R66</f>
        <v>-165108.61620184552</v>
      </c>
      <c r="C64" s="17">
        <f>'T20 Low'!R66</f>
        <v>-171453.91616039712</v>
      </c>
      <c r="D64" s="17">
        <f>'T20 Moderate'!R66</f>
        <v>-260859.51512316806</v>
      </c>
      <c r="E64" s="17">
        <f>'T20 High'!R66</f>
        <v>-272426.75996304967</v>
      </c>
    </row>
    <row r="65" spans="1:5" x14ac:dyDescent="0.15">
      <c r="A65">
        <f t="shared" si="1"/>
        <v>64</v>
      </c>
      <c r="B65" s="16">
        <f>'T20 VeryLow'!R67</f>
        <v>-179674.63125135031</v>
      </c>
      <c r="C65" s="17">
        <f>'T20 Low'!R67</f>
        <v>-186280.48451088139</v>
      </c>
      <c r="D65" s="17">
        <f>'T20 Moderate'!R67</f>
        <v>-277111.92230873078</v>
      </c>
      <c r="E65" s="17">
        <f>'T20 High'!R67</f>
        <v>-288769.86684528115</v>
      </c>
    </row>
    <row r="66" spans="1:5" x14ac:dyDescent="0.15">
      <c r="A66">
        <f t="shared" si="1"/>
        <v>65</v>
      </c>
      <c r="B66" s="16">
        <f>'T20 VeryLow'!R68</f>
        <v>-195159.514229327</v>
      </c>
      <c r="C66" s="17">
        <f>'T20 Low'!R68</f>
        <v>-201996.54615839338</v>
      </c>
      <c r="D66" s="17">
        <f>'T20 Moderate'!R68</f>
        <v>-293545.65032096166</v>
      </c>
      <c r="E66" s="17">
        <f>'T20 High'!R68</f>
        <v>-305204.39432734298</v>
      </c>
    </row>
    <row r="67" spans="1:5" hidden="1" outlineLevel="1" x14ac:dyDescent="0.15">
      <c r="A67">
        <f t="shared" si="1"/>
        <v>66</v>
      </c>
      <c r="B67" s="16">
        <f>'T20 VeryLow'!R69</f>
        <v>0</v>
      </c>
      <c r="C67" s="17">
        <f>'T20 Low'!R69</f>
        <v>0</v>
      </c>
      <c r="D67" s="17">
        <f>'T20 Moderate'!R69</f>
        <v>0</v>
      </c>
      <c r="E67" s="17">
        <f>'T20 High'!R69</f>
        <v>0</v>
      </c>
    </row>
    <row r="68" spans="1:5" hidden="1" outlineLevel="1" x14ac:dyDescent="0.15">
      <c r="A68">
        <f t="shared" si="1"/>
        <v>67</v>
      </c>
      <c r="B68" s="16">
        <f>'T20 VeryLow'!R70</f>
        <v>0</v>
      </c>
      <c r="C68" s="17">
        <f>'T20 Low'!R70</f>
        <v>0</v>
      </c>
      <c r="D68" s="17">
        <f>'T20 Moderate'!R70</f>
        <v>0</v>
      </c>
      <c r="E68" s="17">
        <f>'T20 High'!R70</f>
        <v>0</v>
      </c>
    </row>
    <row r="69" spans="1:5" hidden="1" outlineLevel="1" x14ac:dyDescent="0.15">
      <c r="A69">
        <f t="shared" si="1"/>
        <v>68</v>
      </c>
      <c r="B69" s="16">
        <f>'T20 VeryLow'!R71</f>
        <v>0</v>
      </c>
      <c r="C69" s="17">
        <f>'T20 Low'!R71</f>
        <v>0</v>
      </c>
      <c r="D69" s="17">
        <f>'T20 Moderate'!R71</f>
        <v>0</v>
      </c>
      <c r="E69" s="17">
        <f>'T20 High'!R71</f>
        <v>0</v>
      </c>
    </row>
    <row r="70" spans="1:5" hidden="1" outlineLevel="1" x14ac:dyDescent="0.15">
      <c r="A70">
        <f t="shared" si="1"/>
        <v>69</v>
      </c>
      <c r="B70" s="16">
        <f>'T20 VeryLow'!R72</f>
        <v>0</v>
      </c>
      <c r="C70" s="17">
        <f>'T20 Low'!R72</f>
        <v>0</v>
      </c>
      <c r="D70" s="17">
        <f>'T20 Moderate'!R72</f>
        <v>0</v>
      </c>
      <c r="E70" s="17">
        <f>'T20 High'!R72</f>
        <v>0</v>
      </c>
    </row>
    <row r="71" spans="1:5" hidden="1" outlineLevel="1" x14ac:dyDescent="0.15">
      <c r="A71">
        <f t="shared" si="1"/>
        <v>70</v>
      </c>
      <c r="B71" s="16">
        <f>'T20 VeryLow'!R73</f>
        <v>0</v>
      </c>
      <c r="C71" s="17">
        <f>'T20 Low'!R73</f>
        <v>0</v>
      </c>
      <c r="D71" s="17">
        <f>'T20 Moderate'!R73</f>
        <v>0</v>
      </c>
      <c r="E71" s="17">
        <f>'T20 High'!R73</f>
        <v>0</v>
      </c>
    </row>
    <row r="72" spans="1:5" hidden="1" outlineLevel="1" x14ac:dyDescent="0.15">
      <c r="A72">
        <f t="shared" si="1"/>
        <v>71</v>
      </c>
      <c r="B72" s="16">
        <f>'T20 VeryLow'!R74</f>
        <v>0</v>
      </c>
      <c r="C72" s="17">
        <f>'T20 Low'!R74</f>
        <v>0</v>
      </c>
      <c r="D72" s="17">
        <f>'T20 Moderate'!R74</f>
        <v>0</v>
      </c>
      <c r="E72" s="17">
        <f>'T20 High'!R74</f>
        <v>0</v>
      </c>
    </row>
    <row r="73" spans="1:5" hidden="1" outlineLevel="1" x14ac:dyDescent="0.15">
      <c r="A73">
        <f t="shared" si="1"/>
        <v>72</v>
      </c>
      <c r="B73" s="16">
        <f>'T20 VeryLow'!R75</f>
        <v>0</v>
      </c>
      <c r="C73" s="17">
        <f>'T20 Low'!R75</f>
        <v>0</v>
      </c>
      <c r="D73" s="17">
        <f>'T20 Moderate'!R75</f>
        <v>0</v>
      </c>
      <c r="E73" s="17">
        <f>'T20 High'!R75</f>
        <v>0</v>
      </c>
    </row>
    <row r="74" spans="1:5" hidden="1" outlineLevel="1" x14ac:dyDescent="0.15">
      <c r="A74">
        <f t="shared" si="1"/>
        <v>73</v>
      </c>
      <c r="B74" s="16">
        <f>'T20 VeryLow'!R76</f>
        <v>0</v>
      </c>
      <c r="C74" s="17">
        <f>'T20 Low'!R76</f>
        <v>0</v>
      </c>
      <c r="D74" s="17">
        <f>'T20 Moderate'!R76</f>
        <v>0</v>
      </c>
      <c r="E74" s="17">
        <f>'T20 High'!R76</f>
        <v>0</v>
      </c>
    </row>
    <row r="75" spans="1:5" hidden="1" outlineLevel="1" x14ac:dyDescent="0.15">
      <c r="A75">
        <f t="shared" si="1"/>
        <v>74</v>
      </c>
      <c r="B75" s="16">
        <f>'T20 VeryLow'!R77</f>
        <v>0</v>
      </c>
      <c r="C75" s="17">
        <f>'T20 Low'!R77</f>
        <v>0</v>
      </c>
      <c r="D75" s="17">
        <f>'T20 Moderate'!R77</f>
        <v>0</v>
      </c>
      <c r="E75" s="17">
        <f>'T20 High'!R77</f>
        <v>0</v>
      </c>
    </row>
    <row r="76" spans="1:5" hidden="1" outlineLevel="1" x14ac:dyDescent="0.15">
      <c r="A76">
        <f t="shared" si="1"/>
        <v>75</v>
      </c>
      <c r="B76" s="16">
        <f>'T20 VeryLow'!R78</f>
        <v>0</v>
      </c>
      <c r="C76" s="17">
        <f>'T20 Low'!R78</f>
        <v>0</v>
      </c>
      <c r="D76" s="17">
        <f>'T20 Moderate'!R78</f>
        <v>0</v>
      </c>
      <c r="E76" s="17">
        <f>'T20 High'!R78</f>
        <v>0</v>
      </c>
    </row>
    <row r="77" spans="1:5" hidden="1" outlineLevel="1" x14ac:dyDescent="0.15">
      <c r="A77">
        <f t="shared" si="1"/>
        <v>76</v>
      </c>
      <c r="B77" s="16">
        <f>'T20 VeryLow'!R79</f>
        <v>0</v>
      </c>
      <c r="C77" s="17">
        <f>'T20 Low'!R79</f>
        <v>0</v>
      </c>
      <c r="D77" s="17">
        <f>'T20 Moderate'!R79</f>
        <v>0</v>
      </c>
      <c r="E77" s="17">
        <f>'T20 High'!R79</f>
        <v>0</v>
      </c>
    </row>
    <row r="78" spans="1:5" hidden="1" outlineLevel="1" x14ac:dyDescent="0.15">
      <c r="A78">
        <f t="shared" si="1"/>
        <v>77</v>
      </c>
      <c r="B78" s="16">
        <f>'T20 VeryLow'!R80</f>
        <v>0</v>
      </c>
      <c r="C78" s="17">
        <f>'T20 Low'!R80</f>
        <v>0</v>
      </c>
      <c r="D78" s="17">
        <f>'T20 Moderate'!R80</f>
        <v>0</v>
      </c>
      <c r="E78" s="17">
        <f>'T20 High'!R80</f>
        <v>0</v>
      </c>
    </row>
    <row r="79" spans="1:5" hidden="1" outlineLevel="1" x14ac:dyDescent="0.15">
      <c r="A79">
        <f t="shared" si="1"/>
        <v>78</v>
      </c>
      <c r="B79" s="16">
        <f>'T20 VeryLow'!R81</f>
        <v>0</v>
      </c>
      <c r="C79" s="17">
        <f>'T20 Low'!R81</f>
        <v>0</v>
      </c>
      <c r="D79" s="17">
        <f>'T20 Moderate'!R81</f>
        <v>0</v>
      </c>
      <c r="E79" s="17">
        <f>'T20 High'!R81</f>
        <v>0</v>
      </c>
    </row>
    <row r="80" spans="1:5" hidden="1" outlineLevel="1" x14ac:dyDescent="0.15">
      <c r="A80">
        <f t="shared" si="1"/>
        <v>79</v>
      </c>
      <c r="B80" s="16">
        <f>'T20 VeryLow'!R82</f>
        <v>0</v>
      </c>
      <c r="C80" s="17">
        <f>'T20 Low'!R82</f>
        <v>0</v>
      </c>
      <c r="D80" s="17">
        <f>'T20 Moderate'!R82</f>
        <v>0</v>
      </c>
      <c r="E80" s="17">
        <f>'T20 High'!R82</f>
        <v>0</v>
      </c>
    </row>
    <row r="81" spans="1:5" hidden="1" outlineLevel="1" x14ac:dyDescent="0.15">
      <c r="A81">
        <f t="shared" si="1"/>
        <v>80</v>
      </c>
      <c r="B81" s="16">
        <f>'T20 VeryLow'!R83</f>
        <v>0</v>
      </c>
      <c r="C81" s="17">
        <f>'T20 Low'!R83</f>
        <v>0</v>
      </c>
      <c r="D81" s="17">
        <f>'T20 Moderate'!R83</f>
        <v>0</v>
      </c>
      <c r="E81" s="17">
        <f>'T20 High'!R83</f>
        <v>0</v>
      </c>
    </row>
    <row r="82" spans="1:5" hidden="1" outlineLevel="1" x14ac:dyDescent="0.15">
      <c r="A82">
        <f t="shared" si="1"/>
        <v>81</v>
      </c>
      <c r="B82" s="16">
        <f>'T20 VeryLow'!R84</f>
        <v>0</v>
      </c>
      <c r="C82" s="17">
        <f>'T20 Low'!R84</f>
        <v>0</v>
      </c>
      <c r="D82" s="17">
        <f>'T20 Moderate'!R84</f>
        <v>0</v>
      </c>
      <c r="E82" s="17">
        <f>'T20 High'!R84</f>
        <v>0</v>
      </c>
    </row>
    <row r="83" spans="1:5" hidden="1" outlineLevel="1" x14ac:dyDescent="0.15">
      <c r="A83">
        <f t="shared" si="1"/>
        <v>82</v>
      </c>
      <c r="B83" s="16">
        <f>'T20 VeryLow'!R85</f>
        <v>0</v>
      </c>
      <c r="C83" s="17">
        <f>'T20 Low'!R85</f>
        <v>0</v>
      </c>
      <c r="D83" s="17">
        <f>'T20 Moderate'!R85</f>
        <v>0</v>
      </c>
      <c r="E83" s="17">
        <f>'T20 High'!R85</f>
        <v>0</v>
      </c>
    </row>
    <row r="84" spans="1:5" hidden="1" outlineLevel="1" x14ac:dyDescent="0.15">
      <c r="A84">
        <f t="shared" si="1"/>
        <v>83</v>
      </c>
      <c r="B84" s="16">
        <f>'T20 VeryLow'!R86</f>
        <v>0</v>
      </c>
      <c r="C84" s="17">
        <f>'T20 Low'!R86</f>
        <v>0</v>
      </c>
      <c r="D84" s="17">
        <f>'T20 Moderate'!R86</f>
        <v>0</v>
      </c>
      <c r="E84" s="17">
        <f>'T20 High'!R86</f>
        <v>0</v>
      </c>
    </row>
    <row r="85" spans="1:5" hidden="1" outlineLevel="1" x14ac:dyDescent="0.15">
      <c r="A85">
        <f t="shared" ref="A85:A102" si="2">A84+1</f>
        <v>84</v>
      </c>
      <c r="B85" s="16">
        <f>'T20 VeryLow'!R87</f>
        <v>0</v>
      </c>
      <c r="C85" s="17">
        <f>'T20 Low'!R87</f>
        <v>0</v>
      </c>
      <c r="D85" s="17">
        <f>'T20 Moderate'!R87</f>
        <v>0</v>
      </c>
      <c r="E85" s="17">
        <f>'T20 High'!R87</f>
        <v>0</v>
      </c>
    </row>
    <row r="86" spans="1:5" hidden="1" outlineLevel="1" x14ac:dyDescent="0.15">
      <c r="A86">
        <f t="shared" si="2"/>
        <v>85</v>
      </c>
      <c r="B86" s="16">
        <f>'T20 VeryLow'!R88</f>
        <v>0</v>
      </c>
      <c r="C86" s="17">
        <f>'T20 Low'!R88</f>
        <v>0</v>
      </c>
      <c r="D86" s="17">
        <f>'T20 Moderate'!R88</f>
        <v>0</v>
      </c>
      <c r="E86" s="17">
        <f>'T20 High'!R88</f>
        <v>0</v>
      </c>
    </row>
    <row r="87" spans="1:5" hidden="1" outlineLevel="1" x14ac:dyDescent="0.15">
      <c r="A87">
        <f t="shared" si="2"/>
        <v>86</v>
      </c>
      <c r="B87" s="16">
        <f>'T20 VeryLow'!R89</f>
        <v>0</v>
      </c>
      <c r="C87" s="17">
        <f>'T20 Low'!R89</f>
        <v>0</v>
      </c>
      <c r="D87" s="17">
        <f>'T20 Moderate'!R89</f>
        <v>0</v>
      </c>
      <c r="E87" s="17">
        <f>'T20 High'!R89</f>
        <v>0</v>
      </c>
    </row>
    <row r="88" spans="1:5" hidden="1" outlineLevel="1" x14ac:dyDescent="0.15">
      <c r="A88">
        <f t="shared" si="2"/>
        <v>87</v>
      </c>
      <c r="B88" s="16">
        <f>'T20 VeryLow'!R90</f>
        <v>0</v>
      </c>
      <c r="C88" s="17">
        <f>'T20 Low'!R90</f>
        <v>0</v>
      </c>
      <c r="D88" s="17">
        <f>'T20 Moderate'!R90</f>
        <v>0</v>
      </c>
      <c r="E88" s="17">
        <f>'T20 High'!R90</f>
        <v>0</v>
      </c>
    </row>
    <row r="89" spans="1:5" hidden="1" outlineLevel="1" x14ac:dyDescent="0.15">
      <c r="A89">
        <f t="shared" si="2"/>
        <v>88</v>
      </c>
      <c r="B89" s="16">
        <f>'T20 VeryLow'!R91</f>
        <v>0</v>
      </c>
      <c r="C89" s="17">
        <f>'T20 Low'!R91</f>
        <v>0</v>
      </c>
      <c r="D89" s="17">
        <f>'T20 Moderate'!R91</f>
        <v>0</v>
      </c>
      <c r="E89" s="17">
        <f>'T20 High'!R91</f>
        <v>0</v>
      </c>
    </row>
    <row r="90" spans="1:5" hidden="1" outlineLevel="1" x14ac:dyDescent="0.15">
      <c r="A90">
        <f t="shared" si="2"/>
        <v>89</v>
      </c>
      <c r="B90" s="16">
        <f>'T20 VeryLow'!R92</f>
        <v>0</v>
      </c>
      <c r="C90" s="17">
        <f>'T20 Low'!R92</f>
        <v>0</v>
      </c>
      <c r="D90" s="17">
        <f>'T20 Moderate'!R92</f>
        <v>0</v>
      </c>
      <c r="E90" s="17">
        <f>'T20 High'!R92</f>
        <v>0</v>
      </c>
    </row>
    <row r="91" spans="1:5" hidden="1" outlineLevel="1" x14ac:dyDescent="0.15">
      <c r="A91">
        <f t="shared" si="2"/>
        <v>90</v>
      </c>
      <c r="B91" s="16">
        <f>'T20 VeryLow'!R93</f>
        <v>0</v>
      </c>
      <c r="C91" s="17">
        <f>'T20 Low'!R93</f>
        <v>0</v>
      </c>
      <c r="D91" s="17">
        <f>'T20 Moderate'!R93</f>
        <v>0</v>
      </c>
      <c r="E91" s="17">
        <f>'T20 High'!R93</f>
        <v>0</v>
      </c>
    </row>
    <row r="92" spans="1:5" hidden="1" outlineLevel="1" x14ac:dyDescent="0.15">
      <c r="A92">
        <f t="shared" si="2"/>
        <v>91</v>
      </c>
      <c r="B92" s="16">
        <f>'T20 VeryLow'!R94</f>
        <v>0</v>
      </c>
      <c r="C92" s="17">
        <f>'T20 Low'!R94</f>
        <v>0</v>
      </c>
      <c r="D92" s="17">
        <f>'T20 Moderate'!R94</f>
        <v>0</v>
      </c>
      <c r="E92" s="17">
        <f>'T20 High'!R94</f>
        <v>0</v>
      </c>
    </row>
    <row r="93" spans="1:5" hidden="1" outlineLevel="1" x14ac:dyDescent="0.15">
      <c r="A93">
        <f t="shared" si="2"/>
        <v>92</v>
      </c>
      <c r="B93" s="16">
        <f>'T20 VeryLow'!R95</f>
        <v>0</v>
      </c>
      <c r="C93" s="17">
        <f>'T20 Low'!R95</f>
        <v>0</v>
      </c>
      <c r="D93" s="17">
        <f>'T20 Moderate'!R95</f>
        <v>0</v>
      </c>
      <c r="E93" s="17">
        <f>'T20 High'!R95</f>
        <v>0</v>
      </c>
    </row>
    <row r="94" spans="1:5" hidden="1" outlineLevel="1" x14ac:dyDescent="0.15">
      <c r="A94">
        <f t="shared" si="2"/>
        <v>93</v>
      </c>
      <c r="B94" s="16">
        <f>'T20 VeryLow'!R96</f>
        <v>0</v>
      </c>
      <c r="C94" s="17">
        <f>'T20 Low'!R96</f>
        <v>0</v>
      </c>
      <c r="D94" s="17">
        <f>'T20 Moderate'!R96</f>
        <v>0</v>
      </c>
      <c r="E94" s="17">
        <f>'T20 High'!R96</f>
        <v>0</v>
      </c>
    </row>
    <row r="95" spans="1:5" hidden="1" outlineLevel="1" x14ac:dyDescent="0.15">
      <c r="A95">
        <f t="shared" si="2"/>
        <v>94</v>
      </c>
      <c r="B95" s="16">
        <f>'T20 VeryLow'!R97</f>
        <v>0</v>
      </c>
      <c r="C95" s="17">
        <f>'T20 Low'!R97</f>
        <v>0</v>
      </c>
      <c r="D95" s="17">
        <f>'T20 Moderate'!R97</f>
        <v>0</v>
      </c>
      <c r="E95" s="17">
        <f>'T20 High'!R97</f>
        <v>0</v>
      </c>
    </row>
    <row r="96" spans="1:5" hidden="1" outlineLevel="1" x14ac:dyDescent="0.15">
      <c r="A96">
        <f t="shared" si="2"/>
        <v>95</v>
      </c>
      <c r="B96" s="16">
        <f>'T20 VeryLow'!R98</f>
        <v>0</v>
      </c>
      <c r="C96" s="17">
        <f>'T20 Low'!R98</f>
        <v>0</v>
      </c>
      <c r="D96" s="17">
        <f>'T20 Moderate'!R98</f>
        <v>0</v>
      </c>
      <c r="E96" s="17">
        <f>'T20 High'!R98</f>
        <v>0</v>
      </c>
    </row>
    <row r="97" spans="1:5" hidden="1" outlineLevel="1" x14ac:dyDescent="0.15">
      <c r="A97">
        <f t="shared" si="2"/>
        <v>96</v>
      </c>
      <c r="B97" s="16">
        <f>'T20 VeryLow'!R99</f>
        <v>0</v>
      </c>
      <c r="C97" s="17">
        <f>'T20 Low'!R99</f>
        <v>0</v>
      </c>
      <c r="D97" s="17">
        <f>'T20 Moderate'!R99</f>
        <v>0</v>
      </c>
      <c r="E97" s="17">
        <f>'T20 High'!R99</f>
        <v>0</v>
      </c>
    </row>
    <row r="98" spans="1:5" hidden="1" outlineLevel="1" x14ac:dyDescent="0.15">
      <c r="A98">
        <f t="shared" si="2"/>
        <v>97</v>
      </c>
      <c r="B98" s="16">
        <f>'T20 VeryLow'!R100</f>
        <v>0</v>
      </c>
      <c r="C98" s="17">
        <f>'T20 Low'!R100</f>
        <v>0</v>
      </c>
      <c r="D98" s="17">
        <f>'T20 Moderate'!R100</f>
        <v>0</v>
      </c>
      <c r="E98" s="17">
        <f>'T20 High'!R100</f>
        <v>0</v>
      </c>
    </row>
    <row r="99" spans="1:5" hidden="1" outlineLevel="1" x14ac:dyDescent="0.15">
      <c r="A99">
        <f t="shared" si="2"/>
        <v>98</v>
      </c>
      <c r="B99" s="16">
        <f>'T20 VeryLow'!R101</f>
        <v>0</v>
      </c>
      <c r="C99" s="17">
        <f>'T20 Low'!R101</f>
        <v>0</v>
      </c>
      <c r="D99" s="17">
        <f>'T20 Moderate'!R101</f>
        <v>0</v>
      </c>
      <c r="E99" s="17">
        <f>'T20 High'!R101</f>
        <v>0</v>
      </c>
    </row>
    <row r="100" spans="1:5" hidden="1" outlineLevel="1" x14ac:dyDescent="0.15">
      <c r="A100">
        <f t="shared" si="2"/>
        <v>99</v>
      </c>
      <c r="B100" s="16">
        <f>'T20 VeryLow'!R102</f>
        <v>0</v>
      </c>
      <c r="C100" s="17">
        <f>'T20 Low'!R102</f>
        <v>0</v>
      </c>
      <c r="D100" s="17">
        <f>'T20 Moderate'!R102</f>
        <v>0</v>
      </c>
      <c r="E100" s="17">
        <f>'T20 High'!R102</f>
        <v>0</v>
      </c>
    </row>
    <row r="101" spans="1:5" hidden="1" outlineLevel="1" x14ac:dyDescent="0.15">
      <c r="A101">
        <f t="shared" si="2"/>
        <v>100</v>
      </c>
      <c r="B101" s="16">
        <f>'T20 VeryLow'!R103</f>
        <v>0</v>
      </c>
      <c r="C101" s="17">
        <f>'T20 Low'!R103</f>
        <v>0</v>
      </c>
      <c r="D101" s="17">
        <f>'T20 Moderate'!R103</f>
        <v>0</v>
      </c>
      <c r="E101" s="17">
        <f>'T20 High'!R103</f>
        <v>0</v>
      </c>
    </row>
    <row r="102" spans="1:5" hidden="1" outlineLevel="1" x14ac:dyDescent="0.15">
      <c r="A102">
        <f t="shared" si="2"/>
        <v>101</v>
      </c>
      <c r="B102" s="16">
        <f>'T20 VeryLow'!R104</f>
        <v>0</v>
      </c>
      <c r="C102" s="17">
        <f>'T20 Low'!R104</f>
        <v>0</v>
      </c>
      <c r="D102" s="17">
        <f>'T20 Moderate'!R104</f>
        <v>0</v>
      </c>
      <c r="E102" s="17">
        <f>'T20 High'!R104</f>
        <v>0</v>
      </c>
    </row>
    <row r="103" spans="1:5" collapsed="1" x14ac:dyDescent="0.15">
      <c r="B103" s="16"/>
      <c r="C103" s="17"/>
      <c r="D103" s="17"/>
    </row>
    <row r="104" spans="1:5" x14ac:dyDescent="0.15">
      <c r="B104" s="16"/>
      <c r="C104" s="17"/>
      <c r="D104" s="17"/>
    </row>
    <row r="105" spans="1:5" x14ac:dyDescent="0.15">
      <c r="B105" s="16"/>
      <c r="C105" s="17"/>
      <c r="D105" s="17"/>
    </row>
    <row r="106" spans="1:5" x14ac:dyDescent="0.15">
      <c r="B106" s="16"/>
      <c r="C106" s="17"/>
      <c r="D106" s="17"/>
    </row>
    <row r="107" spans="1:5" x14ac:dyDescent="0.15">
      <c r="B107" s="16"/>
      <c r="C107" s="17"/>
      <c r="D107" s="17"/>
    </row>
    <row r="108" spans="1:5" x14ac:dyDescent="0.15">
      <c r="B108" s="16"/>
      <c r="C108" s="17"/>
      <c r="D108" s="17"/>
    </row>
    <row r="109" spans="1:5" x14ac:dyDescent="0.15">
      <c r="B109" s="16"/>
      <c r="C109" s="17"/>
      <c r="D109" s="17"/>
    </row>
    <row r="110" spans="1:5" x14ac:dyDescent="0.15">
      <c r="B110" s="16"/>
      <c r="C110" s="17"/>
      <c r="D110" s="17"/>
    </row>
    <row r="111" spans="1:5" x14ac:dyDescent="0.15">
      <c r="B111" s="16"/>
      <c r="C111" s="17"/>
      <c r="D111" s="17"/>
    </row>
    <row r="112" spans="1:5" x14ac:dyDescent="0.15">
      <c r="B112" s="16"/>
      <c r="C112" s="17"/>
      <c r="D112" s="17"/>
    </row>
    <row r="113" spans="2:5" x14ac:dyDescent="0.15">
      <c r="B113" s="16"/>
      <c r="C113" s="17"/>
      <c r="D113" s="17"/>
      <c r="E113" s="2"/>
    </row>
    <row r="114" spans="2:5" x14ac:dyDescent="0.15">
      <c r="B114" s="16"/>
      <c r="C114" s="17"/>
      <c r="D114" s="17"/>
    </row>
    <row r="115" spans="2:5" x14ac:dyDescent="0.15">
      <c r="B115" s="16"/>
      <c r="C115" s="17"/>
      <c r="D115" s="17"/>
    </row>
    <row r="116" spans="2:5" x14ac:dyDescent="0.15">
      <c r="B116" s="16"/>
      <c r="C116" s="17"/>
      <c r="D116" s="17"/>
    </row>
    <row r="117" spans="2:5" x14ac:dyDescent="0.15">
      <c r="B117" s="16"/>
      <c r="C117" s="17"/>
      <c r="D117" s="17"/>
    </row>
    <row r="118" spans="2:5" x14ac:dyDescent="0.15">
      <c r="B118" s="16"/>
      <c r="C118" s="17"/>
      <c r="D118" s="17"/>
    </row>
    <row r="119" spans="2:5" x14ac:dyDescent="0.15">
      <c r="B119" s="16"/>
      <c r="C119" s="17"/>
      <c r="D119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E4F7E-94AF-E442-A164-7994029BBEC8}">
  <sheetPr codeName="Sheet3">
    <tabColor theme="8" tint="0.79998168889431442"/>
  </sheetPr>
  <dimension ref="A1:E66"/>
  <sheetViews>
    <sheetView workbookViewId="0">
      <selection activeCell="M30" sqref="M30"/>
    </sheetView>
  </sheetViews>
  <sheetFormatPr baseColWidth="10" defaultColWidth="11.5" defaultRowHeight="13" outlineLevelRow="1" x14ac:dyDescent="0.15"/>
  <cols>
    <col min="2" max="2" width="13" bestFit="1" customWidth="1"/>
  </cols>
  <sheetData>
    <row r="1" spans="1:5" x14ac:dyDescent="0.15">
      <c r="A1" s="19" t="s">
        <v>6</v>
      </c>
      <c r="B1" s="19" t="s">
        <v>7</v>
      </c>
      <c r="C1" s="19" t="s">
        <v>8</v>
      </c>
      <c r="D1" s="19" t="s">
        <v>9</v>
      </c>
      <c r="E1" s="19" t="s">
        <v>10</v>
      </c>
    </row>
    <row r="2" spans="1:5" hidden="1" outlineLevel="1" x14ac:dyDescent="0.15">
      <c r="A2">
        <v>1</v>
      </c>
      <c r="B2" t="e">
        <f>#REF!</f>
        <v>#REF!</v>
      </c>
      <c r="C2" t="e">
        <f>'WL Low'!#REF!</f>
        <v>#REF!</v>
      </c>
      <c r="D2" t="e">
        <f>'WL Moderate'!#REF!</f>
        <v>#REF!</v>
      </c>
      <c r="E2" t="e">
        <f>'WL High'!#REF!</f>
        <v>#REF!</v>
      </c>
    </row>
    <row r="3" spans="1:5" hidden="1" outlineLevel="1" x14ac:dyDescent="0.15">
      <c r="A3">
        <f>A2+1</f>
        <v>2</v>
      </c>
      <c r="B3" t="e">
        <f>#REF!</f>
        <v>#REF!</v>
      </c>
      <c r="C3" t="e">
        <f>'WL Low'!#REF!</f>
        <v>#REF!</v>
      </c>
      <c r="D3" t="e">
        <f>'WL Moderate'!#REF!</f>
        <v>#REF!</v>
      </c>
      <c r="E3" t="e">
        <f>'WL High'!#REF!</f>
        <v>#REF!</v>
      </c>
    </row>
    <row r="4" spans="1:5" hidden="1" outlineLevel="1" x14ac:dyDescent="0.15">
      <c r="A4">
        <f t="shared" ref="A4:A66" si="0">A3+1</f>
        <v>3</v>
      </c>
      <c r="B4" t="e">
        <f>#REF!</f>
        <v>#REF!</v>
      </c>
      <c r="C4" t="e">
        <f>'WL Low'!#REF!</f>
        <v>#REF!</v>
      </c>
      <c r="D4" t="e">
        <f>'WL Moderate'!#REF!</f>
        <v>#REF!</v>
      </c>
      <c r="E4" t="e">
        <f>'WL High'!#REF!</f>
        <v>#REF!</v>
      </c>
    </row>
    <row r="5" spans="1:5" hidden="1" outlineLevel="1" x14ac:dyDescent="0.15">
      <c r="A5">
        <f t="shared" si="0"/>
        <v>4</v>
      </c>
      <c r="B5" t="e">
        <f>#REF!</f>
        <v>#REF!</v>
      </c>
      <c r="C5" t="e">
        <f>'WL Low'!#REF!</f>
        <v>#REF!</v>
      </c>
      <c r="D5" t="e">
        <f>'WL Moderate'!#REF!</f>
        <v>#REF!</v>
      </c>
      <c r="E5" t="e">
        <f>'WL High'!#REF!</f>
        <v>#REF!</v>
      </c>
    </row>
    <row r="6" spans="1:5" hidden="1" outlineLevel="1" x14ac:dyDescent="0.15">
      <c r="A6">
        <f t="shared" si="0"/>
        <v>5</v>
      </c>
      <c r="B6" t="e">
        <f>#REF!</f>
        <v>#REF!</v>
      </c>
      <c r="C6" t="e">
        <f>'WL Low'!#REF!</f>
        <v>#REF!</v>
      </c>
      <c r="D6" t="e">
        <f>'WL Moderate'!#REF!</f>
        <v>#REF!</v>
      </c>
      <c r="E6" t="e">
        <f>'WL High'!#REF!</f>
        <v>#REF!</v>
      </c>
    </row>
    <row r="7" spans="1:5" hidden="1" outlineLevel="1" x14ac:dyDescent="0.15">
      <c r="A7">
        <f t="shared" si="0"/>
        <v>6</v>
      </c>
      <c r="B7" t="e">
        <f>#REF!</f>
        <v>#REF!</v>
      </c>
      <c r="C7" t="e">
        <f>'WL Low'!#REF!</f>
        <v>#REF!</v>
      </c>
      <c r="D7" t="e">
        <f>'WL Moderate'!#REF!</f>
        <v>#REF!</v>
      </c>
      <c r="E7" t="e">
        <f>'WL High'!#REF!</f>
        <v>#REF!</v>
      </c>
    </row>
    <row r="8" spans="1:5" hidden="1" outlineLevel="1" x14ac:dyDescent="0.15">
      <c r="A8">
        <f t="shared" si="0"/>
        <v>7</v>
      </c>
      <c r="B8" t="e">
        <f>#REF!</f>
        <v>#REF!</v>
      </c>
      <c r="C8" t="e">
        <f>'WL Low'!#REF!</f>
        <v>#REF!</v>
      </c>
      <c r="D8" t="e">
        <f>'WL Moderate'!#REF!</f>
        <v>#REF!</v>
      </c>
      <c r="E8" t="e">
        <f>'WL High'!#REF!</f>
        <v>#REF!</v>
      </c>
    </row>
    <row r="9" spans="1:5" hidden="1" outlineLevel="1" x14ac:dyDescent="0.15">
      <c r="A9">
        <f t="shared" si="0"/>
        <v>8</v>
      </c>
      <c r="B9" t="e">
        <f>#REF!</f>
        <v>#REF!</v>
      </c>
      <c r="C9" t="e">
        <f>'WL Low'!#REF!</f>
        <v>#REF!</v>
      </c>
      <c r="D9" t="e">
        <f>'WL Moderate'!#REF!</f>
        <v>#REF!</v>
      </c>
      <c r="E9" t="e">
        <f>'WL High'!#REF!</f>
        <v>#REF!</v>
      </c>
    </row>
    <row r="10" spans="1:5" hidden="1" outlineLevel="1" x14ac:dyDescent="0.15">
      <c r="A10">
        <f t="shared" si="0"/>
        <v>9</v>
      </c>
      <c r="B10" t="e">
        <f>#REF!</f>
        <v>#REF!</v>
      </c>
      <c r="C10" t="e">
        <f>'WL Low'!#REF!</f>
        <v>#REF!</v>
      </c>
      <c r="D10" t="e">
        <f>'WL Moderate'!#REF!</f>
        <v>#REF!</v>
      </c>
      <c r="E10" t="e">
        <f>'WL High'!#REF!</f>
        <v>#REF!</v>
      </c>
    </row>
    <row r="11" spans="1:5" hidden="1" outlineLevel="1" x14ac:dyDescent="0.15">
      <c r="A11">
        <f t="shared" si="0"/>
        <v>10</v>
      </c>
      <c r="B11" t="e">
        <f>#REF!</f>
        <v>#REF!</v>
      </c>
      <c r="C11" t="e">
        <f>'WL Low'!#REF!</f>
        <v>#REF!</v>
      </c>
      <c r="D11" t="e">
        <f>'WL Moderate'!#REF!</f>
        <v>#REF!</v>
      </c>
      <c r="E11" t="e">
        <f>'WL High'!#REF!</f>
        <v>#REF!</v>
      </c>
    </row>
    <row r="12" spans="1:5" hidden="1" outlineLevel="1" x14ac:dyDescent="0.15">
      <c r="A12">
        <f t="shared" si="0"/>
        <v>11</v>
      </c>
      <c r="B12" t="e">
        <f>#REF!</f>
        <v>#REF!</v>
      </c>
      <c r="C12" t="e">
        <f>'WL Low'!#REF!</f>
        <v>#REF!</v>
      </c>
      <c r="D12" t="e">
        <f>'WL Moderate'!#REF!</f>
        <v>#REF!</v>
      </c>
      <c r="E12" t="e">
        <f>'WL High'!#REF!</f>
        <v>#REF!</v>
      </c>
    </row>
    <row r="13" spans="1:5" hidden="1" outlineLevel="1" x14ac:dyDescent="0.15">
      <c r="A13">
        <f t="shared" si="0"/>
        <v>12</v>
      </c>
      <c r="B13" t="e">
        <f>#REF!</f>
        <v>#REF!</v>
      </c>
      <c r="C13" t="e">
        <f>'WL Low'!#REF!</f>
        <v>#REF!</v>
      </c>
      <c r="D13" t="e">
        <f>'WL Moderate'!#REF!</f>
        <v>#REF!</v>
      </c>
      <c r="E13" t="e">
        <f>'WL High'!#REF!</f>
        <v>#REF!</v>
      </c>
    </row>
    <row r="14" spans="1:5" hidden="1" outlineLevel="1" x14ac:dyDescent="0.15">
      <c r="A14">
        <f t="shared" si="0"/>
        <v>13</v>
      </c>
      <c r="B14" t="e">
        <f>#REF!</f>
        <v>#REF!</v>
      </c>
      <c r="C14" t="e">
        <f>'WL Low'!#REF!</f>
        <v>#REF!</v>
      </c>
      <c r="D14" t="e">
        <f>'WL Moderate'!#REF!</f>
        <v>#REF!</v>
      </c>
      <c r="E14" t="e">
        <f>'WL High'!#REF!</f>
        <v>#REF!</v>
      </c>
    </row>
    <row r="15" spans="1:5" hidden="1" outlineLevel="1" x14ac:dyDescent="0.15">
      <c r="A15">
        <f t="shared" si="0"/>
        <v>14</v>
      </c>
      <c r="B15" t="e">
        <f>#REF!</f>
        <v>#REF!</v>
      </c>
      <c r="C15" t="e">
        <f>'WL Low'!#REF!</f>
        <v>#REF!</v>
      </c>
      <c r="D15" t="e">
        <f>'WL Moderate'!#REF!</f>
        <v>#REF!</v>
      </c>
      <c r="E15" t="e">
        <f>'WL High'!#REF!</f>
        <v>#REF!</v>
      </c>
    </row>
    <row r="16" spans="1:5" hidden="1" outlineLevel="1" x14ac:dyDescent="0.15">
      <c r="A16">
        <f t="shared" si="0"/>
        <v>15</v>
      </c>
      <c r="B16" t="e">
        <f>#REF!</f>
        <v>#REF!</v>
      </c>
      <c r="C16" t="e">
        <f>'WL Low'!#REF!</f>
        <v>#REF!</v>
      </c>
      <c r="D16" t="e">
        <f>'WL Moderate'!#REF!</f>
        <v>#REF!</v>
      </c>
      <c r="E16" t="e">
        <f>'WL High'!#REF!</f>
        <v>#REF!</v>
      </c>
    </row>
    <row r="17" spans="1:5" hidden="1" outlineLevel="1" x14ac:dyDescent="0.15">
      <c r="A17">
        <f t="shared" si="0"/>
        <v>16</v>
      </c>
      <c r="B17" t="e">
        <f>#REF!</f>
        <v>#REF!</v>
      </c>
      <c r="C17" t="e">
        <f>'WL Low'!#REF!</f>
        <v>#REF!</v>
      </c>
      <c r="D17" t="e">
        <f>'WL Moderate'!#REF!</f>
        <v>#REF!</v>
      </c>
      <c r="E17" t="e">
        <f>'WL High'!#REF!</f>
        <v>#REF!</v>
      </c>
    </row>
    <row r="18" spans="1:5" hidden="1" outlineLevel="1" x14ac:dyDescent="0.15">
      <c r="A18">
        <f t="shared" si="0"/>
        <v>17</v>
      </c>
      <c r="B18" t="e">
        <f>#REF!</f>
        <v>#REF!</v>
      </c>
      <c r="C18" t="e">
        <f>'WL Low'!#REF!</f>
        <v>#REF!</v>
      </c>
      <c r="D18" t="e">
        <f>'WL Moderate'!#REF!</f>
        <v>#REF!</v>
      </c>
      <c r="E18" t="e">
        <f>'WL High'!#REF!</f>
        <v>#REF!</v>
      </c>
    </row>
    <row r="19" spans="1:5" collapsed="1" x14ac:dyDescent="0.15">
      <c r="A19">
        <f t="shared" si="0"/>
        <v>18</v>
      </c>
      <c r="B19">
        <f>'WL VeryLow'!R21</f>
        <v>-91705.445090131601</v>
      </c>
      <c r="C19">
        <f>'WL Low'!R4</f>
        <v>-93087.662104744828</v>
      </c>
      <c r="D19">
        <f>'WL Moderate'!R4</f>
        <v>-116719.69987143687</v>
      </c>
      <c r="E19">
        <f>'WL High'!R4</f>
        <v>-119205.69282104434</v>
      </c>
    </row>
    <row r="20" spans="1:5" x14ac:dyDescent="0.15">
      <c r="A20">
        <f t="shared" si="0"/>
        <v>19</v>
      </c>
      <c r="B20">
        <f>'WL VeryLow'!R22</f>
        <v>-94797.01846255314</v>
      </c>
      <c r="C20">
        <f>'WL Low'!R5</f>
        <v>-96230.112430265304</v>
      </c>
      <c r="D20">
        <f>'WL Moderate'!R5</f>
        <v>-120733.65552420581</v>
      </c>
      <c r="E20">
        <f>'WL High'!R5</f>
        <v>-123311.77432090802</v>
      </c>
    </row>
    <row r="21" spans="1:5" x14ac:dyDescent="0.15">
      <c r="A21">
        <f t="shared" si="0"/>
        <v>20</v>
      </c>
      <c r="B21">
        <f>'WL VeryLow'!R23</f>
        <v>-97973.005124502088</v>
      </c>
      <c r="C21">
        <f>'WL Low'!R6</f>
        <v>-99457.26723524704</v>
      </c>
      <c r="D21">
        <f>'WL Moderate'!R6</f>
        <v>-124833.39030640191</v>
      </c>
      <c r="E21">
        <f>'WL High'!R6</f>
        <v>-127503.31750143417</v>
      </c>
    </row>
    <row r="22" spans="1:5" x14ac:dyDescent="0.15">
      <c r="A22">
        <f t="shared" si="0"/>
        <v>21</v>
      </c>
      <c r="B22">
        <f>'WL VeryLow'!R24</f>
        <v>-101244.59393085321</v>
      </c>
      <c r="C22">
        <f>'WL Low'!R7</f>
        <v>-102780.05138424266</v>
      </c>
      <c r="D22">
        <f>'WL Moderate'!R7</f>
        <v>-129024.56790188162</v>
      </c>
      <c r="E22">
        <f>'WL High'!R7</f>
        <v>-131785.34103760883</v>
      </c>
    </row>
    <row r="23" spans="1:5" x14ac:dyDescent="0.15">
      <c r="A23">
        <f t="shared" si="0"/>
        <v>22</v>
      </c>
      <c r="B23">
        <f>'WL VeryLow'!R25</f>
        <v>-104615.48639277995</v>
      </c>
      <c r="C23">
        <f>'WL Low'!R8</f>
        <v>-106201.90840622751</v>
      </c>
      <c r="D23">
        <f>'WL Moderate'!R8</f>
        <v>-133305.52008642786</v>
      </c>
      <c r="E23">
        <f>'WL High'!R8</f>
        <v>-136155.56179226813</v>
      </c>
    </row>
    <row r="24" spans="1:5" x14ac:dyDescent="0.15">
      <c r="A24">
        <f t="shared" si="0"/>
        <v>23</v>
      </c>
      <c r="B24">
        <f>'WL VeryLow'!R26</f>
        <v>-108097.13555773524</v>
      </c>
      <c r="C24">
        <f>'WL Low'!R9</f>
        <v>-109734.188482165</v>
      </c>
      <c r="D24">
        <f>'WL Moderate'!R9</f>
        <v>-137685.53153643475</v>
      </c>
      <c r="E24">
        <f>'WL High'!R9</f>
        <v>-140623.0099940534</v>
      </c>
    </row>
    <row r="25" spans="1:5" x14ac:dyDescent="0.15">
      <c r="A25">
        <f t="shared" si="0"/>
        <v>24</v>
      </c>
      <c r="B25">
        <f>'WL VeryLow'!R27</f>
        <v>-111697.24483964239</v>
      </c>
      <c r="C25">
        <f>'WL Low'!R10</f>
        <v>-113384.51178664857</v>
      </c>
      <c r="D25">
        <f>'WL Moderate'!R10</f>
        <v>-142170.55198711783</v>
      </c>
      <c r="E25">
        <f>'WL High'!R10</f>
        <v>-145193.43382612563</v>
      </c>
    </row>
    <row r="26" spans="1:5" x14ac:dyDescent="0.15">
      <c r="A26">
        <f t="shared" si="0"/>
        <v>25</v>
      </c>
      <c r="B26">
        <f>'WL VeryLow'!R28</f>
        <v>-115431.31896677156</v>
      </c>
      <c r="C26">
        <f>'WL Low'!R11</f>
        <v>-117168.61911601776</v>
      </c>
      <c r="D26">
        <f>'WL Moderate'!R11</f>
        <v>-146780.87469455643</v>
      </c>
      <c r="E26">
        <f>'WL High'!R11</f>
        <v>-149887.66157969832</v>
      </c>
    </row>
    <row r="27" spans="1:5" x14ac:dyDescent="0.15">
      <c r="A27">
        <f t="shared" si="0"/>
        <v>26</v>
      </c>
      <c r="B27">
        <f>'WL VeryLow'!R29</f>
        <v>-119303.88727302117</v>
      </c>
      <c r="C27">
        <f>'WL Low'!R12</f>
        <v>-121091.02711445355</v>
      </c>
      <c r="D27">
        <f>'WL Moderate'!R12</f>
        <v>-151520.71824328954</v>
      </c>
      <c r="E27">
        <f>'WL High'!R12</f>
        <v>-154709.87739788683</v>
      </c>
    </row>
    <row r="28" spans="1:5" x14ac:dyDescent="0.15">
      <c r="A28">
        <f t="shared" si="0"/>
        <v>27</v>
      </c>
      <c r="B28">
        <f>'WL VeryLow'!R30</f>
        <v>-123315.46673572558</v>
      </c>
      <c r="C28">
        <f>'WL Low'!R13</f>
        <v>-125152.03705817914</v>
      </c>
      <c r="D28">
        <f>'WL Moderate'!R13</f>
        <v>-156386.14511682387</v>
      </c>
      <c r="E28">
        <f>'WL High'!R13</f>
        <v>-159655.64466287824</v>
      </c>
    </row>
    <row r="29" spans="1:5" x14ac:dyDescent="0.15">
      <c r="A29">
        <f t="shared" si="0"/>
        <v>28</v>
      </c>
      <c r="B29">
        <f>'WL VeryLow'!R31</f>
        <v>-127467.92642255442</v>
      </c>
      <c r="C29">
        <f>'WL Low'!R14</f>
        <v>-129355.51679134743</v>
      </c>
      <c r="D29">
        <f>'WL Moderate'!R14</f>
        <v>-161419.68793780101</v>
      </c>
      <c r="E29">
        <f>'WL High'!R14</f>
        <v>-164772.10911450876</v>
      </c>
    </row>
    <row r="30" spans="1:5" x14ac:dyDescent="0.15">
      <c r="A30">
        <f t="shared" si="0"/>
        <v>29</v>
      </c>
      <c r="B30">
        <f>'WL VeryLow'!R32</f>
        <v>-131765.194840877</v>
      </c>
      <c r="C30">
        <f>'WL Low'!R15</f>
        <v>-133705.39925602841</v>
      </c>
      <c r="D30">
        <f>'WL Moderate'!R15</f>
        <v>-166625.2152804455</v>
      </c>
      <c r="E30">
        <f>'WL High'!R15</f>
        <v>-170063.12140452475</v>
      </c>
    </row>
    <row r="31" spans="1:5" x14ac:dyDescent="0.15">
      <c r="A31">
        <f t="shared" si="0"/>
        <v>30</v>
      </c>
      <c r="B31">
        <f>'WL VeryLow'!R33</f>
        <v>-136212.06016027217</v>
      </c>
      <c r="C31">
        <f>'WL Low'!R16</f>
        <v>-138206.5111567975</v>
      </c>
      <c r="D31">
        <f>'WL Moderate'!R16</f>
        <v>-172008.1501355574</v>
      </c>
      <c r="E31">
        <f>'WL High'!R16</f>
        <v>-175534.1647382011</v>
      </c>
    </row>
    <row r="32" spans="1:5" x14ac:dyDescent="0.15">
      <c r="A32">
        <f t="shared" si="0"/>
        <v>31</v>
      </c>
      <c r="B32">
        <f>'WL VeryLow'!R34</f>
        <v>-140811.46417274734</v>
      </c>
      <c r="C32">
        <f>'WL Low'!R17</f>
        <v>-142861.74066640614</v>
      </c>
      <c r="D32">
        <f>'WL Moderate'!R17</f>
        <v>-177570.19823103375</v>
      </c>
      <c r="E32">
        <f>'WL High'!R17</f>
        <v>-181186.30344122447</v>
      </c>
    </row>
    <row r="33" spans="1:5" x14ac:dyDescent="0.15">
      <c r="A33">
        <f t="shared" si="0"/>
        <v>32</v>
      </c>
      <c r="B33">
        <f>'WL VeryLow'!R35</f>
        <v>-145563.38248692389</v>
      </c>
      <c r="C33">
        <f>'WL Low'!R18</f>
        <v>-147670.86641886452</v>
      </c>
      <c r="D33">
        <f>'WL Moderate'!R18</f>
        <v>-183307.20239312173</v>
      </c>
      <c r="E33">
        <f>'WL High'!R18</f>
        <v>-187015.3708855143</v>
      </c>
    </row>
    <row r="34" spans="1:5" x14ac:dyDescent="0.15">
      <c r="A34">
        <f t="shared" si="0"/>
        <v>33</v>
      </c>
      <c r="B34">
        <f>'WL VeryLow'!R36</f>
        <v>-150470.16329344589</v>
      </c>
      <c r="C34">
        <f>'WL Low'!R19</f>
        <v>-152636.14440651436</v>
      </c>
      <c r="D34">
        <f>'WL Moderate'!R19</f>
        <v>-189219.51972245393</v>
      </c>
      <c r="E34">
        <f>'WL High'!R19</f>
        <v>-193021.49384950192</v>
      </c>
    </row>
    <row r="35" spans="1:5" x14ac:dyDescent="0.15">
      <c r="A35">
        <f t="shared" si="0"/>
        <v>34</v>
      </c>
      <c r="B35">
        <f>'WL VeryLow'!R37</f>
        <v>-155537.92812295377</v>
      </c>
      <c r="C35">
        <f>'WL Low'!R20</f>
        <v>-157763.77214932468</v>
      </c>
      <c r="D35">
        <f>'WL Moderate'!R20</f>
        <v>-195314.69125866934</v>
      </c>
      <c r="E35">
        <f>'WL High'!R20</f>
        <v>-199212.36630958985</v>
      </c>
    </row>
    <row r="36" spans="1:5" x14ac:dyDescent="0.15">
      <c r="A36">
        <f t="shared" si="0"/>
        <v>35</v>
      </c>
      <c r="B36">
        <f>'WL VeryLow'!R38</f>
        <v>-160767.90862558945</v>
      </c>
      <c r="C36">
        <f>'WL Low'!R21</f>
        <v>-163054.82531210364</v>
      </c>
      <c r="D36">
        <f>'WL Moderate'!R21</f>
        <v>-201590.69278241525</v>
      </c>
      <c r="E36">
        <f>'WL High'!R21</f>
        <v>-205585.59735250758</v>
      </c>
    </row>
    <row r="37" spans="1:5" x14ac:dyDescent="0.15">
      <c r="A37">
        <f t="shared" si="0"/>
        <v>36</v>
      </c>
      <c r="B37">
        <f>'WL VeryLow'!R39</f>
        <v>-166165.38198428991</v>
      </c>
      <c r="C37">
        <f>'WL Low'!R22</f>
        <v>-168514.60501302796</v>
      </c>
      <c r="D37">
        <f>'WL Moderate'!R22</f>
        <v>-208053.18883322194</v>
      </c>
      <c r="E37">
        <f>'WL High'!R22</f>
        <v>-212146.89316452754</v>
      </c>
    </row>
    <row r="38" spans="1:5" x14ac:dyDescent="0.15">
      <c r="A38">
        <f t="shared" si="0"/>
        <v>37</v>
      </c>
      <c r="B38">
        <f>'WL VeryLow'!R40</f>
        <v>-171732.4208642891</v>
      </c>
      <c r="C38">
        <f>'WL Low'!R23</f>
        <v>-174145.05440751775</v>
      </c>
      <c r="D38">
        <f>'WL Moderate'!R23</f>
        <v>-214701.56689272015</v>
      </c>
      <c r="E38">
        <f>'WL High'!R23</f>
        <v>-218895.3449210785</v>
      </c>
    </row>
    <row r="39" spans="1:5" x14ac:dyDescent="0.15">
      <c r="A39">
        <f t="shared" si="0"/>
        <v>38</v>
      </c>
      <c r="B39">
        <f>'WL VeryLow'!R41</f>
        <v>-177464.77301062638</v>
      </c>
      <c r="C39">
        <f>'WL Low'!R24</f>
        <v>-179941.49793853721</v>
      </c>
      <c r="D39">
        <f>'WL Moderate'!R24</f>
        <v>-221523.0306343688</v>
      </c>
      <c r="E39">
        <f>'WL High'!R24</f>
        <v>-225817.21964828676</v>
      </c>
    </row>
    <row r="40" spans="1:5" x14ac:dyDescent="0.15">
      <c r="A40">
        <f t="shared" si="0"/>
        <v>39</v>
      </c>
      <c r="B40">
        <f>'WL VeryLow'!R42</f>
        <v>-183362.6081048421</v>
      </c>
      <c r="C40">
        <f>'WL Low'!R25</f>
        <v>-185903.87935843601</v>
      </c>
      <c r="D40">
        <f>'WL Moderate'!R25</f>
        <v>-228513.2106630418</v>
      </c>
      <c r="E40">
        <f>'WL High'!R25</f>
        <v>-232907.66146240733</v>
      </c>
    </row>
    <row r="41" spans="1:5" x14ac:dyDescent="0.15">
      <c r="A41">
        <f t="shared" si="0"/>
        <v>40</v>
      </c>
      <c r="B41">
        <f>'WL VeryLow'!R43</f>
        <v>-189431.79812131688</v>
      </c>
      <c r="C41">
        <f>'WL Low'!R26</f>
        <v>-192038.09740672965</v>
      </c>
      <c r="D41">
        <f>'WL Moderate'!R26</f>
        <v>-235678.51896735828</v>
      </c>
      <c r="E41">
        <f>'WL High'!R26</f>
        <v>-240173.15818559576</v>
      </c>
    </row>
    <row r="42" spans="1:5" x14ac:dyDescent="0.15">
      <c r="A42">
        <f t="shared" si="0"/>
        <v>41</v>
      </c>
      <c r="B42">
        <f>'WL VeryLow'!R44</f>
        <v>-195677.70644037012</v>
      </c>
      <c r="C42">
        <f>'WL Low'!R27</f>
        <v>-198349.51173855391</v>
      </c>
      <c r="D42">
        <f>'WL Moderate'!R27</f>
        <v>-243024.26573386285</v>
      </c>
      <c r="E42">
        <f>'WL High'!R27</f>
        <v>-247618.16202197687</v>
      </c>
    </row>
    <row r="43" spans="1:5" x14ac:dyDescent="0.15">
      <c r="A43">
        <f t="shared" si="0"/>
        <v>42</v>
      </c>
      <c r="B43">
        <f>'WL VeryLow'!R45</f>
        <v>-202099.76000210573</v>
      </c>
      <c r="C43">
        <f>'WL Low'!R28</f>
        <v>-204837.27180830939</v>
      </c>
      <c r="D43">
        <f>'WL Moderate'!R28</f>
        <v>-250544.41142768611</v>
      </c>
      <c r="E43">
        <f>'WL High'!R28</f>
        <v>-255236.83434763076</v>
      </c>
    </row>
    <row r="44" spans="1:5" x14ac:dyDescent="0.15">
      <c r="A44">
        <f t="shared" si="0"/>
        <v>43</v>
      </c>
      <c r="B44">
        <f>'WL VeryLow'!R46</f>
        <v>-208706.37260529952</v>
      </c>
      <c r="C44">
        <f>'WL Low'!R29</f>
        <v>-211509.9108888217</v>
      </c>
      <c r="D44">
        <f>'WL Moderate'!R29</f>
        <v>-258249.81566986872</v>
      </c>
      <c r="E44">
        <f>'WL High'!R29</f>
        <v>-263040.32738023362</v>
      </c>
    </row>
    <row r="45" spans="1:5" x14ac:dyDescent="0.15">
      <c r="A45">
        <f t="shared" si="0"/>
        <v>44</v>
      </c>
      <c r="B45">
        <f>'WL VeryLow'!R47</f>
        <v>-215497.90257709846</v>
      </c>
      <c r="C45">
        <f>'WL Low'!R30</f>
        <v>-218367.53938811173</v>
      </c>
      <c r="D45">
        <f>'WL Moderate'!R30</f>
        <v>-266136.03875565436</v>
      </c>
      <c r="E45">
        <f>'WL High'!R30</f>
        <v>-271023.70421974262</v>
      </c>
    </row>
    <row r="46" spans="1:5" x14ac:dyDescent="0.15">
      <c r="A46">
        <f t="shared" si="0"/>
        <v>45</v>
      </c>
      <c r="B46">
        <f>'WL VeryLow'!R48</f>
        <v>-222478.06742371965</v>
      </c>
      <c r="C46">
        <f>'WL Low'!R31</f>
        <v>-225413.7708007136</v>
      </c>
      <c r="D46">
        <f>'WL Moderate'!R31</f>
        <v>-274204.89208810561</v>
      </c>
      <c r="E46">
        <f>'WL High'!R31</f>
        <v>-279188.60274221568</v>
      </c>
    </row>
    <row r="47" spans="1:5" x14ac:dyDescent="0.15">
      <c r="A47">
        <f t="shared" si="0"/>
        <v>46</v>
      </c>
      <c r="B47">
        <f>'WL VeryLow'!R49</f>
        <v>-229649.68368043384</v>
      </c>
      <c r="C47">
        <f>'WL Low'!R32</f>
        <v>-232651.27135419167</v>
      </c>
      <c r="D47">
        <f>'WL Moderate'!R32</f>
        <v>-282456.42108333466</v>
      </c>
      <c r="E47">
        <f>'WL High'!R32</f>
        <v>-287534.80779868056</v>
      </c>
    </row>
    <row r="48" spans="1:5" x14ac:dyDescent="0.15">
      <c r="A48">
        <f t="shared" si="0"/>
        <v>47</v>
      </c>
      <c r="B48">
        <f>'WL VeryLow'!R50</f>
        <v>-237017.29231371611</v>
      </c>
      <c r="C48">
        <f>'WL Low'!R33</f>
        <v>-240084.50144591232</v>
      </c>
      <c r="D48">
        <f>'WL Moderate'!R33</f>
        <v>-290893.8145506006</v>
      </c>
      <c r="E48">
        <f>'WL High'!R33</f>
        <v>-296065.40876760113</v>
      </c>
    </row>
    <row r="49" spans="1:5" x14ac:dyDescent="0.15">
      <c r="A49">
        <f t="shared" si="0"/>
        <v>48</v>
      </c>
      <c r="B49">
        <f>'WL VeryLow'!R51</f>
        <v>-244577.42750262731</v>
      </c>
      <c r="C49">
        <f>'WL Low'!R34</f>
        <v>-247709.55793530986</v>
      </c>
      <c r="D49">
        <f>'WL Moderate'!R34</f>
        <v>-299505.34320936154</v>
      </c>
      <c r="E49">
        <f>'WL High'!R34</f>
        <v>-304767.84265914548</v>
      </c>
    </row>
    <row r="50" spans="1:5" x14ac:dyDescent="0.15">
      <c r="A50">
        <f t="shared" si="0"/>
        <v>49</v>
      </c>
      <c r="B50">
        <f>'WL VeryLow'!R52</f>
        <v>-252326.87104599457</v>
      </c>
      <c r="C50">
        <f>'WL Low'!R35</f>
        <v>-255522.79362084059</v>
      </c>
      <c r="D50">
        <f>'WL Moderate'!R35</f>
        <v>-308279.78993969556</v>
      </c>
      <c r="E50">
        <f>'WL High'!R35</f>
        <v>-313630.10288959672</v>
      </c>
    </row>
    <row r="51" spans="1:5" x14ac:dyDescent="0.15">
      <c r="A51">
        <f t="shared" si="0"/>
        <v>50</v>
      </c>
      <c r="B51">
        <f>'WL VeryLow'!R53</f>
        <v>-260270.05072375189</v>
      </c>
      <c r="C51">
        <f>'WL Low'!R36</f>
        <v>-263528.53567264194</v>
      </c>
      <c r="D51">
        <f>'WL Moderate'!R36</f>
        <v>-317220.05387154158</v>
      </c>
      <c r="E51">
        <f>'WL High'!R36</f>
        <v>-322655.00297013175</v>
      </c>
    </row>
    <row r="52" spans="1:5" x14ac:dyDescent="0.15">
      <c r="A52">
        <f t="shared" si="0"/>
        <v>51</v>
      </c>
      <c r="B52">
        <f>'WL VeryLow'!R54</f>
        <v>-268407.83833651076</v>
      </c>
      <c r="C52">
        <f>'WL Low'!R37</f>
        <v>-271727.39569337753</v>
      </c>
      <c r="D52">
        <f>'WL Moderate'!R37</f>
        <v>-326322.45749429445</v>
      </c>
      <c r="E52">
        <f>'WL High'!R37</f>
        <v>-331836.74010029802</v>
      </c>
    </row>
    <row r="53" spans="1:5" x14ac:dyDescent="0.15">
      <c r="A53">
        <f t="shared" si="0"/>
        <v>52</v>
      </c>
      <c r="B53">
        <f>'WL VeryLow'!R55</f>
        <v>-276743.5175695158</v>
      </c>
      <c r="C53">
        <f>'WL Low'!R38</f>
        <v>-280122.49608664995</v>
      </c>
      <c r="D53">
        <f>'WL Moderate'!R38</f>
        <v>-335587.73051716067</v>
      </c>
      <c r="E53">
        <f>'WL High'!R38</f>
        <v>-341177.4079491673</v>
      </c>
    </row>
    <row r="54" spans="1:5" x14ac:dyDescent="0.15">
      <c r="A54">
        <f t="shared" si="0"/>
        <v>53</v>
      </c>
      <c r="B54">
        <f>'WL VeryLow'!R56</f>
        <v>-285271.03533094528</v>
      </c>
      <c r="C54">
        <f>'WL Low'!R39</f>
        <v>-288707.21940868895</v>
      </c>
      <c r="D54">
        <f>'WL Moderate'!R39</f>
        <v>-344999.61674376688</v>
      </c>
      <c r="E54">
        <f>'WL High'!R39</f>
        <v>-350659.7640091409</v>
      </c>
    </row>
    <row r="55" spans="1:5" x14ac:dyDescent="0.15">
      <c r="A55">
        <f t="shared" si="0"/>
        <v>54</v>
      </c>
      <c r="B55">
        <f>'WL VeryLow'!R57</f>
        <v>-293983.84544595808</v>
      </c>
      <c r="C55">
        <f>'WL Low'!R40</f>
        <v>-297474.43403322768</v>
      </c>
      <c r="D55">
        <f>'WL Moderate'!R40</f>
        <v>-354541.10685155937</v>
      </c>
      <c r="E55">
        <f>'WL High'!R40</f>
        <v>-360265.80601713981</v>
      </c>
    </row>
    <row r="56" spans="1:5" x14ac:dyDescent="0.15">
      <c r="A56">
        <f t="shared" si="0"/>
        <v>55</v>
      </c>
      <c r="B56">
        <f>'WL VeryLow'!R58</f>
        <v>-302879.56411050103</v>
      </c>
      <c r="C56">
        <f>'WL Low'!R41</f>
        <v>-305143.40801649896</v>
      </c>
      <c r="D56">
        <f>'WL Moderate'!R41</f>
        <v>-364202.8318608554</v>
      </c>
      <c r="E56">
        <f>'WL High'!R41</f>
        <v>-369985.5587384876</v>
      </c>
    </row>
    <row r="57" spans="1:5" x14ac:dyDescent="0.15">
      <c r="A57">
        <f t="shared" si="0"/>
        <v>56</v>
      </c>
      <c r="B57">
        <f>'WL VeryLow'!R59</f>
        <v>-311949.34010891779</v>
      </c>
      <c r="C57">
        <f>'WL Low'!R42</f>
        <v>-315538.4197856838</v>
      </c>
      <c r="D57">
        <f>'WL Moderate'!R42</f>
        <v>-373963.88850987965</v>
      </c>
      <c r="E57">
        <f>'WL High'!R42</f>
        <v>-379796.99988545972</v>
      </c>
    </row>
    <row r="58" spans="1:5" x14ac:dyDescent="0.15">
      <c r="A58">
        <f t="shared" si="0"/>
        <v>57</v>
      </c>
      <c r="B58">
        <f>'WL VeryLow'!R60</f>
        <v>-321183.82722861087</v>
      </c>
      <c r="C58">
        <f>'WL Low'!R43</f>
        <v>-323489.04783120949</v>
      </c>
      <c r="D58">
        <f>'WL Moderate'!R43</f>
        <v>-383802.64002138458</v>
      </c>
      <c r="E58">
        <f>'WL High'!R43</f>
        <v>-389677.37058312609</v>
      </c>
    </row>
    <row r="59" spans="1:5" x14ac:dyDescent="0.15">
      <c r="A59">
        <f t="shared" si="0"/>
        <v>58</v>
      </c>
      <c r="B59">
        <f>'WL VeryLow'!R61</f>
        <v>-330589.45602326479</v>
      </c>
      <c r="C59">
        <f>'WL Low'!R44</f>
        <v>-334259.28250118624</v>
      </c>
      <c r="D59">
        <f>'WL Moderate'!R44</f>
        <v>-393725.63477183413</v>
      </c>
      <c r="E59">
        <f>'WL High'!R44</f>
        <v>-399633.40081326675</v>
      </c>
    </row>
    <row r="60" spans="1:5" x14ac:dyDescent="0.15">
      <c r="A60">
        <f t="shared" si="0"/>
        <v>59</v>
      </c>
      <c r="B60">
        <f>'WL VeryLow'!R62</f>
        <v>-340168.11747335299</v>
      </c>
      <c r="C60">
        <f>'WL Low'!R45</f>
        <v>-342495.19004659768</v>
      </c>
      <c r="D60">
        <f>'WL Moderate'!R45</f>
        <v>-403731.27736993122</v>
      </c>
      <c r="E60">
        <f>'WL High'!R45</f>
        <v>-409663.31450056162</v>
      </c>
    </row>
    <row r="61" spans="1:5" x14ac:dyDescent="0.15">
      <c r="A61">
        <f t="shared" si="0"/>
        <v>60</v>
      </c>
      <c r="B61">
        <f>'WL VeryLow'!R63</f>
        <v>-349915.47416411532</v>
      </c>
      <c r="C61">
        <f>'WL Low'!R46</f>
        <v>-353350.72582398931</v>
      </c>
      <c r="D61">
        <f>'WL Moderate'!R46</f>
        <v>-413806.95377080177</v>
      </c>
      <c r="E61">
        <f>'WL High'!R46</f>
        <v>-419753.83983760921</v>
      </c>
    </row>
    <row r="62" spans="1:5" x14ac:dyDescent="0.15">
      <c r="A62">
        <f t="shared" si="0"/>
        <v>61</v>
      </c>
      <c r="B62">
        <f>'WL VeryLow'!R64</f>
        <v>-359803.97362757067</v>
      </c>
      <c r="C62">
        <f>'WL Low'!R47</f>
        <v>-362135.3274464219</v>
      </c>
      <c r="D62">
        <f>'WL Moderate'!R47</f>
        <v>-423899.30088139343</v>
      </c>
      <c r="E62">
        <f>'WL High'!R47</f>
        <v>-429845.64774982078</v>
      </c>
    </row>
    <row r="63" spans="1:5" x14ac:dyDescent="0.15">
      <c r="A63">
        <f t="shared" si="0"/>
        <v>62</v>
      </c>
      <c r="B63">
        <f>'WL VeryLow'!R65</f>
        <v>-369835.37323435629</v>
      </c>
      <c r="C63">
        <f>'WL Low'!R48</f>
        <v>-373296.45096858352</v>
      </c>
      <c r="D63">
        <f>'WL Moderate'!R48</f>
        <v>-434006.3449770821</v>
      </c>
      <c r="E63">
        <f>'WL High'!R48</f>
        <v>-439939.6899623592</v>
      </c>
    </row>
    <row r="64" spans="1:5" x14ac:dyDescent="0.15">
      <c r="A64">
        <f t="shared" si="0"/>
        <v>63</v>
      </c>
      <c r="B64">
        <f>'WL VeryLow'!R66</f>
        <v>-380032.16418112523</v>
      </c>
      <c r="C64">
        <f>'WL Low'!R49</f>
        <v>-382340.41645165085</v>
      </c>
      <c r="D64">
        <f>'WL Moderate'!R49</f>
        <v>-444162.00025652768</v>
      </c>
      <c r="E64">
        <f>'WL High'!R49</f>
        <v>-450071.22527459275</v>
      </c>
    </row>
    <row r="65" spans="1:5" x14ac:dyDescent="0.15">
      <c r="A65">
        <f t="shared" si="0"/>
        <v>64</v>
      </c>
      <c r="B65">
        <f>'WL VeryLow'!R67</f>
        <v>-390389.00497137563</v>
      </c>
      <c r="C65">
        <f>'WL Low'!R50</f>
        <v>-393847.24234407395</v>
      </c>
      <c r="D65">
        <f>'WL Moderate'!R50</f>
        <v>-454351.56874594116</v>
      </c>
      <c r="E65">
        <f>'WL High'!R50</f>
        <v>-460224.78070060135</v>
      </c>
    </row>
    <row r="66" spans="1:5" x14ac:dyDescent="0.15">
      <c r="A66">
        <f t="shared" si="0"/>
        <v>65</v>
      </c>
      <c r="B66">
        <f>'WL VeryLow'!R68</f>
        <v>-400911.15506976261</v>
      </c>
      <c r="C66">
        <f>'WL Low'!R51</f>
        <v>-403165.76356545452</v>
      </c>
      <c r="D66">
        <f>'WL Moderate'!R51</f>
        <v>-464578.50149601785</v>
      </c>
      <c r="E66">
        <f>'WL High'!R51</f>
        <v>-470403.79843241296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21F8F-B25A-2F42-BE01-8AA82B09AF6C}">
  <sheetPr codeName="Sheet5">
    <tabColor rgb="FFFFFF00"/>
  </sheetPr>
  <dimension ref="A1:E96"/>
  <sheetViews>
    <sheetView zoomScale="125" workbookViewId="0">
      <selection activeCell="E30" sqref="E30"/>
    </sheetView>
  </sheetViews>
  <sheetFormatPr baseColWidth="10" defaultColWidth="11.5" defaultRowHeight="13" outlineLevelRow="1" x14ac:dyDescent="0.15"/>
  <cols>
    <col min="5" max="5" width="13.6640625" bestFit="1" customWidth="1"/>
  </cols>
  <sheetData>
    <row r="1" spans="1:5" x14ac:dyDescent="0.15">
      <c r="B1" s="1" t="s">
        <v>7</v>
      </c>
      <c r="C1" s="1" t="s">
        <v>8</v>
      </c>
      <c r="D1" s="1" t="s">
        <v>9</v>
      </c>
      <c r="E1" s="1" t="s">
        <v>10</v>
      </c>
    </row>
    <row r="2" spans="1:5" hidden="1" outlineLevel="1" x14ac:dyDescent="0.15">
      <c r="A2">
        <v>1</v>
      </c>
      <c r="B2" s="1"/>
    </row>
    <row r="3" spans="1:5" hidden="1" outlineLevel="1" x14ac:dyDescent="0.15">
      <c r="A3">
        <f>A2+1</f>
        <v>2</v>
      </c>
    </row>
    <row r="4" spans="1:5" hidden="1" outlineLevel="1" x14ac:dyDescent="0.15">
      <c r="A4">
        <f t="shared" ref="A4:A66" si="0">A3+1</f>
        <v>3</v>
      </c>
    </row>
    <row r="5" spans="1:5" hidden="1" outlineLevel="1" x14ac:dyDescent="0.15">
      <c r="A5">
        <f t="shared" si="0"/>
        <v>4</v>
      </c>
    </row>
    <row r="6" spans="1:5" hidden="1" outlineLevel="1" x14ac:dyDescent="0.15">
      <c r="A6">
        <f t="shared" si="0"/>
        <v>5</v>
      </c>
    </row>
    <row r="7" spans="1:5" hidden="1" outlineLevel="1" x14ac:dyDescent="0.15">
      <c r="A7">
        <f t="shared" si="0"/>
        <v>6</v>
      </c>
    </row>
    <row r="8" spans="1:5" hidden="1" outlineLevel="1" x14ac:dyDescent="0.15">
      <c r="A8">
        <f t="shared" si="0"/>
        <v>7</v>
      </c>
    </row>
    <row r="9" spans="1:5" hidden="1" outlineLevel="1" x14ac:dyDescent="0.15">
      <c r="A9">
        <f t="shared" si="0"/>
        <v>8</v>
      </c>
    </row>
    <row r="10" spans="1:5" hidden="1" outlineLevel="1" x14ac:dyDescent="0.15">
      <c r="A10">
        <f t="shared" si="0"/>
        <v>9</v>
      </c>
    </row>
    <row r="11" spans="1:5" hidden="1" outlineLevel="1" x14ac:dyDescent="0.15">
      <c r="A11">
        <f t="shared" si="0"/>
        <v>10</v>
      </c>
    </row>
    <row r="12" spans="1:5" hidden="1" outlineLevel="1" x14ac:dyDescent="0.15">
      <c r="A12">
        <f t="shared" si="0"/>
        <v>11</v>
      </c>
    </row>
    <row r="13" spans="1:5" hidden="1" outlineLevel="1" x14ac:dyDescent="0.15">
      <c r="A13">
        <f t="shared" si="0"/>
        <v>12</v>
      </c>
    </row>
    <row r="14" spans="1:5" hidden="1" outlineLevel="1" x14ac:dyDescent="0.15">
      <c r="A14">
        <f t="shared" si="0"/>
        <v>13</v>
      </c>
    </row>
    <row r="15" spans="1:5" hidden="1" outlineLevel="1" x14ac:dyDescent="0.15">
      <c r="A15">
        <f t="shared" si="0"/>
        <v>14</v>
      </c>
    </row>
    <row r="16" spans="1:5" hidden="1" outlineLevel="1" x14ac:dyDescent="0.15">
      <c r="A16">
        <f t="shared" si="0"/>
        <v>15</v>
      </c>
    </row>
    <row r="17" spans="1:5" hidden="1" outlineLevel="1" x14ac:dyDescent="0.15">
      <c r="A17">
        <f t="shared" si="0"/>
        <v>16</v>
      </c>
    </row>
    <row r="18" spans="1:5" hidden="1" outlineLevel="1" x14ac:dyDescent="0.15">
      <c r="A18">
        <f t="shared" si="0"/>
        <v>17</v>
      </c>
    </row>
    <row r="19" spans="1:5" collapsed="1" x14ac:dyDescent="0.15">
      <c r="A19">
        <f t="shared" si="0"/>
        <v>18</v>
      </c>
      <c r="B19">
        <v>-4623.9456587564155</v>
      </c>
      <c r="C19">
        <v>-4826.462259828485</v>
      </c>
      <c r="D19">
        <v>-8460.8850157987399</v>
      </c>
      <c r="E19">
        <v>-9013.872827792673</v>
      </c>
    </row>
    <row r="20" spans="1:5" x14ac:dyDescent="0.15">
      <c r="A20">
        <f t="shared" si="0"/>
        <v>19</v>
      </c>
      <c r="B20">
        <v>-4852.4975860105224</v>
      </c>
      <c r="C20">
        <v>-5076.9240287747698</v>
      </c>
      <c r="D20">
        <v>-9130.3593649731465</v>
      </c>
      <c r="E20">
        <v>-9742.7112053762849</v>
      </c>
    </row>
    <row r="21" spans="1:5" x14ac:dyDescent="0.15">
      <c r="A21">
        <f t="shared" si="0"/>
        <v>20</v>
      </c>
      <c r="B21">
        <v>-5087.3844122261125</v>
      </c>
      <c r="C21">
        <v>-5334.377203531516</v>
      </c>
      <c r="D21">
        <v>-9816.5057522717598</v>
      </c>
      <c r="E21">
        <v>-10489.800582218464</v>
      </c>
    </row>
    <row r="22" spans="1:5" x14ac:dyDescent="0.15">
      <c r="A22">
        <f t="shared" si="0"/>
        <v>21</v>
      </c>
      <c r="B22">
        <v>-5336.9477030426369</v>
      </c>
      <c r="C22">
        <v>-5606.9949120780784</v>
      </c>
      <c r="D22">
        <v>-10523.620291737265</v>
      </c>
      <c r="E22">
        <v>-11259.00156779636</v>
      </c>
    </row>
    <row r="23" spans="1:5" x14ac:dyDescent="0.15">
      <c r="A23">
        <f t="shared" si="0"/>
        <v>22</v>
      </c>
      <c r="B23">
        <v>-5605.7102780803034</v>
      </c>
      <c r="C23">
        <v>-5899.3266223692362</v>
      </c>
      <c r="D23">
        <v>-11255.260688824474</v>
      </c>
      <c r="E23">
        <v>-12054.003046410506</v>
      </c>
    </row>
    <row r="24" spans="1:5" x14ac:dyDescent="0.15">
      <c r="A24">
        <f t="shared" si="0"/>
        <v>23</v>
      </c>
      <c r="B24">
        <v>-5901.3052061463823</v>
      </c>
      <c r="C24">
        <v>-6218.8632063879795</v>
      </c>
      <c r="D24">
        <v>-12016.906709565785</v>
      </c>
      <c r="E24">
        <v>-12879.878198409224</v>
      </c>
    </row>
    <row r="25" spans="1:5" x14ac:dyDescent="0.15">
      <c r="A25">
        <f t="shared" si="0"/>
        <v>24</v>
      </c>
      <c r="B25">
        <v>-6231.8163250670932</v>
      </c>
      <c r="C25">
        <v>-6573.8785080024927</v>
      </c>
      <c r="D25">
        <v>-12819.081942835646</v>
      </c>
      <c r="E25">
        <v>-13747.725570595869</v>
      </c>
    </row>
    <row r="26" spans="1:5" x14ac:dyDescent="0.15">
      <c r="A26">
        <f t="shared" si="0"/>
        <v>25</v>
      </c>
      <c r="B26">
        <v>-6611.3945471527304</v>
      </c>
      <c r="C26">
        <v>-6978.8766950396357</v>
      </c>
      <c r="D26">
        <v>-13683.54968739278</v>
      </c>
      <c r="E26">
        <v>-14680.24541067736</v>
      </c>
    </row>
    <row r="27" spans="1:5" x14ac:dyDescent="0.15">
      <c r="A27">
        <f t="shared" si="0"/>
        <v>26</v>
      </c>
      <c r="B27">
        <v>-7044.6476389083555</v>
      </c>
      <c r="C27">
        <v>-7438.6272234178114</v>
      </c>
      <c r="D27">
        <v>-14617.86731673336</v>
      </c>
      <c r="E27">
        <v>-15685.44903804217</v>
      </c>
    </row>
    <row r="28" spans="1:5" x14ac:dyDescent="0.15">
      <c r="A28">
        <f t="shared" si="0"/>
        <v>27</v>
      </c>
      <c r="B28">
        <v>-7531.7646391013541</v>
      </c>
      <c r="C28">
        <v>-7953.2310651206581</v>
      </c>
      <c r="D28">
        <v>-15620.220541588229</v>
      </c>
      <c r="E28">
        <v>-16761.322409452536</v>
      </c>
    </row>
    <row r="29" spans="1:5" x14ac:dyDescent="0.15">
      <c r="A29">
        <f t="shared" si="0"/>
        <v>28</v>
      </c>
      <c r="B29">
        <v>-8078.4370191260896</v>
      </c>
      <c r="C29">
        <v>-8530.7022617461516</v>
      </c>
      <c r="D29">
        <v>-16743.671159111458</v>
      </c>
      <c r="E29">
        <v>-17966.923750029397</v>
      </c>
    </row>
    <row r="30" spans="1:5" x14ac:dyDescent="0.15">
      <c r="A30">
        <f t="shared" si="0"/>
        <v>29</v>
      </c>
      <c r="B30">
        <v>-8692.7220515847457</v>
      </c>
      <c r="C30">
        <v>-9179.5288701083409</v>
      </c>
      <c r="D30">
        <v>-18004.226691559688</v>
      </c>
      <c r="E30">
        <v>-19319.325156430979</v>
      </c>
    </row>
    <row r="31" spans="1:5" x14ac:dyDescent="0.15">
      <c r="A31">
        <f t="shared" si="0"/>
        <v>30</v>
      </c>
      <c r="B31">
        <v>-9379.8363279889163</v>
      </c>
      <c r="C31">
        <v>-9905.1337508575707</v>
      </c>
      <c r="D31">
        <v>-19411.799139821942</v>
      </c>
      <c r="E31">
        <v>-20828.845382212377</v>
      </c>
    </row>
    <row r="32" spans="1:5" x14ac:dyDescent="0.15">
      <c r="A32">
        <f t="shared" si="0"/>
        <v>31</v>
      </c>
      <c r="B32">
        <v>-10145.213143151237</v>
      </c>
      <c r="C32">
        <v>-10713.251970616964</v>
      </c>
      <c r="D32">
        <v>-20976.781203209306</v>
      </c>
      <c r="E32">
        <v>-22506.58263542223</v>
      </c>
    </row>
    <row r="33" spans="1:5" x14ac:dyDescent="0.15">
      <c r="A33">
        <f t="shared" si="0"/>
        <v>32</v>
      </c>
      <c r="B33">
        <v>-10990.534217193059</v>
      </c>
      <c r="C33">
        <v>-11605.636830229098</v>
      </c>
      <c r="D33">
        <v>-22701.676674394304</v>
      </c>
      <c r="E33">
        <v>-24355.094880841054</v>
      </c>
    </row>
    <row r="34" spans="1:5" x14ac:dyDescent="0.15">
      <c r="A34">
        <f t="shared" si="0"/>
        <v>33</v>
      </c>
      <c r="B34">
        <v>-11925.168574702851</v>
      </c>
      <c r="C34">
        <v>-12592.220843141477</v>
      </c>
      <c r="D34">
        <v>-24604.661560432753</v>
      </c>
      <c r="E34">
        <v>-26393.93615572725</v>
      </c>
    </row>
    <row r="35" spans="1:5" x14ac:dyDescent="0.15">
      <c r="A35">
        <f t="shared" si="0"/>
        <v>34</v>
      </c>
      <c r="B35">
        <v>-12963.285374108733</v>
      </c>
      <c r="C35">
        <v>-13687.909551076023</v>
      </c>
      <c r="D35">
        <v>-26713.200353181022</v>
      </c>
      <c r="E35">
        <v>-28652.286197338799</v>
      </c>
    </row>
    <row r="36" spans="1:5" x14ac:dyDescent="0.15">
      <c r="A36">
        <f t="shared" si="0"/>
        <v>35</v>
      </c>
      <c r="B36">
        <v>-14112.557967880566</v>
      </c>
      <c r="C36">
        <v>-14900.740054894519</v>
      </c>
      <c r="D36">
        <v>-29041.117649740219</v>
      </c>
      <c r="E36">
        <v>-31144.652609546549</v>
      </c>
    </row>
    <row r="37" spans="1:5" x14ac:dyDescent="0.15">
      <c r="A37">
        <f t="shared" si="0"/>
        <v>36</v>
      </c>
      <c r="B37">
        <v>-15388.867930466906</v>
      </c>
      <c r="C37">
        <v>-16247.447570856937</v>
      </c>
      <c r="D37">
        <v>-31618.580232607026</v>
      </c>
      <c r="E37">
        <v>-33903.144889123098</v>
      </c>
    </row>
    <row r="38" spans="1:5" x14ac:dyDescent="0.15">
      <c r="A38">
        <f t="shared" si="0"/>
        <v>37</v>
      </c>
      <c r="B38">
        <v>-16806.193343395113</v>
      </c>
      <c r="C38">
        <v>-17742.722015538919</v>
      </c>
      <c r="D38">
        <v>-34471.196481043873</v>
      </c>
      <c r="E38">
        <v>-36954.840935327928</v>
      </c>
    </row>
    <row r="39" spans="1:5" x14ac:dyDescent="0.15">
      <c r="A39">
        <f t="shared" si="0"/>
        <v>38</v>
      </c>
      <c r="B39">
        <v>-18363.512776131956</v>
      </c>
      <c r="C39">
        <v>-19385.33198041502</v>
      </c>
      <c r="D39">
        <v>-37593.594690065962</v>
      </c>
      <c r="E39">
        <v>-40293.339849056625</v>
      </c>
    </row>
    <row r="40" spans="1:5" x14ac:dyDescent="0.15">
      <c r="A40">
        <f t="shared" si="0"/>
        <v>39</v>
      </c>
      <c r="B40">
        <v>-20066.942436110749</v>
      </c>
      <c r="C40">
        <v>-21181.688529374227</v>
      </c>
      <c r="D40">
        <v>-40994.682962452891</v>
      </c>
      <c r="E40">
        <v>-43927.852274972545</v>
      </c>
    </row>
    <row r="41" spans="1:5" x14ac:dyDescent="0.15">
      <c r="A41">
        <f t="shared" si="0"/>
        <v>40</v>
      </c>
      <c r="B41">
        <v>-21933.051152833559</v>
      </c>
      <c r="C41">
        <v>-23149.182637097692</v>
      </c>
      <c r="D41">
        <v>-44703.61424192071</v>
      </c>
      <c r="E41">
        <v>-47889.070337873796</v>
      </c>
    </row>
    <row r="42" spans="1:5" x14ac:dyDescent="0.15">
      <c r="A42">
        <f t="shared" si="0"/>
        <v>41</v>
      </c>
      <c r="B42">
        <v>-23993.720428311863</v>
      </c>
      <c r="C42">
        <v>-25321.471046864983</v>
      </c>
      <c r="D42">
        <v>-48778.967805440552</v>
      </c>
      <c r="E42">
        <v>-52239.413795962762</v>
      </c>
    </row>
    <row r="43" spans="1:5" x14ac:dyDescent="0.15">
      <c r="A43">
        <f t="shared" si="0"/>
        <v>42</v>
      </c>
      <c r="B43">
        <v>-26258.176978070114</v>
      </c>
      <c r="C43">
        <v>-27707.900022107417</v>
      </c>
      <c r="D43">
        <v>-53232.140341690327</v>
      </c>
      <c r="E43">
        <v>-56989.521463296056</v>
      </c>
    </row>
    <row r="44" spans="1:5" x14ac:dyDescent="0.15">
      <c r="A44">
        <f t="shared" si="0"/>
        <v>43</v>
      </c>
      <c r="B44">
        <v>-28731.3298832078</v>
      </c>
      <c r="C44">
        <v>-30313.217029998053</v>
      </c>
      <c r="D44">
        <v>-58065.54649365411</v>
      </c>
      <c r="E44">
        <v>-62140.282162719966</v>
      </c>
    </row>
    <row r="45" spans="1:5" x14ac:dyDescent="0.15">
      <c r="A45">
        <f t="shared" si="0"/>
        <v>44</v>
      </c>
      <c r="B45">
        <v>-31428.014513152943</v>
      </c>
      <c r="C45">
        <v>-33153.066009181952</v>
      </c>
      <c r="D45">
        <v>-63300.620301078925</v>
      </c>
      <c r="E45">
        <v>-67714.186231435524</v>
      </c>
    </row>
    <row r="46" spans="1:5" x14ac:dyDescent="0.15">
      <c r="A46">
        <f t="shared" si="0"/>
        <v>45</v>
      </c>
      <c r="B46">
        <v>-34361.52889409387</v>
      </c>
      <c r="C46">
        <v>-36241.086422169479</v>
      </c>
      <c r="D46">
        <v>-68953.821681030604</v>
      </c>
      <c r="E46">
        <v>-73727.181385150296</v>
      </c>
    </row>
    <row r="47" spans="1:5" x14ac:dyDescent="0.15">
      <c r="A47">
        <f t="shared" si="0"/>
        <v>46</v>
      </c>
      <c r="B47">
        <v>-37554.523768681865</v>
      </c>
      <c r="C47">
        <v>-39600.933521339233</v>
      </c>
      <c r="D47">
        <v>-75058.267709832202</v>
      </c>
      <c r="E47">
        <v>-80213.378949642763</v>
      </c>
    </row>
    <row r="48" spans="1:5" x14ac:dyDescent="0.15">
      <c r="A48">
        <f t="shared" si="0"/>
        <v>47</v>
      </c>
      <c r="B48">
        <v>-41046.57807480725</v>
      </c>
      <c r="C48">
        <v>-43271.137345784759</v>
      </c>
      <c r="D48">
        <v>-81620.131354254205</v>
      </c>
      <c r="E48">
        <v>-87173.56851007021</v>
      </c>
    </row>
    <row r="49" spans="1:5" x14ac:dyDescent="0.15">
      <c r="A49">
        <f t="shared" si="0"/>
        <v>48</v>
      </c>
      <c r="B49">
        <v>-44848.639597729947</v>
      </c>
      <c r="C49">
        <v>-47261.84429277922</v>
      </c>
      <c r="D49">
        <v>-88632.795453181359</v>
      </c>
      <c r="E49">
        <v>-94598.484280844626</v>
      </c>
    </row>
    <row r="50" spans="1:5" x14ac:dyDescent="0.15">
      <c r="A50">
        <f t="shared" si="0"/>
        <v>49</v>
      </c>
      <c r="B50">
        <v>-48969.820839686545</v>
      </c>
      <c r="C50">
        <v>-51581.506317860963</v>
      </c>
      <c r="D50">
        <v>-96086.464356264929</v>
      </c>
      <c r="E50">
        <v>-102475.26730354593</v>
      </c>
    </row>
    <row r="51" spans="1:5" x14ac:dyDescent="0.15">
      <c r="A51">
        <f t="shared" si="0"/>
        <v>50</v>
      </c>
      <c r="B51">
        <v>-53445.751676603402</v>
      </c>
      <c r="C51">
        <v>-56266.465457395912</v>
      </c>
      <c r="D51">
        <v>-104017.31853718664</v>
      </c>
      <c r="E51">
        <v>-110840.00667896123</v>
      </c>
    </row>
    <row r="52" spans="1:5" x14ac:dyDescent="0.15">
      <c r="A52">
        <f t="shared" si="0"/>
        <v>51</v>
      </c>
      <c r="B52">
        <v>-58312.657984296755</v>
      </c>
      <c r="C52">
        <v>-61353.289216331126</v>
      </c>
      <c r="D52">
        <v>-112456.64001942764</v>
      </c>
      <c r="E52">
        <v>-119722.68452867623</v>
      </c>
    </row>
    <row r="53" spans="1:5" x14ac:dyDescent="0.15">
      <c r="A53">
        <f t="shared" si="0"/>
        <v>52</v>
      </c>
      <c r="B53">
        <v>-63619.351135941586</v>
      </c>
      <c r="C53">
        <v>-66891.498495718275</v>
      </c>
      <c r="D53">
        <v>-121451.80951302242</v>
      </c>
      <c r="E53">
        <v>-129169.85970421121</v>
      </c>
    </row>
    <row r="54" spans="1:5" x14ac:dyDescent="0.15">
      <c r="A54">
        <f t="shared" si="0"/>
        <v>53</v>
      </c>
      <c r="B54">
        <v>-69412.548520236043</v>
      </c>
      <c r="C54">
        <v>-72928.078014251892</v>
      </c>
      <c r="D54">
        <v>-131037.1776376849</v>
      </c>
      <c r="E54">
        <v>-139213.74049688815</v>
      </c>
    </row>
    <row r="55" spans="1:5" x14ac:dyDescent="0.15">
      <c r="A55">
        <f t="shared" si="0"/>
        <v>54</v>
      </c>
      <c r="B55">
        <v>-75744.413122104917</v>
      </c>
      <c r="C55">
        <v>-79515.283050604863</v>
      </c>
      <c r="D55">
        <v>-141247.32867601377</v>
      </c>
      <c r="E55">
        <v>-149885.97219250066</v>
      </c>
    </row>
    <row r="56" spans="1:5" x14ac:dyDescent="0.15">
      <c r="A56">
        <f t="shared" si="0"/>
        <v>55</v>
      </c>
      <c r="B56">
        <v>-82697.266339722788</v>
      </c>
      <c r="C56">
        <v>-86736.511240345804</v>
      </c>
      <c r="D56">
        <v>-152155.13773240236</v>
      </c>
      <c r="E56">
        <v>-161257.82885735776</v>
      </c>
    </row>
    <row r="57" spans="1:5" x14ac:dyDescent="0.15">
      <c r="A57">
        <f t="shared" si="0"/>
        <v>56</v>
      </c>
      <c r="B57">
        <v>-90334.77239355979</v>
      </c>
      <c r="C57">
        <v>-94654.668127335681</v>
      </c>
      <c r="D57">
        <v>-163788.54133301135</v>
      </c>
      <c r="E57">
        <v>-173351.33897246729</v>
      </c>
    </row>
    <row r="58" spans="1:5" x14ac:dyDescent="0.15">
      <c r="A58">
        <f t="shared" si="0"/>
        <v>57</v>
      </c>
      <c r="B58">
        <v>-98720.466140665099</v>
      </c>
      <c r="C58">
        <v>-103332.07206924743</v>
      </c>
      <c r="D58">
        <v>-176162.81907491249</v>
      </c>
      <c r="E58">
        <v>-186174.75508669269</v>
      </c>
    </row>
    <row r="59" spans="1:5" x14ac:dyDescent="0.15">
      <c r="A59">
        <f t="shared" si="0"/>
        <v>58</v>
      </c>
      <c r="B59">
        <v>-107943.51457575159</v>
      </c>
      <c r="C59">
        <v>-112857.0281357269</v>
      </c>
      <c r="D59">
        <v>-189322.05633860928</v>
      </c>
      <c r="E59">
        <v>-199765.31194952936</v>
      </c>
    </row>
    <row r="60" spans="1:5" x14ac:dyDescent="0.15">
      <c r="A60">
        <f t="shared" si="0"/>
        <v>59</v>
      </c>
      <c r="B60">
        <v>-118057.55382912871</v>
      </c>
      <c r="C60">
        <v>-123279.83354635556</v>
      </c>
      <c r="D60">
        <v>-203243.8473414843</v>
      </c>
      <c r="E60">
        <v>-214089.3995887143</v>
      </c>
    </row>
    <row r="61" spans="1:5" x14ac:dyDescent="0.15">
      <c r="A61">
        <f t="shared" si="0"/>
        <v>60</v>
      </c>
      <c r="B61">
        <v>-129096.06835041683</v>
      </c>
      <c r="C61">
        <v>-134629.54335738238</v>
      </c>
      <c r="D61">
        <v>-217866.57525797369</v>
      </c>
      <c r="E61">
        <v>-229073.15428585972</v>
      </c>
    </row>
    <row r="62" spans="1:5" x14ac:dyDescent="0.15">
      <c r="A62">
        <f t="shared" si="0"/>
        <v>61</v>
      </c>
      <c r="B62">
        <v>-141034.43045036885</v>
      </c>
      <c r="C62">
        <v>-146874.48556678151</v>
      </c>
      <c r="D62">
        <v>-233037.69884288302</v>
      </c>
      <c r="E62">
        <v>-244549.16943515828</v>
      </c>
    </row>
    <row r="63" spans="1:5" x14ac:dyDescent="0.15">
      <c r="A63">
        <f t="shared" si="0"/>
        <v>62</v>
      </c>
      <c r="B63">
        <v>-153875.60282490091</v>
      </c>
      <c r="C63">
        <v>-160011.67774567098</v>
      </c>
      <c r="D63">
        <v>-248655.09559729064</v>
      </c>
      <c r="E63">
        <v>-260403.99062705235</v>
      </c>
    </row>
    <row r="64" spans="1:5" x14ac:dyDescent="0.15">
      <c r="A64">
        <f t="shared" si="0"/>
        <v>63</v>
      </c>
      <c r="B64">
        <v>-167658.28625997287</v>
      </c>
      <c r="C64">
        <v>-174074.78233815412</v>
      </c>
      <c r="D64">
        <v>-264668.730716096</v>
      </c>
      <c r="E64">
        <v>-276578.86038185738</v>
      </c>
    </row>
    <row r="65" spans="1:5" x14ac:dyDescent="0.15">
      <c r="A65">
        <f t="shared" si="0"/>
        <v>64</v>
      </c>
      <c r="B65">
        <v>-182369.92698476414</v>
      </c>
      <c r="C65">
        <v>-189043.75117080437</v>
      </c>
      <c r="D65">
        <v>-280952.38641257084</v>
      </c>
      <c r="E65">
        <v>-292937.41052201542</v>
      </c>
    </row>
    <row r="66" spans="1:5" x14ac:dyDescent="0.15">
      <c r="A66">
        <f t="shared" si="0"/>
        <v>65</v>
      </c>
      <c r="B66">
        <v>-197992.29365420897</v>
      </c>
      <c r="C66">
        <v>-204892.59875663725</v>
      </c>
      <c r="D66">
        <v>-297384.30836832756</v>
      </c>
      <c r="E66">
        <v>-309350.05425468413</v>
      </c>
    </row>
    <row r="96" spans="5:5" x14ac:dyDescent="0.15">
      <c r="E9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15C0C-C319-EF42-BD38-6C4A2B19ADB5}">
  <sheetPr codeName="Sheet4">
    <tabColor rgb="FFFFFF00"/>
  </sheetPr>
  <dimension ref="A1:E49"/>
  <sheetViews>
    <sheetView workbookViewId="0">
      <selection activeCell="H17" sqref="H17"/>
    </sheetView>
  </sheetViews>
  <sheetFormatPr baseColWidth="10" defaultColWidth="11.5" defaultRowHeight="13" x14ac:dyDescent="0.15"/>
  <cols>
    <col min="2" max="2" width="21.33203125" customWidth="1"/>
  </cols>
  <sheetData>
    <row r="1" spans="1:5" x14ac:dyDescent="0.15">
      <c r="B1" s="1" t="s">
        <v>7</v>
      </c>
      <c r="C1" s="1" t="s">
        <v>8</v>
      </c>
      <c r="D1" s="1" t="s">
        <v>31</v>
      </c>
      <c r="E1" s="1" t="s">
        <v>10</v>
      </c>
    </row>
    <row r="2" spans="1:5" x14ac:dyDescent="0.15">
      <c r="A2">
        <v>18</v>
      </c>
      <c r="B2">
        <v>-92359.037725494476</v>
      </c>
      <c r="C2">
        <v>-93754.024810302813</v>
      </c>
      <c r="D2">
        <v>-117787.15796972503</v>
      </c>
      <c r="E2">
        <v>-120393.08686001172</v>
      </c>
    </row>
    <row r="3" spans="1:5" x14ac:dyDescent="0.15">
      <c r="A3">
        <f t="shared" ref="A3:A49" si="0">A2+1</f>
        <v>19</v>
      </c>
      <c r="B3">
        <v>-95469.795077147035</v>
      </c>
      <c r="C3">
        <v>-96916.139336775625</v>
      </c>
      <c r="D3">
        <v>-121834.06478896321</v>
      </c>
      <c r="E3">
        <v>-124535.93230624151</v>
      </c>
    </row>
    <row r="4" spans="1:5" x14ac:dyDescent="0.15">
      <c r="A4">
        <f t="shared" si="0"/>
        <v>20</v>
      </c>
      <c r="B4">
        <v>-98665.14956258623</v>
      </c>
      <c r="C4">
        <v>-100163.13157509585</v>
      </c>
      <c r="D4">
        <v>-125966.48017910711</v>
      </c>
      <c r="E4">
        <v>-128763.84524721681</v>
      </c>
    </row>
    <row r="5" spans="1:5" x14ac:dyDescent="0.15">
      <c r="A5">
        <f t="shared" si="0"/>
        <v>21</v>
      </c>
      <c r="B5">
        <v>-101956.44907922014</v>
      </c>
      <c r="C5">
        <v>-103506.07993981686</v>
      </c>
      <c r="D5">
        <v>-130190.13628332729</v>
      </c>
      <c r="E5">
        <v>-133081.89445154386</v>
      </c>
    </row>
    <row r="6" spans="1:5" x14ac:dyDescent="0.15">
      <c r="A6">
        <f t="shared" si="0"/>
        <v>22</v>
      </c>
      <c r="B6">
        <v>-105347.41334124566</v>
      </c>
      <c r="C6">
        <v>-106948.44095582358</v>
      </c>
      <c r="D6">
        <v>-134503.24964697572</v>
      </c>
      <c r="E6">
        <v>-137487.64463745494</v>
      </c>
    </row>
    <row r="7" spans="1:5" x14ac:dyDescent="0.15">
      <c r="A7">
        <f t="shared" si="0"/>
        <v>23</v>
      </c>
      <c r="B7">
        <v>-108849.6548780314</v>
      </c>
      <c r="C7">
        <v>-110501.72176475651</v>
      </c>
      <c r="D7">
        <v>-138915.25700475046</v>
      </c>
      <c r="E7">
        <v>-141990.27905495232</v>
      </c>
    </row>
    <row r="8" spans="1:5" x14ac:dyDescent="0.15">
      <c r="A8">
        <f t="shared" si="0"/>
        <v>24</v>
      </c>
      <c r="B8">
        <v>-112470.96496432203</v>
      </c>
      <c r="C8">
        <v>-114173.62832363552</v>
      </c>
      <c r="D8">
        <v>-143432.17426699161</v>
      </c>
      <c r="E8">
        <v>-146595.6055151867</v>
      </c>
    </row>
    <row r="9" spans="1:5" x14ac:dyDescent="0.15">
      <c r="A9">
        <f t="shared" si="0"/>
        <v>25</v>
      </c>
      <c r="B9">
        <v>-116227.07729650151</v>
      </c>
      <c r="C9">
        <v>-117980.13397125751</v>
      </c>
      <c r="D9">
        <v>-148074.70468505603</v>
      </c>
      <c r="E9">
        <v>-151324.91419295105</v>
      </c>
    </row>
    <row r="10" spans="1:5" x14ac:dyDescent="0.15">
      <c r="A10">
        <f t="shared" si="0"/>
        <v>26</v>
      </c>
      <c r="B10">
        <v>-120122.54572866233</v>
      </c>
      <c r="C10">
        <v>-121925.77913619022</v>
      </c>
      <c r="D10">
        <v>-152847.08104900585</v>
      </c>
      <c r="E10">
        <v>-156182.39671048784</v>
      </c>
    </row>
    <row r="11" spans="1:5" x14ac:dyDescent="0.15">
      <c r="A11">
        <f t="shared" si="0"/>
        <v>27</v>
      </c>
      <c r="B11">
        <v>-124157.83629863281</v>
      </c>
      <c r="C11">
        <v>-126010.80982420682</v>
      </c>
      <c r="D11">
        <v>-157745.18201709291</v>
      </c>
      <c r="E11">
        <v>-161163.39013154129</v>
      </c>
    </row>
    <row r="12" spans="1:5" x14ac:dyDescent="0.15">
      <c r="A12">
        <f t="shared" si="0"/>
        <v>28</v>
      </c>
      <c r="B12">
        <v>-128334.79020188343</v>
      </c>
      <c r="C12">
        <v>-130239.10202117664</v>
      </c>
      <c r="D12">
        <v>-162812.46317035839</v>
      </c>
      <c r="E12">
        <v>-166316.18615707738</v>
      </c>
    </row>
    <row r="13" spans="1:5" x14ac:dyDescent="0.15">
      <c r="A13">
        <f t="shared" si="0"/>
        <v>29</v>
      </c>
      <c r="B13">
        <v>-132657.34377831867</v>
      </c>
      <c r="C13">
        <v>-134614.59596035595</v>
      </c>
      <c r="D13">
        <v>-168052.78339200246</v>
      </c>
      <c r="E13">
        <v>-171644.61773561194</v>
      </c>
    </row>
    <row r="14" spans="1:5" x14ac:dyDescent="0.15">
      <c r="A14">
        <f t="shared" si="0"/>
        <v>30</v>
      </c>
      <c r="B14">
        <v>-137130.30656777931</v>
      </c>
      <c r="C14">
        <v>-139142.13976485623</v>
      </c>
      <c r="D14">
        <v>-173471.59006672222</v>
      </c>
      <c r="E14">
        <v>-177154.19015967756</v>
      </c>
    </row>
    <row r="15" spans="1:5" x14ac:dyDescent="0.15">
      <c r="A15">
        <f t="shared" si="0"/>
        <v>31</v>
      </c>
      <c r="B15">
        <v>-141756.60609620769</v>
      </c>
      <c r="C15">
        <v>-143824.60577555443</v>
      </c>
      <c r="D15">
        <v>-179070.52337442388</v>
      </c>
      <c r="E15">
        <v>-182846.37720794219</v>
      </c>
    </row>
    <row r="16" spans="1:5" x14ac:dyDescent="0.15">
      <c r="A16">
        <f t="shared" si="0"/>
        <v>32</v>
      </c>
      <c r="B16">
        <v>-146536.14819959676</v>
      </c>
      <c r="C16">
        <v>-148661.69881551928</v>
      </c>
      <c r="D16">
        <v>-184845.22301573411</v>
      </c>
      <c r="E16">
        <v>-188716.30692556413</v>
      </c>
    </row>
    <row r="17" spans="1:5" x14ac:dyDescent="0.15">
      <c r="A17">
        <f t="shared" si="0"/>
        <v>33</v>
      </c>
      <c r="B17">
        <v>-151471.25245551931</v>
      </c>
      <c r="C17">
        <v>-153655.64407401098</v>
      </c>
      <c r="D17">
        <v>-190795.94827591683</v>
      </c>
      <c r="E17">
        <v>-194763.98615404067</v>
      </c>
    </row>
    <row r="18" spans="1:5" x14ac:dyDescent="0.15">
      <c r="A18">
        <f t="shared" si="0"/>
        <v>34</v>
      </c>
      <c r="B18">
        <v>-156568.07757012767</v>
      </c>
      <c r="C18">
        <v>-158812.67696333825</v>
      </c>
      <c r="D18">
        <v>-196930.3063106341</v>
      </c>
      <c r="E18">
        <v>-200997.1781418891</v>
      </c>
    </row>
    <row r="19" spans="1:5" x14ac:dyDescent="0.15">
      <c r="A19">
        <f t="shared" si="0"/>
        <v>35</v>
      </c>
      <c r="B19">
        <v>-161827.802465165</v>
      </c>
      <c r="C19">
        <v>-164133.81716847024</v>
      </c>
      <c r="D19">
        <v>-203246.11776972946</v>
      </c>
      <c r="E19">
        <v>-207413.30407014603</v>
      </c>
    </row>
    <row r="20" spans="1:5" x14ac:dyDescent="0.15">
      <c r="A20">
        <f t="shared" si="0"/>
        <v>36</v>
      </c>
      <c r="B20">
        <v>-167255.72196523956</v>
      </c>
      <c r="C20">
        <v>-169624.3832951595</v>
      </c>
      <c r="D20">
        <v>-209749.06641139885</v>
      </c>
      <c r="E20">
        <v>-214018.08374953107</v>
      </c>
    </row>
    <row r="21" spans="1:5" x14ac:dyDescent="0.15">
      <c r="A21">
        <f t="shared" si="0"/>
        <v>37</v>
      </c>
      <c r="B21">
        <v>-172853.86713269222</v>
      </c>
      <c r="C21">
        <v>-175286.2741598837</v>
      </c>
      <c r="D21">
        <v>-216438.41566718646</v>
      </c>
      <c r="E21">
        <v>-220810.45456792956</v>
      </c>
    </row>
    <row r="22" spans="1:5" x14ac:dyDescent="0.15">
      <c r="A22">
        <f t="shared" si="0"/>
        <v>38</v>
      </c>
      <c r="B22">
        <v>-178617.83051675433</v>
      </c>
      <c r="C22">
        <v>-181114.65139966769</v>
      </c>
      <c r="D22">
        <v>-223300.97481084804</v>
      </c>
      <c r="E22">
        <v>-227776.21285545998</v>
      </c>
    </row>
    <row r="23" spans="1:5" x14ac:dyDescent="0.15">
      <c r="A23">
        <f t="shared" si="0"/>
        <v>39</v>
      </c>
      <c r="B23">
        <v>-184547.70391378409</v>
      </c>
      <c r="C23">
        <v>-187109.37669222339</v>
      </c>
      <c r="D23">
        <v>-230332.17245674843</v>
      </c>
      <c r="E23">
        <v>-234910.25404559178</v>
      </c>
    </row>
    <row r="24" spans="1:5" x14ac:dyDescent="0.15">
      <c r="A24">
        <f t="shared" si="0"/>
        <v>40</v>
      </c>
      <c r="B24">
        <v>-190649.38006048169</v>
      </c>
      <c r="C24">
        <v>-193276.36961555941</v>
      </c>
      <c r="D24">
        <v>-237538.45708736463</v>
      </c>
      <c r="E24">
        <v>-242219.09466795158</v>
      </c>
    </row>
    <row r="25" spans="1:5" x14ac:dyDescent="0.15">
      <c r="A25">
        <f t="shared" si="0"/>
        <v>41</v>
      </c>
      <c r="B25">
        <v>-196928.23178447603</v>
      </c>
      <c r="C25">
        <v>-199620.99886564736</v>
      </c>
      <c r="D25">
        <v>-244925.14904440954</v>
      </c>
      <c r="E25">
        <v>-249708.05557499308</v>
      </c>
    </row>
    <row r="26" spans="1:5" x14ac:dyDescent="0.15">
      <c r="A26">
        <f t="shared" si="0"/>
        <v>42</v>
      </c>
      <c r="B26">
        <v>-203383.5900015537</v>
      </c>
      <c r="C26">
        <v>-206142.31303252329</v>
      </c>
      <c r="D26">
        <v>-252485.97328370484</v>
      </c>
      <c r="E26">
        <v>-257370.23416213857</v>
      </c>
    </row>
    <row r="27" spans="1:5" x14ac:dyDescent="0.15">
      <c r="A27">
        <f t="shared" si="0"/>
        <v>43</v>
      </c>
      <c r="B27">
        <v>-210023.92696936536</v>
      </c>
      <c r="C27">
        <v>-212848.90555661329</v>
      </c>
      <c r="D27">
        <v>-260231.91838149237</v>
      </c>
      <c r="E27">
        <v>-265216.91815540841</v>
      </c>
    </row>
    <row r="28" spans="1:5" x14ac:dyDescent="0.15">
      <c r="A28">
        <f t="shared" si="0"/>
        <v>44</v>
      </c>
      <c r="B28">
        <v>-216849.51794194547</v>
      </c>
      <c r="C28">
        <v>-219740.79958458527</v>
      </c>
      <c r="D28">
        <v>-268158.34662180033</v>
      </c>
      <c r="E28">
        <v>-273242.93157502159</v>
      </c>
    </row>
    <row r="29" spans="1:5" x14ac:dyDescent="0.15">
      <c r="A29">
        <f t="shared" si="0"/>
        <v>45</v>
      </c>
      <c r="B29">
        <v>-223864.05391782508</v>
      </c>
      <c r="C29">
        <v>-226821.58033855987</v>
      </c>
      <c r="D29">
        <v>-276267.00646277337</v>
      </c>
      <c r="E29">
        <v>-281449.82641264697</v>
      </c>
    </row>
    <row r="30" spans="1:5" x14ac:dyDescent="0.15">
      <c r="A30">
        <f t="shared" si="0"/>
        <v>46</v>
      </c>
      <c r="B30">
        <v>-231070.3079499751</v>
      </c>
      <c r="C30">
        <v>-234093.86816011911</v>
      </c>
      <c r="D30">
        <v>-284557.8452595697</v>
      </c>
      <c r="E30">
        <v>-289837.26012473606</v>
      </c>
    </row>
    <row r="31" spans="1:5" x14ac:dyDescent="0.15">
      <c r="A31">
        <f t="shared" si="0"/>
        <v>47</v>
      </c>
      <c r="B31">
        <v>-238472.80545015124</v>
      </c>
      <c r="C31">
        <v>-241562.10669819458</v>
      </c>
      <c r="D31">
        <v>-293034.0210152092</v>
      </c>
      <c r="E31">
        <v>-298408.27068173519</v>
      </c>
    </row>
    <row r="32" spans="1:5" x14ac:dyDescent="0.15">
      <c r="A32">
        <f t="shared" si="0"/>
        <v>48</v>
      </c>
      <c r="B32">
        <v>-246067.92867741489</v>
      </c>
      <c r="C32">
        <v>-249222.23427179243</v>
      </c>
      <c r="D32">
        <v>-301683.47288332327</v>
      </c>
      <c r="E32">
        <v>-307149.895615199</v>
      </c>
    </row>
    <row r="33" spans="1:5" x14ac:dyDescent="0.15">
      <c r="A33">
        <f t="shared" si="0"/>
        <v>49</v>
      </c>
      <c r="B33">
        <v>-253852.31237645005</v>
      </c>
      <c r="C33">
        <v>-257070.4503773647</v>
      </c>
      <c r="D33">
        <v>-310494.67288709345</v>
      </c>
      <c r="E33">
        <v>-316049.74945754773</v>
      </c>
    </row>
    <row r="34" spans="1:5" x14ac:dyDescent="0.15">
      <c r="A34">
        <f t="shared" si="0"/>
        <v>50</v>
      </c>
      <c r="B34">
        <v>-261830.3652899047</v>
      </c>
      <c r="C34">
        <v>-265111.0621434215</v>
      </c>
      <c r="D34">
        <v>-319470.49971754628</v>
      </c>
      <c r="E34">
        <v>-325110.59950387664</v>
      </c>
    </row>
    <row r="35" spans="1:5" x14ac:dyDescent="0.15">
      <c r="A35">
        <f t="shared" si="0"/>
        <v>51</v>
      </c>
      <c r="B35">
        <v>-270002.88047525467</v>
      </c>
      <c r="C35">
        <v>-273344.59916970396</v>
      </c>
      <c r="D35">
        <v>-328607.12971557805</v>
      </c>
      <c r="E35">
        <v>-334328.17866223457</v>
      </c>
    </row>
    <row r="36" spans="1:5" x14ac:dyDescent="0.15">
      <c r="A36">
        <f t="shared" si="0"/>
        <v>52</v>
      </c>
      <c r="B36">
        <v>-278373.10274185357</v>
      </c>
      <c r="C36">
        <v>-281774.14341519779</v>
      </c>
      <c r="D36">
        <v>-337905.23940914252</v>
      </c>
      <c r="E36">
        <v>-343702.95591324475</v>
      </c>
    </row>
    <row r="37" spans="1:5" x14ac:dyDescent="0.15">
      <c r="A37">
        <f t="shared" si="0"/>
        <v>53</v>
      </c>
      <c r="B37">
        <v>-286934.78803366603</v>
      </c>
      <c r="C37">
        <v>-290392.87918051973</v>
      </c>
      <c r="D37">
        <v>-347348.20058140426</v>
      </c>
      <c r="E37">
        <v>-353217.25249043829</v>
      </c>
    </row>
    <row r="38" spans="1:5" x14ac:dyDescent="0.15">
      <c r="A38">
        <f t="shared" si="0"/>
        <v>54</v>
      </c>
      <c r="B38">
        <v>-295681.19433273643</v>
      </c>
      <c r="C38">
        <v>-299193.471769578</v>
      </c>
      <c r="D38">
        <v>-356918.63401935587</v>
      </c>
      <c r="E38">
        <v>-362852.62869985285</v>
      </c>
    </row>
    <row r="39" spans="1:5" x14ac:dyDescent="0.15">
      <c r="A39">
        <f t="shared" si="0"/>
        <v>55</v>
      </c>
      <c r="B39">
        <v>-304609.81233273674</v>
      </c>
      <c r="C39">
        <v>-308172.99718000065</v>
      </c>
      <c r="D39">
        <v>-366606.96020922466</v>
      </c>
      <c r="E39">
        <v>-372598.84798986668</v>
      </c>
    </row>
    <row r="40" spans="1:5" x14ac:dyDescent="0.15">
      <c r="A40">
        <f t="shared" si="0"/>
        <v>56</v>
      </c>
      <c r="B40">
        <v>-313711.5652065138</v>
      </c>
      <c r="C40">
        <v>-317321.68703011068</v>
      </c>
      <c r="D40">
        <v>-376391.86633975961</v>
      </c>
      <c r="E40">
        <v>-382433.39777327585</v>
      </c>
    </row>
    <row r="41" spans="1:5" x14ac:dyDescent="0.15">
      <c r="A41">
        <f t="shared" si="0"/>
        <v>57</v>
      </c>
      <c r="B41">
        <v>-322976.8785023574</v>
      </c>
      <c r="C41">
        <v>-326629.25515693991</v>
      </c>
      <c r="D41">
        <v>-386251.31219990872</v>
      </c>
      <c r="E41">
        <v>-392333.03002500441</v>
      </c>
    </row>
    <row r="42" spans="1:5" x14ac:dyDescent="0.15">
      <c r="A42">
        <f t="shared" si="0"/>
        <v>58</v>
      </c>
      <c r="B42">
        <v>-332412.20677864872</v>
      </c>
      <c r="C42">
        <v>-336102.10583954834</v>
      </c>
      <c r="D42">
        <v>-396191.96575759427</v>
      </c>
      <c r="E42">
        <v>-402304.57368274342</v>
      </c>
    </row>
    <row r="43" spans="1:5" x14ac:dyDescent="0.15">
      <c r="A43">
        <f t="shared" si="0"/>
        <v>59</v>
      </c>
      <c r="B43">
        <v>-342019.39591282239</v>
      </c>
      <c r="C43">
        <v>-345741.83697509719</v>
      </c>
      <c r="D43">
        <v>-406212.21246259176</v>
      </c>
      <c r="E43">
        <v>-412346.1905055478</v>
      </c>
    </row>
    <row r="44" spans="1:5" x14ac:dyDescent="0.15">
      <c r="A44">
        <f t="shared" si="0"/>
        <v>60</v>
      </c>
      <c r="B44">
        <v>-351793.97132596606</v>
      </c>
      <c r="C44">
        <v>-355543.46200448979</v>
      </c>
      <c r="D44">
        <v>-416299.23829511111</v>
      </c>
      <c r="E44">
        <v>-422444.33495139878</v>
      </c>
    </row>
    <row r="45" spans="1:5" x14ac:dyDescent="0.15">
      <c r="A45">
        <f t="shared" si="0"/>
        <v>61</v>
      </c>
      <c r="B45">
        <v>-361707.89726068429</v>
      </c>
      <c r="C45">
        <v>-365477.47416224808</v>
      </c>
      <c r="D45">
        <v>-426398.79981553683</v>
      </c>
      <c r="E45">
        <v>-432542.15712601203</v>
      </c>
    </row>
    <row r="46" spans="1:5" x14ac:dyDescent="0.15">
      <c r="A46">
        <f t="shared" si="0"/>
        <v>62</v>
      </c>
      <c r="B46">
        <v>-371762.9025468083</v>
      </c>
      <c r="C46">
        <v>-375545.33224371972</v>
      </c>
      <c r="D46">
        <v>-436508.94110378303</v>
      </c>
      <c r="E46">
        <v>-442637.46437742974</v>
      </c>
    </row>
    <row r="47" spans="1:5" x14ac:dyDescent="0.15">
      <c r="A47">
        <f t="shared" si="0"/>
        <v>63</v>
      </c>
      <c r="B47">
        <v>-381981.76318536047</v>
      </c>
      <c r="C47">
        <v>-385770.37297349045</v>
      </c>
      <c r="D47">
        <v>-446664.19693568017</v>
      </c>
      <c r="E47">
        <v>-452766.16504796135</v>
      </c>
    </row>
    <row r="48" spans="1:5" x14ac:dyDescent="0.15">
      <c r="A48">
        <f t="shared" si="0"/>
        <v>64</v>
      </c>
      <c r="B48">
        <v>-392359.01336357568</v>
      </c>
      <c r="C48">
        <v>-396146.54938843264</v>
      </c>
      <c r="D48">
        <v>-456849.69289351971</v>
      </c>
      <c r="E48">
        <v>-462912.55197921128</v>
      </c>
    </row>
    <row r="49" spans="1:5" x14ac:dyDescent="0.15">
      <c r="A49">
        <f t="shared" si="0"/>
        <v>65</v>
      </c>
      <c r="B49">
        <v>-402899.95322044741</v>
      </c>
      <c r="C49">
        <v>-406678.99667967123</v>
      </c>
      <c r="D49">
        <v>-467069.01367331657</v>
      </c>
      <c r="E49">
        <v>-473080.17031123169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C2367-DC86-1B43-8207-4724E40E8BAA}">
  <sheetPr codeName="Sheet7">
    <tabColor theme="9" tint="0.79998168889431442"/>
  </sheetPr>
  <dimension ref="A1:S104"/>
  <sheetViews>
    <sheetView topLeftCell="A3" workbookViewId="0">
      <selection activeCell="C21" sqref="C21:Q68"/>
    </sheetView>
  </sheetViews>
  <sheetFormatPr baseColWidth="10" defaultColWidth="11.5" defaultRowHeight="13" outlineLevelRow="1" x14ac:dyDescent="0.15"/>
  <cols>
    <col min="1" max="1" width="11" bestFit="1" customWidth="1"/>
    <col min="2" max="2" width="11" customWidth="1"/>
    <col min="3" max="4" width="11.6640625" style="6" bestFit="1" customWidth="1"/>
    <col min="5" max="5" width="13" style="6" customWidth="1"/>
    <col min="6" max="6" width="11.6640625" style="6" bestFit="1" customWidth="1"/>
    <col min="7" max="7" width="12.1640625" style="6" bestFit="1" customWidth="1"/>
    <col min="8" max="13" width="11.6640625" style="6" bestFit="1" customWidth="1"/>
    <col min="14" max="14" width="13.1640625" style="6" customWidth="1"/>
    <col min="15" max="15" width="11.6640625" style="6" bestFit="1" customWidth="1"/>
    <col min="16" max="16" width="11.83203125" style="6" bestFit="1" customWidth="1"/>
    <col min="17" max="17" width="13" style="6" customWidth="1"/>
    <col min="18" max="19" width="11.5" style="6"/>
  </cols>
  <sheetData>
    <row r="1" spans="1:18" x14ac:dyDescent="0.15">
      <c r="A1" s="18" t="s">
        <v>11</v>
      </c>
      <c r="B1" s="12"/>
      <c r="C1" s="9">
        <f>5.06%*55%*0</f>
        <v>0</v>
      </c>
      <c r="D1" s="9">
        <v>0.17499999999999999</v>
      </c>
      <c r="E1" s="10">
        <f>60%*11%*0%</f>
        <v>0</v>
      </c>
      <c r="F1" s="11">
        <f>17.5%</f>
        <v>0.17499999999999999</v>
      </c>
    </row>
    <row r="2" spans="1:18" x14ac:dyDescent="0.15">
      <c r="A2" s="18" t="s">
        <v>12</v>
      </c>
      <c r="B2" s="13">
        <f>1-SUM(C2:Q2)</f>
        <v>0.68062500000000004</v>
      </c>
      <c r="C2" s="9">
        <f>C1-SUM(G2:I2,M2,N2,O2,Q2)</f>
        <v>0</v>
      </c>
      <c r="D2" s="9">
        <f>D1-SUM(G2,J2,K2,M2,N2,P2,Q2)</f>
        <v>0.144375</v>
      </c>
      <c r="E2" s="10">
        <f>E1-SUM(H2,L2,J2,M2,O2,P2,Q2)</f>
        <v>0</v>
      </c>
      <c r="F2" s="8">
        <f>F1-SUM(I2,L2,K2,N2,O2,Q2,P2)</f>
        <v>0.144375</v>
      </c>
      <c r="G2" s="10">
        <f>C1*D1</f>
        <v>0</v>
      </c>
      <c r="H2" s="10">
        <f>C1*E1</f>
        <v>0</v>
      </c>
      <c r="I2" s="10">
        <f>C1*F1</f>
        <v>0</v>
      </c>
      <c r="J2" s="10">
        <f>D1*E1</f>
        <v>0</v>
      </c>
      <c r="K2" s="10">
        <f>D1*F1</f>
        <v>3.0624999999999996E-2</v>
      </c>
      <c r="L2" s="10">
        <f>E1*F1</f>
        <v>0</v>
      </c>
      <c r="M2" s="10">
        <f>C1*D1*E1</f>
        <v>0</v>
      </c>
      <c r="N2" s="10">
        <f>C1*D1*F1</f>
        <v>0</v>
      </c>
      <c r="O2" s="10">
        <f>C1*E1*F1</f>
        <v>0</v>
      </c>
      <c r="P2" s="10">
        <f>D1*E1*F1</f>
        <v>0</v>
      </c>
      <c r="Q2" s="10">
        <f>C1*D1*E1*F1</f>
        <v>0</v>
      </c>
      <c r="R2" s="9">
        <f>SUM(B2:Q2)</f>
        <v>1</v>
      </c>
    </row>
    <row r="3" spans="1:18" ht="80" x14ac:dyDescent="0.2">
      <c r="B3" t="s">
        <v>13</v>
      </c>
      <c r="C3" s="3" t="s">
        <v>14</v>
      </c>
      <c r="D3" s="4" t="s">
        <v>15</v>
      </c>
      <c r="E3" s="4" t="s">
        <v>16</v>
      </c>
      <c r="F3" s="4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  <c r="O3" s="5" t="s">
        <v>26</v>
      </c>
      <c r="P3" s="5" t="s">
        <v>27</v>
      </c>
      <c r="Q3" s="5" t="s">
        <v>28</v>
      </c>
      <c r="R3" s="14" t="s">
        <v>29</v>
      </c>
    </row>
    <row r="4" spans="1:18" ht="15" hidden="1" outlineLevel="1" x14ac:dyDescent="0.2">
      <c r="A4">
        <v>1</v>
      </c>
      <c r="B4" s="1">
        <f>'T20 Base'!B2</f>
        <v>0</v>
      </c>
      <c r="C4" s="3">
        <v>426.21807629105314</v>
      </c>
      <c r="D4" s="4">
        <v>245.10255418223645</v>
      </c>
      <c r="E4" s="4">
        <v>243.58317735122927</v>
      </c>
      <c r="F4" s="4">
        <v>244.1506637133582</v>
      </c>
      <c r="G4" s="5">
        <v>425.6955706433705</v>
      </c>
      <c r="H4" s="5">
        <v>424.70734638132285</v>
      </c>
      <c r="I4" s="5">
        <v>425.07023943098255</v>
      </c>
      <c r="J4" s="5">
        <v>242.8573635401624</v>
      </c>
      <c r="K4" s="5">
        <v>243.4041841441892</v>
      </c>
      <c r="L4" s="5">
        <v>241.99947978253223</v>
      </c>
      <c r="M4" s="5">
        <v>424.23808914843715</v>
      </c>
      <c r="N4" s="5">
        <v>424.58762660125075</v>
      </c>
      <c r="O4" s="5">
        <v>423.67464396181833</v>
      </c>
      <c r="P4" s="5">
        <v>241.32929354475536</v>
      </c>
      <c r="Q4" s="5">
        <v>423.24157932804229</v>
      </c>
      <c r="R4" s="15">
        <f>SUMPRODUCT($B$2:$Q$2,B4:Q4)</f>
        <v>78.090186473092274</v>
      </c>
    </row>
    <row r="5" spans="1:18" ht="15" hidden="1" outlineLevel="1" x14ac:dyDescent="0.2">
      <c r="A5">
        <f>A4+1</f>
        <v>2</v>
      </c>
      <c r="B5" s="1">
        <f>'T20 Base'!B3</f>
        <v>0</v>
      </c>
      <c r="C5" s="6">
        <v>297.99857812255607</v>
      </c>
      <c r="D5" s="6">
        <v>119.8075677777107</v>
      </c>
      <c r="E5" s="6">
        <v>117.67156360418339</v>
      </c>
      <c r="F5" s="6">
        <v>118.47600527161229</v>
      </c>
      <c r="G5" s="6">
        <v>297.25692975921572</v>
      </c>
      <c r="H5" s="6">
        <v>283.89322244209006</v>
      </c>
      <c r="I5" s="6">
        <v>296.38088725151226</v>
      </c>
      <c r="J5" s="6">
        <v>116.64680508471555</v>
      </c>
      <c r="K5" s="6">
        <v>117.42240847757898</v>
      </c>
      <c r="L5" s="6">
        <v>115.44740288091316</v>
      </c>
      <c r="M5" s="6">
        <v>295.19520265295733</v>
      </c>
      <c r="N5" s="6">
        <v>295.69599885038201</v>
      </c>
      <c r="O5" s="6">
        <v>294.40588565211527</v>
      </c>
      <c r="P5" s="6">
        <v>114.50068738242507</v>
      </c>
      <c r="Q5" s="6">
        <v>293.79127489349776</v>
      </c>
      <c r="R5" s="15">
        <f t="shared" ref="R5:R68" si="0">SUMPRODUCT($B$2:$Q$2,B5:Q5)</f>
        <v>37.998252118621863</v>
      </c>
    </row>
    <row r="6" spans="1:18" ht="15" hidden="1" outlineLevel="1" x14ac:dyDescent="0.2">
      <c r="A6">
        <f t="shared" ref="A6:A68" si="1">A5+1</f>
        <v>3</v>
      </c>
      <c r="B6" s="1">
        <f>'T20 Base'!B4</f>
        <v>0</v>
      </c>
      <c r="C6" s="6">
        <v>294.52413632713223</v>
      </c>
      <c r="D6" s="6">
        <v>119.36951604353624</v>
      </c>
      <c r="E6" s="6">
        <v>116.58124108697227</v>
      </c>
      <c r="F6" s="6">
        <v>117.6366295106571</v>
      </c>
      <c r="G6" s="6">
        <v>293.54961762654699</v>
      </c>
      <c r="H6" s="6">
        <v>291.72161808163247</v>
      </c>
      <c r="I6" s="6">
        <v>292.40762985551913</v>
      </c>
      <c r="J6" s="6">
        <v>115.24035564516224</v>
      </c>
      <c r="K6" s="6">
        <v>116.2580743949657</v>
      </c>
      <c r="L6" s="6">
        <v>113.67963273095017</v>
      </c>
      <c r="M6" s="6">
        <v>290.84609895706922</v>
      </c>
      <c r="N6" s="6">
        <v>291.50738119596099</v>
      </c>
      <c r="O6" s="6">
        <v>289.81729331431154</v>
      </c>
      <c r="P6" s="6">
        <v>112.44044642793695</v>
      </c>
      <c r="Q6" s="6">
        <v>289.00865653277936</v>
      </c>
      <c r="R6" s="15">
        <f t="shared" si="0"/>
        <v>37.778165792732487</v>
      </c>
    </row>
    <row r="7" spans="1:18" ht="15" hidden="1" outlineLevel="1" x14ac:dyDescent="0.2">
      <c r="A7">
        <f t="shared" si="1"/>
        <v>4</v>
      </c>
      <c r="B7" s="1">
        <f>'T20 Base'!B5</f>
        <v>0</v>
      </c>
      <c r="C7" s="6">
        <v>294.88953872892296</v>
      </c>
      <c r="D7" s="6">
        <v>122.87603934698858</v>
      </c>
      <c r="E7" s="6">
        <v>119.40651138196147</v>
      </c>
      <c r="F7" s="6">
        <v>120.72393071325399</v>
      </c>
      <c r="G7" s="6">
        <v>293.67076344112581</v>
      </c>
      <c r="H7" s="6">
        <v>291.38906430410913</v>
      </c>
      <c r="I7" s="6">
        <v>292.24958931639071</v>
      </c>
      <c r="J7" s="6">
        <v>117.73543514555855</v>
      </c>
      <c r="K7" s="6">
        <v>119.00604040347561</v>
      </c>
      <c r="L7" s="6">
        <v>115.7973208655276</v>
      </c>
      <c r="M7" s="6">
        <v>290.29370404688973</v>
      </c>
      <c r="N7" s="6">
        <v>291.1233799825074</v>
      </c>
      <c r="O7" s="6">
        <v>289.01360487679483</v>
      </c>
      <c r="P7" s="6">
        <v>114.25265964540769</v>
      </c>
      <c r="Q7" s="6">
        <v>288.0015670536921</v>
      </c>
      <c r="R7" s="15">
        <f t="shared" si="0"/>
        <v>38.81430566480396</v>
      </c>
    </row>
    <row r="8" spans="1:18" ht="15" hidden="1" outlineLevel="1" x14ac:dyDescent="0.2">
      <c r="A8">
        <f t="shared" si="1"/>
        <v>5</v>
      </c>
      <c r="B8" s="1">
        <f>'T20 Base'!B6</f>
        <v>0</v>
      </c>
      <c r="C8" s="6">
        <v>297.55254008585121</v>
      </c>
      <c r="D8" s="6">
        <v>128.70343376364468</v>
      </c>
      <c r="E8" s="6">
        <v>124.54123063330067</v>
      </c>
      <c r="F8" s="6">
        <v>126.12507325636246</v>
      </c>
      <c r="G8" s="6">
        <v>296.08440287793167</v>
      </c>
      <c r="H8" s="6">
        <v>305.95851751931457</v>
      </c>
      <c r="I8" s="6">
        <v>294.37820613978795</v>
      </c>
      <c r="J8" s="6">
        <v>122.53443556944306</v>
      </c>
      <c r="K8" s="6">
        <v>124.06216140141497</v>
      </c>
      <c r="L8" s="6">
        <v>120.21260783060822</v>
      </c>
      <c r="M8" s="6">
        <v>292.01966725170996</v>
      </c>
      <c r="N8" s="6">
        <v>293.02127384649839</v>
      </c>
      <c r="O8" s="6">
        <v>290.482995383272</v>
      </c>
      <c r="P8" s="6">
        <v>118.35735120356732</v>
      </c>
      <c r="Q8" s="6">
        <v>289.26328235961307</v>
      </c>
      <c r="R8" s="15">
        <f t="shared" si="0"/>
        <v>40.590269393931862</v>
      </c>
    </row>
    <row r="9" spans="1:18" ht="15" hidden="1" outlineLevel="1" x14ac:dyDescent="0.2">
      <c r="A9">
        <f t="shared" si="1"/>
        <v>6</v>
      </c>
      <c r="B9" s="1">
        <f>'T20 Base'!B7</f>
        <v>0</v>
      </c>
      <c r="C9" s="6">
        <v>301.10928511865092</v>
      </c>
      <c r="D9" s="6">
        <v>135.44959263536131</v>
      </c>
      <c r="E9" s="6">
        <v>130.58304842905071</v>
      </c>
      <c r="F9" s="6">
        <v>132.43780419132889</v>
      </c>
      <c r="G9" s="6">
        <v>299.38654739257197</v>
      </c>
      <c r="H9" s="6">
        <v>296.16886844393838</v>
      </c>
      <c r="I9" s="6">
        <v>297.38939718160043</v>
      </c>
      <c r="J9" s="6">
        <v>128.23486758147249</v>
      </c>
      <c r="K9" s="6">
        <v>130.0240570153293</v>
      </c>
      <c r="L9" s="6">
        <v>125.5228562259671</v>
      </c>
      <c r="M9" s="6">
        <v>294.61984863805287</v>
      </c>
      <c r="N9" s="6">
        <v>295.79695812750606</v>
      </c>
      <c r="O9" s="6">
        <v>292.82129635655673</v>
      </c>
      <c r="P9" s="6">
        <v>123.35176722519157</v>
      </c>
      <c r="Q9" s="6">
        <v>291.38958520604524</v>
      </c>
      <c r="R9" s="15">
        <f t="shared" si="0"/>
        <v>42.658229662947853</v>
      </c>
    </row>
    <row r="10" spans="1:18" ht="15" hidden="1" outlineLevel="1" x14ac:dyDescent="0.2">
      <c r="A10">
        <f t="shared" si="1"/>
        <v>7</v>
      </c>
      <c r="B10" s="1">
        <f>'T20 Base'!B8</f>
        <v>0</v>
      </c>
      <c r="C10" s="6">
        <v>305.16220768514103</v>
      </c>
      <c r="D10" s="6">
        <v>142.75097952348452</v>
      </c>
      <c r="E10" s="6">
        <v>137.16085967209733</v>
      </c>
      <c r="F10" s="6">
        <v>139.29392845479165</v>
      </c>
      <c r="G10" s="6">
        <v>303.17698026287735</v>
      </c>
      <c r="H10" s="6">
        <v>299.47175992130167</v>
      </c>
      <c r="I10" s="6">
        <v>300.87982261442693</v>
      </c>
      <c r="J10" s="6">
        <v>134.46199235384194</v>
      </c>
      <c r="K10" s="6">
        <v>136.51976218274899</v>
      </c>
      <c r="L10" s="6">
        <v>131.34914566400462</v>
      </c>
      <c r="M10" s="6">
        <v>297.68647835801642</v>
      </c>
      <c r="N10" s="6">
        <v>299.04454990278799</v>
      </c>
      <c r="O10" s="6">
        <v>295.61785088412751</v>
      </c>
      <c r="P10" s="6">
        <v>128.85360832212953</v>
      </c>
      <c r="Q10" s="6">
        <v>293.96756096357427</v>
      </c>
      <c r="R10" s="15">
        <f t="shared" si="0"/>
        <v>44.901151306210309</v>
      </c>
    </row>
    <row r="11" spans="1:18" ht="15" hidden="1" outlineLevel="1" x14ac:dyDescent="0.2">
      <c r="A11">
        <f t="shared" si="1"/>
        <v>8</v>
      </c>
      <c r="B11" s="1">
        <f>'T20 Base'!B9</f>
        <v>0</v>
      </c>
      <c r="C11" s="6">
        <v>309.89064811787983</v>
      </c>
      <c r="D11" s="6">
        <v>150.87276972289789</v>
      </c>
      <c r="E11" s="6">
        <v>144.5202045497029</v>
      </c>
      <c r="F11" s="6">
        <v>146.94653652760599</v>
      </c>
      <c r="G11" s="6">
        <v>307.62780971693962</v>
      </c>
      <c r="H11" s="6">
        <v>314.44534791736675</v>
      </c>
      <c r="I11" s="6">
        <v>305.01336325314804</v>
      </c>
      <c r="J11" s="6">
        <v>141.45179796356038</v>
      </c>
      <c r="K11" s="6">
        <v>143.792591045454</v>
      </c>
      <c r="L11" s="6">
        <v>137.91660294720486</v>
      </c>
      <c r="M11" s="6">
        <v>301.37181343486327</v>
      </c>
      <c r="N11" s="6">
        <v>302.92126980893568</v>
      </c>
      <c r="O11" s="6">
        <v>299.01758242959897</v>
      </c>
      <c r="P11" s="6">
        <v>135.07919523179348</v>
      </c>
      <c r="Q11" s="6">
        <v>297.13611991771103</v>
      </c>
      <c r="R11" s="15">
        <f t="shared" si="0"/>
        <v>47.401310440683531</v>
      </c>
    </row>
    <row r="12" spans="1:18" ht="15" hidden="1" outlineLevel="1" x14ac:dyDescent="0.2">
      <c r="A12">
        <f t="shared" si="1"/>
        <v>9</v>
      </c>
      <c r="B12" s="1">
        <f>'T20 Base'!B10</f>
        <v>0</v>
      </c>
      <c r="C12" s="6">
        <v>315.36549255009191</v>
      </c>
      <c r="D12" s="6">
        <v>159.90406755553042</v>
      </c>
      <c r="E12" s="6">
        <v>152.74548463753814</v>
      </c>
      <c r="F12" s="6">
        <v>155.48183651691019</v>
      </c>
      <c r="G12" s="6">
        <v>312.80813010748261</v>
      </c>
      <c r="H12" s="6">
        <v>308.04027344297913</v>
      </c>
      <c r="I12" s="6">
        <v>309.85706642838312</v>
      </c>
      <c r="J12" s="6">
        <v>149.28642994889285</v>
      </c>
      <c r="K12" s="6">
        <v>151.92641223038865</v>
      </c>
      <c r="L12" s="6">
        <v>145.30474332446497</v>
      </c>
      <c r="M12" s="6">
        <v>305.7400111585369</v>
      </c>
      <c r="N12" s="6">
        <v>307.49250896122146</v>
      </c>
      <c r="O12" s="6">
        <v>303.0827829094813</v>
      </c>
      <c r="P12" s="6">
        <v>142.1059332138702</v>
      </c>
      <c r="Q12" s="6">
        <v>300.95607028670702</v>
      </c>
      <c r="R12" s="15">
        <f t="shared" si="0"/>
        <v>50.186586275014271</v>
      </c>
    </row>
    <row r="13" spans="1:18" ht="15" hidden="1" outlineLevel="1" x14ac:dyDescent="0.2">
      <c r="A13">
        <f t="shared" si="1"/>
        <v>10</v>
      </c>
      <c r="B13" s="1">
        <f>'T20 Base'!B11</f>
        <v>0</v>
      </c>
      <c r="C13" s="6">
        <v>321.34040677733975</v>
      </c>
      <c r="D13" s="6">
        <v>169.60958824855652</v>
      </c>
      <c r="E13" s="6">
        <v>161.59830804355056</v>
      </c>
      <c r="F13" s="6">
        <v>164.66263516513882</v>
      </c>
      <c r="G13" s="6">
        <v>318.4703870717446</v>
      </c>
      <c r="H13" s="6">
        <v>313.12186377680308</v>
      </c>
      <c r="I13" s="6">
        <v>315.16198432551312</v>
      </c>
      <c r="J13" s="6">
        <v>157.72598448089721</v>
      </c>
      <c r="K13" s="6">
        <v>160.68248031025232</v>
      </c>
      <c r="L13" s="6">
        <v>153.27196323613734</v>
      </c>
      <c r="M13" s="6">
        <v>310.54015727840988</v>
      </c>
      <c r="N13" s="6">
        <v>312.50819249958676</v>
      </c>
      <c r="O13" s="6">
        <v>307.5612862454164</v>
      </c>
      <c r="P13" s="6">
        <v>149.6908356820903</v>
      </c>
      <c r="Q13" s="6">
        <v>305.17423342203585</v>
      </c>
      <c r="R13" s="15">
        <f t="shared" si="0"/>
        <v>53.18145321485374</v>
      </c>
    </row>
    <row r="14" spans="1:18" ht="15" hidden="1" outlineLevel="1" x14ac:dyDescent="0.2">
      <c r="A14">
        <f t="shared" si="1"/>
        <v>11</v>
      </c>
      <c r="B14" s="1">
        <f>'T20 Base'!B12</f>
        <v>0</v>
      </c>
      <c r="C14" s="6">
        <v>327.84147638644043</v>
      </c>
      <c r="D14" s="6">
        <v>180.03978322081267</v>
      </c>
      <c r="E14" s="6">
        <v>171.21078121787991</v>
      </c>
      <c r="F14" s="6">
        <v>174.53543223677596</v>
      </c>
      <c r="G14" s="6">
        <v>324.63821459297975</v>
      </c>
      <c r="H14" s="6">
        <v>318.73171610308583</v>
      </c>
      <c r="I14" s="6">
        <v>320.94895004739931</v>
      </c>
      <c r="J14" s="6">
        <v>166.89639878911893</v>
      </c>
      <c r="K14" s="6">
        <v>170.10411126330052</v>
      </c>
      <c r="L14" s="6">
        <v>161.93714507099307</v>
      </c>
      <c r="M14" s="6">
        <v>315.84793509897582</v>
      </c>
      <c r="N14" s="6">
        <v>317.98688735377431</v>
      </c>
      <c r="O14" s="6">
        <v>312.5238245782279</v>
      </c>
      <c r="P14" s="6">
        <v>157.9470772957701</v>
      </c>
      <c r="Q14" s="6">
        <v>309.85733445224707</v>
      </c>
      <c r="R14" s="15">
        <f t="shared" si="0"/>
        <v>56.401235139127941</v>
      </c>
    </row>
    <row r="15" spans="1:18" ht="15" hidden="1" outlineLevel="1" x14ac:dyDescent="0.2">
      <c r="A15">
        <f t="shared" si="1"/>
        <v>12</v>
      </c>
      <c r="B15" s="1">
        <f>'T20 Base'!B13</f>
        <v>0</v>
      </c>
      <c r="C15" s="6">
        <v>334.46087938690209</v>
      </c>
      <c r="D15" s="6">
        <v>190.83236073008246</v>
      </c>
      <c r="E15" s="6">
        <v>181.13296855032428</v>
      </c>
      <c r="F15" s="6">
        <v>184.73078648620026</v>
      </c>
      <c r="G15" s="6">
        <v>330.89935569418856</v>
      </c>
      <c r="H15" s="6">
        <v>324.3970699153632</v>
      </c>
      <c r="I15" s="6">
        <v>326.80063883837124</v>
      </c>
      <c r="J15" s="6">
        <v>176.34476589845806</v>
      </c>
      <c r="K15" s="6">
        <v>179.81608216353828</v>
      </c>
      <c r="L15" s="6">
        <v>170.84398822091183</v>
      </c>
      <c r="M15" s="6">
        <v>321.18840216819194</v>
      </c>
      <c r="N15" s="6">
        <v>323.50716759912928</v>
      </c>
      <c r="O15" s="6">
        <v>317.49298383290386</v>
      </c>
      <c r="P15" s="6">
        <v>166.41561241318939</v>
      </c>
      <c r="Q15" s="6">
        <v>314.52595953015026</v>
      </c>
      <c r="R15" s="15">
        <f t="shared" si="0"/>
        <v>59.728796895609179</v>
      </c>
    </row>
    <row r="16" spans="1:18" ht="15" hidden="1" outlineLevel="1" x14ac:dyDescent="0.2">
      <c r="A16">
        <f t="shared" si="1"/>
        <v>13</v>
      </c>
      <c r="B16" s="1">
        <f>'T20 Base'!B14</f>
        <v>0</v>
      </c>
      <c r="C16" s="6">
        <v>341.42260990228874</v>
      </c>
      <c r="D16" s="6">
        <v>202.24409799238092</v>
      </c>
      <c r="E16" s="6">
        <v>191.60986314087287</v>
      </c>
      <c r="F16" s="6">
        <v>195.49999174743101</v>
      </c>
      <c r="G16" s="6">
        <v>337.47432536976169</v>
      </c>
      <c r="H16" s="6">
        <v>340.61708560966633</v>
      </c>
      <c r="I16" s="6">
        <v>332.9335907098972</v>
      </c>
      <c r="J16" s="6">
        <v>186.31184689527555</v>
      </c>
      <c r="K16" s="6">
        <v>190.06523338034958</v>
      </c>
      <c r="L16" s="6">
        <v>180.22841944000604</v>
      </c>
      <c r="M16" s="6">
        <v>326.770635083831</v>
      </c>
      <c r="N16" s="6">
        <v>329.28235694282478</v>
      </c>
      <c r="O16" s="6">
        <v>322.67434232042467</v>
      </c>
      <c r="P16" s="6">
        <v>175.32845679450702</v>
      </c>
      <c r="Q16" s="6">
        <v>319.38285633362466</v>
      </c>
      <c r="R16" s="15">
        <f t="shared" si="0"/>
        <v>63.245050728458551</v>
      </c>
    </row>
    <row r="17" spans="1:19" ht="15" hidden="1" outlineLevel="1" x14ac:dyDescent="0.2">
      <c r="A17">
        <f t="shared" si="1"/>
        <v>14</v>
      </c>
      <c r="B17" s="1">
        <f>'T20 Base'!B15</f>
        <v>0</v>
      </c>
      <c r="C17" s="6">
        <v>348.43559848107446</v>
      </c>
      <c r="D17" s="6">
        <v>213.99207727636372</v>
      </c>
      <c r="E17" s="6">
        <v>202.35579241558628</v>
      </c>
      <c r="F17" s="6">
        <v>206.55818544969031</v>
      </c>
      <c r="G17" s="6">
        <v>344.07073069278511</v>
      </c>
      <c r="H17" s="6">
        <v>336.23620322776401</v>
      </c>
      <c r="I17" s="6">
        <v>339.05390224170475</v>
      </c>
      <c r="J17" s="6">
        <v>196.51043735051903</v>
      </c>
      <c r="K17" s="6">
        <v>200.56514004306374</v>
      </c>
      <c r="L17" s="6">
        <v>189.80148739855088</v>
      </c>
      <c r="M17" s="6">
        <v>332.29891258661104</v>
      </c>
      <c r="N17" s="6">
        <v>335.01733100541941</v>
      </c>
      <c r="O17" s="6">
        <v>327.77081091000525</v>
      </c>
      <c r="P17" s="6">
        <v>184.39524817119536</v>
      </c>
      <c r="Q17" s="6">
        <v>324.12982990465827</v>
      </c>
      <c r="R17" s="15">
        <f t="shared" si="0"/>
        <v>66.859251594892882</v>
      </c>
    </row>
    <row r="18" spans="1:19" ht="15" hidden="1" outlineLevel="1" x14ac:dyDescent="0.2">
      <c r="A18">
        <f t="shared" si="1"/>
        <v>15</v>
      </c>
      <c r="B18" s="1">
        <f>'T20 Base'!B16</f>
        <v>0</v>
      </c>
      <c r="C18" s="6">
        <v>355.44047446783293</v>
      </c>
      <c r="D18" s="6">
        <v>226.05842064836455</v>
      </c>
      <c r="E18" s="6">
        <v>213.34299470071579</v>
      </c>
      <c r="F18" s="6">
        <v>217.88038772928522</v>
      </c>
      <c r="G18" s="6">
        <v>350.62468633046757</v>
      </c>
      <c r="H18" s="6">
        <v>353.04818150725384</v>
      </c>
      <c r="I18" s="6">
        <v>345.09253015687824</v>
      </c>
      <c r="J18" s="6">
        <v>206.9071298101841</v>
      </c>
      <c r="K18" s="6">
        <v>211.28507728366935</v>
      </c>
      <c r="L18" s="6">
        <v>199.523343895436</v>
      </c>
      <c r="M18" s="6">
        <v>337.69807969793044</v>
      </c>
      <c r="N18" s="6">
        <v>340.63887316903748</v>
      </c>
      <c r="O18" s="6">
        <v>332.70254778294941</v>
      </c>
      <c r="P18" s="6">
        <v>193.57091456636593</v>
      </c>
      <c r="Q18" s="6">
        <v>328.68324613321818</v>
      </c>
      <c r="R18" s="15">
        <f t="shared" si="0"/>
        <v>70.564270951335558</v>
      </c>
    </row>
    <row r="19" spans="1:19" ht="15" hidden="1" outlineLevel="1" x14ac:dyDescent="0.2">
      <c r="A19">
        <f t="shared" si="1"/>
        <v>16</v>
      </c>
      <c r="B19" s="1">
        <f>'T20 Base'!B17</f>
        <v>0</v>
      </c>
      <c r="C19" s="6">
        <v>361.81610200008254</v>
      </c>
      <c r="D19" s="6">
        <v>237.83983919721254</v>
      </c>
      <c r="E19" s="6">
        <v>223.96307781260873</v>
      </c>
      <c r="F19" s="6">
        <v>228.85967524295702</v>
      </c>
      <c r="G19" s="6">
        <v>356.51264415094158</v>
      </c>
      <c r="H19" s="6">
        <v>347.12717640874121</v>
      </c>
      <c r="I19" s="6">
        <v>350.42317220262049</v>
      </c>
      <c r="J19" s="6">
        <v>216.89065838891011</v>
      </c>
      <c r="K19" s="6">
        <v>221.6151885913217</v>
      </c>
      <c r="L19" s="6">
        <v>208.77939633917018</v>
      </c>
      <c r="M19" s="6">
        <v>342.33854935282801</v>
      </c>
      <c r="N19" s="6">
        <v>345.51845421705758</v>
      </c>
      <c r="O19" s="6">
        <v>336.83746831912356</v>
      </c>
      <c r="P19" s="6">
        <v>202.23822333075097</v>
      </c>
      <c r="Q19" s="6">
        <v>332.40900068197249</v>
      </c>
      <c r="R19" s="15">
        <f t="shared" si="0"/>
        <v>74.1667075479087</v>
      </c>
    </row>
    <row r="20" spans="1:19" ht="15" hidden="1" outlineLevel="1" x14ac:dyDescent="0.2">
      <c r="A20">
        <f t="shared" si="1"/>
        <v>17</v>
      </c>
      <c r="B20" s="1">
        <f>'T20 Base'!B18</f>
        <v>0</v>
      </c>
      <c r="C20" s="6">
        <v>367.23485609656154</v>
      </c>
      <c r="D20" s="6">
        <v>249.04817113137304</v>
      </c>
      <c r="E20" s="6">
        <v>233.91794730299617</v>
      </c>
      <c r="F20" s="6">
        <v>239.20074216511122</v>
      </c>
      <c r="G20" s="6">
        <v>361.4023700843693</v>
      </c>
      <c r="H20" s="6">
        <v>351.14514369291589</v>
      </c>
      <c r="I20" s="6">
        <v>354.7083295476238</v>
      </c>
      <c r="J20" s="6">
        <v>226.15722452053603</v>
      </c>
      <c r="K20" s="6">
        <v>231.25437962422302</v>
      </c>
      <c r="L20" s="6">
        <v>217.25942418497027</v>
      </c>
      <c r="M20" s="6">
        <v>345.87658995220914</v>
      </c>
      <c r="N20" s="6">
        <v>349.3143163189871</v>
      </c>
      <c r="O20" s="6">
        <v>339.82705906900696</v>
      </c>
      <c r="P20" s="6">
        <v>210.08169424157344</v>
      </c>
      <c r="Q20" s="6">
        <v>334.95473622711427</v>
      </c>
      <c r="R20" s="15">
        <f t="shared" si="0"/>
        <v>77.573102233171753</v>
      </c>
    </row>
    <row r="21" spans="1:19" ht="15" collapsed="1" x14ac:dyDescent="0.2">
      <c r="A21">
        <f t="shared" si="1"/>
        <v>18</v>
      </c>
      <c r="B21" s="1">
        <f>'T20 Base'!B19</f>
        <v>-4623.9456587564155</v>
      </c>
      <c r="C21" s="6">
        <v>-3160.2244679641126</v>
      </c>
      <c r="D21" s="6">
        <v>-4462.8642662413358</v>
      </c>
      <c r="E21" s="6">
        <v>-4181.7942643408724</v>
      </c>
      <c r="F21" s="6">
        <v>-4278.7042379636987</v>
      </c>
      <c r="G21" s="6">
        <v>-3049.9719603886842</v>
      </c>
      <c r="H21" s="6">
        <v>-2858.0113117853384</v>
      </c>
      <c r="I21" s="6">
        <v>-2923.9375974095487</v>
      </c>
      <c r="J21" s="6">
        <v>-4036.0507774986499</v>
      </c>
      <c r="K21" s="6">
        <v>-4129.5973599676818</v>
      </c>
      <c r="L21" s="6">
        <v>-3869.4319348693266</v>
      </c>
      <c r="M21" s="6">
        <v>-2758.2717690443415</v>
      </c>
      <c r="N21" s="6">
        <v>-2821.9039281251198</v>
      </c>
      <c r="O21" s="6">
        <v>-2644.2579346088955</v>
      </c>
      <c r="P21" s="6">
        <v>-3734.5319489908434</v>
      </c>
      <c r="Q21" s="6">
        <v>-2551.9578431825971</v>
      </c>
      <c r="R21" s="15">
        <f>SUMPRODUCT($B$2:$Q$2,B21:Q21)</f>
        <v>-4535.705885934698</v>
      </c>
      <c r="S21" s="6" t="b">
        <f>R21&lt;B21</f>
        <v>0</v>
      </c>
    </row>
    <row r="22" spans="1:19" ht="15" x14ac:dyDescent="0.2">
      <c r="A22">
        <f t="shared" si="1"/>
        <v>19</v>
      </c>
      <c r="B22" s="1">
        <f>'T20 Base'!B20</f>
        <v>-4852.4975860105224</v>
      </c>
      <c r="C22" s="6">
        <v>-3333.922046692051</v>
      </c>
      <c r="D22" s="6">
        <v>-4683.4939131592646</v>
      </c>
      <c r="E22" s="6">
        <v>-4391.1384484330456</v>
      </c>
      <c r="F22" s="6">
        <v>-4490.2730398828216</v>
      </c>
      <c r="G22" s="6">
        <v>-3217.6304727675147</v>
      </c>
      <c r="H22" s="6">
        <v>-3016.9187456680529</v>
      </c>
      <c r="I22" s="6">
        <v>-3084.6907474120835</v>
      </c>
      <c r="J22" s="6">
        <v>-4238.1318307473457</v>
      </c>
      <c r="K22" s="6">
        <v>-4333.8272183557465</v>
      </c>
      <c r="L22" s="6">
        <v>-4063.2066142618705</v>
      </c>
      <c r="M22" s="6">
        <v>-2911.650879562626</v>
      </c>
      <c r="N22" s="6">
        <v>-2977.0652592952028</v>
      </c>
      <c r="O22" s="6">
        <v>-2791.3160000602716</v>
      </c>
      <c r="P22" s="6">
        <v>-3921.5792396734746</v>
      </c>
      <c r="Q22" s="6">
        <v>-2693.8974991389082</v>
      </c>
      <c r="R22" s="15">
        <f>SUMPRODUCT($B$2:$Q$2,B22:Q22)</f>
        <v>-4759.9172318860074</v>
      </c>
      <c r="S22" s="6" t="b">
        <f t="shared" ref="S22:S68" si="2">R22&lt;B22</f>
        <v>0</v>
      </c>
    </row>
    <row r="23" spans="1:19" ht="15" x14ac:dyDescent="0.2">
      <c r="A23">
        <f t="shared" si="1"/>
        <v>20</v>
      </c>
      <c r="B23" s="1">
        <f>'T20 Base'!B21</f>
        <v>-5087.3844122261125</v>
      </c>
      <c r="C23" s="6">
        <v>-3514.5585833365253</v>
      </c>
      <c r="D23" s="6">
        <v>-4910.2448384352974</v>
      </c>
      <c r="E23" s="6">
        <v>-4606.5768295231255</v>
      </c>
      <c r="F23" s="6">
        <v>-4707.7182682121284</v>
      </c>
      <c r="G23" s="6">
        <v>-3391.9899681298161</v>
      </c>
      <c r="H23" s="6">
        <v>-3182.3623110769522</v>
      </c>
      <c r="I23" s="6">
        <v>-3251.8724770388603</v>
      </c>
      <c r="J23" s="6">
        <v>-4446.1006083840812</v>
      </c>
      <c r="K23" s="6">
        <v>-4543.7347678608212</v>
      </c>
      <c r="L23" s="6">
        <v>-4262.632447320294</v>
      </c>
      <c r="M23" s="6">
        <v>-3071.3414577699423</v>
      </c>
      <c r="N23" s="6">
        <v>-3138.4343560027296</v>
      </c>
      <c r="O23" s="6">
        <v>-2944.4284119652216</v>
      </c>
      <c r="P23" s="6">
        <v>-4114.0857390108622</v>
      </c>
      <c r="Q23" s="6">
        <v>-2841.6831107172388</v>
      </c>
      <c r="R23" s="15">
        <f t="shared" si="0"/>
        <v>-4990.3463163593569</v>
      </c>
      <c r="S23" s="6" t="b">
        <f t="shared" si="2"/>
        <v>0</v>
      </c>
    </row>
    <row r="24" spans="1:19" ht="15" x14ac:dyDescent="0.2">
      <c r="A24">
        <f t="shared" si="1"/>
        <v>21</v>
      </c>
      <c r="B24" s="1">
        <f>'T20 Base'!B22</f>
        <v>-5336.9477030426369</v>
      </c>
      <c r="C24" s="6">
        <v>-3707.7887931736568</v>
      </c>
      <c r="D24" s="6">
        <v>-5151.1700550554888</v>
      </c>
      <c r="E24" s="6">
        <v>-4838.7687775629192</v>
      </c>
      <c r="F24" s="6">
        <v>-4938.7628613386069</v>
      </c>
      <c r="G24" s="6">
        <v>-3578.5090053512668</v>
      </c>
      <c r="H24" s="6">
        <v>-3361.7261725322251</v>
      </c>
      <c r="I24" s="6">
        <v>-3430.7170110027619</v>
      </c>
      <c r="J24" s="6">
        <v>-4670.2474183640543</v>
      </c>
      <c r="K24" s="6">
        <v>-4766.7755581342271</v>
      </c>
      <c r="L24" s="6">
        <v>-4477.577602233684</v>
      </c>
      <c r="M24" s="6">
        <v>-3244.4712875875175</v>
      </c>
      <c r="N24" s="6">
        <v>-3311.0637510364922</v>
      </c>
      <c r="O24" s="6">
        <v>-3110.4297651954903</v>
      </c>
      <c r="P24" s="6">
        <v>-4321.5776686504059</v>
      </c>
      <c r="Q24" s="6">
        <v>-3001.9118301728645</v>
      </c>
      <c r="R24" s="15">
        <f t="shared" si="0"/>
        <v>-5235.1765966556532</v>
      </c>
      <c r="S24" s="6" t="b">
        <f t="shared" si="2"/>
        <v>0</v>
      </c>
    </row>
    <row r="25" spans="1:19" ht="15" x14ac:dyDescent="0.2">
      <c r="A25">
        <f t="shared" si="1"/>
        <v>22</v>
      </c>
      <c r="B25" s="1">
        <f>'T20 Base'!B23</f>
        <v>-5605.7102780803034</v>
      </c>
      <c r="C25" s="6">
        <v>-3917.0407294070019</v>
      </c>
      <c r="D25" s="6">
        <v>-5410.6373094180863</v>
      </c>
      <c r="E25" s="6">
        <v>-5089.2798503828026</v>
      </c>
      <c r="F25" s="6">
        <v>-5187.5970549911008</v>
      </c>
      <c r="G25" s="6">
        <v>-3780.4974707496153</v>
      </c>
      <c r="H25" s="6">
        <v>-3556.285287665235</v>
      </c>
      <c r="I25" s="6">
        <v>-3624.3990275057063</v>
      </c>
      <c r="J25" s="6">
        <v>-4912.0848573604508</v>
      </c>
      <c r="K25" s="6">
        <v>-5006.9959300744249</v>
      </c>
      <c r="L25" s="6">
        <v>-4709.4939872743735</v>
      </c>
      <c r="M25" s="6">
        <v>-3432.2717940882353</v>
      </c>
      <c r="N25" s="6">
        <v>-3498.0185632825237</v>
      </c>
      <c r="O25" s="6">
        <v>-3290.501637054273</v>
      </c>
      <c r="P25" s="6">
        <v>-4545.4576910234255</v>
      </c>
      <c r="Q25" s="6">
        <v>-3175.7248140189035</v>
      </c>
      <c r="R25" s="15">
        <f t="shared" si="0"/>
        <v>-5498.8458947385125</v>
      </c>
      <c r="S25" s="6" t="b">
        <f t="shared" si="2"/>
        <v>0</v>
      </c>
    </row>
    <row r="26" spans="1:19" ht="15" x14ac:dyDescent="0.2">
      <c r="A26">
        <f t="shared" si="1"/>
        <v>23</v>
      </c>
      <c r="B26" s="1">
        <f>'T20 Base'!B24</f>
        <v>-5901.3052061463823</v>
      </c>
      <c r="C26" s="6">
        <v>-4147.5863519614304</v>
      </c>
      <c r="D26" s="6">
        <v>-5696.0166234860926</v>
      </c>
      <c r="E26" s="6">
        <v>-5364.8817734602153</v>
      </c>
      <c r="F26" s="6">
        <v>-5461.2898841837614</v>
      </c>
      <c r="G26" s="6">
        <v>-4003.0450305138907</v>
      </c>
      <c r="H26" s="6">
        <v>-3770.7168806793948</v>
      </c>
      <c r="I26" s="6">
        <v>-3837.7996606784463</v>
      </c>
      <c r="J26" s="6">
        <v>-5178.151043202799</v>
      </c>
      <c r="K26" s="6">
        <v>-5271.2210243751224</v>
      </c>
      <c r="L26" s="6">
        <v>-4964.6524402632813</v>
      </c>
      <c r="M26" s="6">
        <v>-3639.2583466057326</v>
      </c>
      <c r="N26" s="6">
        <v>-3704.0109927566791</v>
      </c>
      <c r="O26" s="6">
        <v>-3488.9742567069684</v>
      </c>
      <c r="P26" s="6">
        <v>-4791.7800797882846</v>
      </c>
      <c r="Q26" s="6">
        <v>-3367.3023160628386</v>
      </c>
      <c r="R26" s="15">
        <f t="shared" si="0"/>
        <v>-5788.8431268497052</v>
      </c>
      <c r="S26" s="6" t="b">
        <f t="shared" si="2"/>
        <v>0</v>
      </c>
    </row>
    <row r="27" spans="1:19" ht="15" x14ac:dyDescent="0.2">
      <c r="A27">
        <f t="shared" si="1"/>
        <v>24</v>
      </c>
      <c r="B27" s="1">
        <f>'T20 Base'!B25</f>
        <v>-6231.8163250670932</v>
      </c>
      <c r="C27" s="6">
        <v>-4405.3539861922172</v>
      </c>
      <c r="D27" s="6">
        <v>-6015.1144184367986</v>
      </c>
      <c r="E27" s="6">
        <v>-5672.9736387724788</v>
      </c>
      <c r="F27" s="6">
        <v>-5767.3302369144503</v>
      </c>
      <c r="G27" s="6">
        <v>-4251.8755912853012</v>
      </c>
      <c r="H27" s="6">
        <v>-4010.450551578273</v>
      </c>
      <c r="I27" s="6">
        <v>-4076.4089246930439</v>
      </c>
      <c r="J27" s="6">
        <v>-5475.5907699633917</v>
      </c>
      <c r="K27" s="6">
        <v>-5566.6823459485231</v>
      </c>
      <c r="L27" s="6">
        <v>-5249.9067177776888</v>
      </c>
      <c r="M27" s="6">
        <v>-3870.673111370721</v>
      </c>
      <c r="N27" s="6">
        <v>-3934.341535019912</v>
      </c>
      <c r="O27" s="6">
        <v>-3710.8753506538087</v>
      </c>
      <c r="P27" s="6">
        <v>-5067.1627114741896</v>
      </c>
      <c r="Q27" s="6">
        <v>-3581.4983211086533</v>
      </c>
      <c r="R27" s="15">
        <f t="shared" si="0"/>
        <v>-6113.1000802098015</v>
      </c>
      <c r="S27" s="6" t="b">
        <f t="shared" si="2"/>
        <v>0</v>
      </c>
    </row>
    <row r="28" spans="1:19" ht="15" x14ac:dyDescent="0.2">
      <c r="A28">
        <f t="shared" si="1"/>
        <v>25</v>
      </c>
      <c r="B28" s="1">
        <f>'T20 Base'!B26</f>
        <v>-6611.3945471527304</v>
      </c>
      <c r="C28" s="6">
        <v>-4700.3570076483693</v>
      </c>
      <c r="D28" s="6">
        <v>-6381.5947426805078</v>
      </c>
      <c r="E28" s="6">
        <v>-6026.4002583686161</v>
      </c>
      <c r="F28" s="6">
        <v>-6118.8250050201677</v>
      </c>
      <c r="G28" s="6">
        <v>-4536.6566282021013</v>
      </c>
      <c r="H28" s="6">
        <v>-4284.5810775216796</v>
      </c>
      <c r="I28" s="6">
        <v>-4349.4985770339954</v>
      </c>
      <c r="J28" s="6">
        <v>-5816.806351753964</v>
      </c>
      <c r="K28" s="6">
        <v>-5906.0352588847227</v>
      </c>
      <c r="L28" s="6">
        <v>-5577.1527994147691</v>
      </c>
      <c r="M28" s="6">
        <v>-4135.2963895128187</v>
      </c>
      <c r="N28" s="6">
        <v>-4197.9613486432054</v>
      </c>
      <c r="O28" s="6">
        <v>-3964.6254798465634</v>
      </c>
      <c r="P28" s="6">
        <v>-5383.0912644211894</v>
      </c>
      <c r="Q28" s="6">
        <v>-3826.4419604291052</v>
      </c>
      <c r="R28" s="15">
        <f t="shared" si="0"/>
        <v>-6485.500844533457</v>
      </c>
      <c r="S28" s="6" t="b">
        <f t="shared" si="2"/>
        <v>0</v>
      </c>
    </row>
    <row r="29" spans="1:19" ht="15" x14ac:dyDescent="0.2">
      <c r="A29">
        <f t="shared" si="1"/>
        <v>26</v>
      </c>
      <c r="B29" s="1">
        <f>'T20 Base'!B27</f>
        <v>-7044.6476389083555</v>
      </c>
      <c r="C29" s="6">
        <v>-5036.3515433029115</v>
      </c>
      <c r="D29" s="6">
        <v>-6799.9105772835428</v>
      </c>
      <c r="E29" s="6">
        <v>-6429.4265017471189</v>
      </c>
      <c r="F29" s="6">
        <v>-6520.0497031301247</v>
      </c>
      <c r="G29" s="6">
        <v>-4861.016640418351</v>
      </c>
      <c r="H29" s="6">
        <v>-4596.5809922165872</v>
      </c>
      <c r="I29" s="6">
        <v>-4660.550918836886</v>
      </c>
      <c r="J29" s="6">
        <v>-6205.918919451311</v>
      </c>
      <c r="K29" s="6">
        <v>-6293.4111959996153</v>
      </c>
      <c r="L29" s="6">
        <v>-5950.3470577347116</v>
      </c>
      <c r="M29" s="6">
        <v>-4436.4824437435445</v>
      </c>
      <c r="N29" s="6">
        <v>-4498.2341417352063</v>
      </c>
      <c r="O29" s="6">
        <v>-4253.4434523411292</v>
      </c>
      <c r="P29" s="6">
        <v>-5743.3883801279735</v>
      </c>
      <c r="Q29" s="6">
        <v>-4105.2421834595598</v>
      </c>
      <c r="R29" s="15">
        <f t="shared" si="0"/>
        <v>-6910.5682825942113</v>
      </c>
      <c r="S29" s="6" t="b">
        <f t="shared" si="2"/>
        <v>0</v>
      </c>
    </row>
    <row r="30" spans="1:19" ht="15" x14ac:dyDescent="0.2">
      <c r="A30">
        <f t="shared" si="1"/>
        <v>27</v>
      </c>
      <c r="B30" s="1">
        <f>'T20 Base'!B28</f>
        <v>-7531.7646391013541</v>
      </c>
      <c r="C30" s="6">
        <v>-5414.1009658629973</v>
      </c>
      <c r="D30" s="6">
        <v>-7270.2500144516443</v>
      </c>
      <c r="E30" s="6">
        <v>-6882.3300168644009</v>
      </c>
      <c r="F30" s="6">
        <v>-6971.1908462754027</v>
      </c>
      <c r="G30" s="6">
        <v>-5225.6958624499202</v>
      </c>
      <c r="H30" s="6">
        <v>-4947.2233545245972</v>
      </c>
      <c r="I30" s="6">
        <v>-5010.2794266320479</v>
      </c>
      <c r="J30" s="6">
        <v>-6643.2012924546952</v>
      </c>
      <c r="K30" s="6">
        <v>-6728.9950081362331</v>
      </c>
      <c r="L30" s="6">
        <v>-6369.7563659873149</v>
      </c>
      <c r="M30" s="6">
        <v>-4774.9803505792352</v>
      </c>
      <c r="N30" s="6">
        <v>-4835.8514877408743</v>
      </c>
      <c r="O30" s="6">
        <v>-4578.0506660074661</v>
      </c>
      <c r="P30" s="6">
        <v>-6148.3157844665257</v>
      </c>
      <c r="Q30" s="6">
        <v>-4418.5977743287776</v>
      </c>
      <c r="R30" s="15">
        <f t="shared" si="0"/>
        <v>-7388.4908038799986</v>
      </c>
      <c r="S30" s="6" t="b">
        <f t="shared" si="2"/>
        <v>0</v>
      </c>
    </row>
    <row r="31" spans="1:19" ht="15" x14ac:dyDescent="0.2">
      <c r="A31">
        <f t="shared" si="1"/>
        <v>28</v>
      </c>
      <c r="B31" s="1">
        <f>'T20 Base'!B29</f>
        <v>-8078.4370191260896</v>
      </c>
      <c r="C31" s="6">
        <v>-5838.4394306134564</v>
      </c>
      <c r="D31" s="6">
        <v>-7798.1151337294914</v>
      </c>
      <c r="E31" s="6">
        <v>-7390.4401015897256</v>
      </c>
      <c r="F31" s="6">
        <v>-7477.533207598075</v>
      </c>
      <c r="G31" s="6">
        <v>-5635.3651707026447</v>
      </c>
      <c r="H31" s="6">
        <v>-5341.0189047509311</v>
      </c>
      <c r="I31" s="6">
        <v>-5403.1678524383133</v>
      </c>
      <c r="J31" s="6">
        <v>-7133.8046287243878</v>
      </c>
      <c r="K31" s="6">
        <v>-7217.894914333041</v>
      </c>
      <c r="L31" s="6">
        <v>-6840.3275588358265</v>
      </c>
      <c r="M31" s="6">
        <v>-5155.1480235139243</v>
      </c>
      <c r="N31" s="6">
        <v>-5215.1452782674669</v>
      </c>
      <c r="O31" s="6">
        <v>-4942.6299310140148</v>
      </c>
      <c r="P31" s="6">
        <v>-6602.6543630950182</v>
      </c>
      <c r="Q31" s="6">
        <v>-4770.549471684456</v>
      </c>
      <c r="R31" s="15">
        <f t="shared" si="0"/>
        <v>-7924.8559571733122</v>
      </c>
      <c r="S31" s="6" t="b">
        <f t="shared" si="2"/>
        <v>0</v>
      </c>
    </row>
    <row r="32" spans="1:19" ht="15" x14ac:dyDescent="0.2">
      <c r="A32">
        <f t="shared" si="1"/>
        <v>29</v>
      </c>
      <c r="B32" s="1">
        <f>'T20 Base'!B30</f>
        <v>-8692.7220515847457</v>
      </c>
      <c r="C32" s="6">
        <v>-6315.9281807279149</v>
      </c>
      <c r="D32" s="6">
        <v>-8391.2940598788173</v>
      </c>
      <c r="E32" s="6">
        <v>-7961.2349864674188</v>
      </c>
      <c r="F32" s="6">
        <v>-8046.5561900604152</v>
      </c>
      <c r="G32" s="6">
        <v>-6096.3638952987103</v>
      </c>
      <c r="H32" s="6">
        <v>-5784.0484459640502</v>
      </c>
      <c r="I32" s="6">
        <v>-5845.3012326065373</v>
      </c>
      <c r="J32" s="6">
        <v>-7684.9563895700712</v>
      </c>
      <c r="K32" s="6">
        <v>-7767.3395661480636</v>
      </c>
      <c r="L32" s="6">
        <v>-7369.0005437723576</v>
      </c>
      <c r="M32" s="6">
        <v>-5582.8600248834364</v>
      </c>
      <c r="N32" s="6">
        <v>-5641.9941997248379</v>
      </c>
      <c r="O32" s="6">
        <v>-5352.8195269887901</v>
      </c>
      <c r="P32" s="6">
        <v>-7113.1105332629204</v>
      </c>
      <c r="Q32" s="6">
        <v>-5166.5438610515321</v>
      </c>
      <c r="R32" s="15">
        <f t="shared" si="0"/>
        <v>-8527.573350408129</v>
      </c>
      <c r="S32" s="6" t="b">
        <f t="shared" si="2"/>
        <v>0</v>
      </c>
    </row>
    <row r="33" spans="1:19" ht="15" x14ac:dyDescent="0.2">
      <c r="A33">
        <f t="shared" si="1"/>
        <v>30</v>
      </c>
      <c r="B33" s="1">
        <f>'T20 Base'!B31</f>
        <v>-9379.8363279889163</v>
      </c>
      <c r="C33" s="6">
        <v>-6851.0069489186981</v>
      </c>
      <c r="D33" s="6">
        <v>-9054.8337026401805</v>
      </c>
      <c r="E33" s="6">
        <v>-8599.5675468874942</v>
      </c>
      <c r="F33" s="6">
        <v>-8683.111657002737</v>
      </c>
      <c r="G33" s="6">
        <v>-6612.9843409351724</v>
      </c>
      <c r="H33" s="6">
        <v>-6280.4336354085472</v>
      </c>
      <c r="I33" s="6">
        <v>-6340.8026850117458</v>
      </c>
      <c r="J33" s="6">
        <v>-8301.3506287094042</v>
      </c>
      <c r="K33" s="6">
        <v>-8382.0220811332274</v>
      </c>
      <c r="L33" s="6">
        <v>-7960.2869011763478</v>
      </c>
      <c r="M33" s="6">
        <v>-6062.1005516027099</v>
      </c>
      <c r="N33" s="6">
        <v>-6120.3838886325238</v>
      </c>
      <c r="O33" s="6">
        <v>-5812.4459570704421</v>
      </c>
      <c r="P33" s="6">
        <v>-7684.047432448464</v>
      </c>
      <c r="Q33" s="6">
        <v>-5610.2793457851976</v>
      </c>
      <c r="R33" s="15">
        <f t="shared" si="0"/>
        <v>-9201.7663882706092</v>
      </c>
      <c r="S33" s="6" t="b">
        <f t="shared" si="2"/>
        <v>0</v>
      </c>
    </row>
    <row r="34" spans="1:19" ht="15" x14ac:dyDescent="0.2">
      <c r="A34">
        <f t="shared" si="1"/>
        <v>31</v>
      </c>
      <c r="B34" s="1">
        <f>'T20 Base'!B32</f>
        <v>-10145.213143151237</v>
      </c>
      <c r="C34" s="6">
        <v>-7448.4731670851461</v>
      </c>
      <c r="D34" s="6">
        <v>-9793.9928448818264</v>
      </c>
      <c r="E34" s="6">
        <v>-9314.2857972161128</v>
      </c>
      <c r="F34" s="6">
        <v>-9392.2575868658496</v>
      </c>
      <c r="G34" s="6">
        <v>-7189.865808065887</v>
      </c>
      <c r="H34" s="6">
        <v>-6837.7702936832475</v>
      </c>
      <c r="I34" s="6">
        <v>-6894.129932739218</v>
      </c>
      <c r="J34" s="6">
        <v>-8991.5429027951868</v>
      </c>
      <c r="K34" s="6">
        <v>-9066.8368451705956</v>
      </c>
      <c r="L34" s="6">
        <v>-8622.4064461248618</v>
      </c>
      <c r="M34" s="6">
        <v>-6600.2101595109225</v>
      </c>
      <c r="N34" s="6">
        <v>-6654.6244343812932</v>
      </c>
      <c r="O34" s="6">
        <v>-6328.5571169551004</v>
      </c>
      <c r="P34" s="6">
        <v>-8323.4119577485544</v>
      </c>
      <c r="Q34" s="6">
        <v>-6108.5662231532624</v>
      </c>
      <c r="R34" s="15">
        <f t="shared" si="0"/>
        <v>-9952.7724800242304</v>
      </c>
      <c r="S34" s="6" t="b">
        <f t="shared" si="2"/>
        <v>0</v>
      </c>
    </row>
    <row r="35" spans="1:19" ht="15" x14ac:dyDescent="0.2">
      <c r="A35">
        <f t="shared" si="1"/>
        <v>32</v>
      </c>
      <c r="B35" s="1">
        <f>'T20 Base'!B33</f>
        <v>-10990.534217193059</v>
      </c>
      <c r="C35" s="6">
        <v>-8110.5167648109555</v>
      </c>
      <c r="D35" s="6">
        <v>-10610.410067928062</v>
      </c>
      <c r="E35" s="6">
        <v>-10104.307742813226</v>
      </c>
      <c r="F35" s="6">
        <v>-10175.581896933794</v>
      </c>
      <c r="G35" s="6">
        <v>-7829.1317719600684</v>
      </c>
      <c r="H35" s="6">
        <v>-7455.8473264278518</v>
      </c>
      <c r="I35" s="6">
        <v>-7507.3296137378829</v>
      </c>
      <c r="J35" s="6">
        <v>-9754.5004375102308</v>
      </c>
      <c r="K35" s="6">
        <v>-9823.3297020789541</v>
      </c>
      <c r="L35" s="6">
        <v>-9354.3816733731855</v>
      </c>
      <c r="M35" s="6">
        <v>-7196.9926385812541</v>
      </c>
      <c r="N35" s="6">
        <v>-7246.6995885212664</v>
      </c>
      <c r="O35" s="6">
        <v>-6900.9731534524071</v>
      </c>
      <c r="P35" s="6">
        <v>-9030.2705674858134</v>
      </c>
      <c r="Q35" s="6">
        <v>-6661.237367029059</v>
      </c>
      <c r="R35" s="15">
        <f t="shared" si="0"/>
        <v>-10782.249413630123</v>
      </c>
      <c r="S35" s="6" t="b">
        <f t="shared" si="2"/>
        <v>0</v>
      </c>
    </row>
    <row r="36" spans="1:19" ht="15" x14ac:dyDescent="0.2">
      <c r="A36">
        <f t="shared" si="1"/>
        <v>33</v>
      </c>
      <c r="B36" s="1">
        <f>'T20 Base'!B34</f>
        <v>-11925.168574702851</v>
      </c>
      <c r="C36" s="6">
        <v>-8845.1383948005914</v>
      </c>
      <c r="D36" s="6">
        <v>-11513.151168115281</v>
      </c>
      <c r="E36" s="6">
        <v>-10978.158034368862</v>
      </c>
      <c r="F36" s="6">
        <v>-11041.801694304868</v>
      </c>
      <c r="G36" s="6">
        <v>-8538.5184251551382</v>
      </c>
      <c r="H36" s="6">
        <v>-8141.953830862325</v>
      </c>
      <c r="I36" s="6">
        <v>-8187.8343214609495</v>
      </c>
      <c r="J36" s="6">
        <v>-10598.470798522099</v>
      </c>
      <c r="K36" s="6">
        <v>-10659.933860587784</v>
      </c>
      <c r="L36" s="6">
        <v>-10164.141630192276</v>
      </c>
      <c r="M36" s="6">
        <v>-7859.4953757747871</v>
      </c>
      <c r="N36" s="6">
        <v>-7903.7951555312884</v>
      </c>
      <c r="O36" s="6">
        <v>-7536.4640410149232</v>
      </c>
      <c r="P36" s="6">
        <v>-9812.2930597220584</v>
      </c>
      <c r="Q36" s="6">
        <v>-7274.837303877398</v>
      </c>
      <c r="R36" s="15">
        <f t="shared" si="0"/>
        <v>-11699.399655149538</v>
      </c>
      <c r="S36" s="6" t="b">
        <f t="shared" si="2"/>
        <v>0</v>
      </c>
    </row>
    <row r="37" spans="1:19" ht="15" x14ac:dyDescent="0.2">
      <c r="A37">
        <f t="shared" si="1"/>
        <v>34</v>
      </c>
      <c r="B37" s="1">
        <f>'T20 Base'!B35</f>
        <v>-12963.285374108733</v>
      </c>
      <c r="C37" s="6">
        <v>-9663.9249174727775</v>
      </c>
      <c r="D37" s="6">
        <v>-12515.922519273703</v>
      </c>
      <c r="E37" s="6">
        <v>-11949.094275774358</v>
      </c>
      <c r="F37" s="6">
        <v>-12004.0915836721</v>
      </c>
      <c r="G37" s="6">
        <v>-9329.2278696612739</v>
      </c>
      <c r="H37" s="6">
        <v>-8906.9210352670707</v>
      </c>
      <c r="I37" s="6">
        <v>-8946.4046213641377</v>
      </c>
      <c r="J37" s="6">
        <v>-11536.276417603387</v>
      </c>
      <c r="K37" s="6">
        <v>-11589.391274885907</v>
      </c>
      <c r="L37" s="6">
        <v>-11064.008903759388</v>
      </c>
      <c r="M37" s="6">
        <v>-8598.1885744409483</v>
      </c>
      <c r="N37" s="6">
        <v>-8636.3129134611536</v>
      </c>
      <c r="O37" s="6">
        <v>-8245.0858049323415</v>
      </c>
      <c r="P37" s="6">
        <v>-10681.395498261389</v>
      </c>
      <c r="Q37" s="6">
        <v>-7959.0855986185652</v>
      </c>
      <c r="R37" s="15">
        <f t="shared" si="0"/>
        <v>-12718.138251658936</v>
      </c>
      <c r="S37" s="6" t="b">
        <f t="shared" si="2"/>
        <v>0</v>
      </c>
    </row>
    <row r="38" spans="1:19" ht="15" x14ac:dyDescent="0.2">
      <c r="A38">
        <f t="shared" si="1"/>
        <v>35</v>
      </c>
      <c r="B38" s="1">
        <f>'T20 Base'!B36</f>
        <v>-14112.557967880566</v>
      </c>
      <c r="C38" s="6">
        <v>-10573.914890144639</v>
      </c>
      <c r="D38" s="6">
        <v>-13626.162917525338</v>
      </c>
      <c r="E38" s="6">
        <v>-13024.436682924956</v>
      </c>
      <c r="F38" s="6">
        <v>-13069.619363266025</v>
      </c>
      <c r="G38" s="6">
        <v>-10208.074397602015</v>
      </c>
      <c r="H38" s="6">
        <v>-9757.4254510516366</v>
      </c>
      <c r="I38" s="6">
        <v>-9789.5965830167734</v>
      </c>
      <c r="J38" s="6">
        <v>-12575.011050811871</v>
      </c>
      <c r="K38" s="6">
        <v>-12618.648105270599</v>
      </c>
      <c r="L38" s="6">
        <v>-12060.815867263007</v>
      </c>
      <c r="M38" s="6">
        <v>-9419.534341681423</v>
      </c>
      <c r="N38" s="6">
        <v>-9450.5984300208584</v>
      </c>
      <c r="O38" s="6">
        <v>-9033.0538408377488</v>
      </c>
      <c r="P38" s="6">
        <v>-11644.196684648672</v>
      </c>
      <c r="Q38" s="6">
        <v>-8719.9966511646671</v>
      </c>
      <c r="R38" s="15">
        <f t="shared" si="0"/>
        <v>-13846.009431901877</v>
      </c>
      <c r="S38" s="6" t="b">
        <f t="shared" si="2"/>
        <v>0</v>
      </c>
    </row>
    <row r="39" spans="1:19" ht="15" x14ac:dyDescent="0.2">
      <c r="A39">
        <f t="shared" si="1"/>
        <v>36</v>
      </c>
      <c r="B39" s="1">
        <f>'T20 Base'!B37</f>
        <v>-15388.867930466906</v>
      </c>
      <c r="C39" s="6">
        <v>-11588.408433387705</v>
      </c>
      <c r="D39" s="6">
        <v>-14859.246690912682</v>
      </c>
      <c r="E39" s="6">
        <v>-14219.094101014383</v>
      </c>
      <c r="F39" s="6">
        <v>-14253.175459996481</v>
      </c>
      <c r="G39" s="6">
        <v>-11187.92380538818</v>
      </c>
      <c r="H39" s="6">
        <v>-10705.933308637443</v>
      </c>
      <c r="I39" s="6">
        <v>-10729.776924003811</v>
      </c>
      <c r="J39" s="6">
        <v>-13729.104104063661</v>
      </c>
      <c r="K39" s="6">
        <v>-13762.018899032315</v>
      </c>
      <c r="L39" s="6">
        <v>-13168.440334760629</v>
      </c>
      <c r="M39" s="6">
        <v>-10335.589728790346</v>
      </c>
      <c r="N39" s="6">
        <v>-10358.612360034975</v>
      </c>
      <c r="O39" s="6">
        <v>-9911.9552054646192</v>
      </c>
      <c r="P39" s="6">
        <v>-12714.125119530123</v>
      </c>
      <c r="Q39" s="6">
        <v>-9568.7752677144817</v>
      </c>
      <c r="R39" s="15">
        <f t="shared" si="0"/>
        <v>-15098.616011994412</v>
      </c>
      <c r="S39" s="6" t="b">
        <f t="shared" si="2"/>
        <v>0</v>
      </c>
    </row>
    <row r="40" spans="1:19" ht="15" x14ac:dyDescent="0.2">
      <c r="A40">
        <f t="shared" si="1"/>
        <v>37</v>
      </c>
      <c r="B40" s="1">
        <f>'T20 Base'!B38</f>
        <v>-16806.193343395113</v>
      </c>
      <c r="C40" s="6">
        <v>-12719.64185005656</v>
      </c>
      <c r="D40" s="6">
        <v>-16228.719860067093</v>
      </c>
      <c r="E40" s="6">
        <v>-15546.292825018865</v>
      </c>
      <c r="F40" s="6">
        <v>-15567.807200874948</v>
      </c>
      <c r="G40" s="6">
        <v>-12280.621468270758</v>
      </c>
      <c r="H40" s="6">
        <v>-11763.98503744869</v>
      </c>
      <c r="I40" s="6">
        <v>-11778.341011002722</v>
      </c>
      <c r="J40" s="6">
        <v>-15011.368912987286</v>
      </c>
      <c r="K40" s="6">
        <v>-15032.143503277794</v>
      </c>
      <c r="L40" s="6">
        <v>-14399.219386921241</v>
      </c>
      <c r="M40" s="6">
        <v>-11357.523820736244</v>
      </c>
      <c r="N40" s="6">
        <v>-11371.383311044443</v>
      </c>
      <c r="O40" s="6">
        <v>-10892.531763930192</v>
      </c>
      <c r="P40" s="6">
        <v>-13903.129042940858</v>
      </c>
      <c r="Q40" s="6">
        <v>-10515.815318943378</v>
      </c>
      <c r="R40" s="15">
        <f t="shared" si="0"/>
        <v>-16489.698333559689</v>
      </c>
      <c r="S40" s="6" t="b">
        <f t="shared" si="2"/>
        <v>0</v>
      </c>
    </row>
    <row r="41" spans="1:19" ht="15" x14ac:dyDescent="0.2">
      <c r="A41">
        <f t="shared" si="1"/>
        <v>38</v>
      </c>
      <c r="B41" s="1">
        <f>'T20 Base'!B39</f>
        <v>-18363.512776131956</v>
      </c>
      <c r="C41" s="6">
        <v>-13968.620997780188</v>
      </c>
      <c r="D41" s="6">
        <v>-17733.645151525176</v>
      </c>
      <c r="E41" s="6">
        <v>-17005.425703586643</v>
      </c>
      <c r="F41" s="6">
        <v>-17012.669382738764</v>
      </c>
      <c r="G41" s="6">
        <v>-13487.171603453453</v>
      </c>
      <c r="H41" s="6">
        <v>-12932.767051831006</v>
      </c>
      <c r="I41" s="6">
        <v>-12936.288302040988</v>
      </c>
      <c r="J41" s="6">
        <v>-16421.262278399881</v>
      </c>
      <c r="K41" s="6">
        <v>-16428.248007827766</v>
      </c>
      <c r="L41" s="6">
        <v>-15752.679274738628</v>
      </c>
      <c r="M41" s="6">
        <v>-12486.510997173476</v>
      </c>
      <c r="N41" s="6">
        <v>-12489.904627604763</v>
      </c>
      <c r="O41" s="6">
        <v>-11975.94160119651</v>
      </c>
      <c r="P41" s="6">
        <v>-15210.788061858108</v>
      </c>
      <c r="Q41" s="6">
        <v>-11562.259709812372</v>
      </c>
      <c r="R41" s="15">
        <f t="shared" si="0"/>
        <v>-18018.280139378894</v>
      </c>
      <c r="S41" s="6" t="b">
        <f t="shared" si="2"/>
        <v>0</v>
      </c>
    </row>
    <row r="42" spans="1:19" ht="15" x14ac:dyDescent="0.2">
      <c r="A42">
        <f t="shared" si="1"/>
        <v>39</v>
      </c>
      <c r="B42" s="1">
        <f>'T20 Base'!B40</f>
        <v>-20066.942436110749</v>
      </c>
      <c r="C42" s="6">
        <v>-15341.739591965159</v>
      </c>
      <c r="D42" s="6">
        <v>-19379.988065338999</v>
      </c>
      <c r="E42" s="6">
        <v>-18602.47446395216</v>
      </c>
      <c r="F42" s="6">
        <v>-18593.549895861273</v>
      </c>
      <c r="G42" s="6">
        <v>-14813.787608780467</v>
      </c>
      <c r="H42" s="6">
        <v>-14218.441690443442</v>
      </c>
      <c r="I42" s="6">
        <v>-14209.622388190957</v>
      </c>
      <c r="J42" s="6">
        <v>-17964.612275662919</v>
      </c>
      <c r="K42" s="6">
        <v>-17955.97233101476</v>
      </c>
      <c r="L42" s="6">
        <v>-17234.467730681175</v>
      </c>
      <c r="M42" s="6">
        <v>-13728.536013814564</v>
      </c>
      <c r="N42" s="6">
        <v>-13720.00716379098</v>
      </c>
      <c r="O42" s="6">
        <v>-13167.96324321586</v>
      </c>
      <c r="P42" s="6">
        <v>-16642.600222526748</v>
      </c>
      <c r="Q42" s="6">
        <v>-12713.717479437817</v>
      </c>
      <c r="R42" s="15">
        <f t="shared" si="0"/>
        <v>-19690.393891363496</v>
      </c>
      <c r="S42" s="6" t="b">
        <f t="shared" si="2"/>
        <v>0</v>
      </c>
    </row>
    <row r="43" spans="1:19" ht="15" x14ac:dyDescent="0.2">
      <c r="A43">
        <f t="shared" si="1"/>
        <v>40</v>
      </c>
      <c r="B43" s="1">
        <f>'T20 Base'!B41</f>
        <v>-21933.051152833559</v>
      </c>
      <c r="C43" s="6">
        <v>-16853.445471688425</v>
      </c>
      <c r="D43" s="6">
        <v>-21183.825604624446</v>
      </c>
      <c r="E43" s="6">
        <v>-20353.083849554107</v>
      </c>
      <c r="F43" s="6">
        <v>-20325.956189198387</v>
      </c>
      <c r="G43" s="6">
        <v>-16274.471214676427</v>
      </c>
      <c r="H43" s="6">
        <v>-15634.617563426165</v>
      </c>
      <c r="I43" s="6">
        <v>-15611.830054590653</v>
      </c>
      <c r="J43" s="6">
        <v>-19656.593252761457</v>
      </c>
      <c r="K43" s="6">
        <v>-19630.35707529178</v>
      </c>
      <c r="L43" s="6">
        <v>-18859.21494352361</v>
      </c>
      <c r="M43" s="6">
        <v>-15096.783254627248</v>
      </c>
      <c r="N43" s="6">
        <v>-15074.756915831253</v>
      </c>
      <c r="O43" s="6">
        <v>-14481.291767825363</v>
      </c>
      <c r="P43" s="6">
        <v>-18212.750131992914</v>
      </c>
      <c r="Q43" s="6">
        <v>-13982.484164050915</v>
      </c>
      <c r="R43" s="15">
        <f t="shared" si="0"/>
        <v>-21522.337372811326</v>
      </c>
      <c r="S43" s="6" t="b">
        <f t="shared" si="2"/>
        <v>0</v>
      </c>
    </row>
    <row r="44" spans="1:19" ht="15" x14ac:dyDescent="0.2">
      <c r="A44">
        <f t="shared" si="1"/>
        <v>41</v>
      </c>
      <c r="B44" s="1">
        <f>'T20 Base'!B42</f>
        <v>-23993.720428311863</v>
      </c>
      <c r="C44" s="6">
        <v>-18530.787990283214</v>
      </c>
      <c r="D44" s="6">
        <v>-23176.058585493789</v>
      </c>
      <c r="E44" s="6">
        <v>-22298.73059458928</v>
      </c>
      <c r="F44" s="6">
        <v>-22239.656829970714</v>
      </c>
      <c r="G44" s="6">
        <v>-17895.415513265012</v>
      </c>
      <c r="H44" s="6">
        <v>-17216.426280291387</v>
      </c>
      <c r="I44" s="6">
        <v>-17168.118053050435</v>
      </c>
      <c r="J44" s="6">
        <v>-21537.37465239735</v>
      </c>
      <c r="K44" s="6">
        <v>-21480.24539133229</v>
      </c>
      <c r="L44" s="6">
        <v>-20665.583979295086</v>
      </c>
      <c r="M44" s="6">
        <v>-16625.250327476959</v>
      </c>
      <c r="N44" s="6">
        <v>-16578.556233610085</v>
      </c>
      <c r="O44" s="6">
        <v>-15948.620543312862</v>
      </c>
      <c r="P44" s="6">
        <v>-19958.671958888182</v>
      </c>
      <c r="Q44" s="6">
        <v>-15400.191056327196</v>
      </c>
      <c r="R44" s="15">
        <f t="shared" si="0"/>
        <v>-23545.452394737</v>
      </c>
      <c r="S44" s="6" t="b">
        <f t="shared" si="2"/>
        <v>0</v>
      </c>
    </row>
    <row r="45" spans="1:19" ht="15" x14ac:dyDescent="0.2">
      <c r="A45">
        <f t="shared" si="1"/>
        <v>42</v>
      </c>
      <c r="B45" s="1">
        <f>'T20 Base'!B43</f>
        <v>-26258.176978070114</v>
      </c>
      <c r="C45" s="6">
        <v>-20383.380559327819</v>
      </c>
      <c r="D45" s="6">
        <v>-25365.7101741603</v>
      </c>
      <c r="E45" s="6">
        <v>-24439.359688230317</v>
      </c>
      <c r="F45" s="6">
        <v>-24343.432380205013</v>
      </c>
      <c r="G45" s="6">
        <v>-19685.981312754659</v>
      </c>
      <c r="H45" s="6">
        <v>-18965.475370930879</v>
      </c>
      <c r="I45" s="6">
        <v>-18887.551387622585</v>
      </c>
      <c r="J45" s="6">
        <v>-23606.993631747449</v>
      </c>
      <c r="K45" s="6">
        <v>-23514.213636004326</v>
      </c>
      <c r="L45" s="6">
        <v>-22653.709807928608</v>
      </c>
      <c r="M45" s="6">
        <v>-18315.552916982877</v>
      </c>
      <c r="N45" s="6">
        <v>-18240.225118157523</v>
      </c>
      <c r="O45" s="6">
        <v>-17571.569116278242</v>
      </c>
      <c r="P45" s="6">
        <v>-21880.573921660409</v>
      </c>
      <c r="Q45" s="6">
        <v>-16968.45654246501</v>
      </c>
      <c r="R45" s="15">
        <f t="shared" si="0"/>
        <v>-25768.851954588099</v>
      </c>
      <c r="S45" s="6" t="b">
        <f t="shared" si="2"/>
        <v>0</v>
      </c>
    </row>
    <row r="46" spans="1:19" ht="15" x14ac:dyDescent="0.2">
      <c r="A46">
        <f t="shared" si="1"/>
        <v>43</v>
      </c>
      <c r="B46" s="1">
        <f>'T20 Base'!B44</f>
        <v>-28731.3298832078</v>
      </c>
      <c r="C46" s="6">
        <v>-22416.799117220638</v>
      </c>
      <c r="D46" s="6">
        <v>-27757.636113588705</v>
      </c>
      <c r="E46" s="6">
        <v>-26779.000659296642</v>
      </c>
      <c r="F46" s="6">
        <v>-26642.067854024659</v>
      </c>
      <c r="G46" s="6">
        <v>-21651.634480656052</v>
      </c>
      <c r="H46" s="6">
        <v>-20886.533463118278</v>
      </c>
      <c r="I46" s="6">
        <v>-20775.462982153593</v>
      </c>
      <c r="J46" s="6">
        <v>-25869.443762284915</v>
      </c>
      <c r="K46" s="6">
        <v>-25736.981879575942</v>
      </c>
      <c r="L46" s="6">
        <v>-24827.53619976142</v>
      </c>
      <c r="M46" s="6">
        <v>-20172.368095111375</v>
      </c>
      <c r="N46" s="6">
        <v>-20064.98327261319</v>
      </c>
      <c r="O46" s="6">
        <v>-19354.703570817765</v>
      </c>
      <c r="P46" s="6">
        <v>-23982.352627142209</v>
      </c>
      <c r="Q46" s="6">
        <v>-18691.751883905294</v>
      </c>
      <c r="R46" s="15">
        <f t="shared" si="0"/>
        <v>-28197.413732144505</v>
      </c>
      <c r="S46" s="6" t="b">
        <f t="shared" si="2"/>
        <v>0</v>
      </c>
    </row>
    <row r="47" spans="1:19" ht="15" x14ac:dyDescent="0.2">
      <c r="A47">
        <f t="shared" si="1"/>
        <v>44</v>
      </c>
      <c r="B47" s="1">
        <f>'T20 Base'!B45</f>
        <v>-31428.014513152943</v>
      </c>
      <c r="C47" s="6">
        <v>-24645.459195671996</v>
      </c>
      <c r="D47" s="6">
        <v>-30366.317584823137</v>
      </c>
      <c r="E47" s="6">
        <v>-29332.070820085308</v>
      </c>
      <c r="F47" s="6">
        <v>-29149.626024153586</v>
      </c>
      <c r="G47" s="6">
        <v>-23806.403886315577</v>
      </c>
      <c r="H47" s="6">
        <v>-22993.507073156372</v>
      </c>
      <c r="I47" s="6">
        <v>-22845.42990536564</v>
      </c>
      <c r="J47" s="6">
        <v>-28338.78607676808</v>
      </c>
      <c r="K47" s="6">
        <v>-28162.263515410308</v>
      </c>
      <c r="L47" s="6">
        <v>-27200.704705434422</v>
      </c>
      <c r="M47" s="6">
        <v>-22209.221241404703</v>
      </c>
      <c r="N47" s="6">
        <v>-22066.034306265523</v>
      </c>
      <c r="O47" s="6">
        <v>-21311.104798341534</v>
      </c>
      <c r="P47" s="6">
        <v>-26277.300420095227</v>
      </c>
      <c r="Q47" s="6">
        <v>-20582.791218516311</v>
      </c>
      <c r="R47" s="15">
        <f t="shared" si="0"/>
        <v>-30845.776056720177</v>
      </c>
      <c r="S47" s="6" t="b">
        <f t="shared" si="2"/>
        <v>0</v>
      </c>
    </row>
    <row r="48" spans="1:19" ht="15" x14ac:dyDescent="0.2">
      <c r="A48">
        <f t="shared" si="1"/>
        <v>45</v>
      </c>
      <c r="B48" s="1">
        <f>'T20 Base'!B46</f>
        <v>-34361.52889409387</v>
      </c>
      <c r="C48" s="6">
        <v>-27082.497486906399</v>
      </c>
      <c r="D48" s="6">
        <v>-33204.77003502431</v>
      </c>
      <c r="E48" s="6">
        <v>-32111.516121041666</v>
      </c>
      <c r="F48" s="6">
        <v>-31878.784457163376</v>
      </c>
      <c r="G48" s="6">
        <v>-26163.099039738063</v>
      </c>
      <c r="H48" s="6">
        <v>-25299.085622594568</v>
      </c>
      <c r="I48" s="6">
        <v>-25109.876696504693</v>
      </c>
      <c r="J48" s="6">
        <v>-31027.677826914372</v>
      </c>
      <c r="K48" s="6">
        <v>-30802.450860295099</v>
      </c>
      <c r="L48" s="6">
        <v>-29785.529128598264</v>
      </c>
      <c r="M48" s="6">
        <v>-24438.476474151659</v>
      </c>
      <c r="N48" s="6">
        <v>-24255.482479201306</v>
      </c>
      <c r="O48" s="6">
        <v>-23452.755197663104</v>
      </c>
      <c r="P48" s="6">
        <v>-28777.442480567704</v>
      </c>
      <c r="Q48" s="6">
        <v>-22653.240170089794</v>
      </c>
      <c r="R48" s="15">
        <f t="shared" si="0"/>
        <v>-33727.078840948772</v>
      </c>
      <c r="S48" s="6" t="b">
        <f t="shared" si="2"/>
        <v>0</v>
      </c>
    </row>
    <row r="49" spans="1:19" ht="15" x14ac:dyDescent="0.2">
      <c r="A49">
        <f t="shared" si="1"/>
        <v>46</v>
      </c>
      <c r="B49" s="1">
        <f>'T20 Base'!B47</f>
        <v>-37554.523768681865</v>
      </c>
      <c r="C49" s="6">
        <v>-29749.097349134059</v>
      </c>
      <c r="D49" s="6">
        <v>-36295.091309809708</v>
      </c>
      <c r="E49" s="6">
        <v>-35139.200251279399</v>
      </c>
      <c r="F49" s="6">
        <v>-34850.989585197247</v>
      </c>
      <c r="G49" s="6">
        <v>-28742.335617059092</v>
      </c>
      <c r="H49" s="6">
        <v>-27823.615545314377</v>
      </c>
      <c r="I49" s="6">
        <v>-27588.755820627583</v>
      </c>
      <c r="J49" s="6">
        <v>-33957.432946547873</v>
      </c>
      <c r="K49" s="6">
        <v>-33678.447699312215</v>
      </c>
      <c r="L49" s="6">
        <v>-32602.677461759558</v>
      </c>
      <c r="M49" s="6">
        <v>-26879.923680102278</v>
      </c>
      <c r="N49" s="6">
        <v>-26652.732110431705</v>
      </c>
      <c r="O49" s="6">
        <v>-25798.795619573841</v>
      </c>
      <c r="P49" s="6">
        <v>-31502.910077184519</v>
      </c>
      <c r="Q49" s="6">
        <v>-24921.704062651999</v>
      </c>
      <c r="R49" s="15">
        <f t="shared" si="0"/>
        <v>-36863.665630067168</v>
      </c>
      <c r="S49" s="6" t="b">
        <f t="shared" si="2"/>
        <v>0</v>
      </c>
    </row>
    <row r="50" spans="1:19" ht="15" x14ac:dyDescent="0.2">
      <c r="A50">
        <f t="shared" si="1"/>
        <v>47</v>
      </c>
      <c r="B50" s="1">
        <f>'T20 Base'!B48</f>
        <v>-41046.57807480725</v>
      </c>
      <c r="C50" s="6">
        <v>-32680.787941380411</v>
      </c>
      <c r="D50" s="6">
        <v>-39675.814074876042</v>
      </c>
      <c r="E50" s="6">
        <v>-38453.048382299035</v>
      </c>
      <c r="F50" s="6">
        <v>-38103.550767641536</v>
      </c>
      <c r="G50" s="6">
        <v>-31578.643191115363</v>
      </c>
      <c r="H50" s="6">
        <v>-30601.03457208303</v>
      </c>
      <c r="I50" s="6">
        <v>-30315.434240051436</v>
      </c>
      <c r="J50" s="6">
        <v>-37164.953225452315</v>
      </c>
      <c r="K50" s="6">
        <v>-36826.551526664633</v>
      </c>
      <c r="L50" s="6">
        <v>-35687.85704722067</v>
      </c>
      <c r="M50" s="6">
        <v>-29566.530935617309</v>
      </c>
      <c r="N50" s="6">
        <v>-29290.193250436358</v>
      </c>
      <c r="O50" s="6">
        <v>-28381.067791487905</v>
      </c>
      <c r="P50" s="6">
        <v>-34488.424187191762</v>
      </c>
      <c r="Q50" s="6">
        <v>-27419.098685475565</v>
      </c>
      <c r="R50" s="15">
        <f t="shared" si="0"/>
        <v>-40294.536141808268</v>
      </c>
      <c r="S50" s="6" t="b">
        <f t="shared" si="2"/>
        <v>0</v>
      </c>
    </row>
    <row r="51" spans="1:19" ht="15" x14ac:dyDescent="0.2">
      <c r="A51">
        <f t="shared" si="1"/>
        <v>48</v>
      </c>
      <c r="B51" s="1">
        <f>'T20 Base'!B49</f>
        <v>-44848.639597729947</v>
      </c>
      <c r="C51" s="6">
        <v>-35890.441296603567</v>
      </c>
      <c r="D51" s="6">
        <v>-43357.810395661632</v>
      </c>
      <c r="E51" s="6">
        <v>-42064.187880937076</v>
      </c>
      <c r="F51" s="6">
        <v>-41647.229194164567</v>
      </c>
      <c r="G51" s="6">
        <v>-34684.67519054492</v>
      </c>
      <c r="H51" s="6">
        <v>-33644.094899458898</v>
      </c>
      <c r="I51" s="6">
        <v>-33302.296682913082</v>
      </c>
      <c r="J51" s="6">
        <v>-40661.254465808321</v>
      </c>
      <c r="K51" s="6">
        <v>-40257.414526199311</v>
      </c>
      <c r="L51" s="6">
        <v>-39051.934004534283</v>
      </c>
      <c r="M51" s="6">
        <v>-32510.81281744071</v>
      </c>
      <c r="N51" s="6">
        <v>-32180.018260862624</v>
      </c>
      <c r="O51" s="6">
        <v>-31211.797642308637</v>
      </c>
      <c r="P51" s="6">
        <v>-37744.712240537563</v>
      </c>
      <c r="Q51" s="6">
        <v>-30157.40287379616</v>
      </c>
      <c r="R51" s="15">
        <f t="shared" si="0"/>
        <v>-44030.59123685096</v>
      </c>
      <c r="S51" s="6" t="b">
        <f t="shared" si="2"/>
        <v>0</v>
      </c>
    </row>
    <row r="52" spans="1:19" ht="15" x14ac:dyDescent="0.2">
      <c r="A52">
        <f t="shared" si="1"/>
        <v>49</v>
      </c>
      <c r="B52" s="1">
        <f>'T20 Base'!B50</f>
        <v>-48969.820839686545</v>
      </c>
      <c r="C52" s="6">
        <v>-39389.629549678692</v>
      </c>
      <c r="D52" s="6">
        <v>-47350.21530053742</v>
      </c>
      <c r="E52" s="6">
        <v>-45982.083455143387</v>
      </c>
      <c r="F52" s="6">
        <v>-45491.159030827948</v>
      </c>
      <c r="G52" s="6">
        <v>-38071.860863107133</v>
      </c>
      <c r="H52" s="6">
        <v>-36964.385941668639</v>
      </c>
      <c r="I52" s="6">
        <v>-36560.588025492543</v>
      </c>
      <c r="J52" s="6">
        <v>-44455.779475120238</v>
      </c>
      <c r="K52" s="6">
        <v>-43980.14906611605</v>
      </c>
      <c r="L52" s="6">
        <v>-42704.301778617555</v>
      </c>
      <c r="M52" s="6">
        <v>-35724.189468967765</v>
      </c>
      <c r="N52" s="6">
        <v>-35333.286142261721</v>
      </c>
      <c r="O52" s="6">
        <v>-34302.192731115814</v>
      </c>
      <c r="P52" s="6">
        <v>-41281.108453164074</v>
      </c>
      <c r="Q52" s="6">
        <v>-33147.637021289855</v>
      </c>
      <c r="R52" s="15">
        <f t="shared" si="0"/>
        <v>-48080.949793252337</v>
      </c>
      <c r="S52" s="6" t="b">
        <f t="shared" si="2"/>
        <v>0</v>
      </c>
    </row>
    <row r="53" spans="1:19" ht="15" x14ac:dyDescent="0.2">
      <c r="A53">
        <f t="shared" si="1"/>
        <v>50</v>
      </c>
      <c r="B53" s="1">
        <f>'T20 Base'!B51</f>
        <v>-53445.751676603402</v>
      </c>
      <c r="C53" s="6">
        <v>-43212.006426927248</v>
      </c>
      <c r="D53" s="6">
        <v>-51687.90844183194</v>
      </c>
      <c r="E53" s="6">
        <v>-50241.241014390966</v>
      </c>
      <c r="F53" s="6">
        <v>-49669.323674728432</v>
      </c>
      <c r="G53" s="6">
        <v>-41773.05040132704</v>
      </c>
      <c r="H53" s="6">
        <v>-40594.333069764798</v>
      </c>
      <c r="I53" s="6">
        <v>-40122.210028471192</v>
      </c>
      <c r="J53" s="6">
        <v>-48582.274785913287</v>
      </c>
      <c r="K53" s="6">
        <v>-48027.982337657551</v>
      </c>
      <c r="L53" s="6">
        <v>-46677.803672285634</v>
      </c>
      <c r="M53" s="6">
        <v>-39238.287945971817</v>
      </c>
      <c r="N53" s="6">
        <v>-38781.107231045695</v>
      </c>
      <c r="O53" s="6">
        <v>-37682.940503638536</v>
      </c>
      <c r="P53" s="6">
        <v>-45129.697068762347</v>
      </c>
      <c r="Q53" s="6">
        <v>-36419.706563940897</v>
      </c>
      <c r="R53" s="15">
        <f t="shared" si="0"/>
        <v>-52480.822080807367</v>
      </c>
      <c r="S53" s="6" t="b">
        <f t="shared" si="2"/>
        <v>0</v>
      </c>
    </row>
    <row r="54" spans="1:19" ht="15" x14ac:dyDescent="0.2">
      <c r="A54">
        <f t="shared" si="1"/>
        <v>51</v>
      </c>
      <c r="B54" s="1">
        <f>'T20 Base'!B52</f>
        <v>-58312.657984296755</v>
      </c>
      <c r="C54" s="6">
        <v>-47392.726482868697</v>
      </c>
      <c r="D54" s="6">
        <v>-56406.444949062381</v>
      </c>
      <c r="E54" s="6">
        <v>-54903.70156452473</v>
      </c>
      <c r="F54" s="6">
        <v>-54216.465629295781</v>
      </c>
      <c r="G54" s="6">
        <v>-45822.623719658011</v>
      </c>
      <c r="H54" s="6">
        <v>-44591.93607960904</v>
      </c>
      <c r="I54" s="6">
        <v>-44020.621045063068</v>
      </c>
      <c r="J54" s="6">
        <v>-53101.307835636057</v>
      </c>
      <c r="K54" s="6">
        <v>-52434.962558111212</v>
      </c>
      <c r="L54" s="6">
        <v>-51031.267851835517</v>
      </c>
      <c r="M54" s="6">
        <v>-43109.599082537905</v>
      </c>
      <c r="N54" s="6">
        <v>-42556.165308726704</v>
      </c>
      <c r="O54" s="6">
        <v>-41408.765044317355</v>
      </c>
      <c r="P54" s="6">
        <v>-49347.854841693406</v>
      </c>
      <c r="Q54" s="6">
        <v>-40026.872294655754</v>
      </c>
      <c r="R54" s="15">
        <f t="shared" si="0"/>
        <v>-57266.056283654609</v>
      </c>
      <c r="S54" s="6" t="b">
        <f t="shared" si="2"/>
        <v>0</v>
      </c>
    </row>
    <row r="55" spans="1:19" ht="15" x14ac:dyDescent="0.2">
      <c r="A55">
        <f t="shared" si="1"/>
        <v>52</v>
      </c>
      <c r="B55" s="1">
        <f>'T20 Base'!B53</f>
        <v>-63619.351135941586</v>
      </c>
      <c r="C55" s="6">
        <v>-51978.29673328725</v>
      </c>
      <c r="D55" s="6">
        <v>-61553.69977213566</v>
      </c>
      <c r="E55" s="6">
        <v>-59995.038780055133</v>
      </c>
      <c r="F55" s="6">
        <v>-59179.330684269618</v>
      </c>
      <c r="G55" s="6">
        <v>-50266.051291053052</v>
      </c>
      <c r="H55" s="6">
        <v>-48982.712362416794</v>
      </c>
      <c r="I55" s="6">
        <v>-48300.060289912624</v>
      </c>
      <c r="J55" s="6">
        <v>-58038.1619827943</v>
      </c>
      <c r="K55" s="6">
        <v>-57246.874740123487</v>
      </c>
      <c r="L55" s="6">
        <v>-55789.599992507508</v>
      </c>
      <c r="M55" s="6">
        <v>-47363.216275005543</v>
      </c>
      <c r="N55" s="6">
        <v>-46701.666110595754</v>
      </c>
      <c r="O55" s="6">
        <v>-45504.238315024653</v>
      </c>
      <c r="P55" s="6">
        <v>-53960.145252944378</v>
      </c>
      <c r="Q55" s="6">
        <v>-43993.254931000687</v>
      </c>
      <c r="R55" s="15">
        <f t="shared" si="0"/>
        <v>-62484.937677960042</v>
      </c>
      <c r="S55" s="6" t="b">
        <f t="shared" si="2"/>
        <v>0</v>
      </c>
    </row>
    <row r="56" spans="1:19" ht="15" x14ac:dyDescent="0.2">
      <c r="A56">
        <f t="shared" si="1"/>
        <v>53</v>
      </c>
      <c r="B56" s="1">
        <f>'T20 Base'!B54</f>
        <v>-69412.548520236043</v>
      </c>
      <c r="C56" s="6">
        <v>-57015.298016350745</v>
      </c>
      <c r="D56" s="6">
        <v>-67175.690753397357</v>
      </c>
      <c r="E56" s="6">
        <v>-65559.563714501317</v>
      </c>
      <c r="F56" s="6">
        <v>-64603.067025393189</v>
      </c>
      <c r="G56" s="6">
        <v>-55149.011530705102</v>
      </c>
      <c r="H56" s="6">
        <v>-53810.764871660896</v>
      </c>
      <c r="I56" s="6">
        <v>-53005.1182128113</v>
      </c>
      <c r="J56" s="6">
        <v>-63436.451326939285</v>
      </c>
      <c r="K56" s="6">
        <v>-62508.107298260227</v>
      </c>
      <c r="L56" s="6">
        <v>-60995.552976101259</v>
      </c>
      <c r="M56" s="6">
        <v>-52042.361294804832</v>
      </c>
      <c r="N56" s="6">
        <v>-51261.274603986691</v>
      </c>
      <c r="O56" s="6">
        <v>-50011.523091142059</v>
      </c>
      <c r="P56" s="6">
        <v>-59008.572664573701</v>
      </c>
      <c r="Q56" s="6">
        <v>-48360.118972554155</v>
      </c>
      <c r="R56" s="15">
        <f t="shared" si="0"/>
        <v>-68183.784776907763</v>
      </c>
      <c r="S56" s="6" t="b">
        <f t="shared" si="2"/>
        <v>0</v>
      </c>
    </row>
    <row r="57" spans="1:19" ht="15" x14ac:dyDescent="0.2">
      <c r="A57">
        <f t="shared" si="1"/>
        <v>54</v>
      </c>
      <c r="B57" s="1">
        <f>'T20 Base'!B55</f>
        <v>-75744.413122104917</v>
      </c>
      <c r="C57" s="6">
        <v>-62556.234966423144</v>
      </c>
      <c r="D57" s="6">
        <v>-73323.916719331202</v>
      </c>
      <c r="E57" s="6">
        <v>-71648.915252697421</v>
      </c>
      <c r="F57" s="6">
        <v>-70538.328892060876</v>
      </c>
      <c r="G57" s="6">
        <v>-60523.085022886058</v>
      </c>
      <c r="H57" s="6">
        <v>-59127.653928640138</v>
      </c>
      <c r="I57" s="6">
        <v>-58186.249297709299</v>
      </c>
      <c r="J57" s="6">
        <v>-69347.081205977127</v>
      </c>
      <c r="K57" s="6">
        <v>-68268.562601798039</v>
      </c>
      <c r="L57" s="6">
        <v>-66699.113734861487</v>
      </c>
      <c r="M57" s="6">
        <v>-57197.630666302452</v>
      </c>
      <c r="N57" s="6">
        <v>-56284.478188884888</v>
      </c>
      <c r="O57" s="6">
        <v>-54980.049347210123</v>
      </c>
      <c r="P57" s="6">
        <v>-64542.31685896116</v>
      </c>
      <c r="Q57" s="6">
        <v>-53175.898579749955</v>
      </c>
      <c r="R57" s="15">
        <f t="shared" si="0"/>
        <v>-74414.377621057458</v>
      </c>
      <c r="S57" s="6" t="b">
        <f t="shared" si="2"/>
        <v>0</v>
      </c>
    </row>
    <row r="58" spans="1:19" ht="15" x14ac:dyDescent="0.2">
      <c r="A58">
        <f t="shared" si="1"/>
        <v>55</v>
      </c>
      <c r="B58" s="1">
        <f>'T20 Base'!B56</f>
        <v>-82697.266339722788</v>
      </c>
      <c r="C58" s="6">
        <v>-68681.033525801628</v>
      </c>
      <c r="D58" s="6">
        <v>-80079.434511315703</v>
      </c>
      <c r="E58" s="6">
        <v>-78344.005059708899</v>
      </c>
      <c r="F58" s="6">
        <v>-77064.609964444491</v>
      </c>
      <c r="G58" s="6">
        <v>-66466.671144636552</v>
      </c>
      <c r="H58" s="6">
        <v>-65011.48052678891</v>
      </c>
      <c r="I58" s="6">
        <v>-63920.011700957024</v>
      </c>
      <c r="J58" s="6">
        <v>-75849.623745743665</v>
      </c>
      <c r="K58" s="6">
        <v>-74606.374903413787</v>
      </c>
      <c r="L58" s="6">
        <v>-72978.213230255307</v>
      </c>
      <c r="M58" s="6">
        <v>-62905.560108527978</v>
      </c>
      <c r="N58" s="6">
        <v>-61846.267983139544</v>
      </c>
      <c r="O58" s="6">
        <v>-60484.474274100874</v>
      </c>
      <c r="P58" s="6">
        <v>-70637.892509309313</v>
      </c>
      <c r="Q58" s="6">
        <v>-58513.659301004009</v>
      </c>
      <c r="R58" s="15">
        <f t="shared" si="0"/>
        <v>-81258.31855507876</v>
      </c>
      <c r="S58" s="6" t="b">
        <f t="shared" si="2"/>
        <v>0</v>
      </c>
    </row>
    <row r="59" spans="1:19" ht="15" x14ac:dyDescent="0.2">
      <c r="A59">
        <f t="shared" si="1"/>
        <v>56</v>
      </c>
      <c r="B59" s="1">
        <f>'T20 Base'!B57</f>
        <v>-90334.77239355979</v>
      </c>
      <c r="C59" s="6">
        <v>-75455.884141911709</v>
      </c>
      <c r="D59" s="6">
        <v>-87505.537206901427</v>
      </c>
      <c r="E59" s="6">
        <v>-85708.457712240357</v>
      </c>
      <c r="F59" s="6">
        <v>-84244.648521007897</v>
      </c>
      <c r="G59" s="6">
        <v>-73045.138253238329</v>
      </c>
      <c r="H59" s="6">
        <v>-71527.703109881259</v>
      </c>
      <c r="I59" s="6">
        <v>-70270.723748731223</v>
      </c>
      <c r="J59" s="6">
        <v>-83007.198818478253</v>
      </c>
      <c r="K59" s="6">
        <v>-81583.728610116479</v>
      </c>
      <c r="L59" s="6">
        <v>-79895.271500453411</v>
      </c>
      <c r="M59" s="6">
        <v>-69230.696118620006</v>
      </c>
      <c r="N59" s="6">
        <v>-68010.024285525869</v>
      </c>
      <c r="O59" s="6">
        <v>-66588.198986617164</v>
      </c>
      <c r="P59" s="6">
        <v>-77357.054677026186</v>
      </c>
      <c r="Q59" s="6">
        <v>-64435.793017651784</v>
      </c>
      <c r="R59" s="15">
        <f t="shared" si="0"/>
        <v>-88779.039213518365</v>
      </c>
      <c r="S59" s="6" t="b">
        <f t="shared" si="2"/>
        <v>0</v>
      </c>
    </row>
    <row r="60" spans="1:19" ht="15" x14ac:dyDescent="0.2">
      <c r="A60">
        <f t="shared" si="1"/>
        <v>57</v>
      </c>
      <c r="B60" s="1">
        <f>'T20 Base'!B58</f>
        <v>-98720.466140665099</v>
      </c>
      <c r="C60" s="6">
        <v>-82948.899454427738</v>
      </c>
      <c r="D60" s="6">
        <v>-95665.79678296666</v>
      </c>
      <c r="E60" s="6">
        <v>-93806.34241436336</v>
      </c>
      <c r="F60" s="6">
        <v>-92141.905212418831</v>
      </c>
      <c r="G60" s="6">
        <v>-80326.063250193227</v>
      </c>
      <c r="H60" s="6">
        <v>-78744.114984841537</v>
      </c>
      <c r="I60" s="6">
        <v>-77305.216945167107</v>
      </c>
      <c r="J60" s="6">
        <v>-90883.735994407805</v>
      </c>
      <c r="K60" s="6">
        <v>-89263.870393273435</v>
      </c>
      <c r="L60" s="6">
        <v>-87513.912932725827</v>
      </c>
      <c r="M60" s="6">
        <v>-76240.168917526506</v>
      </c>
      <c r="N60" s="6">
        <v>-74841.868758933007</v>
      </c>
      <c r="O60" s="6">
        <v>-73357.471074898131</v>
      </c>
      <c r="P60" s="6">
        <v>-84763.063680886306</v>
      </c>
      <c r="Q60" s="6">
        <v>-71007.733210015445</v>
      </c>
      <c r="R60" s="15">
        <f t="shared" si="0"/>
        <v>-97040.06027336797</v>
      </c>
      <c r="S60" s="6" t="b">
        <f t="shared" si="2"/>
        <v>0</v>
      </c>
    </row>
    <row r="61" spans="1:19" ht="15" x14ac:dyDescent="0.2">
      <c r="A61">
        <f t="shared" si="1"/>
        <v>58</v>
      </c>
      <c r="B61" s="1">
        <f>'T20 Base'!B59</f>
        <v>-107943.51457575159</v>
      </c>
      <c r="C61" s="6">
        <v>-91251.835432215841</v>
      </c>
      <c r="D61" s="6">
        <v>-104649.20278469175</v>
      </c>
      <c r="E61" s="6">
        <v>-102726.67323701955</v>
      </c>
      <c r="F61" s="6">
        <v>-100844.97221473401</v>
      </c>
      <c r="G61" s="6">
        <v>-88400.41148196283</v>
      </c>
      <c r="H61" s="6">
        <v>-86751.488741314635</v>
      </c>
      <c r="I61" s="6">
        <v>-85113.382714873995</v>
      </c>
      <c r="J61" s="6">
        <v>-99567.873753032967</v>
      </c>
      <c r="K61" s="6">
        <v>-97734.913525420081</v>
      </c>
      <c r="L61" s="6">
        <v>-95922.162003775898</v>
      </c>
      <c r="M61" s="6">
        <v>-84023.815405347734</v>
      </c>
      <c r="N61" s="6">
        <v>-82430.686925954113</v>
      </c>
      <c r="O61" s="6">
        <v>-80880.897984413779</v>
      </c>
      <c r="P61" s="6">
        <v>-92943.298040548907</v>
      </c>
      <c r="Q61" s="6">
        <v>-78316.963992685094</v>
      </c>
      <c r="R61" s="15">
        <f t="shared" si="0"/>
        <v>-106130.40785037902</v>
      </c>
      <c r="S61" s="6" t="b">
        <f t="shared" si="2"/>
        <v>0</v>
      </c>
    </row>
    <row r="62" spans="1:19" ht="15" x14ac:dyDescent="0.2">
      <c r="A62">
        <f t="shared" si="1"/>
        <v>59</v>
      </c>
      <c r="B62" s="1">
        <f>'T20 Base'!B60</f>
        <v>-118057.55382912871</v>
      </c>
      <c r="C62" s="6">
        <v>-100427.7819817089</v>
      </c>
      <c r="D62" s="6">
        <v>-114510.74303693205</v>
      </c>
      <c r="E62" s="6">
        <v>-112525.13035095112</v>
      </c>
      <c r="F62" s="6">
        <v>-110410.1834709432</v>
      </c>
      <c r="G62" s="6">
        <v>-97331.800770253554</v>
      </c>
      <c r="H62" s="6">
        <v>-95613.833166696815</v>
      </c>
      <c r="I62" s="6">
        <v>-93759.259401088173</v>
      </c>
      <c r="J62" s="6">
        <v>-109116.36796584078</v>
      </c>
      <c r="K62" s="6">
        <v>-107054.1194238668</v>
      </c>
      <c r="L62" s="6">
        <v>-105177.8128617875</v>
      </c>
      <c r="M62" s="6">
        <v>-92645.949856937761</v>
      </c>
      <c r="N62" s="6">
        <v>-90840.709874225256</v>
      </c>
      <c r="O62" s="6">
        <v>-89222.969726447453</v>
      </c>
      <c r="P62" s="6">
        <v>-101956.2369069861</v>
      </c>
      <c r="Q62" s="6">
        <v>-86427.977923639395</v>
      </c>
      <c r="R62" s="15">
        <f t="shared" si="0"/>
        <v>-116104.41374688114</v>
      </c>
      <c r="S62" s="6" t="b">
        <f t="shared" si="2"/>
        <v>0</v>
      </c>
    </row>
    <row r="63" spans="1:19" ht="15" x14ac:dyDescent="0.2">
      <c r="A63">
        <f t="shared" si="1"/>
        <v>60</v>
      </c>
      <c r="B63" s="1">
        <f>'T20 Base'!B61</f>
        <v>-129096.06835041683</v>
      </c>
      <c r="C63" s="6">
        <v>-110524.57549096904</v>
      </c>
      <c r="D63" s="6">
        <v>-125286.3864946853</v>
      </c>
      <c r="E63" s="6">
        <v>-123238.9439114742</v>
      </c>
      <c r="F63" s="6">
        <v>-120876.13959883235</v>
      </c>
      <c r="G63" s="6">
        <v>-107169.57322950139</v>
      </c>
      <c r="H63" s="6">
        <v>-105381.37367611619</v>
      </c>
      <c r="I63" s="6">
        <v>-103293.70917032714</v>
      </c>
      <c r="J63" s="6">
        <v>-119568.59068701381</v>
      </c>
      <c r="K63" s="6">
        <v>-117262.04751603655</v>
      </c>
      <c r="L63" s="6">
        <v>-115322.4828070017</v>
      </c>
      <c r="M63" s="6">
        <v>-102158.01238916632</v>
      </c>
      <c r="N63" s="6">
        <v>-100123.86680724774</v>
      </c>
      <c r="O63" s="6">
        <v>-98436.322379875899</v>
      </c>
      <c r="P63" s="6">
        <v>-111845.14859737923</v>
      </c>
      <c r="Q63" s="6">
        <v>-95394.223187918717</v>
      </c>
      <c r="R63" s="15">
        <f>SUMPRODUCT($B$2:$Q$2,B63:Q63)</f>
        <v>-126996.87643093269</v>
      </c>
      <c r="S63" s="6" t="b">
        <f t="shared" si="2"/>
        <v>0</v>
      </c>
    </row>
    <row r="64" spans="1:19" ht="15" x14ac:dyDescent="0.2">
      <c r="A64">
        <f t="shared" si="1"/>
        <v>61</v>
      </c>
      <c r="B64" s="1">
        <f>'T20 Base'!B62</f>
        <v>-141034.43045036885</v>
      </c>
      <c r="C64" s="6">
        <v>-121541.27447448375</v>
      </c>
      <c r="D64" s="6">
        <v>-136956.03321920149</v>
      </c>
      <c r="E64" s="6">
        <v>-134816.99376690164</v>
      </c>
      <c r="F64" s="6">
        <v>-132227.73670278606</v>
      </c>
      <c r="G64" s="6">
        <v>-117916.16205194777</v>
      </c>
      <c r="H64" s="6">
        <v>-116030.88241729385</v>
      </c>
      <c r="I64" s="6">
        <v>-113722.83078570974</v>
      </c>
      <c r="J64" s="6">
        <v>-130878.43812476014</v>
      </c>
      <c r="K64" s="6">
        <v>-128347.48727291654</v>
      </c>
      <c r="L64" s="6">
        <v>-126315.64105579027</v>
      </c>
      <c r="M64" s="6">
        <v>-112540.55114337429</v>
      </c>
      <c r="N64" s="6">
        <v>-110289.06584093843</v>
      </c>
      <c r="O64" s="6">
        <v>-108505.64720216276</v>
      </c>
      <c r="P64" s="6">
        <v>-122573.87857421779</v>
      </c>
      <c r="Q64" s="6">
        <v>-105203.60274381831</v>
      </c>
      <c r="R64" s="15">
        <f t="shared" si="0"/>
        <v>-138785.60780550231</v>
      </c>
      <c r="S64" s="6" t="b">
        <f t="shared" si="2"/>
        <v>0</v>
      </c>
    </row>
    <row r="65" spans="1:19" ht="15" x14ac:dyDescent="0.2">
      <c r="A65">
        <f t="shared" si="1"/>
        <v>62</v>
      </c>
      <c r="B65" s="1">
        <f>'T20 Base'!B63</f>
        <v>-153875.60282490091</v>
      </c>
      <c r="C65" s="6">
        <v>-133500.27157896361</v>
      </c>
      <c r="D65" s="6">
        <v>-149526.93713089201</v>
      </c>
      <c r="E65" s="6">
        <v>-147298.57829130281</v>
      </c>
      <c r="F65" s="6">
        <v>-144476.93829654812</v>
      </c>
      <c r="G65" s="6">
        <v>-129597.22295790509</v>
      </c>
      <c r="H65" s="6">
        <v>-127614.17548347107</v>
      </c>
      <c r="I65" s="6">
        <v>-125075.79287259276</v>
      </c>
      <c r="J65" s="6">
        <v>-143088.23192928624</v>
      </c>
      <c r="K65" s="6">
        <v>-140326.0479432088</v>
      </c>
      <c r="L65" s="6">
        <v>-138202.85001220834</v>
      </c>
      <c r="M65" s="6">
        <v>-123847.52911924421</v>
      </c>
      <c r="N65" s="6">
        <v>-121368.1391357627</v>
      </c>
      <c r="O65" s="6">
        <v>-119487.13675382111</v>
      </c>
      <c r="P65" s="6">
        <v>-134190.43187790914</v>
      </c>
      <c r="Q65" s="6">
        <v>-115913.92897968297</v>
      </c>
      <c r="R65" s="15">
        <f t="shared" si="0"/>
        <v>-151475.87690579559</v>
      </c>
      <c r="S65" s="6" t="b">
        <f t="shared" si="2"/>
        <v>0</v>
      </c>
    </row>
    <row r="66" spans="1:19" ht="15" x14ac:dyDescent="0.2">
      <c r="A66">
        <f t="shared" si="1"/>
        <v>63</v>
      </c>
      <c r="B66" s="1">
        <f>'T20 Base'!B64</f>
        <v>-167658.28625997287</v>
      </c>
      <c r="C66" s="6">
        <v>-146456.88562048681</v>
      </c>
      <c r="D66" s="6">
        <v>-163041.9660536531</v>
      </c>
      <c r="E66" s="6">
        <v>-160728.02739146783</v>
      </c>
      <c r="F66" s="6">
        <v>-157671.15081609954</v>
      </c>
      <c r="G66" s="6">
        <v>-142271.25399983206</v>
      </c>
      <c r="H66" s="6">
        <v>-140190.88011210485</v>
      </c>
      <c r="I66" s="6">
        <v>-137414.47085094306</v>
      </c>
      <c r="J66" s="6">
        <v>-156246.03309471344</v>
      </c>
      <c r="K66" s="6">
        <v>-153248.61610060246</v>
      </c>
      <c r="L66" s="6">
        <v>-151036.20329758644</v>
      </c>
      <c r="M66" s="6">
        <v>-136141.32706385347</v>
      </c>
      <c r="N66" s="6">
        <v>-133425.48113857396</v>
      </c>
      <c r="O66" s="6">
        <v>-131446.06428113164</v>
      </c>
      <c r="P66" s="6">
        <v>-146749.96839957969</v>
      </c>
      <c r="Q66" s="6">
        <v>-127592.60453063621</v>
      </c>
      <c r="R66" s="15">
        <f t="shared" si="0"/>
        <v>-165108.61620184552</v>
      </c>
      <c r="S66" s="6" t="b">
        <f t="shared" si="2"/>
        <v>0</v>
      </c>
    </row>
    <row r="67" spans="1:19" ht="15" x14ac:dyDescent="0.2">
      <c r="A67">
        <f t="shared" si="1"/>
        <v>64</v>
      </c>
      <c r="B67" s="1">
        <f>'T20 Base'!B65</f>
        <v>-182369.92698476414</v>
      </c>
      <c r="C67" s="6">
        <v>-160424.01392286355</v>
      </c>
      <c r="D67" s="6">
        <v>-177494.77080175609</v>
      </c>
      <c r="E67" s="6">
        <v>-175101.59242869384</v>
      </c>
      <c r="F67" s="6">
        <v>-171810.94505568696</v>
      </c>
      <c r="G67" s="6">
        <v>-155956.28859172287</v>
      </c>
      <c r="H67" s="6">
        <v>-153781.21315147021</v>
      </c>
      <c r="I67" s="6">
        <v>-150762.53232675692</v>
      </c>
      <c r="J67" s="6">
        <v>-170353.81095449216</v>
      </c>
      <c r="K67" s="6">
        <v>-167121.20719761221</v>
      </c>
      <c r="L67" s="6">
        <v>-164824.01468727892</v>
      </c>
      <c r="M67" s="6">
        <v>-149446.79148315321</v>
      </c>
      <c r="N67" s="6">
        <v>-146489.11715053167</v>
      </c>
      <c r="O67" s="6">
        <v>-144412.32516727416</v>
      </c>
      <c r="P67" s="6">
        <v>-160265.76748126489</v>
      </c>
      <c r="Q67" s="6">
        <v>-140273.40539631335</v>
      </c>
      <c r="R67" s="15">
        <f t="shared" si="0"/>
        <v>-179674.63125135031</v>
      </c>
      <c r="S67" s="6" t="b">
        <f t="shared" si="2"/>
        <v>0</v>
      </c>
    </row>
    <row r="68" spans="1:19" ht="15" x14ac:dyDescent="0.2">
      <c r="A68">
        <f t="shared" si="1"/>
        <v>65</v>
      </c>
      <c r="B68" s="1">
        <f>'T20 Base'!B66</f>
        <v>-197992.29365420897</v>
      </c>
      <c r="C68" s="6">
        <v>-175409.66935137686</v>
      </c>
      <c r="D68" s="6">
        <v>-192874.15361560046</v>
      </c>
      <c r="E68" s="6">
        <v>-190410.89352457048</v>
      </c>
      <c r="F68" s="6">
        <v>-186893.03673745392</v>
      </c>
      <c r="G68" s="6">
        <v>-170666.45058900394</v>
      </c>
      <c r="H68" s="6">
        <v>-168401.77326687548</v>
      </c>
      <c r="I68" s="6">
        <v>-165140.86441581644</v>
      </c>
      <c r="J68" s="6">
        <v>-185409.74377076831</v>
      </c>
      <c r="K68" s="6">
        <v>-181946.81644763509</v>
      </c>
      <c r="L68" s="6">
        <v>-179571.80069447187</v>
      </c>
      <c r="M68" s="6">
        <v>-163786.0960556301</v>
      </c>
      <c r="N68" s="6">
        <v>-160585.21232976438</v>
      </c>
      <c r="O68" s="6">
        <v>-158414.22796336547</v>
      </c>
      <c r="P68" s="6">
        <v>-174749.13671985382</v>
      </c>
      <c r="Q68" s="6">
        <v>-153989.39927259137</v>
      </c>
      <c r="R68" s="15">
        <f t="shared" si="0"/>
        <v>-195159.514229327</v>
      </c>
      <c r="S68" s="6" t="b">
        <f t="shared" si="2"/>
        <v>0</v>
      </c>
    </row>
    <row r="69" spans="1:19" ht="15" x14ac:dyDescent="0.2">
      <c r="R69" s="15"/>
    </row>
    <row r="70" spans="1:19" ht="15" x14ac:dyDescent="0.2">
      <c r="R70" s="15"/>
    </row>
    <row r="71" spans="1:19" ht="15" x14ac:dyDescent="0.2">
      <c r="R71" s="15"/>
    </row>
    <row r="72" spans="1:19" ht="15" x14ac:dyDescent="0.2">
      <c r="R72" s="15"/>
    </row>
    <row r="73" spans="1:19" ht="15" x14ac:dyDescent="0.2">
      <c r="R73" s="15"/>
    </row>
    <row r="74" spans="1:19" ht="15" x14ac:dyDescent="0.2">
      <c r="R74" s="15"/>
    </row>
    <row r="75" spans="1:19" ht="15" x14ac:dyDescent="0.2">
      <c r="R75" s="15"/>
    </row>
    <row r="76" spans="1:19" ht="15" x14ac:dyDescent="0.2">
      <c r="R76" s="15"/>
    </row>
    <row r="77" spans="1:19" ht="15" x14ac:dyDescent="0.2">
      <c r="R77" s="15"/>
    </row>
    <row r="78" spans="1:19" ht="15" x14ac:dyDescent="0.2">
      <c r="R78" s="15"/>
    </row>
    <row r="79" spans="1:19" ht="15" x14ac:dyDescent="0.2">
      <c r="R79" s="15"/>
    </row>
    <row r="80" spans="1:19" ht="15" x14ac:dyDescent="0.2">
      <c r="R80" s="15"/>
    </row>
    <row r="81" spans="18:18" ht="15" x14ac:dyDescent="0.2">
      <c r="R81" s="15"/>
    </row>
    <row r="82" spans="18:18" ht="15" x14ac:dyDescent="0.2">
      <c r="R82" s="15"/>
    </row>
    <row r="83" spans="18:18" ht="15" x14ac:dyDescent="0.2">
      <c r="R83" s="15"/>
    </row>
    <row r="84" spans="18:18" ht="15" x14ac:dyDescent="0.2">
      <c r="R84" s="15"/>
    </row>
    <row r="85" spans="18:18" ht="15" x14ac:dyDescent="0.2">
      <c r="R85" s="15"/>
    </row>
    <row r="86" spans="18:18" ht="15" x14ac:dyDescent="0.2">
      <c r="R86" s="15"/>
    </row>
    <row r="87" spans="18:18" ht="15" x14ac:dyDescent="0.2">
      <c r="R87" s="15"/>
    </row>
    <row r="88" spans="18:18" ht="15" x14ac:dyDescent="0.2">
      <c r="R88" s="15"/>
    </row>
    <row r="89" spans="18:18" ht="15" x14ac:dyDescent="0.2">
      <c r="R89" s="15"/>
    </row>
    <row r="90" spans="18:18" ht="15" x14ac:dyDescent="0.2">
      <c r="R90" s="15"/>
    </row>
    <row r="91" spans="18:18" ht="15" x14ac:dyDescent="0.2">
      <c r="R91" s="15"/>
    </row>
    <row r="92" spans="18:18" ht="15" x14ac:dyDescent="0.2">
      <c r="R92" s="15"/>
    </row>
    <row r="93" spans="18:18" ht="15" x14ac:dyDescent="0.2">
      <c r="R93" s="15"/>
    </row>
    <row r="94" spans="18:18" ht="15" x14ac:dyDescent="0.2">
      <c r="R94" s="15"/>
    </row>
    <row r="95" spans="18:18" ht="15" x14ac:dyDescent="0.2">
      <c r="R95" s="15"/>
    </row>
    <row r="96" spans="18:18" ht="15" x14ac:dyDescent="0.2">
      <c r="R96" s="15"/>
    </row>
    <row r="97" spans="14:18" ht="15" x14ac:dyDescent="0.2">
      <c r="R97" s="15"/>
    </row>
    <row r="98" spans="14:18" ht="15" x14ac:dyDescent="0.2">
      <c r="R98" s="15"/>
    </row>
    <row r="99" spans="14:18" ht="15" x14ac:dyDescent="0.2">
      <c r="R99" s="15"/>
    </row>
    <row r="100" spans="14:18" ht="15" x14ac:dyDescent="0.2">
      <c r="R100" s="15"/>
    </row>
    <row r="101" spans="14:18" ht="15" x14ac:dyDescent="0.2">
      <c r="R101" s="15"/>
    </row>
    <row r="102" spans="14:18" ht="15" x14ac:dyDescent="0.2">
      <c r="R102" s="15"/>
    </row>
    <row r="103" spans="14:18" ht="15" x14ac:dyDescent="0.2">
      <c r="R103" s="15"/>
    </row>
    <row r="104" spans="14:18" ht="15" x14ac:dyDescent="0.2">
      <c r="N104" s="7"/>
      <c r="Q104" s="7"/>
      <c r="R104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6809B-9B93-3242-8456-95FC3A8D1243}">
  <sheetPr codeName="Sheet11">
    <tabColor theme="9" tint="0.79998168889431442"/>
  </sheetPr>
  <dimension ref="A1:S104"/>
  <sheetViews>
    <sheetView workbookViewId="0">
      <selection activeCell="C21" sqref="C21:Q68"/>
    </sheetView>
  </sheetViews>
  <sheetFormatPr baseColWidth="10" defaultColWidth="11.5" defaultRowHeight="13" outlineLevelRow="1" x14ac:dyDescent="0.15"/>
  <cols>
    <col min="3" max="4" width="11.5" style="6"/>
    <col min="5" max="5" width="13" style="6" customWidth="1"/>
    <col min="6" max="13" width="11.5" style="6"/>
    <col min="14" max="14" width="13.1640625" style="6" customWidth="1"/>
    <col min="15" max="15" width="11.5" style="6"/>
    <col min="16" max="16" width="11.6640625" style="6" bestFit="1" customWidth="1"/>
    <col min="17" max="17" width="13" style="6" customWidth="1"/>
    <col min="18" max="19" width="11.5" style="6"/>
  </cols>
  <sheetData>
    <row r="1" spans="1:18" x14ac:dyDescent="0.15">
      <c r="A1" s="18" t="s">
        <v>11</v>
      </c>
      <c r="B1" s="12"/>
      <c r="C1" s="9">
        <f>5.06%*55%*0</f>
        <v>0</v>
      </c>
      <c r="D1" s="9">
        <v>0.17499999999999999</v>
      </c>
      <c r="E1" s="10">
        <f>60%*11%*0%</f>
        <v>0</v>
      </c>
      <c r="F1" s="11">
        <f>17.5%</f>
        <v>0.17499999999999999</v>
      </c>
    </row>
    <row r="2" spans="1:18" x14ac:dyDescent="0.15">
      <c r="A2" s="18" t="s">
        <v>12</v>
      </c>
      <c r="B2" s="13">
        <f>1-SUM(C2:Q2)</f>
        <v>0.68062500000000004</v>
      </c>
      <c r="C2" s="9">
        <f>C1-SUM(G2:I2,M2,N2,O2,Q2)</f>
        <v>0</v>
      </c>
      <c r="D2" s="9">
        <f>D1-SUM(G2,J2,K2,M2,N2,P2,Q2)</f>
        <v>0.144375</v>
      </c>
      <c r="E2" s="10">
        <f>E1-SUM(H2,L2,J2,M2,O2,P2,Q2)</f>
        <v>0</v>
      </c>
      <c r="F2" s="8">
        <f>F1-SUM(I2,L2,K2,N2,O2,Q2,P2)</f>
        <v>0.144375</v>
      </c>
      <c r="G2" s="10">
        <f>C1*D1</f>
        <v>0</v>
      </c>
      <c r="H2" s="10">
        <f>C1*E1</f>
        <v>0</v>
      </c>
      <c r="I2" s="10">
        <f>C1*F1</f>
        <v>0</v>
      </c>
      <c r="J2" s="10">
        <f>D1*E1</f>
        <v>0</v>
      </c>
      <c r="K2" s="10">
        <f>D1*F1</f>
        <v>3.0624999999999996E-2</v>
      </c>
      <c r="L2" s="10">
        <f>E1*F1</f>
        <v>0</v>
      </c>
      <c r="M2" s="10">
        <f>C1*D1*E1</f>
        <v>0</v>
      </c>
      <c r="N2" s="10">
        <f>C1*D1*F1</f>
        <v>0</v>
      </c>
      <c r="O2" s="10">
        <f>C1*E1*F1</f>
        <v>0</v>
      </c>
      <c r="P2" s="10">
        <f>D1*E1*F1</f>
        <v>0</v>
      </c>
      <c r="Q2" s="10">
        <f>C1*D1*E1*F1</f>
        <v>0</v>
      </c>
      <c r="R2" s="9">
        <f>SUM(B2:Q2)</f>
        <v>1</v>
      </c>
    </row>
    <row r="3" spans="1:18" ht="80" x14ac:dyDescent="0.2">
      <c r="B3" t="s">
        <v>13</v>
      </c>
      <c r="C3" s="3" t="s">
        <v>14</v>
      </c>
      <c r="D3" s="4" t="s">
        <v>15</v>
      </c>
      <c r="E3" s="4" t="s">
        <v>16</v>
      </c>
      <c r="F3" s="4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  <c r="O3" s="5" t="s">
        <v>26</v>
      </c>
      <c r="P3" s="5" t="s">
        <v>27</v>
      </c>
      <c r="Q3" s="5" t="s">
        <v>28</v>
      </c>
      <c r="R3" s="14" t="s">
        <v>29</v>
      </c>
    </row>
    <row r="4" spans="1:18" ht="15" hidden="1" outlineLevel="1" x14ac:dyDescent="0.2">
      <c r="A4">
        <v>1</v>
      </c>
      <c r="B4">
        <f>'T20 Base'!C2</f>
        <v>0</v>
      </c>
      <c r="C4" s="3"/>
      <c r="D4" s="24"/>
      <c r="E4" s="24"/>
      <c r="F4" s="2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15">
        <f>SUMPRODUCT($B$2:$Q$2,B4:Q4)</f>
        <v>0</v>
      </c>
    </row>
    <row r="5" spans="1:18" ht="15" hidden="1" outlineLevel="1" x14ac:dyDescent="0.2">
      <c r="A5">
        <f>A4+1</f>
        <v>2</v>
      </c>
      <c r="B5">
        <f>'T20 Base'!C3</f>
        <v>0</v>
      </c>
      <c r="R5" s="15">
        <f t="shared" ref="R5:R68" si="0">SUMPRODUCT($B$2:$Q$2,B5:Q5)</f>
        <v>0</v>
      </c>
    </row>
    <row r="6" spans="1:18" ht="15" hidden="1" outlineLevel="1" x14ac:dyDescent="0.2">
      <c r="A6">
        <f t="shared" ref="A6:A68" si="1">A5+1</f>
        <v>3</v>
      </c>
      <c r="B6">
        <f>'T20 Base'!C4</f>
        <v>0</v>
      </c>
      <c r="R6" s="15">
        <f t="shared" si="0"/>
        <v>0</v>
      </c>
    </row>
    <row r="7" spans="1:18" ht="15" hidden="1" outlineLevel="1" x14ac:dyDescent="0.2">
      <c r="A7">
        <f t="shared" si="1"/>
        <v>4</v>
      </c>
      <c r="B7">
        <f>'T20 Base'!C5</f>
        <v>0</v>
      </c>
      <c r="R7" s="15">
        <f t="shared" si="0"/>
        <v>0</v>
      </c>
    </row>
    <row r="8" spans="1:18" ht="15" hidden="1" outlineLevel="1" x14ac:dyDescent="0.2">
      <c r="A8">
        <f t="shared" si="1"/>
        <v>5</v>
      </c>
      <c r="B8">
        <f>'T20 Base'!C6</f>
        <v>0</v>
      </c>
      <c r="R8" s="15">
        <f t="shared" si="0"/>
        <v>0</v>
      </c>
    </row>
    <row r="9" spans="1:18" ht="15" hidden="1" outlineLevel="1" x14ac:dyDescent="0.2">
      <c r="A9">
        <f t="shared" si="1"/>
        <v>6</v>
      </c>
      <c r="B9">
        <f>'T20 Base'!C7</f>
        <v>0</v>
      </c>
      <c r="R9" s="15">
        <f t="shared" si="0"/>
        <v>0</v>
      </c>
    </row>
    <row r="10" spans="1:18" ht="15" hidden="1" outlineLevel="1" x14ac:dyDescent="0.2">
      <c r="A10">
        <f t="shared" si="1"/>
        <v>7</v>
      </c>
      <c r="B10">
        <f>'T20 Base'!C8</f>
        <v>0</v>
      </c>
      <c r="R10" s="15">
        <f t="shared" si="0"/>
        <v>0</v>
      </c>
    </row>
    <row r="11" spans="1:18" ht="15" hidden="1" outlineLevel="1" x14ac:dyDescent="0.2">
      <c r="A11">
        <f t="shared" si="1"/>
        <v>8</v>
      </c>
      <c r="B11">
        <f>'T20 Base'!C9</f>
        <v>0</v>
      </c>
      <c r="R11" s="15">
        <f t="shared" si="0"/>
        <v>0</v>
      </c>
    </row>
    <row r="12" spans="1:18" ht="15" hidden="1" outlineLevel="1" x14ac:dyDescent="0.2">
      <c r="A12">
        <f t="shared" si="1"/>
        <v>9</v>
      </c>
      <c r="B12">
        <f>'T20 Base'!C10</f>
        <v>0</v>
      </c>
      <c r="R12" s="15">
        <f t="shared" si="0"/>
        <v>0</v>
      </c>
    </row>
    <row r="13" spans="1:18" ht="15" hidden="1" outlineLevel="1" x14ac:dyDescent="0.2">
      <c r="A13">
        <f t="shared" si="1"/>
        <v>10</v>
      </c>
      <c r="B13">
        <f>'T20 Base'!C11</f>
        <v>0</v>
      </c>
      <c r="R13" s="15">
        <f t="shared" si="0"/>
        <v>0</v>
      </c>
    </row>
    <row r="14" spans="1:18" ht="15" hidden="1" outlineLevel="1" x14ac:dyDescent="0.2">
      <c r="A14">
        <f t="shared" si="1"/>
        <v>11</v>
      </c>
      <c r="B14">
        <f>'T20 Base'!C12</f>
        <v>0</v>
      </c>
      <c r="R14" s="15">
        <f t="shared" si="0"/>
        <v>0</v>
      </c>
    </row>
    <row r="15" spans="1:18" ht="15" hidden="1" outlineLevel="1" x14ac:dyDescent="0.2">
      <c r="A15">
        <f t="shared" si="1"/>
        <v>12</v>
      </c>
      <c r="B15">
        <f>'T20 Base'!C13</f>
        <v>0</v>
      </c>
      <c r="R15" s="15">
        <f t="shared" si="0"/>
        <v>0</v>
      </c>
    </row>
    <row r="16" spans="1:18" ht="15" hidden="1" outlineLevel="1" x14ac:dyDescent="0.2">
      <c r="A16">
        <f t="shared" si="1"/>
        <v>13</v>
      </c>
      <c r="B16">
        <f>'T20 Base'!C14</f>
        <v>0</v>
      </c>
      <c r="R16" s="15">
        <f t="shared" si="0"/>
        <v>0</v>
      </c>
    </row>
    <row r="17" spans="1:19" ht="15" hidden="1" outlineLevel="1" x14ac:dyDescent="0.2">
      <c r="A17">
        <f t="shared" si="1"/>
        <v>14</v>
      </c>
      <c r="B17">
        <f>'T20 Base'!C15</f>
        <v>0</v>
      </c>
      <c r="R17" s="15">
        <f t="shared" si="0"/>
        <v>0</v>
      </c>
    </row>
    <row r="18" spans="1:19" ht="15" hidden="1" outlineLevel="1" x14ac:dyDescent="0.2">
      <c r="A18">
        <f t="shared" si="1"/>
        <v>15</v>
      </c>
      <c r="B18">
        <f>'T20 Base'!C16</f>
        <v>0</v>
      </c>
      <c r="R18" s="15">
        <f t="shared" si="0"/>
        <v>0</v>
      </c>
    </row>
    <row r="19" spans="1:19" ht="15" hidden="1" outlineLevel="1" x14ac:dyDescent="0.2">
      <c r="A19">
        <f t="shared" si="1"/>
        <v>16</v>
      </c>
      <c r="B19">
        <f>'T20 Base'!C17</f>
        <v>0</v>
      </c>
      <c r="R19" s="15">
        <f t="shared" si="0"/>
        <v>0</v>
      </c>
    </row>
    <row r="20" spans="1:19" ht="15" hidden="1" outlineLevel="1" x14ac:dyDescent="0.2">
      <c r="A20">
        <f t="shared" si="1"/>
        <v>17</v>
      </c>
      <c r="B20">
        <f>'T20 Base'!C18</f>
        <v>0</v>
      </c>
      <c r="R20" s="15">
        <f t="shared" si="0"/>
        <v>0</v>
      </c>
    </row>
    <row r="21" spans="1:19" ht="15" collapsed="1" x14ac:dyDescent="0.2">
      <c r="A21">
        <f t="shared" si="1"/>
        <v>18</v>
      </c>
      <c r="B21">
        <f>'T20 Base'!C19</f>
        <v>-4826.462259828485</v>
      </c>
      <c r="C21" s="6">
        <v>-3300.4868123445763</v>
      </c>
      <c r="D21" s="6">
        <v>-4658.360204602126</v>
      </c>
      <c r="E21" s="6">
        <v>-4365.3116137843735</v>
      </c>
      <c r="F21" s="6">
        <v>-4466.1706010899279</v>
      </c>
      <c r="G21" s="6">
        <v>-3185.3571437572691</v>
      </c>
      <c r="H21" s="6">
        <v>-2985.0918471812874</v>
      </c>
      <c r="I21" s="6">
        <v>-3053.7460472613029</v>
      </c>
      <c r="J21" s="6">
        <v>-4213.2002913079596</v>
      </c>
      <c r="K21" s="6">
        <v>-4310.5601275516892</v>
      </c>
      <c r="L21" s="6">
        <v>-4039.2990333144326</v>
      </c>
      <c r="M21" s="6">
        <v>-2880.9307363404487</v>
      </c>
      <c r="N21" s="6">
        <v>-2947.1964940353837</v>
      </c>
      <c r="O21" s="6">
        <v>-2761.8613562253736</v>
      </c>
      <c r="P21" s="6">
        <v>-3898.5010221698553</v>
      </c>
      <c r="Q21" s="6">
        <v>-2665.4676159817</v>
      </c>
      <c r="R21" s="15">
        <f t="shared" si="0"/>
        <v>-4734.375914573824</v>
      </c>
      <c r="S21" s="6" t="b">
        <f>R21&lt;B21</f>
        <v>0</v>
      </c>
    </row>
    <row r="22" spans="1:19" ht="15" x14ac:dyDescent="0.2">
      <c r="A22">
        <f t="shared" si="1"/>
        <v>19</v>
      </c>
      <c r="B22">
        <f>'T20 Base'!C20</f>
        <v>-5076.9240287747698</v>
      </c>
      <c r="C22" s="6">
        <v>-3489.8714161442963</v>
      </c>
      <c r="D22" s="6">
        <v>-4900.1435635684265</v>
      </c>
      <c r="E22" s="6">
        <v>-4594.5992003645224</v>
      </c>
      <c r="F22" s="6">
        <v>-4698.0280211786849</v>
      </c>
      <c r="G22" s="6">
        <v>-3368.1590480928271</v>
      </c>
      <c r="H22" s="6">
        <v>-3158.2734826868532</v>
      </c>
      <c r="I22" s="6">
        <v>-3229.0208155655018</v>
      </c>
      <c r="J22" s="6">
        <v>-4434.5355813221104</v>
      </c>
      <c r="K22" s="6">
        <v>-4534.3776795612694</v>
      </c>
      <c r="L22" s="6">
        <v>-4251.5395496198707</v>
      </c>
      <c r="M22" s="6">
        <v>-3048.0889217980189</v>
      </c>
      <c r="N22" s="6">
        <v>-3116.3758214031604</v>
      </c>
      <c r="O22" s="6">
        <v>-2922.1322420573174</v>
      </c>
      <c r="P22" s="6">
        <v>-4103.3754275401398</v>
      </c>
      <c r="Q22" s="6">
        <v>-2820.1614709945179</v>
      </c>
      <c r="R22" s="15">
        <f t="shared" si="0"/>
        <v>-4980.0827560692569</v>
      </c>
      <c r="S22" s="6" t="b">
        <f t="shared" ref="S22:S68" si="2">R22&lt;B22</f>
        <v>0</v>
      </c>
    </row>
    <row r="23" spans="1:19" ht="15" x14ac:dyDescent="0.2">
      <c r="A23">
        <f t="shared" si="1"/>
        <v>20</v>
      </c>
      <c r="B23">
        <f>'T20 Base'!C21</f>
        <v>-5334.377203531516</v>
      </c>
      <c r="C23" s="6">
        <v>-3686.823204383385</v>
      </c>
      <c r="D23" s="6">
        <v>-5148.6828795871861</v>
      </c>
      <c r="E23" s="6">
        <v>-4830.5947686825839</v>
      </c>
      <c r="F23" s="6">
        <v>-4936.3714988835918</v>
      </c>
      <c r="G23" s="6">
        <v>-3558.2688470945327</v>
      </c>
      <c r="H23" s="6">
        <v>-3338.5735065367517</v>
      </c>
      <c r="I23" s="6">
        <v>-3411.3066560043922</v>
      </c>
      <c r="J23" s="6">
        <v>-4662.3518620758123</v>
      </c>
      <c r="K23" s="6">
        <v>-4764.4622020791421</v>
      </c>
      <c r="L23" s="6">
        <v>-4470.000951545424</v>
      </c>
      <c r="M23" s="6">
        <v>-3222.1210153677494</v>
      </c>
      <c r="N23" s="6">
        <v>-3292.3255961534182</v>
      </c>
      <c r="O23" s="6">
        <v>-3088.9972178120443</v>
      </c>
      <c r="P23" s="6">
        <v>-4314.2596590515286</v>
      </c>
      <c r="Q23" s="6">
        <v>-2981.2226159467032</v>
      </c>
      <c r="R23" s="15">
        <f t="shared" si="0"/>
        <v>-5232.65186498403</v>
      </c>
      <c r="S23" s="6" t="b">
        <f t="shared" si="2"/>
        <v>0</v>
      </c>
    </row>
    <row r="24" spans="1:19" ht="15" x14ac:dyDescent="0.2">
      <c r="A24">
        <f t="shared" si="1"/>
        <v>21</v>
      </c>
      <c r="B24">
        <f>'T20 Base'!C22</f>
        <v>-5606.9949120780784</v>
      </c>
      <c r="C24" s="6">
        <v>-3896.8971392246817</v>
      </c>
      <c r="D24" s="6">
        <v>-5411.8688106459695</v>
      </c>
      <c r="E24" s="6">
        <v>-5084.0263068795548</v>
      </c>
      <c r="F24" s="6">
        <v>-5188.7685528436132</v>
      </c>
      <c r="G24" s="6">
        <v>-3761.0489504302395</v>
      </c>
      <c r="H24" s="6">
        <v>-3533.4470636177225</v>
      </c>
      <c r="I24" s="6">
        <v>-3605.7457529494513</v>
      </c>
      <c r="J24" s="6">
        <v>-4907.0059575567066</v>
      </c>
      <c r="K24" s="6">
        <v>-5008.1194254218435</v>
      </c>
      <c r="L24" s="6">
        <v>-4704.615494547822</v>
      </c>
      <c r="M24" s="6">
        <v>-3410.2234635162772</v>
      </c>
      <c r="N24" s="6">
        <v>-3480.0096286181883</v>
      </c>
      <c r="O24" s="6">
        <v>-3269.3568772982112</v>
      </c>
      <c r="P24" s="6">
        <v>-4540.7420392689364</v>
      </c>
      <c r="Q24" s="6">
        <v>-3155.3120347036379</v>
      </c>
      <c r="R24" s="15">
        <f t="shared" si="0"/>
        <v>-5500.101588790495</v>
      </c>
      <c r="S24" s="6" t="b">
        <f t="shared" si="2"/>
        <v>0</v>
      </c>
    </row>
    <row r="25" spans="1:19" ht="15" x14ac:dyDescent="0.2">
      <c r="A25">
        <f t="shared" si="1"/>
        <v>22</v>
      </c>
      <c r="B25">
        <f>'T20 Base'!C23</f>
        <v>-5899.3266223692362</v>
      </c>
      <c r="C25" s="6">
        <v>-4123.5633813327131</v>
      </c>
      <c r="D25" s="6">
        <v>-5694.0950930873696</v>
      </c>
      <c r="E25" s="6">
        <v>-5356.264803673801</v>
      </c>
      <c r="F25" s="6">
        <v>-5459.4346322914962</v>
      </c>
      <c r="G25" s="6">
        <v>-3979.8500430583495</v>
      </c>
      <c r="H25" s="6">
        <v>-3744.0486033416564</v>
      </c>
      <c r="I25" s="6">
        <v>-3815.5520729533955</v>
      </c>
      <c r="J25" s="6">
        <v>-5169.8228224131481</v>
      </c>
      <c r="K25" s="6">
        <v>-5269.420256786143</v>
      </c>
      <c r="L25" s="6">
        <v>-4956.655351363891</v>
      </c>
      <c r="M25" s="6">
        <v>-3613.5114829461031</v>
      </c>
      <c r="N25" s="6">
        <v>-3682.5310923079792</v>
      </c>
      <c r="O25" s="6">
        <v>-3464.2814963722599</v>
      </c>
      <c r="P25" s="6">
        <v>-4784.0518864302676</v>
      </c>
      <c r="Q25" s="6">
        <v>-3343.4635482486015</v>
      </c>
      <c r="R25" s="15">
        <f t="shared" si="0"/>
        <v>-5786.8960318157106</v>
      </c>
      <c r="S25" s="6" t="b">
        <f t="shared" si="2"/>
        <v>0</v>
      </c>
    </row>
    <row r="26" spans="1:19" ht="15" x14ac:dyDescent="0.2">
      <c r="A26">
        <f t="shared" si="1"/>
        <v>23</v>
      </c>
      <c r="B26">
        <f>'T20 Base'!C24</f>
        <v>-6218.8632063879795</v>
      </c>
      <c r="C26" s="6">
        <v>-4372.0022754775291</v>
      </c>
      <c r="D26" s="6">
        <v>-6002.5947854386404</v>
      </c>
      <c r="E26" s="6">
        <v>-5653.9816798106658</v>
      </c>
      <c r="F26" s="6">
        <v>-5755.3077674749075</v>
      </c>
      <c r="G26" s="6">
        <v>-4219.6735358670421</v>
      </c>
      <c r="H26" s="6">
        <v>-3974.9931859174594</v>
      </c>
      <c r="I26" s="6">
        <v>-4045.5223212441829</v>
      </c>
      <c r="J26" s="6">
        <v>-5457.2440088243093</v>
      </c>
      <c r="K26" s="6">
        <v>-5555.0636374044552</v>
      </c>
      <c r="L26" s="6">
        <v>-5232.2990474566905</v>
      </c>
      <c r="M26" s="6">
        <v>-3836.4405904067585</v>
      </c>
      <c r="N26" s="6">
        <v>-3904.5208448168223</v>
      </c>
      <c r="O26" s="6">
        <v>-3678.0440813212786</v>
      </c>
      <c r="P26" s="6">
        <v>-5050.1545887365601</v>
      </c>
      <c r="Q26" s="6">
        <v>-3549.8023066166329</v>
      </c>
      <c r="R26" s="15">
        <f t="shared" si="0"/>
        <v>-6100.3847748202243</v>
      </c>
      <c r="S26" s="6" t="b">
        <f t="shared" si="2"/>
        <v>0</v>
      </c>
    </row>
    <row r="27" spans="1:19" ht="15" x14ac:dyDescent="0.2">
      <c r="A27">
        <f t="shared" si="1"/>
        <v>24</v>
      </c>
      <c r="B27">
        <f>'T20 Base'!C25</f>
        <v>-6573.8785080024927</v>
      </c>
      <c r="C27" s="6">
        <v>-4648.2945224383948</v>
      </c>
      <c r="D27" s="6">
        <v>-6345.358160493005</v>
      </c>
      <c r="E27" s="6">
        <v>-5984.755119524566</v>
      </c>
      <c r="F27" s="6">
        <v>-6084.053621031424</v>
      </c>
      <c r="G27" s="6">
        <v>-4486.3906627386823</v>
      </c>
      <c r="H27" s="6">
        <v>-4231.8536404003016</v>
      </c>
      <c r="I27" s="6">
        <v>-4301.2880448598526</v>
      </c>
      <c r="J27" s="6">
        <v>-5776.5875563169902</v>
      </c>
      <c r="K27" s="6">
        <v>-5872.4520849833225</v>
      </c>
      <c r="L27" s="6">
        <v>-5538.5668659041921</v>
      </c>
      <c r="M27" s="6">
        <v>-4084.3914103730722</v>
      </c>
      <c r="N27" s="6">
        <v>-4151.416205178888</v>
      </c>
      <c r="O27" s="6">
        <v>-3915.8053432484003</v>
      </c>
      <c r="P27" s="6">
        <v>-5345.82908220024</v>
      </c>
      <c r="Q27" s="6">
        <v>-3779.3108323377214</v>
      </c>
      <c r="R27" s="15">
        <f t="shared" si="0"/>
        <v>-6448.6862305694003</v>
      </c>
      <c r="S27" s="6" t="b">
        <f t="shared" si="2"/>
        <v>0</v>
      </c>
    </row>
    <row r="28" spans="1:19" ht="15" x14ac:dyDescent="0.2">
      <c r="A28">
        <f t="shared" si="1"/>
        <v>25</v>
      </c>
      <c r="B28">
        <f>'T20 Base'!C26</f>
        <v>-6978.8766950396357</v>
      </c>
      <c r="C28" s="6">
        <v>-4962.7092910562369</v>
      </c>
      <c r="D28" s="6">
        <v>-6736.3908954689932</v>
      </c>
      <c r="E28" s="6">
        <v>-6361.7536922534355</v>
      </c>
      <c r="F28" s="6">
        <v>-6459.1073615025189</v>
      </c>
      <c r="G28" s="6">
        <v>-4789.9161484529604</v>
      </c>
      <c r="H28" s="6">
        <v>-4523.959332188163</v>
      </c>
      <c r="I28" s="6">
        <v>-4592.3584508429549</v>
      </c>
      <c r="J28" s="6">
        <v>-6140.5688268747135</v>
      </c>
      <c r="K28" s="6">
        <v>-6234.55838303579</v>
      </c>
      <c r="L28" s="6">
        <v>-5887.655540292214</v>
      </c>
      <c r="M28" s="6">
        <v>-4366.3709671877577</v>
      </c>
      <c r="N28" s="6">
        <v>-4432.3978214937106</v>
      </c>
      <c r="O28" s="6">
        <v>-4186.2035473563446</v>
      </c>
      <c r="P28" s="6">
        <v>-5682.8518061989434</v>
      </c>
      <c r="Q28" s="6">
        <v>-4040.3286374689537</v>
      </c>
      <c r="R28" s="15">
        <f t="shared" si="0"/>
        <v>-6846.0313618920845</v>
      </c>
      <c r="S28" s="6" t="b">
        <f t="shared" si="2"/>
        <v>0</v>
      </c>
    </row>
    <row r="29" spans="1:19" ht="15" x14ac:dyDescent="0.2">
      <c r="A29">
        <f t="shared" si="1"/>
        <v>26</v>
      </c>
      <c r="B29">
        <f>'T20 Base'!C27</f>
        <v>-7438.6272234178114</v>
      </c>
      <c r="C29" s="6">
        <v>-5319.1364073136983</v>
      </c>
      <c r="D29" s="6">
        <v>-7180.3026082861197</v>
      </c>
      <c r="E29" s="6">
        <v>-6789.3941388564899</v>
      </c>
      <c r="F29" s="6">
        <v>-6884.8953132522029</v>
      </c>
      <c r="G29" s="6">
        <v>-5134.0078770266409</v>
      </c>
      <c r="H29" s="6">
        <v>-4854.908089085664</v>
      </c>
      <c r="I29" s="6">
        <v>-4922.3402627703326</v>
      </c>
      <c r="J29" s="6">
        <v>-6553.4560264345082</v>
      </c>
      <c r="K29" s="6">
        <v>-6645.6600164775145</v>
      </c>
      <c r="L29" s="6">
        <v>-6283.6629915115136</v>
      </c>
      <c r="M29" s="6">
        <v>-4685.8547445941867</v>
      </c>
      <c r="N29" s="6">
        <v>-4750.949782839657</v>
      </c>
      <c r="O29" s="6">
        <v>-4492.574040444033</v>
      </c>
      <c r="P29" s="6">
        <v>-6065.1824419493496</v>
      </c>
      <c r="Q29" s="6">
        <v>-4336.0773990605676</v>
      </c>
      <c r="R29" s="15">
        <f t="shared" si="0"/>
        <v>-7297.1019418654669</v>
      </c>
      <c r="S29" s="6" t="b">
        <f t="shared" si="2"/>
        <v>0</v>
      </c>
    </row>
    <row r="30" spans="1:19" ht="15" x14ac:dyDescent="0.2">
      <c r="A30">
        <f t="shared" si="1"/>
        <v>27</v>
      </c>
      <c r="B30">
        <f>'T20 Base'!C28</f>
        <v>-7953.2310651206581</v>
      </c>
      <c r="C30" s="6">
        <v>-5718.3012208364871</v>
      </c>
      <c r="D30" s="6">
        <v>-7677.1968781318164</v>
      </c>
      <c r="E30" s="6">
        <v>-7267.8806024878468</v>
      </c>
      <c r="F30" s="6">
        <v>-7361.5234990561794</v>
      </c>
      <c r="G30" s="6">
        <v>-5519.3697033634417</v>
      </c>
      <c r="H30" s="6">
        <v>-5225.4434222723448</v>
      </c>
      <c r="I30" s="6">
        <v>-5291.9124285786302</v>
      </c>
      <c r="J30" s="6">
        <v>-7015.4514533123229</v>
      </c>
      <c r="K30" s="6">
        <v>-7105.8645663187999</v>
      </c>
      <c r="L30" s="6">
        <v>-6726.788946124163</v>
      </c>
      <c r="M30" s="6">
        <v>-5043.5635764420203</v>
      </c>
      <c r="N30" s="6">
        <v>-5107.730610917929</v>
      </c>
      <c r="O30" s="6">
        <v>-4835.6114455287579</v>
      </c>
      <c r="P30" s="6">
        <v>-6493.0182719215982</v>
      </c>
      <c r="Q30" s="6">
        <v>-4667.2302959044955</v>
      </c>
      <c r="R30" s="15">
        <f t="shared" si="0"/>
        <v>-7802.0002504977774</v>
      </c>
      <c r="S30" s="6" t="b">
        <f t="shared" si="2"/>
        <v>0</v>
      </c>
    </row>
    <row r="31" spans="1:19" ht="15" x14ac:dyDescent="0.2">
      <c r="A31">
        <f t="shared" si="1"/>
        <v>28</v>
      </c>
      <c r="B31">
        <f>'T20 Base'!C29</f>
        <v>-8530.7022617461516</v>
      </c>
      <c r="C31" s="6">
        <v>-6166.6697434790012</v>
      </c>
      <c r="D31" s="6">
        <v>-8234.8189327216751</v>
      </c>
      <c r="E31" s="6">
        <v>-7804.6471162249118</v>
      </c>
      <c r="F31" s="6">
        <v>-7896.4289088733603</v>
      </c>
      <c r="G31" s="6">
        <v>-5952.2482805048194</v>
      </c>
      <c r="H31" s="6">
        <v>-5641.55527080711</v>
      </c>
      <c r="I31" s="6">
        <v>-5707.070294727805</v>
      </c>
      <c r="J31" s="6">
        <v>-7533.7389065137186</v>
      </c>
      <c r="K31" s="6">
        <v>-7622.3587430588395</v>
      </c>
      <c r="L31" s="6">
        <v>-7223.9303489402346</v>
      </c>
      <c r="M31" s="6">
        <v>-5445.2836745950481</v>
      </c>
      <c r="N31" s="6">
        <v>-5508.5317732632666</v>
      </c>
      <c r="O31" s="6">
        <v>-5220.868622717554</v>
      </c>
      <c r="P31" s="6">
        <v>-6973.0233858447045</v>
      </c>
      <c r="Q31" s="6">
        <v>-5039.1509118863878</v>
      </c>
      <c r="R31" s="15">
        <f t="shared" si="0"/>
        <v>-8368.5928705374354</v>
      </c>
      <c r="S31" s="6" t="b">
        <f t="shared" si="2"/>
        <v>0</v>
      </c>
    </row>
    <row r="32" spans="1:19" ht="15" x14ac:dyDescent="0.2">
      <c r="A32">
        <f t="shared" si="1"/>
        <v>29</v>
      </c>
      <c r="B32">
        <f>'T20 Base'!C30</f>
        <v>-9179.5288701083409</v>
      </c>
      <c r="C32" s="6">
        <v>-6671.1597584242727</v>
      </c>
      <c r="D32" s="6">
        <v>-8861.3740104994686</v>
      </c>
      <c r="E32" s="6">
        <v>-8407.5721594696079</v>
      </c>
      <c r="F32" s="6">
        <v>-8497.4923138581762</v>
      </c>
      <c r="G32" s="6">
        <v>-6439.3278505263515</v>
      </c>
      <c r="H32" s="6">
        <v>-6109.6550004266755</v>
      </c>
      <c r="I32" s="6">
        <v>-6174.2304460378382</v>
      </c>
      <c r="J32" s="6">
        <v>-8115.9332892103212</v>
      </c>
      <c r="K32" s="6">
        <v>-8202.7597268693771</v>
      </c>
      <c r="L32" s="6">
        <v>-7782.399808313412</v>
      </c>
      <c r="M32" s="6">
        <v>-5897.209319988503</v>
      </c>
      <c r="N32" s="6">
        <v>-5959.5526305537769</v>
      </c>
      <c r="O32" s="6">
        <v>-5654.2911135802988</v>
      </c>
      <c r="P32" s="6">
        <v>-7512.2648890577821</v>
      </c>
      <c r="Q32" s="6">
        <v>-5457.5829627278754</v>
      </c>
      <c r="R32" s="15">
        <f t="shared" si="0"/>
        <v>-9005.2126794319993</v>
      </c>
      <c r="S32" s="6" t="b">
        <f t="shared" si="2"/>
        <v>0</v>
      </c>
    </row>
    <row r="33" spans="1:19" ht="15" x14ac:dyDescent="0.2">
      <c r="A33">
        <f t="shared" si="1"/>
        <v>30</v>
      </c>
      <c r="B33">
        <f>'T20 Base'!C31</f>
        <v>-9905.1337508575707</v>
      </c>
      <c r="C33" s="6">
        <v>-7236.3992723483389</v>
      </c>
      <c r="D33" s="6">
        <v>-9562.1094469121999</v>
      </c>
      <c r="E33" s="6">
        <v>-9081.7022845313422</v>
      </c>
      <c r="F33" s="6">
        <v>-9169.75920615016</v>
      </c>
      <c r="G33" s="6">
        <v>-6985.0832600654767</v>
      </c>
      <c r="H33" s="6">
        <v>-6634.0400974173008</v>
      </c>
      <c r="I33" s="6">
        <v>-6697.6919168593313</v>
      </c>
      <c r="J33" s="6">
        <v>-8766.9167324543523</v>
      </c>
      <c r="K33" s="6">
        <v>-8851.948669830168</v>
      </c>
      <c r="L33" s="6">
        <v>-8406.8904804690155</v>
      </c>
      <c r="M33" s="6">
        <v>-6403.4951178469946</v>
      </c>
      <c r="N33" s="6">
        <v>-6464.9493149048267</v>
      </c>
      <c r="O33" s="6">
        <v>-6139.8695705591299</v>
      </c>
      <c r="P33" s="6">
        <v>-8115.2821528563654</v>
      </c>
      <c r="Q33" s="6">
        <v>-5926.3838851959208</v>
      </c>
      <c r="R33" s="15">
        <f t="shared" si="0"/>
        <v>-9717.1861239768623</v>
      </c>
      <c r="S33" s="6" t="b">
        <f t="shared" si="2"/>
        <v>0</v>
      </c>
    </row>
    <row r="34" spans="1:19" ht="15" x14ac:dyDescent="0.2">
      <c r="A34">
        <f t="shared" si="1"/>
        <v>31</v>
      </c>
      <c r="B34">
        <f>'T20 Base'!C32</f>
        <v>-10713.251970616964</v>
      </c>
      <c r="C34" s="6">
        <v>-7867.4565745731097</v>
      </c>
      <c r="D34" s="6">
        <v>-10342.576957401461</v>
      </c>
      <c r="E34" s="6">
        <v>-9836.5043988983689</v>
      </c>
      <c r="F34" s="6">
        <v>-9918.5702464407786</v>
      </c>
      <c r="G34" s="6">
        <v>-7594.4162692288246</v>
      </c>
      <c r="H34" s="6">
        <v>-7222.8289054198021</v>
      </c>
      <c r="I34" s="6">
        <v>-7282.1651984955943</v>
      </c>
      <c r="J34" s="6">
        <v>-9495.8439887016921</v>
      </c>
      <c r="K34" s="6">
        <v>-9575.0942274414974</v>
      </c>
      <c r="L34" s="6">
        <v>-9106.1986949277198</v>
      </c>
      <c r="M34" s="6">
        <v>-6971.9870676491155</v>
      </c>
      <c r="N34" s="6">
        <v>-7029.2767663221712</v>
      </c>
      <c r="O34" s="6">
        <v>-6685.1377082410063</v>
      </c>
      <c r="P34" s="6">
        <v>-8790.5800977842955</v>
      </c>
      <c r="Q34" s="6">
        <v>-6452.8338291464033</v>
      </c>
      <c r="R34" s="15">
        <f t="shared" si="0"/>
        <v>-10510.147510771292</v>
      </c>
      <c r="S34" s="6" t="b">
        <f t="shared" si="2"/>
        <v>0</v>
      </c>
    </row>
    <row r="35" spans="1:19" ht="15" x14ac:dyDescent="0.2">
      <c r="A35">
        <f t="shared" si="1"/>
        <v>32</v>
      </c>
      <c r="B35">
        <f>'T20 Base'!C33</f>
        <v>-11605.636830229098</v>
      </c>
      <c r="C35" s="6">
        <v>-8566.629212999489</v>
      </c>
      <c r="D35" s="6">
        <v>-11204.485894927126</v>
      </c>
      <c r="E35" s="6">
        <v>-10670.613888810725</v>
      </c>
      <c r="F35" s="6">
        <v>-10745.583053910659</v>
      </c>
      <c r="G35" s="6">
        <v>-8269.5553145261802</v>
      </c>
      <c r="H35" s="6">
        <v>-7875.6321802672601</v>
      </c>
      <c r="I35" s="6">
        <v>-7929.7987575539328</v>
      </c>
      <c r="J35" s="6">
        <v>-10301.410657870791</v>
      </c>
      <c r="K35" s="6">
        <v>-10373.810965792944</v>
      </c>
      <c r="L35" s="6">
        <v>-9879.0877907793583</v>
      </c>
      <c r="M35" s="6">
        <v>-7602.3177933107654</v>
      </c>
      <c r="N35" s="6">
        <v>-7654.6179544241104</v>
      </c>
      <c r="O35" s="6">
        <v>-7289.7524242755326</v>
      </c>
      <c r="P35" s="6">
        <v>-9536.9760459048775</v>
      </c>
      <c r="Q35" s="6">
        <v>-7036.6087764546419</v>
      </c>
      <c r="R35" s="15">
        <f t="shared" si="0"/>
        <v>-11385.825732890544</v>
      </c>
      <c r="S35" s="6" t="b">
        <f t="shared" si="2"/>
        <v>0</v>
      </c>
    </row>
    <row r="36" spans="1:19" ht="15" x14ac:dyDescent="0.2">
      <c r="A36">
        <f t="shared" si="1"/>
        <v>33</v>
      </c>
      <c r="B36">
        <f>'T20 Base'!C34</f>
        <v>-12592.220843141477</v>
      </c>
      <c r="C36" s="6">
        <v>-9342.4018073012376</v>
      </c>
      <c r="D36" s="6">
        <v>-12157.448557827734</v>
      </c>
      <c r="E36" s="6">
        <v>-11593.150873096703</v>
      </c>
      <c r="F36" s="6">
        <v>-11660.041589503597</v>
      </c>
      <c r="G36" s="6">
        <v>-9018.7053498055175</v>
      </c>
      <c r="H36" s="6">
        <v>-8600.2426921427868</v>
      </c>
      <c r="I36" s="6">
        <v>-8648.4764208677661</v>
      </c>
      <c r="J36" s="6">
        <v>-11192.441357012933</v>
      </c>
      <c r="K36" s="6">
        <v>-11257.042860749527</v>
      </c>
      <c r="L36" s="6">
        <v>-10734.04261034205</v>
      </c>
      <c r="M36" s="6">
        <v>-8302.0222565671393</v>
      </c>
      <c r="N36" s="6">
        <v>-8348.5956128663693</v>
      </c>
      <c r="O36" s="6">
        <v>-7960.9527371819086</v>
      </c>
      <c r="P36" s="6">
        <v>-10362.678222437096</v>
      </c>
      <c r="Q36" s="6">
        <v>-7684.707195372589</v>
      </c>
      <c r="R36" s="15">
        <f t="shared" si="0"/>
        <v>-12353.977388994583</v>
      </c>
      <c r="S36" s="6" t="b">
        <f t="shared" si="2"/>
        <v>0</v>
      </c>
    </row>
    <row r="37" spans="1:19" ht="15" x14ac:dyDescent="0.2">
      <c r="A37">
        <f t="shared" si="1"/>
        <v>34</v>
      </c>
      <c r="B37">
        <f>'T20 Base'!C35</f>
        <v>-13687.909551076023</v>
      </c>
      <c r="C37" s="6">
        <v>-10206.976733003827</v>
      </c>
      <c r="D37" s="6">
        <v>-13215.885529842322</v>
      </c>
      <c r="E37" s="6">
        <v>-12618.065640570971</v>
      </c>
      <c r="F37" s="6">
        <v>-12675.809018750822</v>
      </c>
      <c r="G37" s="6">
        <v>-9853.6647243390835</v>
      </c>
      <c r="H37" s="6">
        <v>-9408.0693016002897</v>
      </c>
      <c r="I37" s="6">
        <v>-9449.5327841921917</v>
      </c>
      <c r="J37" s="6">
        <v>-12182.430091885677</v>
      </c>
      <c r="K37" s="6">
        <v>-12238.199425969571</v>
      </c>
      <c r="L37" s="6">
        <v>-11684.03291912959</v>
      </c>
      <c r="M37" s="6">
        <v>-9082.1300528903266</v>
      </c>
      <c r="N37" s="6">
        <v>-9122.1674141203785</v>
      </c>
      <c r="O37" s="6">
        <v>-8709.3330473218484</v>
      </c>
      <c r="P37" s="6">
        <v>-11280.22991345897</v>
      </c>
      <c r="Q37" s="6">
        <v>-8407.3698811324484</v>
      </c>
      <c r="R37" s="15">
        <f t="shared" si="0"/>
        <v>-13429.241696074572</v>
      </c>
      <c r="S37" s="6" t="b">
        <f t="shared" si="2"/>
        <v>0</v>
      </c>
    </row>
    <row r="38" spans="1:19" ht="15" x14ac:dyDescent="0.2">
      <c r="A38">
        <f t="shared" si="1"/>
        <v>35</v>
      </c>
      <c r="B38">
        <f>'T20 Base'!C36</f>
        <v>-14900.740054894519</v>
      </c>
      <c r="C38" s="6">
        <v>-11167.743283803849</v>
      </c>
      <c r="D38" s="6">
        <v>-14387.590281829285</v>
      </c>
      <c r="E38" s="6">
        <v>-13753.029145969896</v>
      </c>
      <c r="F38" s="6">
        <v>-13800.397134275885</v>
      </c>
      <c r="G38" s="6">
        <v>-10781.588589044337</v>
      </c>
      <c r="H38" s="6">
        <v>-10306.123420384027</v>
      </c>
      <c r="I38" s="6">
        <v>-10339.853281185944</v>
      </c>
      <c r="J38" s="6">
        <v>-13278.812288202584</v>
      </c>
      <c r="K38" s="6">
        <v>-13324.561927980796</v>
      </c>
      <c r="L38" s="6">
        <v>-12736.222122042051</v>
      </c>
      <c r="M38" s="6">
        <v>-9949.4285647985289</v>
      </c>
      <c r="N38" s="6">
        <v>-9981.998824911987</v>
      </c>
      <c r="O38" s="6">
        <v>-9541.4228452458174</v>
      </c>
      <c r="P38" s="6">
        <v>-12296.572127750296</v>
      </c>
      <c r="Q38" s="6">
        <v>-9210.916137791799</v>
      </c>
      <c r="R38" s="15">
        <f t="shared" si="0"/>
        <v>-14619.521592107179</v>
      </c>
      <c r="S38" s="6" t="b">
        <f t="shared" si="2"/>
        <v>0</v>
      </c>
    </row>
    <row r="39" spans="1:19" ht="15" x14ac:dyDescent="0.2">
      <c r="A39">
        <f t="shared" si="1"/>
        <v>36</v>
      </c>
      <c r="B39">
        <f>'T20 Base'!C37</f>
        <v>-16247.447570856937</v>
      </c>
      <c r="C39" s="6">
        <v>-12238.732347171381</v>
      </c>
      <c r="D39" s="6">
        <v>-15688.766205828921</v>
      </c>
      <c r="E39" s="6">
        <v>-15013.755498540908</v>
      </c>
      <c r="F39" s="6">
        <v>-15049.396888271613</v>
      </c>
      <c r="G39" s="6">
        <v>-11816.051357161425</v>
      </c>
      <c r="H39" s="6">
        <v>-11307.558575236528</v>
      </c>
      <c r="I39" s="6">
        <v>-11332.487637684177</v>
      </c>
      <c r="J39" s="6">
        <v>-14496.799060552206</v>
      </c>
      <c r="K39" s="6">
        <v>-14531.221987670582</v>
      </c>
      <c r="L39" s="6">
        <v>-13905.242427151625</v>
      </c>
      <c r="M39" s="6">
        <v>-10916.641071586388</v>
      </c>
      <c r="N39" s="6">
        <v>-10940.712550669692</v>
      </c>
      <c r="O39" s="6">
        <v>-10469.451080486479</v>
      </c>
      <c r="P39" s="6">
        <v>-13425.865342758998</v>
      </c>
      <c r="Q39" s="6">
        <v>-10107.172766488911</v>
      </c>
      <c r="R39" s="15">
        <f t="shared" si="0"/>
        <v>-15941.259972997679</v>
      </c>
      <c r="S39" s="6" t="b">
        <f t="shared" si="2"/>
        <v>0</v>
      </c>
    </row>
    <row r="40" spans="1:19" ht="15" x14ac:dyDescent="0.2">
      <c r="A40">
        <f t="shared" si="1"/>
        <v>37</v>
      </c>
      <c r="B40">
        <f>'T20 Base'!C38</f>
        <v>-17742.722015538919</v>
      </c>
      <c r="C40" s="6">
        <v>-13432.823937692247</v>
      </c>
      <c r="D40" s="6">
        <v>-17133.652408052636</v>
      </c>
      <c r="E40" s="6">
        <v>-16414.150736424181</v>
      </c>
      <c r="F40" s="6">
        <v>-16436.526745547253</v>
      </c>
      <c r="G40" s="6">
        <v>-12969.523651920332</v>
      </c>
      <c r="H40" s="6">
        <v>-12424.526255804591</v>
      </c>
      <c r="I40" s="6">
        <v>-12439.43501944896</v>
      </c>
      <c r="J40" s="6">
        <v>-15849.865099300798</v>
      </c>
      <c r="K40" s="6">
        <v>-15871.47241749459</v>
      </c>
      <c r="L40" s="6">
        <v>-15204.070797132319</v>
      </c>
      <c r="M40" s="6">
        <v>-11995.529885443804</v>
      </c>
      <c r="N40" s="6">
        <v>-12009.923365213332</v>
      </c>
      <c r="O40" s="6">
        <v>-11504.732160204387</v>
      </c>
      <c r="P40" s="6">
        <v>-14680.679941793955</v>
      </c>
      <c r="Q40" s="6">
        <v>-11107.089198976464</v>
      </c>
      <c r="R40" s="15">
        <f t="shared" si="0"/>
        <v>-17408.898629912932</v>
      </c>
      <c r="S40" s="6" t="b">
        <f t="shared" si="2"/>
        <v>0</v>
      </c>
    </row>
    <row r="41" spans="1:19" ht="15" x14ac:dyDescent="0.2">
      <c r="A41">
        <f t="shared" si="1"/>
        <v>38</v>
      </c>
      <c r="B41">
        <f>'T20 Base'!C39</f>
        <v>-19385.33198041502</v>
      </c>
      <c r="C41" s="6">
        <v>-14750.965858626905</v>
      </c>
      <c r="D41" s="6">
        <v>-18721.114011488266</v>
      </c>
      <c r="E41" s="6">
        <v>-17953.431948261845</v>
      </c>
      <c r="F41" s="6">
        <v>-17960.757626348382</v>
      </c>
      <c r="G41" s="6">
        <v>-14242.957214446878</v>
      </c>
      <c r="H41" s="6">
        <v>-13658.173223740876</v>
      </c>
      <c r="I41" s="6">
        <v>-13661.648484546735</v>
      </c>
      <c r="J41" s="6">
        <v>-17337.302046873614</v>
      </c>
      <c r="K41" s="6">
        <v>-17344.366213852656</v>
      </c>
      <c r="L41" s="6">
        <v>-16632.080070781427</v>
      </c>
      <c r="M41" s="6">
        <v>-13187.234245321626</v>
      </c>
      <c r="N41" s="6">
        <v>-13190.582895989166</v>
      </c>
      <c r="O41" s="6">
        <v>-12648.393920659482</v>
      </c>
      <c r="P41" s="6">
        <v>-16060.451335535772</v>
      </c>
      <c r="Q41" s="6">
        <v>-12211.781843193134</v>
      </c>
      <c r="R41" s="15">
        <f t="shared" si="0"/>
        <v>-19021.258012181876</v>
      </c>
      <c r="S41" s="6" t="b">
        <f t="shared" si="2"/>
        <v>0</v>
      </c>
    </row>
    <row r="42" spans="1:19" ht="15" x14ac:dyDescent="0.2">
      <c r="A42">
        <f t="shared" si="1"/>
        <v>39</v>
      </c>
      <c r="B42">
        <f>'T20 Base'!C40</f>
        <v>-21181.688529374227</v>
      </c>
      <c r="C42" s="6">
        <v>-16199.882875043148</v>
      </c>
      <c r="D42" s="6">
        <v>-20457.40782745861</v>
      </c>
      <c r="E42" s="6">
        <v>-19637.873746494493</v>
      </c>
      <c r="F42" s="6">
        <v>-19628.164120684181</v>
      </c>
      <c r="G42" s="6">
        <v>-15642.889610422219</v>
      </c>
      <c r="H42" s="6">
        <v>-15014.983354455611</v>
      </c>
      <c r="I42" s="6">
        <v>-15005.447530660624</v>
      </c>
      <c r="J42" s="6">
        <v>-18965.226589048423</v>
      </c>
      <c r="K42" s="6">
        <v>-18955.8258213605</v>
      </c>
      <c r="L42" s="6">
        <v>-18195.201208793766</v>
      </c>
      <c r="M42" s="6">
        <v>-14498.0533239986</v>
      </c>
      <c r="N42" s="6">
        <v>-14488.830905818279</v>
      </c>
      <c r="O42" s="6">
        <v>-13906.520818451745</v>
      </c>
      <c r="P42" s="6">
        <v>-17570.956051276629</v>
      </c>
      <c r="Q42" s="6">
        <v>-13427.158525564839</v>
      </c>
      <c r="R42" s="15">
        <f t="shared" si="0"/>
        <v>-20784.663371097617</v>
      </c>
      <c r="S42" s="6" t="b">
        <f t="shared" si="2"/>
        <v>0</v>
      </c>
    </row>
    <row r="43" spans="1:19" ht="15" x14ac:dyDescent="0.2">
      <c r="A43">
        <f t="shared" si="1"/>
        <v>40</v>
      </c>
      <c r="B43">
        <f>'T20 Base'!C41</f>
        <v>-23149.182637097692</v>
      </c>
      <c r="C43" s="6">
        <v>-17794.768138653697</v>
      </c>
      <c r="D43" s="6">
        <v>-22359.413614585512</v>
      </c>
      <c r="E43" s="6">
        <v>-21483.905204909974</v>
      </c>
      <c r="F43" s="6">
        <v>-21455.03349817796</v>
      </c>
      <c r="G43" s="6">
        <v>-17184.048223239497</v>
      </c>
      <c r="H43" s="6">
        <v>-16509.272531337945</v>
      </c>
      <c r="I43" s="6">
        <v>-16485.021587222585</v>
      </c>
      <c r="J43" s="6">
        <v>-20749.578205187663</v>
      </c>
      <c r="K43" s="6">
        <v>-20721.652489640212</v>
      </c>
      <c r="L43" s="6">
        <v>-19908.806904202273</v>
      </c>
      <c r="M43" s="6">
        <v>-15941.859657562525</v>
      </c>
      <c r="N43" s="6">
        <v>-15918.416987748522</v>
      </c>
      <c r="O43" s="6">
        <v>-15292.473755071051</v>
      </c>
      <c r="P43" s="6">
        <v>-19227.102346945161</v>
      </c>
      <c r="Q43" s="6">
        <v>-14766.162160105041</v>
      </c>
      <c r="R43" s="15">
        <f t="shared" si="0"/>
        <v>-22716.223841775078</v>
      </c>
      <c r="S43" s="6" t="b">
        <f t="shared" si="2"/>
        <v>0</v>
      </c>
    </row>
    <row r="44" spans="1:19" ht="15" x14ac:dyDescent="0.2">
      <c r="A44">
        <f t="shared" si="1"/>
        <v>41</v>
      </c>
      <c r="B44">
        <f>'T20 Base'!C42</f>
        <v>-25321.471046864983</v>
      </c>
      <c r="C44" s="6">
        <v>-19564.21051456378</v>
      </c>
      <c r="D44" s="6">
        <v>-24459.759951114738</v>
      </c>
      <c r="E44" s="6">
        <v>-23535.603459067708</v>
      </c>
      <c r="F44" s="6">
        <v>-23472.806613595218</v>
      </c>
      <c r="G44" s="6">
        <v>-18894.121682969944</v>
      </c>
      <c r="H44" s="6">
        <v>-18178.395070300496</v>
      </c>
      <c r="I44" s="6">
        <v>-18127.021854251376</v>
      </c>
      <c r="J44" s="6">
        <v>-22733.051819307075</v>
      </c>
      <c r="K44" s="6">
        <v>-22672.315802167839</v>
      </c>
      <c r="L44" s="6">
        <v>-21813.998734343619</v>
      </c>
      <c r="M44" s="6">
        <v>-17554.806494482611</v>
      </c>
      <c r="N44" s="6">
        <v>-17505.145933680815</v>
      </c>
      <c r="O44" s="6">
        <v>-16841.024182228222</v>
      </c>
      <c r="P44" s="6">
        <v>-21068.691451725943</v>
      </c>
      <c r="Q44" s="6">
        <v>-16262.438635119141</v>
      </c>
      <c r="R44" s="15">
        <f t="shared" si="0"/>
        <v>-24849.030200493871</v>
      </c>
      <c r="S44" s="6" t="b">
        <f t="shared" si="2"/>
        <v>0</v>
      </c>
    </row>
    <row r="45" spans="1:19" ht="15" x14ac:dyDescent="0.2">
      <c r="A45">
        <f t="shared" si="1"/>
        <v>42</v>
      </c>
      <c r="B45">
        <f>'T20 Base'!C43</f>
        <v>-27707.900022107417</v>
      </c>
      <c r="C45" s="6">
        <v>-21518.064316738102</v>
      </c>
      <c r="D45" s="6">
        <v>-26767.597467618169</v>
      </c>
      <c r="E45" s="6">
        <v>-25792.067998546845</v>
      </c>
      <c r="F45" s="6">
        <v>-25690.399567226385</v>
      </c>
      <c r="G45" s="6">
        <v>-20782.711954050759</v>
      </c>
      <c r="H45" s="6">
        <v>-20023.391441997537</v>
      </c>
      <c r="I45" s="6">
        <v>-19940.754065178138</v>
      </c>
      <c r="J45" s="6">
        <v>-24914.877041632884</v>
      </c>
      <c r="K45" s="6">
        <v>-24816.533419724878</v>
      </c>
      <c r="L45" s="6">
        <v>-23910.146832531977</v>
      </c>
      <c r="M45" s="6">
        <v>-19337.96850895476</v>
      </c>
      <c r="N45" s="6">
        <v>-19258.077563766034</v>
      </c>
      <c r="O45" s="6">
        <v>-18553.279897773074</v>
      </c>
      <c r="P45" s="6">
        <v>-23095.200790562241</v>
      </c>
      <c r="Q45" s="6">
        <v>-17917.117870894854</v>
      </c>
      <c r="R45" s="15">
        <f t="shared" si="0"/>
        <v>-27192.319110431614</v>
      </c>
      <c r="S45" s="6" t="b">
        <f t="shared" si="2"/>
        <v>0</v>
      </c>
    </row>
    <row r="46" spans="1:19" ht="15" x14ac:dyDescent="0.2">
      <c r="A46">
        <f t="shared" si="1"/>
        <v>43</v>
      </c>
      <c r="B46">
        <f>'T20 Base'!C44</f>
        <v>-30313.217029998053</v>
      </c>
      <c r="C46" s="6">
        <v>-23661.887299396534</v>
      </c>
      <c r="D46" s="6">
        <v>-29287.637794602197</v>
      </c>
      <c r="E46" s="6">
        <v>-28257.350991804247</v>
      </c>
      <c r="F46" s="6">
        <v>-28112.472331441106</v>
      </c>
      <c r="G46" s="6">
        <v>-22855.276082463875</v>
      </c>
      <c r="H46" s="6">
        <v>-22049.152342433059</v>
      </c>
      <c r="I46" s="6">
        <v>-21931.552313921999</v>
      </c>
      <c r="J46" s="6">
        <v>-27299.080240807227</v>
      </c>
      <c r="K46" s="6">
        <v>-27158.915068533257</v>
      </c>
      <c r="L46" s="6">
        <v>-26201.238504166118</v>
      </c>
      <c r="M46" s="6">
        <v>-21296.148566076034</v>
      </c>
      <c r="N46" s="6">
        <v>-21182.440278909537</v>
      </c>
      <c r="O46" s="6">
        <v>-20433.93638136017</v>
      </c>
      <c r="P46" s="6">
        <v>-25310.578507390819</v>
      </c>
      <c r="Q46" s="6">
        <v>-19734.802923971562</v>
      </c>
      <c r="R46" s="15">
        <f t="shared" si="0"/>
        <v>-29750.816014463759</v>
      </c>
      <c r="S46" s="6" t="b">
        <f t="shared" si="2"/>
        <v>0</v>
      </c>
    </row>
    <row r="47" spans="1:19" ht="15" x14ac:dyDescent="0.2">
      <c r="A47">
        <f t="shared" si="1"/>
        <v>44</v>
      </c>
      <c r="B47">
        <f>'T20 Base'!C45</f>
        <v>-33153.066009181952</v>
      </c>
      <c r="C47" s="6">
        <v>-26010.910495318189</v>
      </c>
      <c r="D47" s="6">
        <v>-32035.159817572308</v>
      </c>
      <c r="E47" s="6">
        <v>-30946.668058551004</v>
      </c>
      <c r="F47" s="6">
        <v>-30753.871586566274</v>
      </c>
      <c r="G47" s="6">
        <v>-25126.642548017273</v>
      </c>
      <c r="H47" s="6">
        <v>-24270.379517108846</v>
      </c>
      <c r="I47" s="6">
        <v>-24113.774088512801</v>
      </c>
      <c r="J47" s="6">
        <v>-29900.508513256664</v>
      </c>
      <c r="K47" s="6">
        <v>-29713.945790291724</v>
      </c>
      <c r="L47" s="6">
        <v>-28701.686117786077</v>
      </c>
      <c r="M47" s="6">
        <v>-23443.650785079404</v>
      </c>
      <c r="N47" s="6">
        <v>-23292.201761864584</v>
      </c>
      <c r="O47" s="6">
        <v>-22496.833489346514</v>
      </c>
      <c r="P47" s="6">
        <v>-27728.874434469592</v>
      </c>
      <c r="Q47" s="6">
        <v>-21728.950159087475</v>
      </c>
      <c r="R47" s="15">
        <f t="shared" si="0"/>
        <v>-32539.961551299661</v>
      </c>
      <c r="S47" s="6" t="b">
        <f t="shared" si="2"/>
        <v>0</v>
      </c>
    </row>
    <row r="48" spans="1:19" ht="15" x14ac:dyDescent="0.2">
      <c r="A48">
        <f t="shared" si="1"/>
        <v>45</v>
      </c>
      <c r="B48">
        <f>'T20 Base'!C46</f>
        <v>-36241.086422169479</v>
      </c>
      <c r="C48" s="6">
        <v>-28578.707258989958</v>
      </c>
      <c r="D48" s="6">
        <v>-35023.526793558412</v>
      </c>
      <c r="E48" s="6">
        <v>-33873.321226703134</v>
      </c>
      <c r="F48" s="6">
        <v>-33627.628574829119</v>
      </c>
      <c r="G48" s="6">
        <v>-27610.055859915628</v>
      </c>
      <c r="H48" s="6">
        <v>-26700.199960782142</v>
      </c>
      <c r="I48" s="6">
        <v>-26500.275935026511</v>
      </c>
      <c r="J48" s="6">
        <v>-32732.179309305331</v>
      </c>
      <c r="K48" s="6">
        <v>-32494.375199325001</v>
      </c>
      <c r="L48" s="6">
        <v>-31424.167088483118</v>
      </c>
      <c r="M48" s="6">
        <v>-25793.273807143349</v>
      </c>
      <c r="N48" s="6">
        <v>-25599.894994627142</v>
      </c>
      <c r="O48" s="6">
        <v>-24754.383666894671</v>
      </c>
      <c r="P48" s="6">
        <v>-30362.479097307387</v>
      </c>
      <c r="Q48" s="6">
        <v>-23911.650840944989</v>
      </c>
      <c r="R48" s="15">
        <f t="shared" si="0"/>
        <v>-35573.240242879379</v>
      </c>
      <c r="S48" s="6" t="b">
        <f t="shared" si="2"/>
        <v>0</v>
      </c>
    </row>
    <row r="49" spans="1:19" ht="15" x14ac:dyDescent="0.2">
      <c r="A49">
        <f t="shared" si="1"/>
        <v>46</v>
      </c>
      <c r="B49">
        <f>'T20 Base'!C47</f>
        <v>-39600.933521339233</v>
      </c>
      <c r="C49" s="6">
        <v>-31387.471241600499</v>
      </c>
      <c r="D49" s="6">
        <v>-38275.830554969391</v>
      </c>
      <c r="E49" s="6">
        <v>-37060.163847938318</v>
      </c>
      <c r="F49" s="6">
        <v>-36756.169785950144</v>
      </c>
      <c r="G49" s="6">
        <v>-30327.124841446064</v>
      </c>
      <c r="H49" s="6">
        <v>-29359.944368980912</v>
      </c>
      <c r="I49" s="6">
        <v>-29111.982414894526</v>
      </c>
      <c r="J49" s="6">
        <v>-35816.383843414027</v>
      </c>
      <c r="K49" s="6">
        <v>-35522.074353568096</v>
      </c>
      <c r="L49" s="6">
        <v>-34390.310801671214</v>
      </c>
      <c r="M49" s="6">
        <v>-28365.773713186929</v>
      </c>
      <c r="N49" s="6">
        <v>-28125.878203670887</v>
      </c>
      <c r="O49" s="6">
        <v>-27226.671991470896</v>
      </c>
      <c r="P49" s="6">
        <v>-33232.470921023538</v>
      </c>
      <c r="Q49" s="6">
        <v>-26302.435698292687</v>
      </c>
      <c r="R49" s="15">
        <f t="shared" si="0"/>
        <v>-38873.993954259793</v>
      </c>
      <c r="S49" s="6" t="b">
        <f t="shared" si="2"/>
        <v>0</v>
      </c>
    </row>
    <row r="50" spans="1:19" ht="15" x14ac:dyDescent="0.2">
      <c r="A50">
        <f t="shared" si="1"/>
        <v>47</v>
      </c>
      <c r="B50">
        <f>'T20 Base'!C48</f>
        <v>-43271.137345784759</v>
      </c>
      <c r="C50" s="6">
        <v>-34472.06519279151</v>
      </c>
      <c r="D50" s="6">
        <v>-41829.615494537371</v>
      </c>
      <c r="E50" s="6">
        <v>-40544.180286235875</v>
      </c>
      <c r="F50" s="6">
        <v>-40175.883829745093</v>
      </c>
      <c r="G50" s="6">
        <v>-33311.754377128367</v>
      </c>
      <c r="H50" s="6">
        <v>-32282.960048604276</v>
      </c>
      <c r="I50" s="6">
        <v>-31981.68205850129</v>
      </c>
      <c r="J50" s="6">
        <v>-39189.137801799036</v>
      </c>
      <c r="K50" s="6">
        <v>-38832.473241520034</v>
      </c>
      <c r="L50" s="6">
        <v>-37634.999385188072</v>
      </c>
      <c r="M50" s="6">
        <v>-31193.56546379373</v>
      </c>
      <c r="N50" s="6">
        <v>-30902.019315387584</v>
      </c>
      <c r="O50" s="6">
        <v>-29945.028410111165</v>
      </c>
      <c r="P50" s="6">
        <v>-36372.793651638727</v>
      </c>
      <c r="Q50" s="6">
        <v>-28931.741163384286</v>
      </c>
      <c r="R50" s="15">
        <f t="shared" si="0"/>
        <v>-42480.206313939583</v>
      </c>
      <c r="S50" s="6" t="b">
        <f t="shared" si="2"/>
        <v>0</v>
      </c>
    </row>
    <row r="51" spans="1:19" ht="15" x14ac:dyDescent="0.2">
      <c r="A51">
        <f t="shared" si="1"/>
        <v>48</v>
      </c>
      <c r="B51">
        <f>'T20 Base'!C49</f>
        <v>-47261.84429277922</v>
      </c>
      <c r="C51" s="6">
        <v>-37844.908247390755</v>
      </c>
      <c r="D51" s="6">
        <v>-45695.003801067192</v>
      </c>
      <c r="E51" s="6">
        <v>-44335.791810067654</v>
      </c>
      <c r="F51" s="6">
        <v>-43896.839230692931</v>
      </c>
      <c r="G51" s="6">
        <v>-36576.179682313006</v>
      </c>
      <c r="H51" s="6">
        <v>-35481.612334462719</v>
      </c>
      <c r="I51" s="6">
        <v>-35121.379601187429</v>
      </c>
      <c r="J51" s="6">
        <v>-42860.79711723495</v>
      </c>
      <c r="K51" s="6">
        <v>-42435.576356026497</v>
      </c>
      <c r="L51" s="6">
        <v>-41168.490371593769</v>
      </c>
      <c r="M51" s="6">
        <v>-34288.807438590717</v>
      </c>
      <c r="N51" s="6">
        <v>-33940.120503057529</v>
      </c>
      <c r="O51" s="6">
        <v>-32921.356392708491</v>
      </c>
      <c r="P51" s="6">
        <v>-39793.606397147079</v>
      </c>
      <c r="Q51" s="6">
        <v>-31811.249879858344</v>
      </c>
      <c r="R51" s="15">
        <f t="shared" si="0"/>
        <v>-46402.00463538654</v>
      </c>
      <c r="S51" s="6" t="b">
        <f t="shared" si="2"/>
        <v>0</v>
      </c>
    </row>
    <row r="52" spans="1:19" ht="15" x14ac:dyDescent="0.2">
      <c r="A52">
        <f t="shared" si="1"/>
        <v>49</v>
      </c>
      <c r="B52">
        <f>'T20 Base'!C50</f>
        <v>-51581.506317860963</v>
      </c>
      <c r="C52" s="6">
        <v>-41517.23141143845</v>
      </c>
      <c r="D52" s="6">
        <v>-49880.518678587301</v>
      </c>
      <c r="E52" s="6">
        <v>-48443.892128858293</v>
      </c>
      <c r="F52" s="6">
        <v>-47927.612261644797</v>
      </c>
      <c r="G52" s="6">
        <v>-40131.521773546716</v>
      </c>
      <c r="H52" s="6">
        <v>-38967.212054097654</v>
      </c>
      <c r="I52" s="6">
        <v>-38542.047741347757</v>
      </c>
      <c r="J52" s="6">
        <v>-46840.277150620619</v>
      </c>
      <c r="K52" s="6">
        <v>-46339.980410913515</v>
      </c>
      <c r="L52" s="6">
        <v>-44999.697883539593</v>
      </c>
      <c r="M52" s="6">
        <v>-37662.670057517906</v>
      </c>
      <c r="N52" s="6">
        <v>-37251.016537084695</v>
      </c>
      <c r="O52" s="6">
        <v>-36166.64533236959</v>
      </c>
      <c r="P52" s="6">
        <v>-43503.801676414747</v>
      </c>
      <c r="Q52" s="6">
        <v>-34951.788478135386</v>
      </c>
      <c r="R52" s="15">
        <f t="shared" si="0"/>
        <v>-50647.873542174355</v>
      </c>
      <c r="S52" s="6" t="b">
        <f t="shared" si="2"/>
        <v>0</v>
      </c>
    </row>
    <row r="53" spans="1:19" ht="15" x14ac:dyDescent="0.2">
      <c r="A53">
        <f t="shared" si="1"/>
        <v>50</v>
      </c>
      <c r="B53">
        <f>'T20 Base'!C51</f>
        <v>-56266.465457395912</v>
      </c>
      <c r="C53" s="6">
        <v>-45523.50910077864</v>
      </c>
      <c r="D53" s="6">
        <v>-54421.766238155178</v>
      </c>
      <c r="E53" s="6">
        <v>-52903.725203654489</v>
      </c>
      <c r="F53" s="6">
        <v>-52302.92636805564</v>
      </c>
      <c r="G53" s="6">
        <v>-44011.453729982357</v>
      </c>
      <c r="H53" s="6">
        <v>-42773.011566978203</v>
      </c>
      <c r="I53" s="6">
        <v>-42276.411336930862</v>
      </c>
      <c r="J53" s="6">
        <v>-51162.072490932384</v>
      </c>
      <c r="K53" s="6">
        <v>-50579.661435124843</v>
      </c>
      <c r="L53" s="6">
        <v>-49162.222153493138</v>
      </c>
      <c r="M53" s="6">
        <v>-41347.606484507298</v>
      </c>
      <c r="N53" s="6">
        <v>-40866.639187158064</v>
      </c>
      <c r="O53" s="6">
        <v>-39712.405661456811</v>
      </c>
      <c r="P53" s="6">
        <v>-47536.225792298457</v>
      </c>
      <c r="Q53" s="6">
        <v>-38384.081169920712</v>
      </c>
      <c r="R53" s="15">
        <f t="shared" si="0"/>
        <v>-55253.742678412484</v>
      </c>
      <c r="S53" s="6" t="b">
        <f t="shared" si="2"/>
        <v>0</v>
      </c>
    </row>
    <row r="54" spans="1:19" ht="15" x14ac:dyDescent="0.2">
      <c r="A54">
        <f t="shared" si="1"/>
        <v>51</v>
      </c>
      <c r="B54">
        <f>'T20 Base'!C52</f>
        <v>-61353.289216331126</v>
      </c>
      <c r="C54" s="6">
        <v>-49899.448168722083</v>
      </c>
      <c r="D54" s="6">
        <v>-59354.67576663525</v>
      </c>
      <c r="E54" s="6">
        <v>-57779.519822819602</v>
      </c>
      <c r="F54" s="6">
        <v>-57057.932376458361</v>
      </c>
      <c r="G54" s="6">
        <v>-48250.924249692784</v>
      </c>
      <c r="H54" s="6">
        <v>-46959.209330285034</v>
      </c>
      <c r="I54" s="6">
        <v>-46358.513766871416</v>
      </c>
      <c r="J54" s="6">
        <v>-55888.920219750049</v>
      </c>
      <c r="K54" s="6">
        <v>-55189.101193990224</v>
      </c>
      <c r="L54" s="6">
        <v>-53717.036019381696</v>
      </c>
      <c r="M54" s="6">
        <v>-45402.274326150517</v>
      </c>
      <c r="N54" s="6">
        <v>-44820.268328467217</v>
      </c>
      <c r="O54" s="6">
        <v>-43615.488366074453</v>
      </c>
      <c r="P54" s="6">
        <v>-51950.376565776089</v>
      </c>
      <c r="Q54" s="6">
        <v>-42163.48065416082</v>
      </c>
      <c r="R54" s="15">
        <f t="shared" si="0"/>
        <v>-60255.818997590461</v>
      </c>
      <c r="S54" s="6" t="b">
        <f t="shared" si="2"/>
        <v>0</v>
      </c>
    </row>
    <row r="55" spans="1:19" ht="15" x14ac:dyDescent="0.2">
      <c r="A55">
        <f t="shared" si="1"/>
        <v>52</v>
      </c>
      <c r="B55">
        <f>'T20 Base'!C53</f>
        <v>-66891.498495718275</v>
      </c>
      <c r="C55" s="6">
        <v>-54692.460476756518</v>
      </c>
      <c r="D55" s="6">
        <v>-64727.86373326218</v>
      </c>
      <c r="E55" s="6">
        <v>-63095.504878749423</v>
      </c>
      <c r="F55" s="6">
        <v>-62240.150380715546</v>
      </c>
      <c r="G55" s="6">
        <v>-52896.32281118325</v>
      </c>
      <c r="H55" s="6">
        <v>-51550.398212262349</v>
      </c>
      <c r="I55" s="6">
        <v>-50833.526159210749</v>
      </c>
      <c r="J55" s="6">
        <v>-61044.844148891054</v>
      </c>
      <c r="K55" s="6">
        <v>-60214.882485899878</v>
      </c>
      <c r="L55" s="6">
        <v>-58687.880641655567</v>
      </c>
      <c r="M55" s="6">
        <v>-49850.906996207123</v>
      </c>
      <c r="N55" s="6">
        <v>-49156.049432734908</v>
      </c>
      <c r="O55" s="6">
        <v>-47899.676964606362</v>
      </c>
      <c r="P55" s="6">
        <v>-56769.727938035467</v>
      </c>
      <c r="Q55" s="6">
        <v>-46313.375318618593</v>
      </c>
      <c r="R55" s="15">
        <f t="shared" si="0"/>
        <v>-65703.113977484463</v>
      </c>
      <c r="S55" s="6" t="b">
        <f t="shared" si="2"/>
        <v>0</v>
      </c>
    </row>
    <row r="56" spans="1:19" ht="15" x14ac:dyDescent="0.2">
      <c r="A56">
        <f t="shared" si="1"/>
        <v>53</v>
      </c>
      <c r="B56">
        <f>'T20 Base'!C54</f>
        <v>-72928.078014251892</v>
      </c>
      <c r="C56" s="6">
        <v>-59949.732052962361</v>
      </c>
      <c r="D56" s="6">
        <v>-70587.671423580963</v>
      </c>
      <c r="E56" s="6">
        <v>-68896.724201020144</v>
      </c>
      <c r="F56" s="6">
        <v>-67895.111984032323</v>
      </c>
      <c r="G56" s="6">
        <v>-57993.965913328597</v>
      </c>
      <c r="H56" s="6">
        <v>-56591.660168007336</v>
      </c>
      <c r="I56" s="6">
        <v>-55746.710896289391</v>
      </c>
      <c r="J56" s="6">
        <v>-66674.228286115671</v>
      </c>
      <c r="K56" s="6">
        <v>-65701.822305352471</v>
      </c>
      <c r="L56" s="6">
        <v>-64118.317125474168</v>
      </c>
      <c r="M56" s="6">
        <v>-54737.722226823105</v>
      </c>
      <c r="N56" s="6">
        <v>-53918.343784414057</v>
      </c>
      <c r="O56" s="6">
        <v>-52608.145947990852</v>
      </c>
      <c r="P56" s="6">
        <v>-62037.120168395915</v>
      </c>
      <c r="Q56" s="6">
        <v>-50876.051220345114</v>
      </c>
      <c r="R56" s="15">
        <f t="shared" si="0"/>
        <v>-71642.243261025782</v>
      </c>
      <c r="S56" s="6" t="b">
        <f t="shared" si="2"/>
        <v>0</v>
      </c>
    </row>
    <row r="57" spans="1:19" ht="15" x14ac:dyDescent="0.2">
      <c r="A57">
        <f t="shared" si="1"/>
        <v>54</v>
      </c>
      <c r="B57">
        <f>'T20 Base'!C55</f>
        <v>-79515.283050604863</v>
      </c>
      <c r="C57" s="6">
        <v>-65724.273373816904</v>
      </c>
      <c r="D57" s="6">
        <v>-76985.764400453394</v>
      </c>
      <c r="E57" s="6">
        <v>-75235.033122785258</v>
      </c>
      <c r="F57" s="6">
        <v>-74073.718538980233</v>
      </c>
      <c r="G57" s="6">
        <v>-63595.98750504334</v>
      </c>
      <c r="H57" s="6">
        <v>-62135.145670567632</v>
      </c>
      <c r="I57" s="6">
        <v>-61149.125770247068</v>
      </c>
      <c r="J57" s="6">
        <v>-72828.259745437157</v>
      </c>
      <c r="K57" s="6">
        <v>-71700.13134345373</v>
      </c>
      <c r="L57" s="6">
        <v>-70058.684287393015</v>
      </c>
      <c r="M57" s="6">
        <v>-60113.946734487246</v>
      </c>
      <c r="N57" s="6">
        <v>-59157.278986460064</v>
      </c>
      <c r="O57" s="6">
        <v>-57790.997092975231</v>
      </c>
      <c r="P57" s="6">
        <v>-67802.137957515049</v>
      </c>
      <c r="Q57" s="6">
        <v>-55900.644656268312</v>
      </c>
      <c r="R57" s="15">
        <f t="shared" si="0"/>
        <v>-78125.11889809194</v>
      </c>
      <c r="S57" s="6" t="b">
        <f t="shared" si="2"/>
        <v>0</v>
      </c>
    </row>
    <row r="58" spans="1:19" ht="15" x14ac:dyDescent="0.2">
      <c r="A58">
        <f t="shared" si="1"/>
        <v>55</v>
      </c>
      <c r="B58">
        <f>'T20 Base'!C56</f>
        <v>-86736.511240345804</v>
      </c>
      <c r="C58" s="6">
        <v>-72097.460362343991</v>
      </c>
      <c r="D58" s="6">
        <v>-84004.34705806557</v>
      </c>
      <c r="E58" s="6">
        <v>-82192.531303094205</v>
      </c>
      <c r="F58" s="6">
        <v>-80856.686246647645</v>
      </c>
      <c r="G58" s="6">
        <v>-69782.277075225036</v>
      </c>
      <c r="H58" s="6">
        <v>-68260.473676293972</v>
      </c>
      <c r="I58" s="6">
        <v>-67118.858897967482</v>
      </c>
      <c r="J58" s="6">
        <v>-79587.759385275262</v>
      </c>
      <c r="K58" s="6">
        <v>-78289.221699017056</v>
      </c>
      <c r="L58" s="6">
        <v>-76588.224904716437</v>
      </c>
      <c r="M58" s="6">
        <v>-66057.665707132343</v>
      </c>
      <c r="N58" s="6">
        <v>-64949.403504476737</v>
      </c>
      <c r="O58" s="6">
        <v>-63524.467341781936</v>
      </c>
      <c r="P58" s="6">
        <v>-74142.653687479964</v>
      </c>
      <c r="Q58" s="6">
        <v>-61461.820818421897</v>
      </c>
      <c r="R58" s="15">
        <f t="shared" si="0"/>
        <v>-85234.457060860732</v>
      </c>
      <c r="S58" s="6" t="b">
        <f t="shared" si="2"/>
        <v>0</v>
      </c>
    </row>
    <row r="59" spans="1:19" ht="15" x14ac:dyDescent="0.2">
      <c r="A59">
        <f t="shared" si="1"/>
        <v>56</v>
      </c>
      <c r="B59">
        <f>'T20 Base'!C57</f>
        <v>-94654.668127335681</v>
      </c>
      <c r="C59" s="6">
        <v>-79135.399407226709</v>
      </c>
      <c r="D59" s="6">
        <v>-91706.091338180195</v>
      </c>
      <c r="E59" s="6">
        <v>-89832.285703148969</v>
      </c>
      <c r="F59" s="6">
        <v>-88306.283595502129</v>
      </c>
      <c r="G59" s="6">
        <v>-76618.218826018405</v>
      </c>
      <c r="H59" s="6">
        <v>-75033.168528466806</v>
      </c>
      <c r="I59" s="6">
        <v>-73720.352705130354</v>
      </c>
      <c r="J59" s="6">
        <v>-87015.414325747071</v>
      </c>
      <c r="K59" s="6">
        <v>-85530.925610735387</v>
      </c>
      <c r="L59" s="6">
        <v>-83769.06314251326</v>
      </c>
      <c r="M59" s="6">
        <v>-72633.580259737515</v>
      </c>
      <c r="N59" s="6">
        <v>-71358.304515917276</v>
      </c>
      <c r="O59" s="6">
        <v>-69872.2080906232</v>
      </c>
      <c r="P59" s="6">
        <v>-81120.232510188842</v>
      </c>
      <c r="Q59" s="6">
        <v>-67622.294633080644</v>
      </c>
      <c r="R59" s="15">
        <f t="shared" si="0"/>
        <v>-93033.004722047001</v>
      </c>
      <c r="S59" s="6" t="b">
        <f t="shared" si="2"/>
        <v>0</v>
      </c>
    </row>
    <row r="60" spans="1:19" ht="15" x14ac:dyDescent="0.2">
      <c r="A60">
        <f t="shared" si="1"/>
        <v>57</v>
      </c>
      <c r="B60">
        <f>'T20 Base'!C58</f>
        <v>-103332.07206924743</v>
      </c>
      <c r="C60" s="6">
        <v>-86905.768375512387</v>
      </c>
      <c r="D60" s="6">
        <v>-100153.52202162839</v>
      </c>
      <c r="E60" s="6">
        <v>-98217.399029093183</v>
      </c>
      <c r="F60" s="6">
        <v>-96485.111582073572</v>
      </c>
      <c r="G60" s="6">
        <v>-84171.083816775907</v>
      </c>
      <c r="H60" s="6">
        <v>-82520.783944349925</v>
      </c>
      <c r="I60" s="6">
        <v>-81020.273733354261</v>
      </c>
      <c r="J60" s="6">
        <v>-95174.34264523664</v>
      </c>
      <c r="K60" s="6">
        <v>-93487.776841470128</v>
      </c>
      <c r="L60" s="6">
        <v>-91664.182976055628</v>
      </c>
      <c r="M60" s="6">
        <v>-79908.696757007783</v>
      </c>
      <c r="N60" s="6">
        <v>-78450.047407502352</v>
      </c>
      <c r="O60" s="6">
        <v>-76900.46899487979</v>
      </c>
      <c r="P60" s="6">
        <v>-88797.627700494428</v>
      </c>
      <c r="Q60" s="6">
        <v>-74447.598354715374</v>
      </c>
      <c r="R60" s="15">
        <f t="shared" si="0"/>
        <v>-101583.15744443604</v>
      </c>
      <c r="S60" s="6" t="b">
        <f t="shared" si="2"/>
        <v>0</v>
      </c>
    </row>
    <row r="61" spans="1:19" ht="15" x14ac:dyDescent="0.2">
      <c r="A61">
        <f t="shared" si="1"/>
        <v>58</v>
      </c>
      <c r="B61">
        <f>'T20 Base'!C59</f>
        <v>-112857.0281357269</v>
      </c>
      <c r="C61" s="6">
        <v>-95500.239489408894</v>
      </c>
      <c r="D61" s="6">
        <v>-109434.95572437772</v>
      </c>
      <c r="E61" s="6">
        <v>-107436.27516540722</v>
      </c>
      <c r="F61" s="6">
        <v>-105481.29863804906</v>
      </c>
      <c r="G61" s="6">
        <v>-92531.900233249733</v>
      </c>
      <c r="H61" s="6">
        <v>-90814.206670928281</v>
      </c>
      <c r="I61" s="6">
        <v>-89108.736079020193</v>
      </c>
      <c r="J61" s="6">
        <v>-104152.74606638133</v>
      </c>
      <c r="K61" s="6">
        <v>-102247.58837012187</v>
      </c>
      <c r="L61" s="6">
        <v>-100361.36329005155</v>
      </c>
      <c r="M61" s="6">
        <v>-87973.098057482217</v>
      </c>
      <c r="N61" s="6">
        <v>-86313.863337450544</v>
      </c>
      <c r="O61" s="6">
        <v>-84698.246486224816</v>
      </c>
      <c r="P61" s="6">
        <v>-97262.120926865158</v>
      </c>
      <c r="Q61" s="6">
        <v>-82025.714561845904</v>
      </c>
      <c r="R61" s="15">
        <f t="shared" si="0"/>
        <v>-110973.18139228947</v>
      </c>
      <c r="S61" s="6" t="b">
        <f t="shared" si="2"/>
        <v>0</v>
      </c>
    </row>
    <row r="62" spans="1:19" ht="15" x14ac:dyDescent="0.2">
      <c r="A62">
        <f t="shared" si="1"/>
        <v>59</v>
      </c>
      <c r="B62">
        <f>'T20 Base'!C60</f>
        <v>-123279.83354635556</v>
      </c>
      <c r="C62" s="6">
        <v>-104979.60320355403</v>
      </c>
      <c r="D62" s="6">
        <v>-119602.30176892299</v>
      </c>
      <c r="E62" s="6">
        <v>-117541.60287893789</v>
      </c>
      <c r="F62" s="6">
        <v>-115348.39410251763</v>
      </c>
      <c r="G62" s="6">
        <v>-101762.20729985695</v>
      </c>
      <c r="H62" s="6">
        <v>-99975.445643333544</v>
      </c>
      <c r="I62" s="6">
        <v>-98047.945893281954</v>
      </c>
      <c r="J62" s="6">
        <v>-114004.63418302548</v>
      </c>
      <c r="K62" s="6">
        <v>-111865.0713433393</v>
      </c>
      <c r="L62" s="6">
        <v>-109915.92768868126</v>
      </c>
      <c r="M62" s="6">
        <v>-96889.30317083007</v>
      </c>
      <c r="N62" s="6">
        <v>-95012.345464213126</v>
      </c>
      <c r="O62" s="6">
        <v>-93328.462894495256</v>
      </c>
      <c r="P62" s="6">
        <v>-106569.93994037509</v>
      </c>
      <c r="Q62" s="6">
        <v>-90419.747030831641</v>
      </c>
      <c r="R62" s="15">
        <f t="shared" si="0"/>
        <v>-121254.21123381726</v>
      </c>
      <c r="S62" s="6" t="b">
        <f t="shared" si="2"/>
        <v>0</v>
      </c>
    </row>
    <row r="63" spans="1:19" ht="15" x14ac:dyDescent="0.2">
      <c r="A63">
        <f t="shared" si="1"/>
        <v>60</v>
      </c>
      <c r="B63">
        <f>'T20 Base'!C61</f>
        <v>-134629.54335738238</v>
      </c>
      <c r="C63" s="6">
        <v>-115388.39113715671</v>
      </c>
      <c r="D63" s="6">
        <v>-130687.39303805608</v>
      </c>
      <c r="E63" s="6">
        <v>-128566.58390761312</v>
      </c>
      <c r="F63" s="6">
        <v>-126121.19680380673</v>
      </c>
      <c r="G63" s="6">
        <v>-111908.30339100423</v>
      </c>
      <c r="H63" s="6">
        <v>-110051.78365280882</v>
      </c>
      <c r="I63" s="6">
        <v>-107886.01536048285</v>
      </c>
      <c r="J63" s="6">
        <v>-124765.62997618715</v>
      </c>
      <c r="K63" s="6">
        <v>-122377.2524523123</v>
      </c>
      <c r="L63" s="6">
        <v>-120366.06154018876</v>
      </c>
      <c r="M63" s="6">
        <v>-106706.05388968113</v>
      </c>
      <c r="N63" s="6">
        <v>-104594.90660076053</v>
      </c>
      <c r="O63" s="6">
        <v>-102841.33005038046</v>
      </c>
      <c r="P63" s="6">
        <v>-116761.17545747101</v>
      </c>
      <c r="Q63" s="6">
        <v>-99680.936979408085</v>
      </c>
      <c r="R63" s="15">
        <f t="shared" si="0"/>
        <v>-132456.77646238939</v>
      </c>
      <c r="S63" s="6" t="b">
        <f t="shared" si="2"/>
        <v>0</v>
      </c>
    </row>
    <row r="64" spans="1:19" ht="15" x14ac:dyDescent="0.2">
      <c r="A64">
        <f t="shared" si="1"/>
        <v>61</v>
      </c>
      <c r="B64">
        <f>'T20 Base'!C62</f>
        <v>-146874.48556678151</v>
      </c>
      <c r="C64" s="6">
        <v>-126719.87647734045</v>
      </c>
      <c r="D64" s="6">
        <v>-142663.4184280404</v>
      </c>
      <c r="E64" s="6">
        <v>-140452.29567948857</v>
      </c>
      <c r="F64" s="6">
        <v>-137778.27780336383</v>
      </c>
      <c r="G64" s="6">
        <v>-122967.15446426842</v>
      </c>
      <c r="H64" s="6">
        <v>-121013.59774540793</v>
      </c>
      <c r="I64" s="6">
        <v>-118623.93931830022</v>
      </c>
      <c r="J64" s="6">
        <v>-136382.17183117542</v>
      </c>
      <c r="K64" s="6">
        <v>-133766.91201610994</v>
      </c>
      <c r="L64" s="6">
        <v>-131664.17504110379</v>
      </c>
      <c r="M64" s="6">
        <v>-117397.82743449774</v>
      </c>
      <c r="N64" s="6">
        <v>-115065.64411972006</v>
      </c>
      <c r="O64" s="6">
        <v>-113215.83855636411</v>
      </c>
      <c r="P64" s="6">
        <v>-127792.93985560296</v>
      </c>
      <c r="Q64" s="6">
        <v>-109791.78560738826</v>
      </c>
      <c r="R64" s="15">
        <f t="shared" si="0"/>
        <v>-144551.82831279305</v>
      </c>
      <c r="S64" s="6" t="b">
        <f t="shared" si="2"/>
        <v>0</v>
      </c>
    </row>
    <row r="65" spans="1:19" ht="15" x14ac:dyDescent="0.2">
      <c r="A65">
        <f t="shared" si="1"/>
        <v>62</v>
      </c>
      <c r="B65">
        <f>'T20 Base'!C63</f>
        <v>-160011.67774567098</v>
      </c>
      <c r="C65" s="6">
        <v>-138991.45825514992</v>
      </c>
      <c r="D65" s="6">
        <v>-155531.98718882489</v>
      </c>
      <c r="E65" s="6">
        <v>-153233.67759921012</v>
      </c>
      <c r="F65" s="6">
        <v>-150326.30752580072</v>
      </c>
      <c r="G65" s="6">
        <v>-134959.72557914318</v>
      </c>
      <c r="H65" s="6">
        <v>-132909.13292943317</v>
      </c>
      <c r="I65" s="6">
        <v>-130286.54350011845</v>
      </c>
      <c r="J65" s="6">
        <v>-148892.495141853</v>
      </c>
      <c r="K65" s="6">
        <v>-146044.65618522096</v>
      </c>
      <c r="L65" s="6">
        <v>-143852.06058057566</v>
      </c>
      <c r="M65" s="6">
        <v>-129015.28397238554</v>
      </c>
      <c r="N65" s="6">
        <v>-126452.32910852977</v>
      </c>
      <c r="O65" s="6">
        <v>-124505.18378139174</v>
      </c>
      <c r="P65" s="6">
        <v>-139709.72673891994</v>
      </c>
      <c r="Q65" s="6">
        <v>-120807.35395878578</v>
      </c>
      <c r="R65" s="15">
        <f t="shared" si="0"/>
        <v>-157538.85706074382</v>
      </c>
      <c r="S65" s="6" t="b">
        <f t="shared" si="2"/>
        <v>0</v>
      </c>
    </row>
    <row r="66" spans="1:19" ht="15" x14ac:dyDescent="0.2">
      <c r="A66">
        <f t="shared" si="1"/>
        <v>63</v>
      </c>
      <c r="B66">
        <f>'T20 Base'!C64</f>
        <v>-174074.78233815412</v>
      </c>
      <c r="C66" s="6">
        <v>-152254.19048849077</v>
      </c>
      <c r="D66" s="6">
        <v>-169331.21511244919</v>
      </c>
      <c r="E66" s="6">
        <v>-166950.39961527329</v>
      </c>
      <c r="F66" s="6">
        <v>-163808.27898174757</v>
      </c>
      <c r="G66" s="6">
        <v>-147940.55239101016</v>
      </c>
      <c r="H66" s="6">
        <v>-145794.15817537066</v>
      </c>
      <c r="I66" s="6">
        <v>-142932.08996152956</v>
      </c>
      <c r="J66" s="6">
        <v>-162340.28668751341</v>
      </c>
      <c r="K66" s="6">
        <v>-159257.23989032724</v>
      </c>
      <c r="L66" s="6">
        <v>-156977.77257752098</v>
      </c>
      <c r="M66" s="6">
        <v>-141617.23819922726</v>
      </c>
      <c r="N66" s="6">
        <v>-138816.02675537366</v>
      </c>
      <c r="O66" s="6">
        <v>-136771.40828676568</v>
      </c>
      <c r="P66" s="6">
        <v>-152562.93342091463</v>
      </c>
      <c r="Q66" s="6">
        <v>-132792.08552233202</v>
      </c>
      <c r="R66" s="15">
        <f t="shared" si="0"/>
        <v>-171453.91616039712</v>
      </c>
      <c r="S66" s="6" t="b">
        <f t="shared" si="2"/>
        <v>0</v>
      </c>
    </row>
    <row r="67" spans="1:19" ht="15" x14ac:dyDescent="0.2">
      <c r="A67">
        <f t="shared" si="1"/>
        <v>64</v>
      </c>
      <c r="B67">
        <f>'T20 Base'!C65</f>
        <v>-189043.75117080437</v>
      </c>
      <c r="C67" s="6">
        <v>-166514.27842508396</v>
      </c>
      <c r="D67" s="6">
        <v>-184047.55627035434</v>
      </c>
      <c r="E67" s="6">
        <v>-181591.63508221827</v>
      </c>
      <c r="F67" s="6">
        <v>-178217.92764286269</v>
      </c>
      <c r="G67" s="6">
        <v>-161921.31853048937</v>
      </c>
      <c r="H67" s="6">
        <v>-159682.67990185512</v>
      </c>
      <c r="I67" s="6">
        <v>-156578.29868343318</v>
      </c>
      <c r="J67" s="6">
        <v>-176720.74453462605</v>
      </c>
      <c r="K67" s="6">
        <v>-173404.15119287954</v>
      </c>
      <c r="L67" s="6">
        <v>-171043.22142776777</v>
      </c>
      <c r="M67" s="6">
        <v>-155222.66409710559</v>
      </c>
      <c r="N67" s="6">
        <v>-152179.14761045924</v>
      </c>
      <c r="O67" s="6">
        <v>-150038.92913291926</v>
      </c>
      <c r="P67" s="6">
        <v>-166359.74599017308</v>
      </c>
      <c r="Q67" s="6">
        <v>-145774.60217252761</v>
      </c>
      <c r="R67" s="15">
        <f t="shared" si="0"/>
        <v>-186280.48451088139</v>
      </c>
      <c r="S67" s="6" t="b">
        <f t="shared" si="2"/>
        <v>0</v>
      </c>
    </row>
    <row r="68" spans="1:19" ht="15" x14ac:dyDescent="0.2">
      <c r="A68">
        <f t="shared" si="1"/>
        <v>65</v>
      </c>
      <c r="B68">
        <f>'T20 Base'!C66</f>
        <v>-204892.59875663725</v>
      </c>
      <c r="C68" s="6">
        <v>-181772.50018189053</v>
      </c>
      <c r="D68" s="6">
        <v>-199662.31307730178</v>
      </c>
      <c r="E68" s="6">
        <v>-197141.60244065773</v>
      </c>
      <c r="F68" s="6">
        <v>-193544.79026581874</v>
      </c>
      <c r="G68" s="6">
        <v>-176909.24445022939</v>
      </c>
      <c r="H68" s="6">
        <v>-174584.52432068429</v>
      </c>
      <c r="I68" s="6">
        <v>-171239.55037163536</v>
      </c>
      <c r="J68" s="6">
        <v>-192024.92023617533</v>
      </c>
      <c r="K68" s="6">
        <v>-188481.48847327579</v>
      </c>
      <c r="L68" s="6">
        <v>-186047.13668999539</v>
      </c>
      <c r="M68" s="6">
        <v>-169847.29822324903</v>
      </c>
      <c r="N68" s="6">
        <v>-166561.68472701145</v>
      </c>
      <c r="O68" s="6">
        <v>-164330.01547563096</v>
      </c>
      <c r="P68" s="6">
        <v>-181104.97879427255</v>
      </c>
      <c r="Q68" s="6">
        <v>-159782.26416177643</v>
      </c>
      <c r="R68" s="15">
        <f t="shared" si="0"/>
        <v>-201996.54615839338</v>
      </c>
      <c r="S68" s="6" t="b">
        <f t="shared" si="2"/>
        <v>0</v>
      </c>
    </row>
    <row r="69" spans="1:19" ht="15" x14ac:dyDescent="0.2">
      <c r="R69" s="15"/>
    </row>
    <row r="70" spans="1:19" ht="15" x14ac:dyDescent="0.2">
      <c r="R70" s="15"/>
    </row>
    <row r="71" spans="1:19" ht="15" x14ac:dyDescent="0.2">
      <c r="R71" s="15"/>
    </row>
    <row r="72" spans="1:19" ht="15" x14ac:dyDescent="0.2">
      <c r="R72" s="15"/>
    </row>
    <row r="73" spans="1:19" ht="15" x14ac:dyDescent="0.2">
      <c r="R73" s="15"/>
    </row>
    <row r="74" spans="1:19" ht="15" x14ac:dyDescent="0.2">
      <c r="R74" s="15"/>
    </row>
    <row r="75" spans="1:19" ht="15" x14ac:dyDescent="0.2">
      <c r="R75" s="15"/>
    </row>
    <row r="76" spans="1:19" ht="15" x14ac:dyDescent="0.2">
      <c r="R76" s="15"/>
    </row>
    <row r="77" spans="1:19" ht="15" x14ac:dyDescent="0.2">
      <c r="R77" s="15"/>
    </row>
    <row r="78" spans="1:19" ht="15" x14ac:dyDescent="0.2">
      <c r="R78" s="15"/>
    </row>
    <row r="79" spans="1:19" ht="15" x14ac:dyDescent="0.2">
      <c r="R79" s="15"/>
    </row>
    <row r="80" spans="1:19" ht="15" x14ac:dyDescent="0.2">
      <c r="R80" s="15"/>
    </row>
    <row r="81" spans="18:18" ht="15" x14ac:dyDescent="0.2">
      <c r="R81" s="15"/>
    </row>
    <row r="82" spans="18:18" ht="15" x14ac:dyDescent="0.2">
      <c r="R82" s="15"/>
    </row>
    <row r="83" spans="18:18" ht="15" x14ac:dyDescent="0.2">
      <c r="R83" s="15"/>
    </row>
    <row r="84" spans="18:18" ht="15" x14ac:dyDescent="0.2">
      <c r="R84" s="15"/>
    </row>
    <row r="85" spans="18:18" ht="15" x14ac:dyDescent="0.2">
      <c r="R85" s="15"/>
    </row>
    <row r="86" spans="18:18" ht="15" x14ac:dyDescent="0.2">
      <c r="R86" s="15"/>
    </row>
    <row r="87" spans="18:18" ht="15" x14ac:dyDescent="0.2">
      <c r="R87" s="15"/>
    </row>
    <row r="88" spans="18:18" ht="15" x14ac:dyDescent="0.2">
      <c r="R88" s="15"/>
    </row>
    <row r="89" spans="18:18" ht="15" x14ac:dyDescent="0.2">
      <c r="R89" s="15"/>
    </row>
    <row r="90" spans="18:18" ht="15" x14ac:dyDescent="0.2">
      <c r="R90" s="15"/>
    </row>
    <row r="91" spans="18:18" ht="15" x14ac:dyDescent="0.2">
      <c r="R91" s="15"/>
    </row>
    <row r="92" spans="18:18" ht="15" x14ac:dyDescent="0.2">
      <c r="R92" s="15"/>
    </row>
    <row r="93" spans="18:18" ht="15" x14ac:dyDescent="0.2">
      <c r="R93" s="15"/>
    </row>
    <row r="94" spans="18:18" ht="15" x14ac:dyDescent="0.2">
      <c r="R94" s="15"/>
    </row>
    <row r="95" spans="18:18" ht="15" x14ac:dyDescent="0.2">
      <c r="R95" s="15"/>
    </row>
    <row r="96" spans="18:18" ht="15" x14ac:dyDescent="0.2">
      <c r="R96" s="15"/>
    </row>
    <row r="97" spans="14:18" ht="15" x14ac:dyDescent="0.2">
      <c r="R97" s="15"/>
    </row>
    <row r="98" spans="14:18" ht="15" x14ac:dyDescent="0.2">
      <c r="R98" s="15"/>
    </row>
    <row r="99" spans="14:18" ht="15" x14ac:dyDescent="0.2">
      <c r="R99" s="15"/>
    </row>
    <row r="100" spans="14:18" ht="15" x14ac:dyDescent="0.2">
      <c r="R100" s="15"/>
    </row>
    <row r="101" spans="14:18" ht="15" x14ac:dyDescent="0.2">
      <c r="R101" s="15"/>
    </row>
    <row r="102" spans="14:18" ht="15" x14ac:dyDescent="0.2">
      <c r="R102" s="15"/>
    </row>
    <row r="103" spans="14:18" ht="15" x14ac:dyDescent="0.2">
      <c r="R103" s="15"/>
    </row>
    <row r="104" spans="14:18" ht="15" x14ac:dyDescent="0.2">
      <c r="N104" s="7"/>
      <c r="Q104" s="7"/>
      <c r="R104" s="1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F05DF-1224-2D43-AB1F-415B30F8630C}">
  <sheetPr codeName="Sheet14">
    <tabColor theme="9" tint="0.79998168889431442"/>
  </sheetPr>
  <dimension ref="A1:S224"/>
  <sheetViews>
    <sheetView workbookViewId="0">
      <selection activeCell="C21" sqref="C21:Q68"/>
    </sheetView>
  </sheetViews>
  <sheetFormatPr baseColWidth="10" defaultColWidth="11.5" defaultRowHeight="13" outlineLevelRow="1" x14ac:dyDescent="0.15"/>
  <cols>
    <col min="3" max="4" width="11.5" style="6"/>
    <col min="5" max="5" width="13" style="6" customWidth="1"/>
    <col min="6" max="13" width="11.5" style="6"/>
    <col min="14" max="14" width="13.1640625" style="6" customWidth="1"/>
    <col min="15" max="15" width="11.5" style="6"/>
    <col min="16" max="16" width="11.6640625" style="6" bestFit="1" customWidth="1"/>
    <col min="17" max="17" width="13" style="6" customWidth="1"/>
    <col min="18" max="19" width="11.5" style="6"/>
  </cols>
  <sheetData>
    <row r="1" spans="1:18" x14ac:dyDescent="0.15">
      <c r="A1" s="18" t="s">
        <v>11</v>
      </c>
      <c r="B1" s="12"/>
      <c r="C1" s="9">
        <f>5.06%*55%*70%</f>
        <v>1.9480999999999998E-2</v>
      </c>
      <c r="D1" s="9">
        <v>0.17499999999999999</v>
      </c>
      <c r="E1" s="10">
        <f>60%*11%*0%</f>
        <v>0</v>
      </c>
      <c r="F1" s="11">
        <f>17.5%</f>
        <v>0.17499999999999999</v>
      </c>
    </row>
    <row r="2" spans="1:18" x14ac:dyDescent="0.15">
      <c r="A2" s="18" t="s">
        <v>12</v>
      </c>
      <c r="B2" s="13">
        <f>1-SUM(C2:Q2)</f>
        <v>0.66915556124999998</v>
      </c>
      <c r="C2" s="9">
        <f>C1-SUM(G2:I2,M2,N2,O2,Q2)</f>
        <v>1.2066044375E-2</v>
      </c>
      <c r="D2" s="9">
        <f>D1-SUM(G2,J2,K2,M2,N2,P2,Q2)</f>
        <v>0.14036921937499999</v>
      </c>
      <c r="E2" s="10">
        <f>E1-SUM(H2,L2,J2,M2,O2,P2,Q2)</f>
        <v>0</v>
      </c>
      <c r="F2" s="8">
        <f>F1-SUM(I2,L2,K2,N2,O2,Q2,P2)</f>
        <v>0.14036921937499999</v>
      </c>
      <c r="G2" s="10">
        <f>C1*D1</f>
        <v>3.4091749999999995E-3</v>
      </c>
      <c r="H2" s="10">
        <f>C1*E1</f>
        <v>0</v>
      </c>
      <c r="I2" s="10">
        <f>C1*F1</f>
        <v>3.4091749999999995E-3</v>
      </c>
      <c r="J2" s="10">
        <f>D1*E1</f>
        <v>0</v>
      </c>
      <c r="K2" s="10">
        <f>D1*F1</f>
        <v>3.0624999999999996E-2</v>
      </c>
      <c r="L2" s="10">
        <f>E1*F1</f>
        <v>0</v>
      </c>
      <c r="M2" s="10">
        <f>C1*D1*E1</f>
        <v>0</v>
      </c>
      <c r="N2" s="10">
        <f>C1*D1*F1</f>
        <v>5.9660562499999983E-4</v>
      </c>
      <c r="O2" s="10">
        <f>C1*E1*F1</f>
        <v>0</v>
      </c>
      <c r="P2" s="10">
        <f>D1*E1*F1</f>
        <v>0</v>
      </c>
      <c r="Q2" s="10">
        <f>C1*D1*E1*F1</f>
        <v>0</v>
      </c>
      <c r="R2" s="9">
        <f>SUM(B2:Q2)</f>
        <v>1.0000000000000002</v>
      </c>
    </row>
    <row r="3" spans="1:18" ht="80" x14ac:dyDescent="0.2">
      <c r="B3" t="s">
        <v>13</v>
      </c>
      <c r="C3" s="3" t="s">
        <v>14</v>
      </c>
      <c r="D3" s="4" t="s">
        <v>15</v>
      </c>
      <c r="E3" s="4" t="s">
        <v>16</v>
      </c>
      <c r="F3" s="4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  <c r="O3" s="5" t="s">
        <v>26</v>
      </c>
      <c r="P3" s="5" t="s">
        <v>27</v>
      </c>
      <c r="Q3" s="5" t="s">
        <v>28</v>
      </c>
      <c r="R3" s="14" t="s">
        <v>29</v>
      </c>
    </row>
    <row r="4" spans="1:18" ht="15" hidden="1" outlineLevel="1" x14ac:dyDescent="0.2">
      <c r="A4">
        <v>1</v>
      </c>
      <c r="B4">
        <f>'T20 Base'!D2</f>
        <v>0</v>
      </c>
      <c r="C4" s="3"/>
      <c r="D4" s="24"/>
      <c r="E4" s="24"/>
      <c r="F4" s="2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15">
        <f>SUMPRODUCT($B$2:$Q$2,B4:Q4)</f>
        <v>0</v>
      </c>
    </row>
    <row r="5" spans="1:18" ht="15" hidden="1" outlineLevel="1" x14ac:dyDescent="0.2">
      <c r="A5">
        <f>A4+1</f>
        <v>2</v>
      </c>
      <c r="B5">
        <f>'T20 Base'!D3</f>
        <v>0</v>
      </c>
      <c r="R5" s="15">
        <f t="shared" ref="R5:R68" si="0">SUMPRODUCT($B$2:$Q$2,B5:Q5)</f>
        <v>0</v>
      </c>
    </row>
    <row r="6" spans="1:18" ht="15" hidden="1" outlineLevel="1" x14ac:dyDescent="0.2">
      <c r="A6">
        <f t="shared" ref="A6:A68" si="1">A5+1</f>
        <v>3</v>
      </c>
      <c r="B6">
        <f>'T20 Base'!D4</f>
        <v>0</v>
      </c>
      <c r="R6" s="15">
        <f t="shared" si="0"/>
        <v>0</v>
      </c>
    </row>
    <row r="7" spans="1:18" ht="15" hidden="1" outlineLevel="1" x14ac:dyDescent="0.2">
      <c r="A7">
        <f t="shared" si="1"/>
        <v>4</v>
      </c>
      <c r="B7">
        <f>'T20 Base'!D5</f>
        <v>0</v>
      </c>
      <c r="R7" s="15">
        <f t="shared" si="0"/>
        <v>0</v>
      </c>
    </row>
    <row r="8" spans="1:18" ht="15" hidden="1" outlineLevel="1" x14ac:dyDescent="0.2">
      <c r="A8">
        <f t="shared" si="1"/>
        <v>5</v>
      </c>
      <c r="B8">
        <f>'T20 Base'!D6</f>
        <v>0</v>
      </c>
      <c r="R8" s="15">
        <f t="shared" si="0"/>
        <v>0</v>
      </c>
    </row>
    <row r="9" spans="1:18" ht="15" hidden="1" outlineLevel="1" x14ac:dyDescent="0.2">
      <c r="A9">
        <f t="shared" si="1"/>
        <v>6</v>
      </c>
      <c r="B9">
        <f>'T20 Base'!D7</f>
        <v>0</v>
      </c>
      <c r="R9" s="15">
        <f t="shared" si="0"/>
        <v>0</v>
      </c>
    </row>
    <row r="10" spans="1:18" ht="15" hidden="1" outlineLevel="1" x14ac:dyDescent="0.2">
      <c r="A10">
        <f t="shared" si="1"/>
        <v>7</v>
      </c>
      <c r="B10">
        <f>'T20 Base'!D8</f>
        <v>0</v>
      </c>
      <c r="R10" s="15">
        <f t="shared" si="0"/>
        <v>0</v>
      </c>
    </row>
    <row r="11" spans="1:18" ht="15" hidden="1" outlineLevel="1" x14ac:dyDescent="0.2">
      <c r="A11">
        <f t="shared" si="1"/>
        <v>8</v>
      </c>
      <c r="B11">
        <f>'T20 Base'!D9</f>
        <v>0</v>
      </c>
      <c r="R11" s="15">
        <f t="shared" si="0"/>
        <v>0</v>
      </c>
    </row>
    <row r="12" spans="1:18" ht="15" hidden="1" outlineLevel="1" x14ac:dyDescent="0.2">
      <c r="A12">
        <f t="shared" si="1"/>
        <v>9</v>
      </c>
      <c r="B12">
        <f>'T20 Base'!D10</f>
        <v>0</v>
      </c>
      <c r="R12" s="15">
        <f t="shared" si="0"/>
        <v>0</v>
      </c>
    </row>
    <row r="13" spans="1:18" ht="15" hidden="1" outlineLevel="1" x14ac:dyDescent="0.2">
      <c r="A13">
        <f t="shared" si="1"/>
        <v>10</v>
      </c>
      <c r="B13">
        <f>'T20 Base'!D11</f>
        <v>0</v>
      </c>
      <c r="R13" s="15">
        <f t="shared" si="0"/>
        <v>0</v>
      </c>
    </row>
    <row r="14" spans="1:18" ht="15" hidden="1" outlineLevel="1" x14ac:dyDescent="0.2">
      <c r="A14">
        <f t="shared" si="1"/>
        <v>11</v>
      </c>
      <c r="B14">
        <f>'T20 Base'!D12</f>
        <v>0</v>
      </c>
      <c r="R14" s="15">
        <f t="shared" si="0"/>
        <v>0</v>
      </c>
    </row>
    <row r="15" spans="1:18" ht="15" hidden="1" outlineLevel="1" x14ac:dyDescent="0.2">
      <c r="A15">
        <f t="shared" si="1"/>
        <v>12</v>
      </c>
      <c r="B15">
        <f>'T20 Base'!D13</f>
        <v>0</v>
      </c>
      <c r="R15" s="15">
        <f t="shared" si="0"/>
        <v>0</v>
      </c>
    </row>
    <row r="16" spans="1:18" ht="15" hidden="1" outlineLevel="1" x14ac:dyDescent="0.2">
      <c r="A16">
        <f t="shared" si="1"/>
        <v>13</v>
      </c>
      <c r="B16">
        <f>'T20 Base'!D14</f>
        <v>0</v>
      </c>
      <c r="R16" s="15">
        <f t="shared" si="0"/>
        <v>0</v>
      </c>
    </row>
    <row r="17" spans="1:19" ht="15" hidden="1" outlineLevel="1" x14ac:dyDescent="0.2">
      <c r="A17">
        <f t="shared" si="1"/>
        <v>14</v>
      </c>
      <c r="B17">
        <f>'T20 Base'!D15</f>
        <v>0</v>
      </c>
      <c r="R17" s="15">
        <f t="shared" si="0"/>
        <v>0</v>
      </c>
    </row>
    <row r="18" spans="1:19" ht="15" hidden="1" outlineLevel="1" x14ac:dyDescent="0.2">
      <c r="A18">
        <f t="shared" si="1"/>
        <v>15</v>
      </c>
      <c r="B18">
        <f>'T20 Base'!D16</f>
        <v>0</v>
      </c>
      <c r="R18" s="15">
        <f t="shared" si="0"/>
        <v>0</v>
      </c>
    </row>
    <row r="19" spans="1:19" ht="15" hidden="1" outlineLevel="1" x14ac:dyDescent="0.2">
      <c r="A19">
        <f t="shared" si="1"/>
        <v>16</v>
      </c>
      <c r="B19">
        <f>'T20 Base'!D17</f>
        <v>0</v>
      </c>
      <c r="R19" s="15">
        <f t="shared" si="0"/>
        <v>0</v>
      </c>
    </row>
    <row r="20" spans="1:19" ht="15" hidden="1" outlineLevel="1" x14ac:dyDescent="0.2">
      <c r="A20">
        <f t="shared" si="1"/>
        <v>17</v>
      </c>
      <c r="B20">
        <f>'T20 Base'!D18</f>
        <v>0</v>
      </c>
      <c r="R20" s="15">
        <f t="shared" si="0"/>
        <v>0</v>
      </c>
    </row>
    <row r="21" spans="1:19" ht="15" collapsed="1" x14ac:dyDescent="0.2">
      <c r="A21">
        <f t="shared" si="1"/>
        <v>18</v>
      </c>
      <c r="B21">
        <f>'T20 Base'!D19</f>
        <v>-8460.8850157987399</v>
      </c>
      <c r="C21" s="6">
        <v>-5819.2546919303622</v>
      </c>
      <c r="D21" s="6">
        <v>-8167.3846328059471</v>
      </c>
      <c r="E21" s="6">
        <v>-7659.7510287431805</v>
      </c>
      <c r="F21" s="6">
        <v>-7831.7233075964914</v>
      </c>
      <c r="G21" s="6">
        <v>-5616.8294924143374</v>
      </c>
      <c r="H21" s="6">
        <v>-5267.5040639917679</v>
      </c>
      <c r="I21" s="6">
        <v>-5385.3759313237824</v>
      </c>
      <c r="J21" s="6">
        <v>-7393.8164281418203</v>
      </c>
      <c r="K21" s="6">
        <v>-7559.8658516390251</v>
      </c>
      <c r="L21" s="6">
        <v>-7089.7006024137636</v>
      </c>
      <c r="M21" s="6">
        <v>-5084.1650727172455</v>
      </c>
      <c r="N21" s="6">
        <v>-5197.9568787648641</v>
      </c>
      <c r="O21" s="6">
        <v>-4874.5441988000184</v>
      </c>
      <c r="P21" s="6">
        <v>-6843.4079235674026</v>
      </c>
      <c r="Q21" s="6">
        <v>-4704.811513098547</v>
      </c>
      <c r="R21" s="15">
        <f t="shared" si="0"/>
        <v>-8249.7764047457295</v>
      </c>
      <c r="S21" s="6" t="b">
        <f>R21&lt;B21</f>
        <v>0</v>
      </c>
    </row>
    <row r="22" spans="1:19" ht="15" x14ac:dyDescent="0.2">
      <c r="A22">
        <f t="shared" si="1"/>
        <v>19</v>
      </c>
      <c r="B22">
        <f>'T20 Base'!D20</f>
        <v>-9130.3593649731465</v>
      </c>
      <c r="C22" s="6">
        <v>-6307.8597470980421</v>
      </c>
      <c r="D22" s="6">
        <v>-8813.8415985575448</v>
      </c>
      <c r="E22" s="6">
        <v>-8270.4962486968707</v>
      </c>
      <c r="F22" s="6">
        <v>-8451.8382279731304</v>
      </c>
      <c r="G22" s="6">
        <v>-6088.5431171462251</v>
      </c>
      <c r="H22" s="6">
        <v>-5712.9386553661507</v>
      </c>
      <c r="I22" s="6">
        <v>-5837.7665485212074</v>
      </c>
      <c r="J22" s="6">
        <v>-7983.5280418659913</v>
      </c>
      <c r="K22" s="6">
        <v>-8158.6316691355532</v>
      </c>
      <c r="L22" s="6">
        <v>-7655.3436346849203</v>
      </c>
      <c r="M22" s="6">
        <v>-5514.1827572410884</v>
      </c>
      <c r="N22" s="6">
        <v>-5634.6934648198494</v>
      </c>
      <c r="O22" s="6">
        <v>-5286.9272536739891</v>
      </c>
      <c r="P22" s="6">
        <v>-7389.5468580112547</v>
      </c>
      <c r="Q22" s="6">
        <v>-5102.9095759408592</v>
      </c>
      <c r="R22" s="15">
        <f t="shared" si="0"/>
        <v>-8903.1903215693455</v>
      </c>
      <c r="S22" s="6" t="b">
        <f t="shared" ref="S22:S68" si="2">R22&lt;B22</f>
        <v>0</v>
      </c>
    </row>
    <row r="23" spans="1:19" ht="15" x14ac:dyDescent="0.2">
      <c r="A23">
        <f t="shared" si="1"/>
        <v>20</v>
      </c>
      <c r="B23">
        <f>'T20 Base'!D21</f>
        <v>-9816.5057522717598</v>
      </c>
      <c r="C23" s="6">
        <v>-6814.1016537632968</v>
      </c>
      <c r="D23" s="6">
        <v>-9476.4340391253227</v>
      </c>
      <c r="E23" s="6">
        <v>-8897.1265830652374</v>
      </c>
      <c r="F23" s="6">
        <v>-9087.4713021952612</v>
      </c>
      <c r="G23" s="6">
        <v>-6577.303536958897</v>
      </c>
      <c r="H23" s="6">
        <v>-6174.8892416003273</v>
      </c>
      <c r="I23" s="6">
        <v>-6306.5272170993803</v>
      </c>
      <c r="J23" s="6">
        <v>-8588.6081623295631</v>
      </c>
      <c r="K23" s="6">
        <v>-8772.4127836614916</v>
      </c>
      <c r="L23" s="6">
        <v>-8235.7613172084093</v>
      </c>
      <c r="M23" s="6">
        <v>-5960.1611352889031</v>
      </c>
      <c r="N23" s="6">
        <v>-6087.2504910861589</v>
      </c>
      <c r="O23" s="6">
        <v>-5714.6343697209013</v>
      </c>
      <c r="P23" s="6">
        <v>-7949.9770928426833</v>
      </c>
      <c r="Q23" s="6">
        <v>-5515.8148600591667</v>
      </c>
      <c r="R23" s="15">
        <f t="shared" si="0"/>
        <v>-9572.9996335122614</v>
      </c>
      <c r="S23" s="6" t="b">
        <f t="shared" si="2"/>
        <v>0</v>
      </c>
    </row>
    <row r="24" spans="1:19" ht="15" x14ac:dyDescent="0.2">
      <c r="A24">
        <f t="shared" si="1"/>
        <v>21</v>
      </c>
      <c r="B24">
        <f>'T20 Base'!D22</f>
        <v>-10523.620291737265</v>
      </c>
      <c r="C24" s="6">
        <v>-7341.158884810674</v>
      </c>
      <c r="D24" s="6">
        <v>-10159.314681177819</v>
      </c>
      <c r="E24" s="6">
        <v>-9550.1311638213483</v>
      </c>
      <c r="F24" s="6">
        <v>-9742.6107796044544</v>
      </c>
      <c r="G24" s="6">
        <v>-7086.1822273388743</v>
      </c>
      <c r="H24" s="6">
        <v>-6661.0568453096257</v>
      </c>
      <c r="I24" s="6">
        <v>-6794.6067582014612</v>
      </c>
      <c r="J24" s="6">
        <v>-9219.1897212757249</v>
      </c>
      <c r="K24" s="6">
        <v>-9405.0638461511844</v>
      </c>
      <c r="L24" s="6">
        <v>-8840.6785407310417</v>
      </c>
      <c r="M24" s="6">
        <v>-6429.5378294335269</v>
      </c>
      <c r="N24" s="6">
        <v>-6558.4772145849283</v>
      </c>
      <c r="O24" s="6">
        <v>-6164.8016019076349</v>
      </c>
      <c r="P24" s="6">
        <v>-8534.0925133754026</v>
      </c>
      <c r="Q24" s="6">
        <v>-5950.4189176244281</v>
      </c>
      <c r="R24" s="15">
        <f t="shared" si="0"/>
        <v>-10263.400476032648</v>
      </c>
      <c r="S24" s="6" t="b">
        <f t="shared" si="2"/>
        <v>0</v>
      </c>
    </row>
    <row r="25" spans="1:19" ht="15" x14ac:dyDescent="0.2">
      <c r="A25">
        <f t="shared" si="1"/>
        <v>22</v>
      </c>
      <c r="B25">
        <f>'T20 Base'!D23</f>
        <v>-11255.260688824474</v>
      </c>
      <c r="C25" s="6">
        <v>-7892.2223011682318</v>
      </c>
      <c r="D25" s="6">
        <v>-10865.926224682977</v>
      </c>
      <c r="E25" s="6">
        <v>-10227.336306572237</v>
      </c>
      <c r="F25" s="6">
        <v>-10420.56709872287</v>
      </c>
      <c r="G25" s="6">
        <v>-7618.264257164934</v>
      </c>
      <c r="H25" s="6">
        <v>-7170.4175428284007</v>
      </c>
      <c r="I25" s="6">
        <v>-7304.9688204903368</v>
      </c>
      <c r="J25" s="6">
        <v>-9873.1796468658249</v>
      </c>
      <c r="K25" s="6">
        <v>-10059.787598746438</v>
      </c>
      <c r="L25" s="6">
        <v>-9468.0939711221508</v>
      </c>
      <c r="M25" s="6">
        <v>-6921.3279726582823</v>
      </c>
      <c r="N25" s="6">
        <v>-7051.2386065216451</v>
      </c>
      <c r="O25" s="6">
        <v>-6636.4884387348466</v>
      </c>
      <c r="P25" s="6">
        <v>-9139.9657293006167</v>
      </c>
      <c r="Q25" s="6">
        <v>-6405.8169177044792</v>
      </c>
      <c r="R25" s="15">
        <f t="shared" si="0"/>
        <v>-10977.880355741281</v>
      </c>
      <c r="S25" s="6" t="b">
        <f t="shared" si="2"/>
        <v>0</v>
      </c>
    </row>
    <row r="26" spans="1:19" ht="15" x14ac:dyDescent="0.2">
      <c r="A26">
        <f t="shared" si="1"/>
        <v>23</v>
      </c>
      <c r="B26">
        <f>'T20 Base'!D24</f>
        <v>-12016.906709565785</v>
      </c>
      <c r="C26" s="6">
        <v>-8471.2164031462653</v>
      </c>
      <c r="D26" s="6">
        <v>-11601.566520214752</v>
      </c>
      <c r="E26" s="6">
        <v>-10933.546373679881</v>
      </c>
      <c r="F26" s="6">
        <v>-11126.429350773344</v>
      </c>
      <c r="G26" s="6">
        <v>-8177.3427332133724</v>
      </c>
      <c r="H26" s="6">
        <v>-7706.4195661046369</v>
      </c>
      <c r="I26" s="6">
        <v>-7841.255826202515</v>
      </c>
      <c r="J26" s="6">
        <v>-10555.222483890177</v>
      </c>
      <c r="K26" s="6">
        <v>-10741.503497612059</v>
      </c>
      <c r="L26" s="6">
        <v>-10122.468780817495</v>
      </c>
      <c r="M26" s="6">
        <v>-7438.864151402141</v>
      </c>
      <c r="N26" s="6">
        <v>-7569.0547214674671</v>
      </c>
      <c r="O26" s="6">
        <v>-7132.8948596613636</v>
      </c>
      <c r="P26" s="6">
        <v>-9771.908929317513</v>
      </c>
      <c r="Q26" s="6">
        <v>-6885.1011661395651</v>
      </c>
      <c r="R26" s="15">
        <f t="shared" si="0"/>
        <v>-11721.789556108724</v>
      </c>
      <c r="S26" s="6" t="b">
        <f t="shared" si="2"/>
        <v>0</v>
      </c>
    </row>
    <row r="27" spans="1:19" ht="15" x14ac:dyDescent="0.2">
      <c r="A27">
        <f t="shared" si="1"/>
        <v>24</v>
      </c>
      <c r="B27">
        <f>'T20 Base'!D25</f>
        <v>-12819.081942835646</v>
      </c>
      <c r="C27" s="6">
        <v>-9086.1068832832843</v>
      </c>
      <c r="D27" s="6">
        <v>-12376.408335988077</v>
      </c>
      <c r="E27" s="6">
        <v>-11678.499273071509</v>
      </c>
      <c r="F27" s="6">
        <v>-11869.967844701585</v>
      </c>
      <c r="G27" s="6">
        <v>-8771.1147808941369</v>
      </c>
      <c r="H27" s="6">
        <v>-8276.4346354235204</v>
      </c>
      <c r="I27" s="6">
        <v>-8410.8570723051434</v>
      </c>
      <c r="J27" s="6">
        <v>-11274.730287725626</v>
      </c>
      <c r="K27" s="6">
        <v>-11459.65491996098</v>
      </c>
      <c r="L27" s="6">
        <v>-10812.841318513965</v>
      </c>
      <c r="M27" s="6">
        <v>-7989.2688203415937</v>
      </c>
      <c r="N27" s="6">
        <v>-8119.0650077510891</v>
      </c>
      <c r="O27" s="6">
        <v>-7660.8576788421069</v>
      </c>
      <c r="P27" s="6">
        <v>-10438.656972619428</v>
      </c>
      <c r="Q27" s="6">
        <v>-7394.8766878587021</v>
      </c>
      <c r="R27" s="15">
        <f t="shared" si="0"/>
        <v>-12505.410398843418</v>
      </c>
      <c r="S27" s="6" t="b">
        <f t="shared" si="2"/>
        <v>0</v>
      </c>
    </row>
    <row r="28" spans="1:19" ht="15" x14ac:dyDescent="0.2">
      <c r="A28">
        <f t="shared" si="1"/>
        <v>25</v>
      </c>
      <c r="B28">
        <f>'T20 Base'!D26</f>
        <v>-13683.54968739278</v>
      </c>
      <c r="C28" s="6">
        <v>-9752.381998489589</v>
      </c>
      <c r="D28" s="6">
        <v>-13211.481360039592</v>
      </c>
      <c r="E28" s="6">
        <v>-12482.023869596971</v>
      </c>
      <c r="F28" s="6">
        <v>-12671.371411863844</v>
      </c>
      <c r="G28" s="6">
        <v>-9414.5422354109523</v>
      </c>
      <c r="H28" s="6">
        <v>-8894.5828556658435</v>
      </c>
      <c r="I28" s="6">
        <v>-9028.1313991107763</v>
      </c>
      <c r="J28" s="6">
        <v>-12050.861657875972</v>
      </c>
      <c r="K28" s="6">
        <v>-12233.748214911628</v>
      </c>
      <c r="L28" s="6">
        <v>-11557.602097524037</v>
      </c>
      <c r="M28" s="6">
        <v>-8586.1811298509947</v>
      </c>
      <c r="N28" s="6">
        <v>-8715.1391846603365</v>
      </c>
      <c r="O28" s="6">
        <v>-8233.465224296684</v>
      </c>
      <c r="P28" s="6">
        <v>-11157.977083416699</v>
      </c>
      <c r="Q28" s="6">
        <v>-7947.7850814673766</v>
      </c>
      <c r="R28" s="15">
        <f t="shared" si="0"/>
        <v>-13349.98422573531</v>
      </c>
      <c r="S28" s="6" t="b">
        <f t="shared" si="2"/>
        <v>0</v>
      </c>
    </row>
    <row r="29" spans="1:19" ht="15" x14ac:dyDescent="0.2">
      <c r="A29">
        <f t="shared" si="1"/>
        <v>26</v>
      </c>
      <c r="B29">
        <f>'T20 Base'!D27</f>
        <v>-14617.86731673336</v>
      </c>
      <c r="C29" s="6">
        <v>-10476.235098296493</v>
      </c>
      <c r="D29" s="6">
        <v>-14114.100997527325</v>
      </c>
      <c r="E29" s="6">
        <v>-13351.178861810633</v>
      </c>
      <c r="F29" s="6">
        <v>-13537.67697527444</v>
      </c>
      <c r="G29" s="6">
        <v>-10113.615379395418</v>
      </c>
      <c r="H29" s="6">
        <v>-9566.6376579088101</v>
      </c>
      <c r="I29" s="6">
        <v>-9698.8358200713556</v>
      </c>
      <c r="J29" s="6">
        <v>-12890.447586573362</v>
      </c>
      <c r="K29" s="6">
        <v>-13070.593383443609</v>
      </c>
      <c r="L29" s="6">
        <v>-12363.320199140755</v>
      </c>
      <c r="M29" s="6">
        <v>-9235.1841765492991</v>
      </c>
      <c r="N29" s="6">
        <v>-9362.8445296619975</v>
      </c>
      <c r="O29" s="6">
        <v>-8856.0820441467986</v>
      </c>
      <c r="P29" s="6">
        <v>-11936.225046585727</v>
      </c>
      <c r="Q29" s="6">
        <v>-8549.0132063662368</v>
      </c>
      <c r="R29" s="15">
        <f t="shared" si="0"/>
        <v>-14262.909375957026</v>
      </c>
      <c r="S29" s="6" t="b">
        <f t="shared" si="2"/>
        <v>0</v>
      </c>
    </row>
    <row r="30" spans="1:19" ht="15" x14ac:dyDescent="0.2">
      <c r="A30">
        <f t="shared" si="1"/>
        <v>27</v>
      </c>
      <c r="B30">
        <f>'T20 Base'!D28</f>
        <v>-15620.220541588229</v>
      </c>
      <c r="C30" s="6">
        <v>-11257.470928529418</v>
      </c>
      <c r="D30" s="6">
        <v>-15082.534029778963</v>
      </c>
      <c r="E30" s="6">
        <v>-14284.554882146846</v>
      </c>
      <c r="F30" s="6">
        <v>-14467.242465530999</v>
      </c>
      <c r="G30" s="6">
        <v>-10868.157574139655</v>
      </c>
      <c r="H30" s="6">
        <v>-10292.603926224301</v>
      </c>
      <c r="I30" s="6">
        <v>-10422.813951550685</v>
      </c>
      <c r="J30" s="6">
        <v>-13792.143393289287</v>
      </c>
      <c r="K30" s="6">
        <v>-13968.620951149036</v>
      </c>
      <c r="L30" s="6">
        <v>-13228.723552591178</v>
      </c>
      <c r="M30" s="6">
        <v>-9936.2928976309613</v>
      </c>
      <c r="N30" s="6">
        <v>-10062.040254202717</v>
      </c>
      <c r="O30" s="6">
        <v>-9528.7336778837525</v>
      </c>
      <c r="P30" s="6">
        <v>-12772.186526125675</v>
      </c>
      <c r="Q30" s="6">
        <v>-9198.594488605846</v>
      </c>
      <c r="R30" s="15">
        <f t="shared" si="0"/>
        <v>-15242.446380776209</v>
      </c>
      <c r="S30" s="6" t="b">
        <f t="shared" si="2"/>
        <v>0</v>
      </c>
    </row>
    <row r="31" spans="1:19" ht="15" x14ac:dyDescent="0.2">
      <c r="A31">
        <f t="shared" si="1"/>
        <v>28</v>
      </c>
      <c r="B31">
        <f>'T20 Base'!D29</f>
        <v>-16743.671159111458</v>
      </c>
      <c r="C31" s="6">
        <v>-12134.183104001713</v>
      </c>
      <c r="D31" s="6">
        <v>-16168.058624467276</v>
      </c>
      <c r="E31" s="6">
        <v>-15330.445425956741</v>
      </c>
      <c r="F31" s="6">
        <v>-15509.301236016501</v>
      </c>
      <c r="G31" s="6">
        <v>-11714.969888303345</v>
      </c>
      <c r="H31" s="6">
        <v>-11107.15565115651</v>
      </c>
      <c r="I31" s="6">
        <v>-11235.386111597709</v>
      </c>
      <c r="J31" s="6">
        <v>-14802.614213987268</v>
      </c>
      <c r="K31" s="6">
        <v>-14975.404252812266</v>
      </c>
      <c r="L31" s="6">
        <v>-14198.610929596749</v>
      </c>
      <c r="M31" s="6">
        <v>-10723.002006990451</v>
      </c>
      <c r="N31" s="6">
        <v>-10846.845411544797</v>
      </c>
      <c r="O31" s="6">
        <v>-10283.564095665197</v>
      </c>
      <c r="P31" s="6">
        <v>-13709.145491048188</v>
      </c>
      <c r="Q31" s="6">
        <v>-9927.5772933946664</v>
      </c>
      <c r="R31" s="15">
        <f t="shared" si="0"/>
        <v>-16340.393363269361</v>
      </c>
      <c r="S31" s="6" t="b">
        <f t="shared" si="2"/>
        <v>0</v>
      </c>
    </row>
    <row r="32" spans="1:19" ht="15" x14ac:dyDescent="0.2">
      <c r="A32">
        <f t="shared" si="1"/>
        <v>29</v>
      </c>
      <c r="B32">
        <f>'T20 Base'!D30</f>
        <v>-18004.226691559688</v>
      </c>
      <c r="C32" s="6">
        <v>-13119.587562439794</v>
      </c>
      <c r="D32" s="6">
        <v>-17386.176057307057</v>
      </c>
      <c r="E32" s="6">
        <v>-16503.767511044531</v>
      </c>
      <c r="F32" s="6">
        <v>-16678.771352701111</v>
      </c>
      <c r="G32" s="6">
        <v>-12666.838498125797</v>
      </c>
      <c r="H32" s="6">
        <v>-12022.577000036845</v>
      </c>
      <c r="I32" s="6">
        <v>-12148.844476408307</v>
      </c>
      <c r="J32" s="6">
        <v>-15936.301188516058</v>
      </c>
      <c r="K32" s="6">
        <v>-16105.385679312352</v>
      </c>
      <c r="L32" s="6">
        <v>-15286.875626607451</v>
      </c>
      <c r="M32" s="6">
        <v>-11607.193731668482</v>
      </c>
      <c r="N32" s="6">
        <v>-11729.150119075934</v>
      </c>
      <c r="O32" s="6">
        <v>-11131.993730785221</v>
      </c>
      <c r="P32" s="6">
        <v>-14760.548705319588</v>
      </c>
      <c r="Q32" s="6">
        <v>-10747.006384250224</v>
      </c>
      <c r="R32" s="15">
        <f t="shared" si="0"/>
        <v>-17572.426137737384</v>
      </c>
      <c r="S32" s="6" t="b">
        <f t="shared" si="2"/>
        <v>0</v>
      </c>
    </row>
    <row r="33" spans="1:19" ht="15" x14ac:dyDescent="0.2">
      <c r="A33">
        <f t="shared" si="1"/>
        <v>30</v>
      </c>
      <c r="B33">
        <f>'T20 Base'!D31</f>
        <v>-19411.799139821942</v>
      </c>
      <c r="C33" s="6">
        <v>-14222.332648394897</v>
      </c>
      <c r="D33" s="6">
        <v>-18746.505069449602</v>
      </c>
      <c r="E33" s="6">
        <v>-17813.804799198446</v>
      </c>
      <c r="F33" s="6">
        <v>-17984.931823292118</v>
      </c>
      <c r="G33" s="6">
        <v>-13732.142585636193</v>
      </c>
      <c r="H33" s="6">
        <v>-13046.935540631006</v>
      </c>
      <c r="I33" s="6">
        <v>-13171.257720305979</v>
      </c>
      <c r="J33" s="6">
        <v>-17202.209095275048</v>
      </c>
      <c r="K33" s="6">
        <v>-17367.565673215555</v>
      </c>
      <c r="L33" s="6">
        <v>-16502.19975547602</v>
      </c>
      <c r="M33" s="6">
        <v>-12596.681972880855</v>
      </c>
      <c r="N33" s="6">
        <v>-12716.76946648671</v>
      </c>
      <c r="O33" s="6">
        <v>-12081.544097411137</v>
      </c>
      <c r="P33" s="6">
        <v>-15934.814030034935</v>
      </c>
      <c r="Q33" s="6">
        <v>-11664.164679720039</v>
      </c>
      <c r="R33" s="15">
        <f t="shared" si="0"/>
        <v>-18948.270762963362</v>
      </c>
      <c r="S33" s="6" t="b">
        <f t="shared" si="2"/>
        <v>0</v>
      </c>
    </row>
    <row r="34" spans="1:19" ht="15" x14ac:dyDescent="0.2">
      <c r="A34">
        <f t="shared" si="1"/>
        <v>31</v>
      </c>
      <c r="B34">
        <f>'T20 Base'!D32</f>
        <v>-20976.781203209306</v>
      </c>
      <c r="C34" s="6">
        <v>-15451.850228660021</v>
      </c>
      <c r="D34" s="6">
        <v>-20259.139743936536</v>
      </c>
      <c r="E34" s="6">
        <v>-19278.291672440402</v>
      </c>
      <c r="F34" s="6">
        <v>-19437.529916477793</v>
      </c>
      <c r="G34" s="6">
        <v>-14920.025102691981</v>
      </c>
      <c r="H34" s="6">
        <v>-14195.691325969894</v>
      </c>
      <c r="I34" s="6">
        <v>-14311.435060527265</v>
      </c>
      <c r="J34" s="6">
        <v>-18617.524144880332</v>
      </c>
      <c r="K34" s="6">
        <v>-18771.406452559699</v>
      </c>
      <c r="L34" s="6">
        <v>-17861.136827778955</v>
      </c>
      <c r="M34" s="6">
        <v>-13706.430713853355</v>
      </c>
      <c r="N34" s="6">
        <v>-13818.239774738975</v>
      </c>
      <c r="O34" s="6">
        <v>-13146.60834439991</v>
      </c>
      <c r="P34" s="6">
        <v>-17247.978009842325</v>
      </c>
      <c r="Q34" s="6">
        <v>-12692.980256339597</v>
      </c>
      <c r="R34" s="15">
        <f t="shared" si="0"/>
        <v>-20478.136567195237</v>
      </c>
      <c r="S34" s="6" t="b">
        <f t="shared" si="2"/>
        <v>0</v>
      </c>
    </row>
    <row r="35" spans="1:19" ht="15" x14ac:dyDescent="0.2">
      <c r="A35">
        <f t="shared" si="1"/>
        <v>32</v>
      </c>
      <c r="B35">
        <f>'T20 Base'!D33</f>
        <v>-22701.676674394304</v>
      </c>
      <c r="C35" s="6">
        <v>-16812.057017543742</v>
      </c>
      <c r="D35" s="6">
        <v>-21926.560925668658</v>
      </c>
      <c r="E35" s="6">
        <v>-20893.749791099533</v>
      </c>
      <c r="F35" s="6">
        <v>-21039.014800077981</v>
      </c>
      <c r="G35" s="6">
        <v>-16234.308285799607</v>
      </c>
      <c r="H35" s="6">
        <v>-15467.54795871818</v>
      </c>
      <c r="I35" s="6">
        <v>-15573.087113842481</v>
      </c>
      <c r="J35" s="6">
        <v>-20178.935765866783</v>
      </c>
      <c r="K35" s="6">
        <v>-20319.327262925442</v>
      </c>
      <c r="L35" s="6">
        <v>-19360.564139916351</v>
      </c>
      <c r="M35" s="6">
        <v>-14935.219916591463</v>
      </c>
      <c r="N35" s="6">
        <v>-15037.178458958551</v>
      </c>
      <c r="O35" s="6">
        <v>-14326.051054548981</v>
      </c>
      <c r="P35" s="6">
        <v>-18697.066956624134</v>
      </c>
      <c r="Q35" s="6">
        <v>-13832.384110025847</v>
      </c>
      <c r="R35" s="15">
        <f t="shared" si="0"/>
        <v>-22164.540186890983</v>
      </c>
      <c r="S35" s="6" t="b">
        <f t="shared" si="2"/>
        <v>0</v>
      </c>
    </row>
    <row r="36" spans="1:19" ht="15" x14ac:dyDescent="0.2">
      <c r="A36">
        <f t="shared" si="1"/>
        <v>33</v>
      </c>
      <c r="B36">
        <f>'T20 Base'!D34</f>
        <v>-24604.661560432753</v>
      </c>
      <c r="C36" s="6">
        <v>-18318.812390107421</v>
      </c>
      <c r="D36" s="6">
        <v>-23766.410695252034</v>
      </c>
      <c r="E36" s="6">
        <v>-22676.97829570781</v>
      </c>
      <c r="F36" s="6">
        <v>-22806.409708502455</v>
      </c>
      <c r="G36" s="6">
        <v>-17690.361754321708</v>
      </c>
      <c r="H36" s="6">
        <v>-16877.146508334838</v>
      </c>
      <c r="I36" s="6">
        <v>-16971.01818258212</v>
      </c>
      <c r="J36" s="6">
        <v>-21902.743859442067</v>
      </c>
      <c r="K36" s="6">
        <v>-22027.843669704536</v>
      </c>
      <c r="L36" s="6">
        <v>-21016.203503297787</v>
      </c>
      <c r="M36" s="6">
        <v>-16297.234810248812</v>
      </c>
      <c r="N36" s="6">
        <v>-16387.927878747596</v>
      </c>
      <c r="O36" s="6">
        <v>-15633.531634800387</v>
      </c>
      <c r="P36" s="6">
        <v>-20297.328877541262</v>
      </c>
      <c r="Q36" s="6">
        <v>-15095.606248288699</v>
      </c>
      <c r="R36" s="15">
        <f t="shared" si="0"/>
        <v>-24025.318715486756</v>
      </c>
      <c r="S36" s="6" t="b">
        <f t="shared" si="2"/>
        <v>0</v>
      </c>
    </row>
    <row r="37" spans="1:19" ht="15" x14ac:dyDescent="0.2">
      <c r="A37">
        <f t="shared" si="1"/>
        <v>34</v>
      </c>
      <c r="B37">
        <f>'T20 Base'!D35</f>
        <v>-26713.200353181022</v>
      </c>
      <c r="C37" s="6">
        <v>-19994.984528425433</v>
      </c>
      <c r="D37" s="6">
        <v>-25805.328813023149</v>
      </c>
      <c r="E37" s="6">
        <v>-24653.812612237714</v>
      </c>
      <c r="F37" s="6">
        <v>-24765.400338184609</v>
      </c>
      <c r="G37" s="6">
        <v>-19310.340142028032</v>
      </c>
      <c r="H37" s="6">
        <v>-18445.95167271946</v>
      </c>
      <c r="I37" s="6">
        <v>-18526.559994633102</v>
      </c>
      <c r="J37" s="6">
        <v>-23813.998921678387</v>
      </c>
      <c r="K37" s="6">
        <v>-23921.860127067757</v>
      </c>
      <c r="L37" s="6">
        <v>-22852.198248874414</v>
      </c>
      <c r="M37" s="6">
        <v>-17813.264545917758</v>
      </c>
      <c r="N37" s="6">
        <v>-17891.147899647076</v>
      </c>
      <c r="O37" s="6">
        <v>-17089.060691891784</v>
      </c>
      <c r="P37" s="6">
        <v>-22072.164932533145</v>
      </c>
      <c r="Q37" s="6">
        <v>-16502.022052970126</v>
      </c>
      <c r="R37" s="15">
        <f t="shared" si="0"/>
        <v>-26087.394259783039</v>
      </c>
      <c r="S37" s="6" t="b">
        <f t="shared" si="2"/>
        <v>0</v>
      </c>
    </row>
    <row r="38" spans="1:19" ht="15" x14ac:dyDescent="0.2">
      <c r="A38">
        <f t="shared" si="1"/>
        <v>35</v>
      </c>
      <c r="B38">
        <f>'T20 Base'!D36</f>
        <v>-29041.117649740219</v>
      </c>
      <c r="C38" s="6">
        <v>-21853.835814652062</v>
      </c>
      <c r="D38" s="6">
        <v>-28056.794477829921</v>
      </c>
      <c r="E38" s="6">
        <v>-26837.608042049673</v>
      </c>
      <c r="F38" s="6">
        <v>-26929.059601518515</v>
      </c>
      <c r="G38" s="6">
        <v>-21107.133145203647</v>
      </c>
      <c r="H38" s="6">
        <v>-20186.648615673945</v>
      </c>
      <c r="I38" s="6">
        <v>-20252.168559815629</v>
      </c>
      <c r="J38" s="6">
        <v>-25925.710545444901</v>
      </c>
      <c r="K38" s="6">
        <v>-26014.111625396497</v>
      </c>
      <c r="L38" s="6">
        <v>-24881.152672611261</v>
      </c>
      <c r="M38" s="6">
        <v>-19495.630459522345</v>
      </c>
      <c r="N38" s="6">
        <v>-19558.937423184401</v>
      </c>
      <c r="O38" s="6">
        <v>-18704.536936087497</v>
      </c>
      <c r="P38" s="6">
        <v>-24033.843358682367</v>
      </c>
      <c r="Q38" s="6">
        <v>-18063.182816710567</v>
      </c>
      <c r="R38" s="15">
        <f t="shared" si="0"/>
        <v>-28364.388384732225</v>
      </c>
      <c r="S38" s="6" t="b">
        <f t="shared" si="2"/>
        <v>0</v>
      </c>
    </row>
    <row r="39" spans="1:19" ht="15" x14ac:dyDescent="0.2">
      <c r="A39">
        <f t="shared" si="1"/>
        <v>36</v>
      </c>
      <c r="B39">
        <f>'T20 Base'!D37</f>
        <v>-31618.580232607026</v>
      </c>
      <c r="C39" s="6">
        <v>-23921.230477676403</v>
      </c>
      <c r="D39" s="6">
        <v>-30550.116707825528</v>
      </c>
      <c r="E39" s="6">
        <v>-29256.887456852797</v>
      </c>
      <c r="F39" s="6">
        <v>-29325.699708741424</v>
      </c>
      <c r="G39" s="6">
        <v>-23105.828946643869</v>
      </c>
      <c r="H39" s="6">
        <v>-22123.612503892095</v>
      </c>
      <c r="I39" s="6">
        <v>-22172.034207256282</v>
      </c>
      <c r="J39" s="6">
        <v>-28265.576823311672</v>
      </c>
      <c r="K39" s="6">
        <v>-28332.090596187623</v>
      </c>
      <c r="L39" s="6">
        <v>-27129.807731073488</v>
      </c>
      <c r="M39" s="6">
        <v>-21367.967468038001</v>
      </c>
      <c r="N39" s="6">
        <v>-21414.751483387372</v>
      </c>
      <c r="O39" s="6">
        <v>-20502.739688545167</v>
      </c>
      <c r="P39" s="6">
        <v>-26208.319003390792</v>
      </c>
      <c r="Q39" s="6">
        <v>-19801.167829597573</v>
      </c>
      <c r="R39" s="15">
        <f t="shared" si="0"/>
        <v>-30885.911634579777</v>
      </c>
      <c r="S39" s="6" t="b">
        <f t="shared" si="2"/>
        <v>0</v>
      </c>
    </row>
    <row r="40" spans="1:19" ht="15" x14ac:dyDescent="0.2">
      <c r="A40">
        <f t="shared" si="1"/>
        <v>37</v>
      </c>
      <c r="B40">
        <f>'T20 Base'!D38</f>
        <v>-34471.196481043873</v>
      </c>
      <c r="C40" s="6">
        <v>-26220.379605762606</v>
      </c>
      <c r="D40" s="6">
        <v>-33310.238296532785</v>
      </c>
      <c r="E40" s="6">
        <v>-31936.132971060575</v>
      </c>
      <c r="F40" s="6">
        <v>-31979.483730230313</v>
      </c>
      <c r="G40" s="6">
        <v>-25328.979851658885</v>
      </c>
      <c r="H40" s="6">
        <v>-24278.897729166711</v>
      </c>
      <c r="I40" s="6">
        <v>-24307.943420741456</v>
      </c>
      <c r="J40" s="6">
        <v>-30857.425751262246</v>
      </c>
      <c r="K40" s="6">
        <v>-30899.314013650208</v>
      </c>
      <c r="L40" s="6">
        <v>-29621.227015645214</v>
      </c>
      <c r="M40" s="6">
        <v>-23451.692602181738</v>
      </c>
      <c r="N40" s="6">
        <v>-23479.746567558428</v>
      </c>
      <c r="O40" s="6">
        <v>-22504.346197755076</v>
      </c>
      <c r="P40" s="6">
        <v>-28618.02351214597</v>
      </c>
      <c r="Q40" s="6">
        <v>-21736.046647311119</v>
      </c>
      <c r="R40" s="15">
        <f t="shared" si="0"/>
        <v>-33677.157004632892</v>
      </c>
      <c r="S40" s="6" t="b">
        <f t="shared" si="2"/>
        <v>0</v>
      </c>
    </row>
    <row r="41" spans="1:19" ht="15" x14ac:dyDescent="0.2">
      <c r="A41">
        <f t="shared" si="1"/>
        <v>38</v>
      </c>
      <c r="B41">
        <f>'T20 Base'!D39</f>
        <v>-37593.594690065962</v>
      </c>
      <c r="C41" s="6">
        <v>-28751.092178792245</v>
      </c>
      <c r="D41" s="6">
        <v>-36332.165184661724</v>
      </c>
      <c r="E41" s="6">
        <v>-34871.192709437542</v>
      </c>
      <c r="F41" s="6">
        <v>-34885.833965942707</v>
      </c>
      <c r="G41" s="6">
        <v>-27776.536793245999</v>
      </c>
      <c r="H41" s="6">
        <v>-26652.950499914536</v>
      </c>
      <c r="I41" s="6">
        <v>-26659.998183232881</v>
      </c>
      <c r="J41" s="6">
        <v>-33697.419432385686</v>
      </c>
      <c r="K41" s="6">
        <v>-33711.529128756432</v>
      </c>
      <c r="L41" s="6">
        <v>-32351.917795442991</v>
      </c>
      <c r="M41" s="6">
        <v>-25747.355995296457</v>
      </c>
      <c r="N41" s="6">
        <v>-25754.1381077277</v>
      </c>
      <c r="O41" s="6">
        <v>-24710.015428443527</v>
      </c>
      <c r="P41" s="6">
        <v>-31259.732734052912</v>
      </c>
      <c r="Q41" s="6">
        <v>-23868.558496647289</v>
      </c>
      <c r="R41" s="15">
        <f t="shared" si="0"/>
        <v>-36733.054171873584</v>
      </c>
      <c r="S41" s="6" t="b">
        <f t="shared" si="2"/>
        <v>0</v>
      </c>
    </row>
    <row r="42" spans="1:19" ht="15" x14ac:dyDescent="0.2">
      <c r="A42">
        <f t="shared" si="1"/>
        <v>39</v>
      </c>
      <c r="B42">
        <f>'T20 Base'!D40</f>
        <v>-40994.682962452891</v>
      </c>
      <c r="C42" s="6">
        <v>-31524.052494899963</v>
      </c>
      <c r="D42" s="6">
        <v>-39624.742309733185</v>
      </c>
      <c r="E42" s="6">
        <v>-38071.148697231794</v>
      </c>
      <c r="F42" s="6">
        <v>-38053.503226252709</v>
      </c>
      <c r="G42" s="6">
        <v>-30458.985276401861</v>
      </c>
      <c r="H42" s="6">
        <v>-29256.296529163345</v>
      </c>
      <c r="I42" s="6">
        <v>-29238.442370666588</v>
      </c>
      <c r="J42" s="6">
        <v>-36794.542353967685</v>
      </c>
      <c r="K42" s="6">
        <v>-36777.398427864304</v>
      </c>
      <c r="L42" s="6">
        <v>-35330.735269279096</v>
      </c>
      <c r="M42" s="6">
        <v>-28265.269399294735</v>
      </c>
      <c r="N42" s="6">
        <v>-28247.96303713421</v>
      </c>
      <c r="O42" s="6">
        <v>-27129.801801359285</v>
      </c>
      <c r="P42" s="6">
        <v>-34142.183156979598</v>
      </c>
      <c r="Q42" s="6">
        <v>-26208.539439993474</v>
      </c>
      <c r="R42" s="15">
        <f t="shared" si="0"/>
        <v>-40062.505088989972</v>
      </c>
      <c r="S42" s="6" t="b">
        <f t="shared" si="2"/>
        <v>0</v>
      </c>
    </row>
    <row r="43" spans="1:19" ht="15" x14ac:dyDescent="0.2">
      <c r="A43">
        <f t="shared" si="1"/>
        <v>40</v>
      </c>
      <c r="B43">
        <f>'T20 Base'!D41</f>
        <v>-44703.61424192071</v>
      </c>
      <c r="C43" s="6">
        <v>-34565.727452932901</v>
      </c>
      <c r="D43" s="6">
        <v>-43216.447585376161</v>
      </c>
      <c r="E43" s="6">
        <v>-41563.885831496103</v>
      </c>
      <c r="F43" s="6">
        <v>-41510.170275159013</v>
      </c>
      <c r="G43" s="6">
        <v>-33402.105378968583</v>
      </c>
      <c r="H43" s="6">
        <v>-32114.111760989374</v>
      </c>
      <c r="I43" s="6">
        <v>-32068.251416304498</v>
      </c>
      <c r="J43" s="6">
        <v>-40176.008322595488</v>
      </c>
      <c r="K43" s="6">
        <v>-40123.93198067983</v>
      </c>
      <c r="L43" s="6">
        <v>-38584.101643964852</v>
      </c>
      <c r="M43" s="6">
        <v>-31029.938223999532</v>
      </c>
      <c r="N43" s="6">
        <v>-30985.530001150924</v>
      </c>
      <c r="O43" s="6">
        <v>-29787.426971360048</v>
      </c>
      <c r="P43" s="6">
        <v>-37291.136830584335</v>
      </c>
      <c r="Q43" s="6">
        <v>-28779.063054750892</v>
      </c>
      <c r="R43" s="15">
        <f t="shared" si="0"/>
        <v>-43694.234350652572</v>
      </c>
      <c r="S43" s="6" t="b">
        <f t="shared" si="2"/>
        <v>0</v>
      </c>
    </row>
    <row r="44" spans="1:19" ht="15" x14ac:dyDescent="0.2">
      <c r="A44">
        <f t="shared" si="1"/>
        <v>41</v>
      </c>
      <c r="B44">
        <f>'T20 Base'!D42</f>
        <v>-48778.967805440552</v>
      </c>
      <c r="C44" s="6">
        <v>-37927.274198112711</v>
      </c>
      <c r="D44" s="6">
        <v>-47164.34186507386</v>
      </c>
      <c r="E44" s="6">
        <v>-45428.104637669814</v>
      </c>
      <c r="F44" s="6">
        <v>-45311.117897112643</v>
      </c>
      <c r="G44" s="6">
        <v>-36655.628255123534</v>
      </c>
      <c r="H44" s="6">
        <v>-35294.654169915135</v>
      </c>
      <c r="I44" s="6">
        <v>-35197.496769721052</v>
      </c>
      <c r="J44" s="6">
        <v>-43918.341520939663</v>
      </c>
      <c r="K44" s="6">
        <v>-43804.939685565827</v>
      </c>
      <c r="L44" s="6">
        <v>-42186.006681166567</v>
      </c>
      <c r="M44" s="6">
        <v>-34107.621915521719</v>
      </c>
      <c r="N44" s="6">
        <v>-34013.543486777919</v>
      </c>
      <c r="O44" s="6">
        <v>-32746.833845715828</v>
      </c>
      <c r="P44" s="6">
        <v>-40778.495013243388</v>
      </c>
      <c r="Q44" s="6">
        <v>-31642.17171963369</v>
      </c>
      <c r="R44" s="15">
        <f t="shared" si="0"/>
        <v>-47685.836677452236</v>
      </c>
      <c r="S44" s="6" t="b">
        <f t="shared" si="2"/>
        <v>0</v>
      </c>
    </row>
    <row r="45" spans="1:19" ht="15" x14ac:dyDescent="0.2">
      <c r="A45">
        <f t="shared" si="1"/>
        <v>42</v>
      </c>
      <c r="B45">
        <f>'T20 Base'!D43</f>
        <v>-53232.140341690327</v>
      </c>
      <c r="C45" s="6">
        <v>-41623.112289430617</v>
      </c>
      <c r="D45" s="6">
        <v>-51479.874195948258</v>
      </c>
      <c r="E45" s="6">
        <v>-49656.490001802158</v>
      </c>
      <c r="F45" s="6">
        <v>-49467.820047796311</v>
      </c>
      <c r="G45" s="6">
        <v>-40233.796871063183</v>
      </c>
      <c r="H45" s="6">
        <v>-38795.931148640695</v>
      </c>
      <c r="I45" s="6">
        <v>-38640.193244721719</v>
      </c>
      <c r="J45" s="6">
        <v>-48014.818396128656</v>
      </c>
      <c r="K45" s="6">
        <v>-47831.88793700526</v>
      </c>
      <c r="L45" s="6">
        <v>-46130.377148389343</v>
      </c>
      <c r="M45" s="6">
        <v>-37496.646714674142</v>
      </c>
      <c r="N45" s="6">
        <v>-37345.81283690194</v>
      </c>
      <c r="O45" s="6">
        <v>-36006.693156183952</v>
      </c>
      <c r="P45" s="6">
        <v>-44598.690367028932</v>
      </c>
      <c r="Q45" s="6">
        <v>-34796.799247821684</v>
      </c>
      <c r="R45" s="15">
        <f t="shared" si="0"/>
        <v>-52048.7856308255</v>
      </c>
      <c r="S45" s="6" t="b">
        <f t="shared" si="2"/>
        <v>0</v>
      </c>
    </row>
    <row r="46" spans="1:19" ht="15" x14ac:dyDescent="0.2">
      <c r="A46">
        <f t="shared" si="1"/>
        <v>43</v>
      </c>
      <c r="B46">
        <f>'T20 Base'!D44</f>
        <v>-58065.54649365411</v>
      </c>
      <c r="C46" s="6">
        <v>-45659.110243907824</v>
      </c>
      <c r="D46" s="6">
        <v>-56165.809264051531</v>
      </c>
      <c r="E46" s="6">
        <v>-54250.879156338357</v>
      </c>
      <c r="F46" s="6">
        <v>-53983.40895686084</v>
      </c>
      <c r="G46" s="6">
        <v>-44142.599935350452</v>
      </c>
      <c r="H46" s="6">
        <v>-42623.098875419106</v>
      </c>
      <c r="I46" s="6">
        <v>-42402.441393036017</v>
      </c>
      <c r="J46" s="6">
        <v>-52467.60311341042</v>
      </c>
      <c r="K46" s="6">
        <v>-52208.180541230395</v>
      </c>
      <c r="L46" s="6">
        <v>-50419.721212213044</v>
      </c>
      <c r="M46" s="6">
        <v>-41202.280038908772</v>
      </c>
      <c r="N46" s="6">
        <v>-40988.508902358561</v>
      </c>
      <c r="O46" s="6">
        <v>-39572.376384353942</v>
      </c>
      <c r="P46" s="6">
        <v>-48754.485902372959</v>
      </c>
      <c r="Q46" s="6">
        <v>-38248.383086221387</v>
      </c>
      <c r="R46" s="15">
        <f t="shared" si="0"/>
        <v>-56785.744675328475</v>
      </c>
      <c r="S46" s="6" t="b">
        <f t="shared" si="2"/>
        <v>0</v>
      </c>
    </row>
    <row r="47" spans="1:19" ht="15" x14ac:dyDescent="0.2">
      <c r="A47">
        <f t="shared" si="1"/>
        <v>44</v>
      </c>
      <c r="B47">
        <f>'T20 Base'!D45</f>
        <v>-63300.620301078925</v>
      </c>
      <c r="C47" s="6">
        <v>-50058.481609093949</v>
      </c>
      <c r="D47" s="6">
        <v>-61243.441925092142</v>
      </c>
      <c r="E47" s="6">
        <v>-59232.781051433769</v>
      </c>
      <c r="F47" s="6">
        <v>-58878.974504210906</v>
      </c>
      <c r="G47" s="6">
        <v>-48404.892097726719</v>
      </c>
      <c r="H47" s="6">
        <v>-46799.024695045293</v>
      </c>
      <c r="I47" s="6">
        <v>-46506.650121229461</v>
      </c>
      <c r="J47" s="6">
        <v>-57298.007051965731</v>
      </c>
      <c r="K47" s="6">
        <v>-56954.70491483761</v>
      </c>
      <c r="L47" s="6">
        <v>-55075.082194068309</v>
      </c>
      <c r="M47" s="6">
        <v>-45246.998564681577</v>
      </c>
      <c r="N47" s="6">
        <v>-44963.651627047773</v>
      </c>
      <c r="O47" s="6">
        <v>-43465.88129795772</v>
      </c>
      <c r="P47" s="6">
        <v>-53266.674375027469</v>
      </c>
      <c r="Q47" s="6">
        <v>-42018.507715179898</v>
      </c>
      <c r="R47" s="15">
        <f t="shared" si="0"/>
        <v>-61918.093251544451</v>
      </c>
      <c r="S47" s="6" t="b">
        <f t="shared" si="2"/>
        <v>0</v>
      </c>
    </row>
    <row r="48" spans="1:19" ht="15" x14ac:dyDescent="0.2">
      <c r="A48">
        <f t="shared" si="1"/>
        <v>45</v>
      </c>
      <c r="B48">
        <f>'T20 Base'!D46</f>
        <v>-68953.821681030604</v>
      </c>
      <c r="C48" s="6">
        <v>-54840.269501335679</v>
      </c>
      <c r="D48" s="6">
        <v>-66729.313757848737</v>
      </c>
      <c r="E48" s="6">
        <v>-64618.982033162472</v>
      </c>
      <c r="F48" s="6">
        <v>-64171.103545874445</v>
      </c>
      <c r="G48" s="6">
        <v>-53039.548878941918</v>
      </c>
      <c r="H48" s="6">
        <v>-51342.641985225535</v>
      </c>
      <c r="I48" s="6">
        <v>-50971.465061430266</v>
      </c>
      <c r="J48" s="6">
        <v>-62522.828263190044</v>
      </c>
      <c r="K48" s="6">
        <v>-62088.046164631305</v>
      </c>
      <c r="L48" s="6">
        <v>-60113.227072298287</v>
      </c>
      <c r="M48" s="6">
        <v>-49649.524515799705</v>
      </c>
      <c r="N48" s="6">
        <v>-49289.670115474808</v>
      </c>
      <c r="O48" s="6">
        <v>-47705.653718110487</v>
      </c>
      <c r="P48" s="6">
        <v>-58151.962158795817</v>
      </c>
      <c r="Q48" s="6">
        <v>-46125.367410806415</v>
      </c>
      <c r="R48" s="15">
        <f t="shared" si="0"/>
        <v>-67462.372422115179</v>
      </c>
      <c r="S48" s="6" t="b">
        <f t="shared" si="2"/>
        <v>0</v>
      </c>
    </row>
    <row r="49" spans="1:19" ht="15" x14ac:dyDescent="0.2">
      <c r="A49">
        <f t="shared" si="1"/>
        <v>46</v>
      </c>
      <c r="B49">
        <f>'T20 Base'!D47</f>
        <v>-75058.267709832202</v>
      </c>
      <c r="C49" s="6">
        <v>-60038.255312192618</v>
      </c>
      <c r="D49" s="6">
        <v>-72656.243380826476</v>
      </c>
      <c r="E49" s="6">
        <v>-70442.330406722293</v>
      </c>
      <c r="F49" s="6">
        <v>-69892.211115623097</v>
      </c>
      <c r="G49" s="6">
        <v>-58079.820722266573</v>
      </c>
      <c r="H49" s="6">
        <v>-56287.044010328806</v>
      </c>
      <c r="I49" s="6">
        <v>-55829.480111595112</v>
      </c>
      <c r="J49" s="6">
        <v>-68174.548667401279</v>
      </c>
      <c r="K49" s="6">
        <v>-67640.242708336213</v>
      </c>
      <c r="L49" s="6">
        <v>-65566.161284078466</v>
      </c>
      <c r="M49" s="6">
        <v>-54442.382101258481</v>
      </c>
      <c r="N49" s="6">
        <v>-53998.587332469418</v>
      </c>
      <c r="O49" s="6">
        <v>-52323.522007040912</v>
      </c>
      <c r="P49" s="6">
        <v>-63441.922939816985</v>
      </c>
      <c r="Q49" s="6">
        <v>-50600.191216768311</v>
      </c>
      <c r="R49" s="15">
        <f t="shared" si="0"/>
        <v>-73451.531823957033</v>
      </c>
      <c r="S49" s="6" t="b">
        <f t="shared" si="2"/>
        <v>0</v>
      </c>
    </row>
    <row r="50" spans="1:19" ht="15" x14ac:dyDescent="0.2">
      <c r="A50">
        <f t="shared" si="1"/>
        <v>47</v>
      </c>
      <c r="B50">
        <f>'T20 Base'!D48</f>
        <v>-81620.131354254205</v>
      </c>
      <c r="C50" s="6">
        <v>-65663.804224652034</v>
      </c>
      <c r="D50" s="6">
        <v>-79030.977829933443</v>
      </c>
      <c r="E50" s="6">
        <v>-76710.124511244212</v>
      </c>
      <c r="F50" s="6">
        <v>-76049.646350446026</v>
      </c>
      <c r="G50" s="6">
        <v>-63537.301860500025</v>
      </c>
      <c r="H50" s="6">
        <v>-61644.140489462181</v>
      </c>
      <c r="I50" s="6">
        <v>-61092.505288706852</v>
      </c>
      <c r="J50" s="6">
        <v>-74260.936558735979</v>
      </c>
      <c r="K50" s="6">
        <v>-73619.087524693954</v>
      </c>
      <c r="L50" s="6">
        <v>-71442.139570910542</v>
      </c>
      <c r="M50" s="6">
        <v>-59637.634856803139</v>
      </c>
      <c r="N50" s="6">
        <v>-59102.351215500224</v>
      </c>
      <c r="O50" s="6">
        <v>-57331.683003555227</v>
      </c>
      <c r="P50" s="6">
        <v>-69145.164486961759</v>
      </c>
      <c r="Q50" s="6">
        <v>-55455.249988567899</v>
      </c>
      <c r="R50" s="15">
        <f t="shared" si="0"/>
        <v>-79892.143511065806</v>
      </c>
      <c r="S50" s="6" t="b">
        <f t="shared" si="2"/>
        <v>0</v>
      </c>
    </row>
    <row r="51" spans="1:19" ht="15" x14ac:dyDescent="0.2">
      <c r="A51">
        <f t="shared" si="1"/>
        <v>48</v>
      </c>
      <c r="B51">
        <f>'T20 Base'!D49</f>
        <v>-88632.795453181359</v>
      </c>
      <c r="C51" s="6">
        <v>-71719.022498257924</v>
      </c>
      <c r="D51" s="6">
        <v>-85847.945511716884</v>
      </c>
      <c r="E51" s="6">
        <v>-83418.019438759366</v>
      </c>
      <c r="F51" s="6">
        <v>-82638.979716385293</v>
      </c>
      <c r="G51" s="6">
        <v>-69414.694911950792</v>
      </c>
      <c r="H51" s="6">
        <v>-67417.47645223701</v>
      </c>
      <c r="I51" s="6">
        <v>-66763.877158950476</v>
      </c>
      <c r="J51" s="6">
        <v>-80778.552130868266</v>
      </c>
      <c r="K51" s="6">
        <v>-80021.032569380652</v>
      </c>
      <c r="L51" s="6">
        <v>-77738.706240863336</v>
      </c>
      <c r="M51" s="6">
        <v>-65239.317121084692</v>
      </c>
      <c r="N51" s="6">
        <v>-64604.773262396106</v>
      </c>
      <c r="O51" s="6">
        <v>-62734.68589089439</v>
      </c>
      <c r="P51" s="6">
        <v>-75259.986998489869</v>
      </c>
      <c r="Q51" s="6">
        <v>-60695.47411557848</v>
      </c>
      <c r="R51" s="15">
        <f t="shared" si="0"/>
        <v>-86778.315340795598</v>
      </c>
      <c r="S51" s="6" t="b">
        <f t="shared" si="2"/>
        <v>0</v>
      </c>
    </row>
    <row r="52" spans="1:19" ht="15" x14ac:dyDescent="0.2">
      <c r="A52">
        <f t="shared" si="1"/>
        <v>49</v>
      </c>
      <c r="B52">
        <f>'T20 Base'!D50</f>
        <v>-96086.464356264929</v>
      </c>
      <c r="C52" s="6">
        <v>-78203.326901526321</v>
      </c>
      <c r="D52" s="6">
        <v>-93098.545384308323</v>
      </c>
      <c r="E52" s="6">
        <v>-90558.742892254653</v>
      </c>
      <c r="F52" s="6">
        <v>-89652.922987333994</v>
      </c>
      <c r="G52" s="6">
        <v>-75712.158087048301</v>
      </c>
      <c r="H52" s="6">
        <v>-73608.159606135552</v>
      </c>
      <c r="I52" s="6">
        <v>-72844.551815683371</v>
      </c>
      <c r="J52" s="6">
        <v>-87721.169911216901</v>
      </c>
      <c r="K52" s="6">
        <v>-86839.809364587069</v>
      </c>
      <c r="L52" s="6">
        <v>-84450.781720840285</v>
      </c>
      <c r="M52" s="6">
        <v>-71249.160525812724</v>
      </c>
      <c r="N52" s="6">
        <v>-70507.415512420077</v>
      </c>
      <c r="O52" s="6">
        <v>-68534.928901396677</v>
      </c>
      <c r="P52" s="6">
        <v>-81782.197345293927</v>
      </c>
      <c r="Q52" s="6">
        <v>-66323.7640508318</v>
      </c>
      <c r="R52" s="15">
        <f t="shared" si="0"/>
        <v>-94101.067856445501</v>
      </c>
      <c r="S52" s="6" t="b">
        <f t="shared" si="2"/>
        <v>0</v>
      </c>
    </row>
    <row r="53" spans="1:19" ht="15" x14ac:dyDescent="0.2">
      <c r="A53">
        <f t="shared" si="1"/>
        <v>50</v>
      </c>
      <c r="B53">
        <f>'T20 Base'!D51</f>
        <v>-104017.31853718664</v>
      </c>
      <c r="C53" s="6">
        <v>-85154.925376746498</v>
      </c>
      <c r="D53" s="6">
        <v>-100818.99686535214</v>
      </c>
      <c r="E53" s="6">
        <v>-98168.733714787813</v>
      </c>
      <c r="F53" s="6">
        <v>-97127.656291050618</v>
      </c>
      <c r="G53" s="6">
        <v>-82467.620181663369</v>
      </c>
      <c r="H53" s="6">
        <v>-80254.120282705713</v>
      </c>
      <c r="I53" s="6">
        <v>-79372.065238304596</v>
      </c>
      <c r="J53" s="6">
        <v>-95125.156115126054</v>
      </c>
      <c r="K53" s="6">
        <v>-94111.498247460273</v>
      </c>
      <c r="L53" s="6">
        <v>-91614.56993912172</v>
      </c>
      <c r="M53" s="6">
        <v>-77704.734739686435</v>
      </c>
      <c r="N53" s="6">
        <v>-76847.436726817265</v>
      </c>
      <c r="O53" s="6">
        <v>-74769.500834619728</v>
      </c>
      <c r="P53" s="6">
        <v>-88747.803980995624</v>
      </c>
      <c r="Q53" s="6">
        <v>-72376.764332390812</v>
      </c>
      <c r="R53" s="15">
        <f t="shared" si="0"/>
        <v>-101896.61951166308</v>
      </c>
      <c r="S53" s="6" t="b">
        <f t="shared" si="2"/>
        <v>0</v>
      </c>
    </row>
    <row r="54" spans="1:19" ht="15" x14ac:dyDescent="0.2">
      <c r="A54">
        <f t="shared" si="1"/>
        <v>51</v>
      </c>
      <c r="B54">
        <f>'T20 Base'!D52</f>
        <v>-112456.64001942764</v>
      </c>
      <c r="C54" s="6">
        <v>-92609.485787082565</v>
      </c>
      <c r="D54" s="6">
        <v>-109040.97650663428</v>
      </c>
      <c r="E54" s="6">
        <v>-106324.39784802988</v>
      </c>
      <c r="F54" s="6">
        <v>-105095.21538999473</v>
      </c>
      <c r="G54" s="6">
        <v>-89716.732185388304</v>
      </c>
      <c r="H54" s="6">
        <v>-87432.649232748023</v>
      </c>
      <c r="I54" s="6">
        <v>-86381.965745208086</v>
      </c>
      <c r="J54" s="6">
        <v>-103066.18284877946</v>
      </c>
      <c r="K54" s="6">
        <v>-101868.35094602419</v>
      </c>
      <c r="L54" s="6">
        <v>-99304.773488089791</v>
      </c>
      <c r="M54" s="6">
        <v>-84682.159857925493</v>
      </c>
      <c r="N54" s="6">
        <v>-83660.23489798521</v>
      </c>
      <c r="O54" s="6">
        <v>-81513.073574258262</v>
      </c>
      <c r="P54" s="6">
        <v>-96230.619299686412</v>
      </c>
      <c r="Q54" s="6">
        <v>-78927.886405873156</v>
      </c>
      <c r="R54" s="15">
        <f t="shared" si="0"/>
        <v>-110196.52802297566</v>
      </c>
      <c r="S54" s="6" t="b">
        <f t="shared" si="2"/>
        <v>0</v>
      </c>
    </row>
    <row r="55" spans="1:19" ht="15" x14ac:dyDescent="0.2">
      <c r="A55">
        <f t="shared" si="1"/>
        <v>52</v>
      </c>
      <c r="B55">
        <f>'T20 Base'!D53</f>
        <v>-121451.80951302242</v>
      </c>
      <c r="C55" s="6">
        <v>-100617.64956869977</v>
      </c>
      <c r="D55" s="6">
        <v>-117812.095550357</v>
      </c>
      <c r="E55" s="6">
        <v>-115034.18460189452</v>
      </c>
      <c r="F55" s="6">
        <v>-113603.36103818126</v>
      </c>
      <c r="G55" s="6">
        <v>-97509.926828624244</v>
      </c>
      <c r="H55" s="6">
        <v>-95157.906905095093</v>
      </c>
      <c r="I55" s="6">
        <v>-93924.343518603302</v>
      </c>
      <c r="J55" s="6">
        <v>-111553.77631443595</v>
      </c>
      <c r="K55" s="6">
        <v>-110158.15608047153</v>
      </c>
      <c r="L55" s="6">
        <v>-107532.070823934</v>
      </c>
      <c r="M55" s="6">
        <v>-92196.273306369723</v>
      </c>
      <c r="N55" s="6">
        <v>-90995.538924004009</v>
      </c>
      <c r="O55" s="6">
        <v>-88781.18237008687</v>
      </c>
      <c r="P55" s="6">
        <v>-104242.18971234682</v>
      </c>
      <c r="Q55" s="6">
        <v>-85993.168802895467</v>
      </c>
      <c r="R55" s="15">
        <f t="shared" si="0"/>
        <v>-119048.33268570846</v>
      </c>
      <c r="S55" s="6" t="b">
        <f t="shared" si="2"/>
        <v>0</v>
      </c>
    </row>
    <row r="56" spans="1:19" ht="15" x14ac:dyDescent="0.2">
      <c r="A56">
        <f t="shared" si="1"/>
        <v>53</v>
      </c>
      <c r="B56">
        <f>'T20 Base'!D54</f>
        <v>-131037.1776376849</v>
      </c>
      <c r="C56" s="6">
        <v>-109221.89294587806</v>
      </c>
      <c r="D56" s="6">
        <v>-127167.65630456588</v>
      </c>
      <c r="E56" s="6">
        <v>-124332.13212325137</v>
      </c>
      <c r="F56" s="6">
        <v>-122688.36064604863</v>
      </c>
      <c r="G56" s="6">
        <v>-105890.02300189085</v>
      </c>
      <c r="H56" s="6">
        <v>-103471.43645036596</v>
      </c>
      <c r="I56" s="6">
        <v>-102042.29206800596</v>
      </c>
      <c r="J56" s="6">
        <v>-120622.79693352782</v>
      </c>
      <c r="K56" s="6">
        <v>-119017.86128024137</v>
      </c>
      <c r="L56" s="6">
        <v>-116332.14367946169</v>
      </c>
      <c r="M56" s="6">
        <v>-100288.86089390054</v>
      </c>
      <c r="N56" s="6">
        <v>-98896.569619697184</v>
      </c>
      <c r="O56" s="6">
        <v>-96615.779352852493</v>
      </c>
      <c r="P56" s="6">
        <v>-112818.76457555465</v>
      </c>
      <c r="Q56" s="6">
        <v>-93614.608417671843</v>
      </c>
      <c r="R56" s="15">
        <f t="shared" si="0"/>
        <v>-128487.02831093612</v>
      </c>
      <c r="S56" s="6" t="b">
        <f t="shared" si="2"/>
        <v>0</v>
      </c>
    </row>
    <row r="57" spans="1:19" ht="15" x14ac:dyDescent="0.2">
      <c r="A57">
        <f t="shared" si="1"/>
        <v>54</v>
      </c>
      <c r="B57">
        <f>'T20 Base'!D55</f>
        <v>-141247.32867601377</v>
      </c>
      <c r="C57" s="6">
        <v>-118466.64699463308</v>
      </c>
      <c r="D57" s="6">
        <v>-137143.57427304515</v>
      </c>
      <c r="E57" s="6">
        <v>-134255.26550164534</v>
      </c>
      <c r="F57" s="6">
        <v>-132387.51453344623</v>
      </c>
      <c r="G57" s="6">
        <v>-114902.09112671672</v>
      </c>
      <c r="H57" s="6">
        <v>-112419.11744021182</v>
      </c>
      <c r="I57" s="6">
        <v>-110781.47762997143</v>
      </c>
      <c r="J57" s="6">
        <v>-130311.38734618678</v>
      </c>
      <c r="K57" s="6">
        <v>-128485.77440941556</v>
      </c>
      <c r="L57" s="6">
        <v>-125744.27652103883</v>
      </c>
      <c r="M57" s="6">
        <v>-109006.25831482428</v>
      </c>
      <c r="N57" s="6">
        <v>-107409.36546356307</v>
      </c>
      <c r="O57" s="6">
        <v>-105063.59114569266</v>
      </c>
      <c r="P57" s="6">
        <v>-122000.44084406427</v>
      </c>
      <c r="Q57" s="6">
        <v>-101839.1423293346</v>
      </c>
      <c r="R57" s="15">
        <f t="shared" si="0"/>
        <v>-138548.0805013346</v>
      </c>
      <c r="S57" s="6" t="b">
        <f t="shared" si="2"/>
        <v>0</v>
      </c>
    </row>
    <row r="58" spans="1:19" ht="15" x14ac:dyDescent="0.2">
      <c r="A58">
        <f t="shared" si="1"/>
        <v>55</v>
      </c>
      <c r="B58">
        <f>'T20 Base'!D56</f>
        <v>-152155.13773240236</v>
      </c>
      <c r="C58" s="6">
        <v>-128432.41573512282</v>
      </c>
      <c r="D58" s="6">
        <v>-147813.71518221838</v>
      </c>
      <c r="E58" s="6">
        <v>-144878.38231082816</v>
      </c>
      <c r="F58" s="6">
        <v>-142775.63161355763</v>
      </c>
      <c r="G58" s="6">
        <v>-124626.84984325849</v>
      </c>
      <c r="H58" s="6">
        <v>-122082.26599112916</v>
      </c>
      <c r="I58" s="6">
        <v>-120222.6800769987</v>
      </c>
      <c r="J58" s="6">
        <v>-140695.07950546432</v>
      </c>
      <c r="K58" s="6">
        <v>-138637.31100493472</v>
      </c>
      <c r="L58" s="6">
        <v>-135844.65414248855</v>
      </c>
      <c r="M58" s="6">
        <v>-118429.77936411473</v>
      </c>
      <c r="N58" s="6">
        <v>-116614.6055997782</v>
      </c>
      <c r="O58" s="6">
        <v>-114205.75133878426</v>
      </c>
      <c r="P58" s="6">
        <v>-131863.7778154402</v>
      </c>
      <c r="Q58" s="6">
        <v>-110747.6137820242</v>
      </c>
      <c r="R58" s="15">
        <f t="shared" si="0"/>
        <v>-149305.00305760943</v>
      </c>
      <c r="S58" s="6" t="b">
        <f t="shared" si="2"/>
        <v>0</v>
      </c>
    </row>
    <row r="59" spans="1:19" ht="15" x14ac:dyDescent="0.2">
      <c r="A59">
        <f t="shared" si="1"/>
        <v>56</v>
      </c>
      <c r="B59">
        <f>'T20 Base'!D57</f>
        <v>-163788.54133301135</v>
      </c>
      <c r="C59" s="6">
        <v>-139162.90846122007</v>
      </c>
      <c r="D59" s="6">
        <v>-159208.66389132518</v>
      </c>
      <c r="E59" s="6">
        <v>-156233.77453922245</v>
      </c>
      <c r="F59" s="6">
        <v>-153886.1574436173</v>
      </c>
      <c r="G59" s="6">
        <v>-135109.72807835831</v>
      </c>
      <c r="H59" s="6">
        <v>-132507.63241614832</v>
      </c>
      <c r="I59" s="6">
        <v>-130413.11405003727</v>
      </c>
      <c r="J59" s="6">
        <v>-151808.50614593635</v>
      </c>
      <c r="K59" s="6">
        <v>-149508.09130972836</v>
      </c>
      <c r="L59" s="6">
        <v>-146670.41531978617</v>
      </c>
      <c r="M59" s="6">
        <v>-128607.61083450644</v>
      </c>
      <c r="N59" s="6">
        <v>-126560.80155670275</v>
      </c>
      <c r="O59" s="6">
        <v>-124091.91191500839</v>
      </c>
      <c r="P59" s="6">
        <v>-142447.80048316956</v>
      </c>
      <c r="Q59" s="6">
        <v>-120390.71547886411</v>
      </c>
      <c r="R59" s="15">
        <f t="shared" si="0"/>
        <v>-160787.44080978486</v>
      </c>
      <c r="S59" s="6" t="b">
        <f t="shared" si="2"/>
        <v>0</v>
      </c>
    </row>
    <row r="60" spans="1:19" ht="15" x14ac:dyDescent="0.2">
      <c r="A60">
        <f t="shared" si="1"/>
        <v>57</v>
      </c>
      <c r="B60">
        <f>'T20 Base'!D58</f>
        <v>-176162.81907491249</v>
      </c>
      <c r="C60" s="6">
        <v>-150692.56117377593</v>
      </c>
      <c r="D60" s="6">
        <v>-171347.2374145441</v>
      </c>
      <c r="E60" s="6">
        <v>-168342.25212154814</v>
      </c>
      <c r="F60" s="6">
        <v>-165741.79064636311</v>
      </c>
      <c r="G60" s="6">
        <v>-146387.71077798776</v>
      </c>
      <c r="H60" s="6">
        <v>-143733.81363125579</v>
      </c>
      <c r="I60" s="6">
        <v>-141392.48744963112</v>
      </c>
      <c r="J60" s="6">
        <v>-163675.67468047212</v>
      </c>
      <c r="K60" s="6">
        <v>-161123.81599029989</v>
      </c>
      <c r="L60" s="6">
        <v>-158249.05270349953</v>
      </c>
      <c r="M60" s="6">
        <v>-139580.56824310738</v>
      </c>
      <c r="N60" s="6">
        <v>-137289.70615603143</v>
      </c>
      <c r="O60" s="6">
        <v>-134765.23415058161</v>
      </c>
      <c r="P60" s="6">
        <v>-153782.67776708285</v>
      </c>
      <c r="Q60" s="6">
        <v>-130813.34962802827</v>
      </c>
      <c r="R60" s="15">
        <f t="shared" si="0"/>
        <v>-173012.93466129035</v>
      </c>
      <c r="S60" s="6" t="b">
        <f t="shared" si="2"/>
        <v>0</v>
      </c>
    </row>
    <row r="61" spans="1:19" ht="15" x14ac:dyDescent="0.2">
      <c r="A61">
        <f t="shared" si="1"/>
        <v>58</v>
      </c>
      <c r="B61">
        <f>'T20 Base'!D59</f>
        <v>-189322.05633860928</v>
      </c>
      <c r="C61" s="6">
        <v>-163081.88223220504</v>
      </c>
      <c r="D61" s="6">
        <v>-184277.0943089686</v>
      </c>
      <c r="E61" s="6">
        <v>-181252.796480144</v>
      </c>
      <c r="F61" s="6">
        <v>-178394.08900692622</v>
      </c>
      <c r="G61" s="6">
        <v>-158523.92607585093</v>
      </c>
      <c r="H61" s="6">
        <v>-155825.00990870813</v>
      </c>
      <c r="I61" s="6">
        <v>-153226.6976638739</v>
      </c>
      <c r="J61" s="6">
        <v>-176348.79003509425</v>
      </c>
      <c r="K61" s="6">
        <v>-173539.03677074975</v>
      </c>
      <c r="L61" s="6">
        <v>-170636.25929193958</v>
      </c>
      <c r="M61" s="6">
        <v>-151415.11642535878</v>
      </c>
      <c r="N61" s="6">
        <v>-148869.26861251314</v>
      </c>
      <c r="O61" s="6">
        <v>-146294.54477098884</v>
      </c>
      <c r="P61" s="6">
        <v>-165926.75627907147</v>
      </c>
      <c r="Q61" s="6">
        <v>-142086.06529917457</v>
      </c>
      <c r="R61" s="15">
        <f t="shared" si="0"/>
        <v>-186027.79266273414</v>
      </c>
      <c r="S61" s="6" t="b">
        <f t="shared" si="2"/>
        <v>0</v>
      </c>
    </row>
    <row r="62" spans="1:19" ht="15" x14ac:dyDescent="0.2">
      <c r="A62">
        <f t="shared" si="1"/>
        <v>59</v>
      </c>
      <c r="B62">
        <f>'T20 Base'!D60</f>
        <v>-203243.8473414843</v>
      </c>
      <c r="C62" s="6">
        <v>-176332.35752516045</v>
      </c>
      <c r="D62" s="6">
        <v>-197981.29171200702</v>
      </c>
      <c r="E62" s="6">
        <v>-194950.55559719252</v>
      </c>
      <c r="F62" s="6">
        <v>-191832.26020847939</v>
      </c>
      <c r="G62" s="6">
        <v>-171524.46589921889</v>
      </c>
      <c r="H62" s="6">
        <v>-168789.20474775718</v>
      </c>
      <c r="I62" s="6">
        <v>-165926.92970015379</v>
      </c>
      <c r="J62" s="6">
        <v>-189818.12533640282</v>
      </c>
      <c r="K62" s="6">
        <v>-186747.84670592481</v>
      </c>
      <c r="L62" s="6">
        <v>-183828.04885682426</v>
      </c>
      <c r="M62" s="6">
        <v>-164123.45543236859</v>
      </c>
      <c r="N62" s="6">
        <v>-161314.64601483711</v>
      </c>
      <c r="O62" s="6">
        <v>-158696.68096063347</v>
      </c>
      <c r="P62" s="6">
        <v>-178880.58614061467</v>
      </c>
      <c r="Q62" s="6">
        <v>-154229.29570210067</v>
      </c>
      <c r="R62" s="15">
        <f t="shared" si="0"/>
        <v>-199813.03366609066</v>
      </c>
      <c r="S62" s="6" t="b">
        <f t="shared" si="2"/>
        <v>0</v>
      </c>
    </row>
    <row r="63" spans="1:19" ht="15" x14ac:dyDescent="0.2">
      <c r="A63">
        <f t="shared" si="1"/>
        <v>60</v>
      </c>
      <c r="B63">
        <f>'T20 Base'!D61</f>
        <v>-217866.57525797369</v>
      </c>
      <c r="C63" s="6">
        <v>-190410.33886795744</v>
      </c>
      <c r="D63" s="6">
        <v>-212404.828153362</v>
      </c>
      <c r="E63" s="6">
        <v>-209383.27357548851</v>
      </c>
      <c r="F63" s="6">
        <v>-206008.85654758272</v>
      </c>
      <c r="G63" s="6">
        <v>-185361.61981093255</v>
      </c>
      <c r="H63" s="6">
        <v>-182601.27112132715</v>
      </c>
      <c r="I63" s="6">
        <v>-179472.13922686604</v>
      </c>
      <c r="J63" s="6">
        <v>-204037.73496193989</v>
      </c>
      <c r="K63" s="6">
        <v>-200708.88390578967</v>
      </c>
      <c r="L63" s="6">
        <v>-197785.64499667147</v>
      </c>
      <c r="M63" s="6">
        <v>-177685.99449835098</v>
      </c>
      <c r="N63" s="6">
        <v>-174610.07602311467</v>
      </c>
      <c r="O63" s="6">
        <v>-171958.23864748061</v>
      </c>
      <c r="P63" s="6">
        <v>-192611.13873694083</v>
      </c>
      <c r="Q63" s="6">
        <v>-167234.51617063346</v>
      </c>
      <c r="R63" s="15">
        <f t="shared" si="0"/>
        <v>-214311.19739351285</v>
      </c>
      <c r="S63" s="6" t="b">
        <f t="shared" si="2"/>
        <v>0</v>
      </c>
    </row>
    <row r="64" spans="1:19" ht="15" x14ac:dyDescent="0.2">
      <c r="A64">
        <f t="shared" si="1"/>
        <v>61</v>
      </c>
      <c r="B64">
        <f>'T20 Base'!D62</f>
        <v>-233037.69884288302</v>
      </c>
      <c r="C64" s="6">
        <v>-205198.58891486883</v>
      </c>
      <c r="D64" s="6">
        <v>-227403.42131037559</v>
      </c>
      <c r="E64" s="6">
        <v>-224354.16048280738</v>
      </c>
      <c r="F64" s="6">
        <v>-220789.20163162571</v>
      </c>
      <c r="G64" s="6">
        <v>-199926.09289738754</v>
      </c>
      <c r="H64" s="6">
        <v>-197107.83206223935</v>
      </c>
      <c r="I64" s="6">
        <v>-193762.11678161199</v>
      </c>
      <c r="J64" s="6">
        <v>-218820.0837278736</v>
      </c>
      <c r="K64" s="6">
        <v>-215295.35501684248</v>
      </c>
      <c r="L64" s="6">
        <v>-212332.25180699545</v>
      </c>
      <c r="M64" s="6">
        <v>-191958.03736487779</v>
      </c>
      <c r="N64" s="6">
        <v>-188662.68808807136</v>
      </c>
      <c r="O64" s="6">
        <v>-185944.45273279629</v>
      </c>
      <c r="P64" s="6">
        <v>-206950.4169846912</v>
      </c>
      <c r="Q64" s="6">
        <v>-180974.98883112019</v>
      </c>
      <c r="R64" s="15">
        <f t="shared" si="0"/>
        <v>-229374.98552371867</v>
      </c>
      <c r="S64" s="6" t="b">
        <f t="shared" si="2"/>
        <v>0</v>
      </c>
    </row>
    <row r="65" spans="1:19" ht="15" x14ac:dyDescent="0.2">
      <c r="A65">
        <f t="shared" si="1"/>
        <v>62</v>
      </c>
      <c r="B65">
        <f>'T20 Base'!D63</f>
        <v>-248655.09559729064</v>
      </c>
      <c r="C65" s="6">
        <v>-220618.67680091175</v>
      </c>
      <c r="D65" s="6">
        <v>-242881.82945193228</v>
      </c>
      <c r="E65" s="6">
        <v>-239822.69036987858</v>
      </c>
      <c r="F65" s="6">
        <v>-236086.14346767176</v>
      </c>
      <c r="G65" s="6">
        <v>-215146.54520689076</v>
      </c>
      <c r="H65" s="6">
        <v>-212284.2303758534</v>
      </c>
      <c r="I65" s="6">
        <v>-208733.67724517899</v>
      </c>
      <c r="J65" s="6">
        <v>-234130.2809621034</v>
      </c>
      <c r="K65" s="6">
        <v>-230426.80746536455</v>
      </c>
      <c r="L65" s="6">
        <v>-227439.54139434043</v>
      </c>
      <c r="M65" s="6">
        <v>-206920.6728396859</v>
      </c>
      <c r="N65" s="6">
        <v>-203415.91236747481</v>
      </c>
      <c r="O65" s="6">
        <v>-200642.95286990507</v>
      </c>
      <c r="P65" s="6">
        <v>-221875.47483689812</v>
      </c>
      <c r="Q65" s="6">
        <v>-195443.5927699258</v>
      </c>
      <c r="R65" s="15">
        <f t="shared" si="0"/>
        <v>-244906.5571741997</v>
      </c>
      <c r="S65" s="6" t="b">
        <f t="shared" si="2"/>
        <v>0</v>
      </c>
    </row>
    <row r="66" spans="1:19" ht="15" x14ac:dyDescent="0.2">
      <c r="A66">
        <f t="shared" si="1"/>
        <v>63</v>
      </c>
      <c r="B66">
        <f>'T20 Base'!D64</f>
        <v>-264668.730716096</v>
      </c>
      <c r="C66" s="6">
        <v>-236636.60128498319</v>
      </c>
      <c r="D66" s="6">
        <v>-258795.96353560631</v>
      </c>
      <c r="E66" s="6">
        <v>-255746.67762793475</v>
      </c>
      <c r="F66" s="6">
        <v>-251862.67077103764</v>
      </c>
      <c r="G66" s="6">
        <v>-230995.50645776209</v>
      </c>
      <c r="H66" s="6">
        <v>-228105.24963036558</v>
      </c>
      <c r="I66" s="6">
        <v>-224366.90271080055</v>
      </c>
      <c r="J66" s="6">
        <v>-249932.12230855465</v>
      </c>
      <c r="K66" s="6">
        <v>-246072.15109217673</v>
      </c>
      <c r="L66" s="6">
        <v>-243078.35695731282</v>
      </c>
      <c r="M66" s="6">
        <v>-222555.01023079979</v>
      </c>
      <c r="N66" s="6">
        <v>-218855.98289082074</v>
      </c>
      <c r="O66" s="6">
        <v>-216042.11097912194</v>
      </c>
      <c r="P66" s="6">
        <v>-237362.99664659332</v>
      </c>
      <c r="Q66" s="6">
        <v>-210634.57532208512</v>
      </c>
      <c r="R66" s="15">
        <f t="shared" si="0"/>
        <v>-260859.51512316806</v>
      </c>
      <c r="S66" s="6" t="b">
        <f t="shared" si="2"/>
        <v>0</v>
      </c>
    </row>
    <row r="67" spans="1:19" ht="15" x14ac:dyDescent="0.2">
      <c r="A67">
        <f t="shared" si="1"/>
        <v>64</v>
      </c>
      <c r="B67">
        <f>'T20 Base'!D65</f>
        <v>-280952.38641257084</v>
      </c>
      <c r="C67" s="6">
        <v>-253146.97236243848</v>
      </c>
      <c r="D67" s="6">
        <v>-275026.45253248035</v>
      </c>
      <c r="E67" s="6">
        <v>-272009.56986150343</v>
      </c>
      <c r="F67" s="6">
        <v>-268007.74154115445</v>
      </c>
      <c r="G67" s="6">
        <v>-247375.54399929548</v>
      </c>
      <c r="H67" s="6">
        <v>-244476.75793608482</v>
      </c>
      <c r="I67" s="6">
        <v>-240573.7288666222</v>
      </c>
      <c r="J67" s="6">
        <v>-266116.12115844275</v>
      </c>
      <c r="K67" s="6">
        <v>-262127.454710358</v>
      </c>
      <c r="L67" s="6">
        <v>-259147.70508097147</v>
      </c>
      <c r="M67" s="6">
        <v>-238774.79061317092</v>
      </c>
      <c r="N67" s="6">
        <v>-234902.60170145408</v>
      </c>
      <c r="O67" s="6">
        <v>-232064.86596902509</v>
      </c>
      <c r="P67" s="6">
        <v>-253319.1635610504</v>
      </c>
      <c r="Q67" s="6">
        <v>-226478.44615547764</v>
      </c>
      <c r="R67" s="15">
        <f t="shared" si="0"/>
        <v>-277111.92230873078</v>
      </c>
      <c r="S67" s="6" t="b">
        <f t="shared" si="2"/>
        <v>0</v>
      </c>
    </row>
    <row r="68" spans="1:19" ht="15" x14ac:dyDescent="0.2">
      <c r="A68">
        <f t="shared" si="1"/>
        <v>65</v>
      </c>
      <c r="B68">
        <f>'T20 Base'!D66</f>
        <v>-297384.30836832756</v>
      </c>
      <c r="C68" s="6">
        <v>-270041.49598997942</v>
      </c>
      <c r="D68" s="6">
        <v>-291457.36865526281</v>
      </c>
      <c r="E68" s="6">
        <v>-288497.73310260219</v>
      </c>
      <c r="F68" s="6">
        <v>-284412.76394444425</v>
      </c>
      <c r="G68" s="6">
        <v>-264185.9799671481</v>
      </c>
      <c r="H68" s="6">
        <v>-261301.11683187028</v>
      </c>
      <c r="I68" s="6">
        <v>-257262.61776192166</v>
      </c>
      <c r="J68" s="6">
        <v>-282574.92114243301</v>
      </c>
      <c r="K68" s="6">
        <v>-278490.57318195165</v>
      </c>
      <c r="L68" s="6">
        <v>-275547.98592454224</v>
      </c>
      <c r="M68" s="6">
        <v>-255490.09668964488</v>
      </c>
      <c r="N68" s="6">
        <v>-251471.93817525808</v>
      </c>
      <c r="O68" s="6">
        <v>-248630.47094706976</v>
      </c>
      <c r="P68" s="6">
        <v>-269651.0849827255</v>
      </c>
      <c r="Q68" s="6">
        <v>-242902.11955817376</v>
      </c>
      <c r="R68" s="15">
        <f t="shared" si="0"/>
        <v>-293545.65032096166</v>
      </c>
      <c r="S68" s="6" t="b">
        <f t="shared" si="2"/>
        <v>0</v>
      </c>
    </row>
    <row r="69" spans="1:19" ht="15" x14ac:dyDescent="0.2">
      <c r="R69" s="15"/>
    </row>
    <row r="70" spans="1:19" ht="15" x14ac:dyDescent="0.2">
      <c r="R70" s="15"/>
    </row>
    <row r="71" spans="1:19" ht="15" x14ac:dyDescent="0.2">
      <c r="R71" s="15"/>
    </row>
    <row r="72" spans="1:19" ht="15" x14ac:dyDescent="0.2">
      <c r="R72" s="15"/>
    </row>
    <row r="73" spans="1:19" ht="15" x14ac:dyDescent="0.2">
      <c r="R73" s="15"/>
    </row>
    <row r="74" spans="1:19" ht="15" x14ac:dyDescent="0.2">
      <c r="R74" s="15"/>
    </row>
    <row r="75" spans="1:19" ht="15" x14ac:dyDescent="0.2">
      <c r="R75" s="15"/>
    </row>
    <row r="76" spans="1:19" ht="15" x14ac:dyDescent="0.2">
      <c r="R76" s="15"/>
    </row>
    <row r="77" spans="1:19" ht="15" x14ac:dyDescent="0.2">
      <c r="R77" s="15"/>
    </row>
    <row r="78" spans="1:19" ht="15" x14ac:dyDescent="0.2">
      <c r="R78" s="15"/>
    </row>
    <row r="79" spans="1:19" ht="15" x14ac:dyDescent="0.2">
      <c r="R79" s="15"/>
    </row>
    <row r="80" spans="1:19" ht="15" x14ac:dyDescent="0.2">
      <c r="R80" s="15"/>
    </row>
    <row r="81" spans="18:18" ht="15" x14ac:dyDescent="0.2">
      <c r="R81" s="15"/>
    </row>
    <row r="82" spans="18:18" ht="15" x14ac:dyDescent="0.2">
      <c r="R82" s="15"/>
    </row>
    <row r="83" spans="18:18" ht="15" x14ac:dyDescent="0.2">
      <c r="R83" s="15"/>
    </row>
    <row r="84" spans="18:18" ht="15" x14ac:dyDescent="0.2">
      <c r="R84" s="15"/>
    </row>
    <row r="85" spans="18:18" ht="15" x14ac:dyDescent="0.2">
      <c r="R85" s="15"/>
    </row>
    <row r="86" spans="18:18" ht="15" x14ac:dyDescent="0.2">
      <c r="R86" s="15"/>
    </row>
    <row r="87" spans="18:18" ht="15" x14ac:dyDescent="0.2">
      <c r="R87" s="15"/>
    </row>
    <row r="88" spans="18:18" ht="15" x14ac:dyDescent="0.2">
      <c r="R88" s="15"/>
    </row>
    <row r="89" spans="18:18" ht="15" x14ac:dyDescent="0.2">
      <c r="R89" s="15"/>
    </row>
    <row r="90" spans="18:18" ht="15" x14ac:dyDescent="0.2">
      <c r="R90" s="15"/>
    </row>
    <row r="91" spans="18:18" ht="15" x14ac:dyDescent="0.2">
      <c r="R91" s="15"/>
    </row>
    <row r="92" spans="18:18" ht="15" x14ac:dyDescent="0.2">
      <c r="R92" s="15"/>
    </row>
    <row r="93" spans="18:18" ht="15" x14ac:dyDescent="0.2">
      <c r="R93" s="15"/>
    </row>
    <row r="94" spans="18:18" ht="15" x14ac:dyDescent="0.2">
      <c r="R94" s="15"/>
    </row>
    <row r="95" spans="18:18" ht="15" x14ac:dyDescent="0.2">
      <c r="R95" s="15"/>
    </row>
    <row r="96" spans="18:18" ht="15" x14ac:dyDescent="0.2">
      <c r="R96" s="15"/>
    </row>
    <row r="97" spans="14:18" ht="15" x14ac:dyDescent="0.2">
      <c r="R97" s="15"/>
    </row>
    <row r="98" spans="14:18" ht="15" x14ac:dyDescent="0.2">
      <c r="R98" s="15"/>
    </row>
    <row r="99" spans="14:18" ht="15" x14ac:dyDescent="0.2">
      <c r="R99" s="15"/>
    </row>
    <row r="100" spans="14:18" ht="15" x14ac:dyDescent="0.2">
      <c r="R100" s="15"/>
    </row>
    <row r="101" spans="14:18" ht="15" x14ac:dyDescent="0.2">
      <c r="R101" s="15"/>
    </row>
    <row r="102" spans="14:18" ht="15" x14ac:dyDescent="0.2">
      <c r="R102" s="15"/>
    </row>
    <row r="103" spans="14:18" ht="15" x14ac:dyDescent="0.2">
      <c r="R103" s="15"/>
    </row>
    <row r="104" spans="14:18" ht="15" x14ac:dyDescent="0.2">
      <c r="N104" s="7"/>
      <c r="Q104" s="7"/>
      <c r="R104" s="15"/>
    </row>
    <row r="224" spans="9:9" x14ac:dyDescent="0.15">
      <c r="I224" s="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6A602-EA0A-C147-889F-F78AD409ABCD}">
  <sheetPr codeName="Sheet17">
    <tabColor theme="9" tint="0.79998168889431442"/>
  </sheetPr>
  <dimension ref="A1:S224"/>
  <sheetViews>
    <sheetView workbookViewId="0">
      <selection activeCell="S22" sqref="S22"/>
    </sheetView>
  </sheetViews>
  <sheetFormatPr baseColWidth="10" defaultColWidth="11.5" defaultRowHeight="13" outlineLevelRow="1" x14ac:dyDescent="0.15"/>
  <cols>
    <col min="1" max="1" width="11" bestFit="1" customWidth="1"/>
    <col min="2" max="2" width="11" customWidth="1"/>
    <col min="3" max="4" width="11.6640625" style="6" bestFit="1" customWidth="1"/>
    <col min="5" max="5" width="13" style="6" customWidth="1"/>
    <col min="6" max="9" width="11.6640625" style="6" bestFit="1" customWidth="1"/>
    <col min="10" max="13" width="11.5" style="6"/>
    <col min="14" max="14" width="13.1640625" style="6" customWidth="1"/>
    <col min="15" max="15" width="11.5" style="6"/>
    <col min="16" max="16" width="11.6640625" style="6" bestFit="1" customWidth="1"/>
    <col min="17" max="17" width="13" style="6" customWidth="1"/>
    <col min="18" max="19" width="11.5" style="6"/>
  </cols>
  <sheetData>
    <row r="1" spans="1:18" x14ac:dyDescent="0.15">
      <c r="A1" s="18" t="s">
        <v>11</v>
      </c>
      <c r="B1" s="12"/>
      <c r="C1" s="9">
        <f>5.06%*55%*30%</f>
        <v>8.3490000000000005E-3</v>
      </c>
      <c r="D1" s="9">
        <v>0.17499999999999999</v>
      </c>
      <c r="E1" s="10">
        <f>60%*11%</f>
        <v>6.6000000000000003E-2</v>
      </c>
      <c r="F1" s="11">
        <f>17.5%</f>
        <v>0.17499999999999999</v>
      </c>
    </row>
    <row r="2" spans="1:18" x14ac:dyDescent="0.15">
      <c r="A2" s="18" t="s">
        <v>12</v>
      </c>
      <c r="B2" s="13">
        <f>1-SUM(C2:Q2)</f>
        <v>0.63783941029875013</v>
      </c>
      <c r="C2" s="9">
        <f>C1-SUM(G2:I2,M2,N2,O2,Q2)</f>
        <v>4.4103905587500004E-3</v>
      </c>
      <c r="D2" s="9">
        <f>D1-SUM(G2,J2,K2,M2,N2,P2,Q2)</f>
        <v>0.12897368050874999</v>
      </c>
      <c r="E2" s="10">
        <f>E1-SUM(H2,L2,J2,M2,O2,P2,Q2)</f>
        <v>4.011797868375E-2</v>
      </c>
      <c r="F2" s="8">
        <f>F1-SUM(I2,L2,K2,N2,O2,Q2,P2)</f>
        <v>0.12897368050874999</v>
      </c>
      <c r="G2" s="10">
        <f>C1*D1</f>
        <v>1.461075E-3</v>
      </c>
      <c r="H2" s="10">
        <f>C1*E1</f>
        <v>5.5103400000000005E-4</v>
      </c>
      <c r="I2" s="10">
        <f>C1*F1</f>
        <v>1.461075E-3</v>
      </c>
      <c r="J2" s="10">
        <f>D1*E1</f>
        <v>1.155E-2</v>
      </c>
      <c r="K2" s="10">
        <f>D1*F1</f>
        <v>3.0624999999999996E-2</v>
      </c>
      <c r="L2" s="10">
        <f>E1*F1</f>
        <v>1.155E-2</v>
      </c>
      <c r="M2" s="10">
        <f>C1*D1*E1</f>
        <v>9.6430950000000009E-5</v>
      </c>
      <c r="N2" s="10">
        <f>C1*D1*F1</f>
        <v>2.55688125E-4</v>
      </c>
      <c r="O2" s="10">
        <f>C1*E1*F1</f>
        <v>9.6430950000000009E-5</v>
      </c>
      <c r="P2" s="10">
        <f>D1*E1*F1</f>
        <v>2.0212499999999996E-3</v>
      </c>
      <c r="Q2" s="10">
        <f>C1*D1*E1*F1</f>
        <v>1.6875416250000001E-5</v>
      </c>
      <c r="R2" s="9">
        <f>SUM(B2:Q2)</f>
        <v>1.0000000000000002</v>
      </c>
    </row>
    <row r="3" spans="1:18" s="6" customFormat="1" ht="80" x14ac:dyDescent="0.2">
      <c r="A3"/>
      <c r="B3" t="s">
        <v>13</v>
      </c>
      <c r="C3" s="3" t="s">
        <v>14</v>
      </c>
      <c r="D3" s="4" t="s">
        <v>15</v>
      </c>
      <c r="E3" s="4" t="s">
        <v>16</v>
      </c>
      <c r="F3" s="4" t="s">
        <v>17</v>
      </c>
      <c r="G3" s="5" t="s">
        <v>18</v>
      </c>
      <c r="H3" s="5" t="s">
        <v>19</v>
      </c>
      <c r="I3" s="5" t="s">
        <v>20</v>
      </c>
      <c r="J3" s="5" t="s">
        <v>21</v>
      </c>
      <c r="K3" s="5" t="s">
        <v>22</v>
      </c>
      <c r="L3" s="5" t="s">
        <v>23</v>
      </c>
      <c r="M3" s="5" t="s">
        <v>24</v>
      </c>
      <c r="N3" s="5" t="s">
        <v>25</v>
      </c>
      <c r="O3" s="5" t="s">
        <v>26</v>
      </c>
      <c r="P3" s="5" t="s">
        <v>27</v>
      </c>
      <c r="Q3" s="5" t="s">
        <v>28</v>
      </c>
      <c r="R3" s="14" t="s">
        <v>29</v>
      </c>
    </row>
    <row r="4" spans="1:18" s="6" customFormat="1" ht="15" hidden="1" outlineLevel="1" x14ac:dyDescent="0.2">
      <c r="A4">
        <v>1</v>
      </c>
      <c r="B4">
        <f>'T20 Base'!E2</f>
        <v>0</v>
      </c>
      <c r="C4" s="3"/>
      <c r="D4" s="24"/>
      <c r="E4" s="24"/>
      <c r="F4" s="2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15">
        <f>SUMPRODUCT($B$2:$Q$2,B4:Q4)</f>
        <v>0</v>
      </c>
    </row>
    <row r="5" spans="1:18" s="6" customFormat="1" ht="15" hidden="1" outlineLevel="1" x14ac:dyDescent="0.2">
      <c r="A5">
        <f>A4+1</f>
        <v>2</v>
      </c>
      <c r="B5">
        <f>'T20 Base'!E3</f>
        <v>0</v>
      </c>
      <c r="R5" s="15">
        <f t="shared" ref="R5:R68" si="0">SUMPRODUCT($B$2:$Q$2,B5:Q5)</f>
        <v>0</v>
      </c>
    </row>
    <row r="6" spans="1:18" s="6" customFormat="1" ht="15" hidden="1" outlineLevel="1" x14ac:dyDescent="0.2">
      <c r="A6">
        <f t="shared" ref="A6:A68" si="1">A5+1</f>
        <v>3</v>
      </c>
      <c r="B6">
        <f>'T20 Base'!E4</f>
        <v>0</v>
      </c>
      <c r="R6" s="15">
        <f t="shared" si="0"/>
        <v>0</v>
      </c>
    </row>
    <row r="7" spans="1:18" s="6" customFormat="1" ht="15" hidden="1" outlineLevel="1" x14ac:dyDescent="0.2">
      <c r="A7">
        <f t="shared" si="1"/>
        <v>4</v>
      </c>
      <c r="B7">
        <f>'T20 Base'!E5</f>
        <v>0</v>
      </c>
      <c r="R7" s="15">
        <f t="shared" si="0"/>
        <v>0</v>
      </c>
    </row>
    <row r="8" spans="1:18" s="6" customFormat="1" ht="15" hidden="1" outlineLevel="1" x14ac:dyDescent="0.2">
      <c r="A8">
        <f t="shared" si="1"/>
        <v>5</v>
      </c>
      <c r="B8">
        <f>'T20 Base'!E6</f>
        <v>0</v>
      </c>
      <c r="R8" s="15">
        <f t="shared" si="0"/>
        <v>0</v>
      </c>
    </row>
    <row r="9" spans="1:18" s="6" customFormat="1" ht="15" hidden="1" outlineLevel="1" x14ac:dyDescent="0.2">
      <c r="A9">
        <f t="shared" si="1"/>
        <v>6</v>
      </c>
      <c r="B9">
        <f>'T20 Base'!E7</f>
        <v>0</v>
      </c>
      <c r="R9" s="15">
        <f t="shared" si="0"/>
        <v>0</v>
      </c>
    </row>
    <row r="10" spans="1:18" s="6" customFormat="1" ht="15" hidden="1" outlineLevel="1" x14ac:dyDescent="0.2">
      <c r="A10">
        <f t="shared" si="1"/>
        <v>7</v>
      </c>
      <c r="B10">
        <f>'T20 Base'!E8</f>
        <v>0</v>
      </c>
      <c r="R10" s="15">
        <f t="shared" si="0"/>
        <v>0</v>
      </c>
    </row>
    <row r="11" spans="1:18" s="6" customFormat="1" ht="15" hidden="1" outlineLevel="1" x14ac:dyDescent="0.2">
      <c r="A11">
        <f t="shared" si="1"/>
        <v>8</v>
      </c>
      <c r="B11">
        <f>'T20 Base'!E9</f>
        <v>0</v>
      </c>
      <c r="R11" s="15">
        <f t="shared" si="0"/>
        <v>0</v>
      </c>
    </row>
    <row r="12" spans="1:18" s="6" customFormat="1" ht="15" hidden="1" outlineLevel="1" x14ac:dyDescent="0.2">
      <c r="A12">
        <f t="shared" si="1"/>
        <v>9</v>
      </c>
      <c r="B12">
        <f>'T20 Base'!E10</f>
        <v>0</v>
      </c>
      <c r="R12" s="15">
        <f t="shared" si="0"/>
        <v>0</v>
      </c>
    </row>
    <row r="13" spans="1:18" s="6" customFormat="1" ht="15" hidden="1" outlineLevel="1" x14ac:dyDescent="0.2">
      <c r="A13">
        <f t="shared" si="1"/>
        <v>10</v>
      </c>
      <c r="B13">
        <f>'T20 Base'!E11</f>
        <v>0</v>
      </c>
      <c r="R13" s="15">
        <f t="shared" si="0"/>
        <v>0</v>
      </c>
    </row>
    <row r="14" spans="1:18" s="6" customFormat="1" ht="15" hidden="1" outlineLevel="1" x14ac:dyDescent="0.2">
      <c r="A14">
        <f t="shared" si="1"/>
        <v>11</v>
      </c>
      <c r="B14">
        <f>'T20 Base'!E12</f>
        <v>0</v>
      </c>
      <c r="R14" s="15">
        <f t="shared" si="0"/>
        <v>0</v>
      </c>
    </row>
    <row r="15" spans="1:18" s="6" customFormat="1" ht="15" hidden="1" outlineLevel="1" x14ac:dyDescent="0.2">
      <c r="A15">
        <f t="shared" si="1"/>
        <v>12</v>
      </c>
      <c r="B15">
        <f>'T20 Base'!E13</f>
        <v>0</v>
      </c>
      <c r="R15" s="15">
        <f t="shared" si="0"/>
        <v>0</v>
      </c>
    </row>
    <row r="16" spans="1:18" s="6" customFormat="1" ht="15" hidden="1" outlineLevel="1" x14ac:dyDescent="0.2">
      <c r="A16">
        <f t="shared" si="1"/>
        <v>13</v>
      </c>
      <c r="B16">
        <f>'T20 Base'!E14</f>
        <v>0</v>
      </c>
      <c r="R16" s="15">
        <f t="shared" si="0"/>
        <v>0</v>
      </c>
    </row>
    <row r="17" spans="1:19" s="6" customFormat="1" ht="15" hidden="1" outlineLevel="1" x14ac:dyDescent="0.2">
      <c r="A17">
        <f t="shared" si="1"/>
        <v>14</v>
      </c>
      <c r="B17">
        <f>'T20 Base'!E15</f>
        <v>0</v>
      </c>
      <c r="R17" s="15">
        <f t="shared" si="0"/>
        <v>0</v>
      </c>
    </row>
    <row r="18" spans="1:19" s="6" customFormat="1" ht="15" hidden="1" outlineLevel="1" x14ac:dyDescent="0.2">
      <c r="A18">
        <f t="shared" si="1"/>
        <v>15</v>
      </c>
      <c r="B18">
        <f>'T20 Base'!E16</f>
        <v>0</v>
      </c>
      <c r="R18" s="15">
        <f t="shared" si="0"/>
        <v>0</v>
      </c>
    </row>
    <row r="19" spans="1:19" s="6" customFormat="1" ht="15" hidden="1" outlineLevel="1" x14ac:dyDescent="0.2">
      <c r="A19">
        <f t="shared" si="1"/>
        <v>16</v>
      </c>
      <c r="B19">
        <f>'T20 Base'!E17</f>
        <v>0</v>
      </c>
      <c r="R19" s="15">
        <f t="shared" si="0"/>
        <v>0</v>
      </c>
    </row>
    <row r="20" spans="1:19" s="6" customFormat="1" ht="15" hidden="1" outlineLevel="1" x14ac:dyDescent="0.2">
      <c r="A20">
        <f t="shared" si="1"/>
        <v>17</v>
      </c>
      <c r="B20">
        <f>'T20 Base'!E18</f>
        <v>0</v>
      </c>
      <c r="R20" s="15">
        <f t="shared" si="0"/>
        <v>0</v>
      </c>
    </row>
    <row r="21" spans="1:19" s="6" customFormat="1" ht="15" collapsed="1" x14ac:dyDescent="0.2">
      <c r="A21">
        <f t="shared" si="1"/>
        <v>18</v>
      </c>
      <c r="B21">
        <f>'T20 Base'!E19</f>
        <v>-9013.872827792673</v>
      </c>
      <c r="C21" s="6">
        <v>-6203.4511166482644</v>
      </c>
      <c r="D21" s="6">
        <v>-8701.3599640020766</v>
      </c>
      <c r="E21" s="6">
        <v>-8161.302948376152</v>
      </c>
      <c r="F21" s="6">
        <v>-8343.9399666062309</v>
      </c>
      <c r="G21" s="6">
        <v>-5987.7427350912203</v>
      </c>
      <c r="H21" s="6">
        <v>-5615.8157858483246</v>
      </c>
      <c r="I21" s="6">
        <v>-5741.0939414682616</v>
      </c>
      <c r="J21" s="6">
        <v>-7878.0948961062959</v>
      </c>
      <c r="K21" s="6">
        <v>-8054.4480343865725</v>
      </c>
      <c r="L21" s="6">
        <v>-7554.2132308730916</v>
      </c>
      <c r="M21" s="6">
        <v>-5420.4202385037779</v>
      </c>
      <c r="N21" s="6">
        <v>-5541.3649512368647</v>
      </c>
      <c r="O21" s="6">
        <v>-5197.0085739865535</v>
      </c>
      <c r="P21" s="6">
        <v>-7291.9032256607688</v>
      </c>
      <c r="Q21" s="6">
        <v>-5016.1046907860773</v>
      </c>
      <c r="R21" s="15">
        <f>SUMPRODUCT($B$2:$Q$2,B21:Q21)</f>
        <v>-8764.9789799778009</v>
      </c>
      <c r="S21" s="6" t="b">
        <f>R21&lt;B21</f>
        <v>0</v>
      </c>
    </row>
    <row r="22" spans="1:19" s="6" customFormat="1" ht="15" x14ac:dyDescent="0.2">
      <c r="A22">
        <f t="shared" si="1"/>
        <v>19</v>
      </c>
      <c r="B22">
        <f>'T20 Base'!E20</f>
        <v>-9742.7112053762849</v>
      </c>
      <c r="C22" s="6">
        <v>-6734.8065047055225</v>
      </c>
      <c r="D22" s="6">
        <v>-9405.1672304533695</v>
      </c>
      <c r="E22" s="6">
        <v>-8826.1768141940156</v>
      </c>
      <c r="F22" s="6">
        <v>-9019.0981718519761</v>
      </c>
      <c r="G22" s="6">
        <v>-6500.7426385471517</v>
      </c>
      <c r="H22" s="6">
        <v>-6100.1975182336191</v>
      </c>
      <c r="I22" s="6">
        <v>-6233.094797352107</v>
      </c>
      <c r="J22" s="6">
        <v>-8520.0935674518023</v>
      </c>
      <c r="K22" s="6">
        <v>-8706.3855054249179</v>
      </c>
      <c r="L22" s="6">
        <v>-8170.0340032163185</v>
      </c>
      <c r="M22" s="6">
        <v>-5888.048517661603</v>
      </c>
      <c r="N22" s="6">
        <v>-6016.3530142891132</v>
      </c>
      <c r="O22" s="6">
        <v>-5645.4723979837663</v>
      </c>
      <c r="P22" s="6">
        <v>-7886.5090381798054</v>
      </c>
      <c r="Q22" s="6">
        <v>-5449.0434877827984</v>
      </c>
      <c r="R22" s="15">
        <f t="shared" si="0"/>
        <v>-9474.3755868543012</v>
      </c>
      <c r="S22" s="6" t="b">
        <f t="shared" ref="S22:S68" si="2">R22&lt;B22</f>
        <v>0</v>
      </c>
    </row>
    <row r="23" spans="1:19" s="6" customFormat="1" ht="15" x14ac:dyDescent="0.2">
      <c r="A23">
        <f t="shared" si="1"/>
        <v>20</v>
      </c>
      <c r="B23">
        <f>'T20 Base'!E21</f>
        <v>-10489.800582218464</v>
      </c>
      <c r="C23" s="6">
        <v>-7285.392186846062</v>
      </c>
      <c r="D23" s="6">
        <v>-10126.641374698323</v>
      </c>
      <c r="E23" s="6">
        <v>-9508.4281200577298</v>
      </c>
      <c r="F23" s="6">
        <v>-9711.2509128031852</v>
      </c>
      <c r="G23" s="6">
        <v>-7032.331413321629</v>
      </c>
      <c r="H23" s="6">
        <v>-6602.5802899246673</v>
      </c>
      <c r="I23" s="6">
        <v>-6742.9486912495395</v>
      </c>
      <c r="J23" s="6">
        <v>-9178.9072915757879</v>
      </c>
      <c r="K23" s="6">
        <v>-9374.769598774441</v>
      </c>
      <c r="L23" s="6">
        <v>-8802.02309096508</v>
      </c>
      <c r="M23" s="6">
        <v>-6373.0742343700895</v>
      </c>
      <c r="N23" s="6">
        <v>-6508.5963771331881</v>
      </c>
      <c r="O23" s="6">
        <v>-6110.6415046926377</v>
      </c>
      <c r="P23" s="6">
        <v>-8496.7565762782433</v>
      </c>
      <c r="Q23" s="6">
        <v>-5898.1255371697325</v>
      </c>
      <c r="R23" s="15">
        <f t="shared" si="0"/>
        <v>-10201.653159335743</v>
      </c>
      <c r="S23" s="6" t="b">
        <f t="shared" si="2"/>
        <v>0</v>
      </c>
    </row>
    <row r="24" spans="1:19" s="6" customFormat="1" ht="15" x14ac:dyDescent="0.2">
      <c r="A24">
        <f t="shared" si="1"/>
        <v>21</v>
      </c>
      <c r="B24">
        <f>'T20 Base'!E22</f>
        <v>-11259.00156779636</v>
      </c>
      <c r="C24" s="6">
        <v>-7858.1282302861628</v>
      </c>
      <c r="D24" s="6">
        <v>-10869.515422603599</v>
      </c>
      <c r="E24" s="6">
        <v>-10218.780260015041</v>
      </c>
      <c r="F24" s="6">
        <v>-10423.98475234617</v>
      </c>
      <c r="G24" s="6">
        <v>-7585.3315978865912</v>
      </c>
      <c r="H24" s="6">
        <v>-7130.8925939285409</v>
      </c>
      <c r="I24" s="6">
        <v>-7273.3662921234154</v>
      </c>
      <c r="J24" s="6">
        <v>-9864.8963543695209</v>
      </c>
      <c r="K24" s="6">
        <v>-10063.067822246072</v>
      </c>
      <c r="L24" s="6">
        <v>-9460.1247326685025</v>
      </c>
      <c r="M24" s="6">
        <v>-6883.155293121793</v>
      </c>
      <c r="N24" s="6">
        <v>-7020.7148449801098</v>
      </c>
      <c r="O24" s="6">
        <v>-6599.8639482340013</v>
      </c>
      <c r="P24" s="6">
        <v>-9132.2525055133083</v>
      </c>
      <c r="Q24" s="6">
        <v>-6370.4476336737853</v>
      </c>
      <c r="R24" s="15">
        <f t="shared" si="0"/>
        <v>-10951.036077236722</v>
      </c>
      <c r="S24" s="6" t="b">
        <f t="shared" si="2"/>
        <v>0</v>
      </c>
    </row>
    <row r="25" spans="1:19" s="6" customFormat="1" ht="15" x14ac:dyDescent="0.2">
      <c r="A25">
        <f t="shared" si="1"/>
        <v>22</v>
      </c>
      <c r="B25">
        <f>'T20 Base'!E23</f>
        <v>-12054.003046410506</v>
      </c>
      <c r="C25" s="6">
        <v>-8456.3609849195564</v>
      </c>
      <c r="D25" s="6">
        <v>-11637.359852147578</v>
      </c>
      <c r="E25" s="6">
        <v>-10954.529175793336</v>
      </c>
      <c r="F25" s="6">
        <v>-11160.733918552882</v>
      </c>
      <c r="G25" s="6">
        <v>-8162.9790881715262</v>
      </c>
      <c r="H25" s="6">
        <v>-7683.778303228929</v>
      </c>
      <c r="I25" s="6">
        <v>-7827.4566802214604</v>
      </c>
      <c r="J25" s="6">
        <v>-10575.456230781934</v>
      </c>
      <c r="K25" s="6">
        <v>-10774.603399514908</v>
      </c>
      <c r="L25" s="6">
        <v>-10141.847735251686</v>
      </c>
      <c r="M25" s="6">
        <v>-7416.9865830875124</v>
      </c>
      <c r="N25" s="6">
        <v>-7555.7144007393617</v>
      </c>
      <c r="O25" s="6">
        <v>-7111.8926129320344</v>
      </c>
      <c r="P25" s="6">
        <v>-9790.5970313530197</v>
      </c>
      <c r="Q25" s="6">
        <v>-6864.8093594787779</v>
      </c>
      <c r="R25" s="15">
        <f t="shared" si="0"/>
        <v>-11725.734049455114</v>
      </c>
      <c r="S25" s="6" t="b">
        <f t="shared" si="2"/>
        <v>0</v>
      </c>
    </row>
    <row r="26" spans="1:19" s="6" customFormat="1" ht="15" x14ac:dyDescent="0.2">
      <c r="A26">
        <f t="shared" si="1"/>
        <v>23</v>
      </c>
      <c r="B26">
        <f>'T20 Base'!E24</f>
        <v>-12879.878198409224</v>
      </c>
      <c r="C26" s="6">
        <v>-9083.7479589725499</v>
      </c>
      <c r="D26" s="6">
        <v>-12435.080912014975</v>
      </c>
      <c r="E26" s="6">
        <v>-11720.213803949795</v>
      </c>
      <c r="F26" s="6">
        <v>-11926.212962217929</v>
      </c>
      <c r="G26" s="6">
        <v>-8768.8098920148041</v>
      </c>
      <c r="H26" s="6">
        <v>-8264.5193622465522</v>
      </c>
      <c r="I26" s="6">
        <v>-8408.6164384145704</v>
      </c>
      <c r="J26" s="6">
        <v>-11314.976074187482</v>
      </c>
      <c r="K26" s="6">
        <v>-11513.935005969415</v>
      </c>
      <c r="L26" s="6">
        <v>-10851.409284751893</v>
      </c>
      <c r="M26" s="6">
        <v>-7977.7407419985166</v>
      </c>
      <c r="N26" s="6">
        <v>-8116.8783360530488</v>
      </c>
      <c r="O26" s="6">
        <v>-7649.7747292962786</v>
      </c>
      <c r="P26" s="6">
        <v>-10475.867537648957</v>
      </c>
      <c r="Q26" s="6">
        <v>-7384.1560638082883</v>
      </c>
      <c r="R26" s="15">
        <f t="shared" si="0"/>
        <v>-12530.682684825209</v>
      </c>
      <c r="S26" s="6" t="b">
        <f t="shared" si="2"/>
        <v>0</v>
      </c>
    </row>
    <row r="27" spans="1:19" s="6" customFormat="1" ht="15" x14ac:dyDescent="0.2">
      <c r="A27">
        <f t="shared" si="1"/>
        <v>24</v>
      </c>
      <c r="B27">
        <f>'T20 Base'!E25</f>
        <v>-13747.725570595869</v>
      </c>
      <c r="C27" s="6">
        <v>-9748.7130135363859</v>
      </c>
      <c r="D27" s="6">
        <v>-13273.408432162409</v>
      </c>
      <c r="E27" s="6">
        <v>-12526.112824005661</v>
      </c>
      <c r="F27" s="6">
        <v>-12730.728610337477</v>
      </c>
      <c r="G27" s="6">
        <v>-9410.964613387132</v>
      </c>
      <c r="H27" s="6">
        <v>-8880.9174145811849</v>
      </c>
      <c r="I27" s="6">
        <v>-9024.6614371310316</v>
      </c>
      <c r="J27" s="6">
        <v>-12093.391694749756</v>
      </c>
      <c r="K27" s="6">
        <v>-12291.025578660963</v>
      </c>
      <c r="L27" s="6">
        <v>-11598.351872657278</v>
      </c>
      <c r="M27" s="6">
        <v>-8572.9562524441299</v>
      </c>
      <c r="N27" s="6">
        <v>-8711.7588988551888</v>
      </c>
      <c r="O27" s="6">
        <v>-8220.7471589800443</v>
      </c>
      <c r="P27" s="6">
        <v>-11197.287024179774</v>
      </c>
      <c r="Q27" s="6">
        <v>-7935.4798066602616</v>
      </c>
      <c r="R27" s="15">
        <f t="shared" si="0"/>
        <v>-13376.703566144835</v>
      </c>
      <c r="S27" s="6" t="b">
        <f t="shared" si="2"/>
        <v>0</v>
      </c>
    </row>
    <row r="28" spans="1:19" s="6" customFormat="1" ht="15" x14ac:dyDescent="0.2">
      <c r="A28">
        <f t="shared" si="1"/>
        <v>25</v>
      </c>
      <c r="B28">
        <f>'T20 Base'!E26</f>
        <v>-14680.24541067736</v>
      </c>
      <c r="C28" s="6">
        <v>-10467.428478722297</v>
      </c>
      <c r="D28" s="6">
        <v>-14174.279643712558</v>
      </c>
      <c r="E28" s="6">
        <v>-13392.914501257859</v>
      </c>
      <c r="F28" s="6">
        <v>-13595.34334020915</v>
      </c>
      <c r="G28" s="6">
        <v>-10105.067159863715</v>
      </c>
      <c r="H28" s="6">
        <v>-9547.7201129196001</v>
      </c>
      <c r="I28" s="6">
        <v>-9690.5872771851227</v>
      </c>
      <c r="J28" s="6">
        <v>-12930.693891056617</v>
      </c>
      <c r="K28" s="6">
        <v>-13126.227449367256</v>
      </c>
      <c r="L28" s="6">
        <v>-12401.866876646523</v>
      </c>
      <c r="M28" s="6">
        <v>-9216.8794983517437</v>
      </c>
      <c r="N28" s="6">
        <v>-9354.8419504797912</v>
      </c>
      <c r="O28" s="6">
        <v>-8838.4821041581599</v>
      </c>
      <c r="P28" s="6">
        <v>-11973.398023990099</v>
      </c>
      <c r="Q28" s="6">
        <v>-8531.9870421995765</v>
      </c>
      <c r="R28" s="15">
        <f t="shared" si="0"/>
        <v>-14285.895740549671</v>
      </c>
      <c r="S28" s="6" t="b">
        <f t="shared" si="2"/>
        <v>0</v>
      </c>
    </row>
    <row r="29" spans="1:19" s="6" customFormat="1" ht="15" x14ac:dyDescent="0.2">
      <c r="A29">
        <f t="shared" si="1"/>
        <v>26</v>
      </c>
      <c r="B29">
        <f>'T20 Base'!E27</f>
        <v>-15685.44903804217</v>
      </c>
      <c r="C29" s="6">
        <v>-11246.464571021905</v>
      </c>
      <c r="D29" s="6">
        <v>-15145.450887726372</v>
      </c>
      <c r="E29" s="6">
        <v>-14328.105518568082</v>
      </c>
      <c r="F29" s="6">
        <v>-14527.519897823406</v>
      </c>
      <c r="G29" s="6">
        <v>-10857.473282712792</v>
      </c>
      <c r="H29" s="6">
        <v>-10271.05513395052</v>
      </c>
      <c r="I29" s="6">
        <v>-10412.503259859155</v>
      </c>
      <c r="J29" s="6">
        <v>-13834.129144787079</v>
      </c>
      <c r="K29" s="6">
        <v>-14026.764018154292</v>
      </c>
      <c r="L29" s="6">
        <v>-13268.924375839257</v>
      </c>
      <c r="M29" s="6">
        <v>-9915.4369653648628</v>
      </c>
      <c r="N29" s="6">
        <v>-10052.036267161136</v>
      </c>
      <c r="O29" s="6">
        <v>-9508.6749614381042</v>
      </c>
      <c r="P29" s="6">
        <v>-12810.945424424664</v>
      </c>
      <c r="Q29" s="6">
        <v>-9179.185224072422</v>
      </c>
      <c r="R29" s="15">
        <f t="shared" si="0"/>
        <v>-15266.084697145699</v>
      </c>
      <c r="S29" s="6" t="b">
        <f t="shared" si="2"/>
        <v>0</v>
      </c>
    </row>
    <row r="30" spans="1:19" s="6" customFormat="1" ht="15" x14ac:dyDescent="0.2">
      <c r="A30">
        <f t="shared" si="1"/>
        <v>27</v>
      </c>
      <c r="B30">
        <f>'T20 Base'!E28</f>
        <v>-16761.322409452536</v>
      </c>
      <c r="C30" s="6">
        <v>-12085.549250675875</v>
      </c>
      <c r="D30" s="6">
        <v>-16184.998243337779</v>
      </c>
      <c r="E30" s="6">
        <v>-15330.109995555475</v>
      </c>
      <c r="F30" s="6">
        <v>-15525.435684953989</v>
      </c>
      <c r="G30" s="6">
        <v>-11667.933699949224</v>
      </c>
      <c r="H30" s="6">
        <v>-11050.869516668245</v>
      </c>
      <c r="I30" s="6">
        <v>-11190.184968517502</v>
      </c>
      <c r="J30" s="6">
        <v>-14802.193911793833</v>
      </c>
      <c r="K30" s="6">
        <v>-14990.893380881724</v>
      </c>
      <c r="L30" s="6">
        <v>-14198.102025195216</v>
      </c>
      <c r="M30" s="6">
        <v>-10668.589042140073</v>
      </c>
      <c r="N30" s="6">
        <v>-10803.136661621287</v>
      </c>
      <c r="O30" s="6">
        <v>-10231.300380581708</v>
      </c>
      <c r="P30" s="6">
        <v>-13708.571447228856</v>
      </c>
      <c r="Q30" s="6">
        <v>-9877.0597646896549</v>
      </c>
      <c r="R30" s="15">
        <f t="shared" si="0"/>
        <v>-16315.347511977614</v>
      </c>
      <c r="S30" s="6" t="b">
        <f t="shared" si="2"/>
        <v>0</v>
      </c>
    </row>
    <row r="31" spans="1:19" s="6" customFormat="1" ht="15" x14ac:dyDescent="0.2">
      <c r="A31">
        <f t="shared" si="1"/>
        <v>28</v>
      </c>
      <c r="B31">
        <f>'T20 Base'!E29</f>
        <v>-17966.923750029397</v>
      </c>
      <c r="C31" s="6">
        <v>-13027.035615125757</v>
      </c>
      <c r="D31" s="6">
        <v>-17349.998997845258</v>
      </c>
      <c r="E31" s="6">
        <v>-16452.673411177071</v>
      </c>
      <c r="F31" s="6">
        <v>-16643.896598614283</v>
      </c>
      <c r="G31" s="6">
        <v>-12577.366749231243</v>
      </c>
      <c r="H31" s="6">
        <v>-11925.708247447168</v>
      </c>
      <c r="I31" s="6">
        <v>-12062.906864928109</v>
      </c>
      <c r="J31" s="6">
        <v>-15886.825054380615</v>
      </c>
      <c r="K31" s="6">
        <v>-16071.577183746826</v>
      </c>
      <c r="L31" s="6">
        <v>-15239.263403825486</v>
      </c>
      <c r="M31" s="6">
        <v>-11513.571728575369</v>
      </c>
      <c r="N31" s="6">
        <v>-11646.083834960093</v>
      </c>
      <c r="O31" s="6">
        <v>-11042.094876358591</v>
      </c>
      <c r="P31" s="6">
        <v>-14714.456680067469</v>
      </c>
      <c r="Q31" s="6">
        <v>-10660.130793525173</v>
      </c>
      <c r="R31" s="15">
        <f t="shared" si="0"/>
        <v>-17491.177646433403</v>
      </c>
      <c r="S31" s="6" t="b">
        <f t="shared" si="2"/>
        <v>0</v>
      </c>
    </row>
    <row r="32" spans="1:19" s="6" customFormat="1" ht="15" x14ac:dyDescent="0.2">
      <c r="A32">
        <f t="shared" si="1"/>
        <v>29</v>
      </c>
      <c r="B32">
        <f>'T20 Base'!E30</f>
        <v>-19319.325156430979</v>
      </c>
      <c r="C32" s="6">
        <v>-14085.047955019649</v>
      </c>
      <c r="D32" s="6">
        <v>-18656.98936482771</v>
      </c>
      <c r="E32" s="6">
        <v>-17711.71264213925</v>
      </c>
      <c r="F32" s="6">
        <v>-17898.821128814809</v>
      </c>
      <c r="G32" s="6">
        <v>-13599.439847827076</v>
      </c>
      <c r="H32" s="6">
        <v>-12908.704325741299</v>
      </c>
      <c r="I32" s="6">
        <v>-13043.81098057545</v>
      </c>
      <c r="J32" s="6">
        <v>-17103.43511894899</v>
      </c>
      <c r="K32" s="6">
        <v>-17284.229801462036</v>
      </c>
      <c r="L32" s="6">
        <v>-16407.240143106366</v>
      </c>
      <c r="M32" s="6">
        <v>-12463.090380211399</v>
      </c>
      <c r="N32" s="6">
        <v>-12593.59204270066</v>
      </c>
      <c r="O32" s="6">
        <v>-11953.272291001518</v>
      </c>
      <c r="P32" s="6">
        <v>-15842.959018922458</v>
      </c>
      <c r="Q32" s="6">
        <v>-11540.212159038616</v>
      </c>
      <c r="R32" s="15">
        <f t="shared" si="0"/>
        <v>-18810.253672658804</v>
      </c>
      <c r="S32" s="6" t="b">
        <f t="shared" si="2"/>
        <v>0</v>
      </c>
    </row>
    <row r="33" spans="1:19" s="6" customFormat="1" ht="15" x14ac:dyDescent="0.2">
      <c r="A33">
        <f t="shared" si="1"/>
        <v>30</v>
      </c>
      <c r="B33">
        <f>'T20 Base'!E31</f>
        <v>-20828.845382212377</v>
      </c>
      <c r="C33" s="6">
        <v>-15268.646642848005</v>
      </c>
      <c r="D33" s="6">
        <v>-20115.987907835839</v>
      </c>
      <c r="E33" s="6">
        <v>-19116.900179846773</v>
      </c>
      <c r="F33" s="6">
        <v>-19299.879576408392</v>
      </c>
      <c r="G33" s="6">
        <v>-14742.934429609579</v>
      </c>
      <c r="H33" s="6">
        <v>-14008.313928044799</v>
      </c>
      <c r="I33" s="6">
        <v>-14141.356674673478</v>
      </c>
      <c r="J33" s="6">
        <v>-18461.410395052448</v>
      </c>
      <c r="K33" s="6">
        <v>-18638.235587225154</v>
      </c>
      <c r="L33" s="6">
        <v>-17711.086974904858</v>
      </c>
      <c r="M33" s="6">
        <v>-13525.337890682904</v>
      </c>
      <c r="N33" s="6">
        <v>-13653.857387848317</v>
      </c>
      <c r="O33" s="6">
        <v>-12972.721801470889</v>
      </c>
      <c r="P33" s="6">
        <v>-17102.861334089328</v>
      </c>
      <c r="Q33" s="6">
        <v>-12524.945006161111</v>
      </c>
      <c r="R33" s="15">
        <f t="shared" si="0"/>
        <v>-20282.676411355111</v>
      </c>
      <c r="S33" s="6" t="b">
        <f t="shared" si="2"/>
        <v>0</v>
      </c>
    </row>
    <row r="34" spans="1:19" s="6" customFormat="1" ht="15" x14ac:dyDescent="0.2">
      <c r="A34">
        <f t="shared" si="1"/>
        <v>31</v>
      </c>
      <c r="B34">
        <f>'T20 Base'!E32</f>
        <v>-22506.58263542223</v>
      </c>
      <c r="C34" s="6">
        <v>-16587.93256737453</v>
      </c>
      <c r="D34" s="6">
        <v>-21737.77873642452</v>
      </c>
      <c r="E34" s="6">
        <v>-20687.619257271366</v>
      </c>
      <c r="F34" s="6">
        <v>-20857.490777739811</v>
      </c>
      <c r="G34" s="6">
        <v>-16017.644951003</v>
      </c>
      <c r="H34" s="6">
        <v>-15241.416819059483</v>
      </c>
      <c r="I34" s="6">
        <v>-15364.984149903556</v>
      </c>
      <c r="J34" s="6">
        <v>-19979.538993384984</v>
      </c>
      <c r="K34" s="6">
        <v>-20143.712784492494</v>
      </c>
      <c r="L34" s="6">
        <v>-19168.90474652129</v>
      </c>
      <c r="M34" s="6">
        <v>-14716.654980225909</v>
      </c>
      <c r="N34" s="6">
        <v>-14836.030177030509</v>
      </c>
      <c r="O34" s="6">
        <v>-14116.163605858679</v>
      </c>
      <c r="P34" s="6">
        <v>-18511.70263074843</v>
      </c>
      <c r="Q34" s="6">
        <v>-13629.54379438332</v>
      </c>
      <c r="R34" s="15">
        <f t="shared" si="0"/>
        <v>-21919.896005989962</v>
      </c>
      <c r="S34" s="6" t="b">
        <f t="shared" si="2"/>
        <v>0</v>
      </c>
    </row>
    <row r="35" spans="1:19" s="6" customFormat="1" ht="15" x14ac:dyDescent="0.2">
      <c r="A35">
        <f t="shared" si="1"/>
        <v>32</v>
      </c>
      <c r="B35">
        <f>'T20 Base'!E33</f>
        <v>-24355.094880841054</v>
      </c>
      <c r="C35" s="6">
        <v>-18047.023375063975</v>
      </c>
      <c r="D35" s="6">
        <v>-23524.903840387506</v>
      </c>
      <c r="E35" s="6">
        <v>-22419.373624483684</v>
      </c>
      <c r="F35" s="6">
        <v>-22574.17228969045</v>
      </c>
      <c r="G35" s="6">
        <v>-17427.593498565515</v>
      </c>
      <c r="H35" s="6">
        <v>-16606.049887232886</v>
      </c>
      <c r="I35" s="6">
        <v>-16718.602137943588</v>
      </c>
      <c r="J35" s="6">
        <v>-21653.533524129805</v>
      </c>
      <c r="K35" s="6">
        <v>-21803.154319577425</v>
      </c>
      <c r="L35" s="6">
        <v>-20776.640458830083</v>
      </c>
      <c r="M35" s="6">
        <v>-16035.182095168013</v>
      </c>
      <c r="N35" s="6">
        <v>-16143.924143918455</v>
      </c>
      <c r="O35" s="6">
        <v>-15381.853534367156</v>
      </c>
      <c r="P35" s="6">
        <v>-20065.616232466986</v>
      </c>
      <c r="Q35" s="6">
        <v>-14852.355413242467</v>
      </c>
      <c r="R35" s="15">
        <f t="shared" si="0"/>
        <v>-23724.017659991598</v>
      </c>
      <c r="S35" s="6" t="b">
        <f t="shared" si="2"/>
        <v>0</v>
      </c>
    </row>
    <row r="36" spans="1:19" s="6" customFormat="1" ht="15" x14ac:dyDescent="0.2">
      <c r="A36">
        <f t="shared" si="1"/>
        <v>33</v>
      </c>
      <c r="B36">
        <f>'T20 Base'!E34</f>
        <v>-26393.93615572725</v>
      </c>
      <c r="C36" s="6">
        <v>-19663.007723244209</v>
      </c>
      <c r="D36" s="6">
        <v>-25496.349651694403</v>
      </c>
      <c r="E36" s="6">
        <v>-24330.509639951259</v>
      </c>
      <c r="F36" s="6">
        <v>-24468.252009577674</v>
      </c>
      <c r="G36" s="6">
        <v>-18989.345358721759</v>
      </c>
      <c r="H36" s="6">
        <v>-18118.197361002072</v>
      </c>
      <c r="I36" s="6">
        <v>-18218.171399811334</v>
      </c>
      <c r="J36" s="6">
        <v>-23501.200061713025</v>
      </c>
      <c r="K36" s="6">
        <v>-23634.34735370427</v>
      </c>
      <c r="L36" s="6">
        <v>-22551.474100676533</v>
      </c>
      <c r="M36" s="6">
        <v>-17496.409029992432</v>
      </c>
      <c r="N36" s="6">
        <v>-17593.005750753691</v>
      </c>
      <c r="O36" s="6">
        <v>-16784.710740976592</v>
      </c>
      <c r="P36" s="6">
        <v>-21781.268621091294</v>
      </c>
      <c r="Q36" s="6">
        <v>-16207.832783728709</v>
      </c>
      <c r="R36" s="15">
        <f t="shared" si="0"/>
        <v>-25714.183631479962</v>
      </c>
      <c r="S36" s="6" t="b">
        <f t="shared" si="2"/>
        <v>0</v>
      </c>
    </row>
    <row r="37" spans="1:19" s="6" customFormat="1" ht="15" x14ac:dyDescent="0.2">
      <c r="A37">
        <f t="shared" si="1"/>
        <v>34</v>
      </c>
      <c r="B37">
        <f>'T20 Base'!E35</f>
        <v>-28652.286197338799</v>
      </c>
      <c r="C37" s="6">
        <v>-21460.249864180503</v>
      </c>
      <c r="D37" s="6">
        <v>-27680.43005267686</v>
      </c>
      <c r="E37" s="6">
        <v>-26448.496528398278</v>
      </c>
      <c r="F37" s="6">
        <v>-26567.041209229817</v>
      </c>
      <c r="G37" s="6">
        <v>-20726.511091869128</v>
      </c>
      <c r="H37" s="6">
        <v>-19800.740874466355</v>
      </c>
      <c r="I37" s="6">
        <v>-19886.432689204601</v>
      </c>
      <c r="J37" s="6">
        <v>-25549.182265801606</v>
      </c>
      <c r="K37" s="6">
        <v>-25663.781403169498</v>
      </c>
      <c r="L37" s="6">
        <v>-24519.094362686636</v>
      </c>
      <c r="M37" s="6">
        <v>-19122.50293840417</v>
      </c>
      <c r="N37" s="6">
        <v>-19205.305124402228</v>
      </c>
      <c r="O37" s="6">
        <v>-18346.078443409417</v>
      </c>
      <c r="P37" s="6">
        <v>-23683.566550490228</v>
      </c>
      <c r="Q37" s="6">
        <v>-17716.64645544075</v>
      </c>
      <c r="R37" s="15">
        <f t="shared" si="0"/>
        <v>-27918.946084937106</v>
      </c>
      <c r="S37" s="6" t="b">
        <f t="shared" si="2"/>
        <v>0</v>
      </c>
    </row>
    <row r="38" spans="1:19" s="6" customFormat="1" ht="15" x14ac:dyDescent="0.2">
      <c r="A38">
        <f t="shared" si="1"/>
        <v>35</v>
      </c>
      <c r="B38">
        <f>'T20 Base'!E36</f>
        <v>-31144.652609546549</v>
      </c>
      <c r="C38" s="6">
        <v>-23452.764892677624</v>
      </c>
      <c r="D38" s="6">
        <v>-30091.302169415903</v>
      </c>
      <c r="E38" s="6">
        <v>-28787.37057439316</v>
      </c>
      <c r="F38" s="6">
        <v>-28884.283411257809</v>
      </c>
      <c r="G38" s="6">
        <v>-22652.719457337207</v>
      </c>
      <c r="H38" s="6">
        <v>-21667.097690008126</v>
      </c>
      <c r="I38" s="6">
        <v>-21736.564430777675</v>
      </c>
      <c r="J38" s="6">
        <v>-27811.163515076751</v>
      </c>
      <c r="K38" s="6">
        <v>-27904.854951602571</v>
      </c>
      <c r="L38" s="6">
        <v>-26692.769753651974</v>
      </c>
      <c r="M38" s="6">
        <v>-20926.50279418526</v>
      </c>
      <c r="N38" s="6">
        <v>-20993.629280580477</v>
      </c>
      <c r="O38" s="6">
        <v>-20078.555535734278</v>
      </c>
      <c r="P38" s="6">
        <v>-25785.433658684433</v>
      </c>
      <c r="Q38" s="6">
        <v>-19391.033047874775</v>
      </c>
      <c r="R38" s="15">
        <f t="shared" si="0"/>
        <v>-30352.582169440884</v>
      </c>
      <c r="S38" s="6" t="b">
        <f t="shared" si="2"/>
        <v>0</v>
      </c>
    </row>
    <row r="39" spans="1:19" s="6" customFormat="1" ht="15" x14ac:dyDescent="0.2">
      <c r="A39">
        <f t="shared" si="1"/>
        <v>36</v>
      </c>
      <c r="B39">
        <f>'T20 Base'!E37</f>
        <v>-33903.144889123098</v>
      </c>
      <c r="C39" s="6">
        <v>-25668.168182944111</v>
      </c>
      <c r="D39" s="6">
        <v>-32760.177190598017</v>
      </c>
      <c r="E39" s="6">
        <v>-31377.517739152969</v>
      </c>
      <c r="F39" s="6">
        <v>-31450.144454838832</v>
      </c>
      <c r="G39" s="6">
        <v>-24794.766709520929</v>
      </c>
      <c r="H39" s="6">
        <v>-23743.31004930611</v>
      </c>
      <c r="I39" s="6">
        <v>-23794.414294938568</v>
      </c>
      <c r="J39" s="6">
        <v>-30316.663953250136</v>
      </c>
      <c r="K39" s="6">
        <v>-30386.873028017322</v>
      </c>
      <c r="L39" s="6">
        <v>-29101.014422330994</v>
      </c>
      <c r="M39" s="6">
        <v>-22933.668215955026</v>
      </c>
      <c r="N39" s="6">
        <v>-22983.0483505909</v>
      </c>
      <c r="O39" s="6">
        <v>-22006.496288213348</v>
      </c>
      <c r="P39" s="6">
        <v>-28114.556894353336</v>
      </c>
      <c r="Q39" s="6">
        <v>-21254.605488014284</v>
      </c>
      <c r="R39" s="15">
        <f t="shared" si="0"/>
        <v>-33046.556011236993</v>
      </c>
      <c r="S39" s="6" t="b">
        <f t="shared" si="2"/>
        <v>0</v>
      </c>
    </row>
    <row r="40" spans="1:19" s="6" customFormat="1" ht="15" x14ac:dyDescent="0.2">
      <c r="A40">
        <f t="shared" si="1"/>
        <v>37</v>
      </c>
      <c r="B40">
        <f>'T20 Base'!E38</f>
        <v>-36954.840935327928</v>
      </c>
      <c r="C40" s="6">
        <v>-28131.117670010532</v>
      </c>
      <c r="D40" s="6">
        <v>-35713.447356931334</v>
      </c>
      <c r="E40" s="6">
        <v>-34244.855186045446</v>
      </c>
      <c r="F40" s="6">
        <v>-34290.211436850579</v>
      </c>
      <c r="G40" s="6">
        <v>-27176.622682873036</v>
      </c>
      <c r="H40" s="6">
        <v>-26052.825772036067</v>
      </c>
      <c r="I40" s="6">
        <v>-26083.15104865703</v>
      </c>
      <c r="J40" s="6">
        <v>-33090.92411694122</v>
      </c>
      <c r="K40" s="6">
        <v>-33134.754094651253</v>
      </c>
      <c r="L40" s="6">
        <v>-31768.276563638505</v>
      </c>
      <c r="M40" s="6">
        <v>-25166.779645413873</v>
      </c>
      <c r="N40" s="6">
        <v>-25196.071205171418</v>
      </c>
      <c r="O40" s="6">
        <v>-24151.905514469257</v>
      </c>
      <c r="P40" s="6">
        <v>-30694.728144660545</v>
      </c>
      <c r="Q40" s="6">
        <v>-23328.730669529948</v>
      </c>
      <c r="R40" s="15">
        <f t="shared" si="0"/>
        <v>-36027.468773627435</v>
      </c>
      <c r="S40" s="6" t="b">
        <f t="shared" si="2"/>
        <v>0</v>
      </c>
    </row>
    <row r="41" spans="1:19" s="6" customFormat="1" ht="15" x14ac:dyDescent="0.2">
      <c r="A41">
        <f t="shared" si="1"/>
        <v>38</v>
      </c>
      <c r="B41">
        <f>'T20 Base'!E39</f>
        <v>-40293.339849056625</v>
      </c>
      <c r="C41" s="6">
        <v>-30840.931143456906</v>
      </c>
      <c r="D41" s="6">
        <v>-38945.149591643647</v>
      </c>
      <c r="E41" s="6">
        <v>-37384.34267274342</v>
      </c>
      <c r="F41" s="6">
        <v>-37399.004603673515</v>
      </c>
      <c r="G41" s="6">
        <v>-29797.78220520313</v>
      </c>
      <c r="H41" s="6">
        <v>-28595.686747981385</v>
      </c>
      <c r="I41" s="6">
        <v>-28602.459254120888</v>
      </c>
      <c r="J41" s="6">
        <v>-36129.270535814372</v>
      </c>
      <c r="K41" s="6">
        <v>-36143.396105839056</v>
      </c>
      <c r="L41" s="6">
        <v>-34690.286557218664</v>
      </c>
      <c r="M41" s="6">
        <v>-27626.01297033947</v>
      </c>
      <c r="N41" s="6">
        <v>-27632.526046935247</v>
      </c>
      <c r="O41" s="6">
        <v>-26515.101032797942</v>
      </c>
      <c r="P41" s="6">
        <v>-33521.992552826123</v>
      </c>
      <c r="Q41" s="6">
        <v>-25613.832457839373</v>
      </c>
      <c r="R41" s="15">
        <f t="shared" si="0"/>
        <v>-39289.287972147016</v>
      </c>
      <c r="S41" s="6" t="b">
        <f t="shared" si="2"/>
        <v>0</v>
      </c>
    </row>
    <row r="42" spans="1:19" s="6" customFormat="1" ht="15" x14ac:dyDescent="0.2">
      <c r="A42">
        <f t="shared" si="1"/>
        <v>39</v>
      </c>
      <c r="B42">
        <f>'T20 Base'!E40</f>
        <v>-43927.852274972545</v>
      </c>
      <c r="C42" s="6">
        <v>-33808.846068342238</v>
      </c>
      <c r="D42" s="6">
        <v>-42464.453767937921</v>
      </c>
      <c r="E42" s="6">
        <v>-40805.420758602442</v>
      </c>
      <c r="F42" s="6">
        <v>-40785.624815381918</v>
      </c>
      <c r="G42" s="6">
        <v>-32669.288495605291</v>
      </c>
      <c r="H42" s="6">
        <v>-31382.990937045623</v>
      </c>
      <c r="I42" s="6">
        <v>-31363.143813314011</v>
      </c>
      <c r="J42" s="6">
        <v>-39441.063157432334</v>
      </c>
      <c r="K42" s="6">
        <v>-39421.826331034092</v>
      </c>
      <c r="L42" s="6">
        <v>-37876.29215837505</v>
      </c>
      <c r="M42" s="6">
        <v>-30322.253365727163</v>
      </c>
      <c r="N42" s="6">
        <v>-30303.012022983225</v>
      </c>
      <c r="O42" s="6">
        <v>-29106.710342904513</v>
      </c>
      <c r="P42" s="6">
        <v>-36605.491213011956</v>
      </c>
      <c r="Q42" s="6">
        <v>-28120.318380120782</v>
      </c>
      <c r="R42" s="15">
        <f t="shared" si="0"/>
        <v>-42841.226113264885</v>
      </c>
      <c r="S42" s="6" t="b">
        <f t="shared" si="2"/>
        <v>0</v>
      </c>
    </row>
    <row r="43" spans="1:19" s="6" customFormat="1" ht="15" x14ac:dyDescent="0.2">
      <c r="A43">
        <f t="shared" si="1"/>
        <v>40</v>
      </c>
      <c r="B43">
        <f>'T20 Base'!E41</f>
        <v>-47889.070337873796</v>
      </c>
      <c r="C43" s="6">
        <v>-37062.880470640528</v>
      </c>
      <c r="D43" s="6">
        <v>-46301.368764259998</v>
      </c>
      <c r="E43" s="6">
        <v>-44537.488147053366</v>
      </c>
      <c r="F43" s="6">
        <v>-44479.268980259338</v>
      </c>
      <c r="G43" s="6">
        <v>-35818.45102500591</v>
      </c>
      <c r="H43" s="6">
        <v>-34441.417014272149</v>
      </c>
      <c r="I43" s="6">
        <v>-34391.682154826347</v>
      </c>
      <c r="J43" s="6">
        <v>-43055.017228754354</v>
      </c>
      <c r="K43" s="6">
        <v>-42998.559875260042</v>
      </c>
      <c r="L43" s="6">
        <v>-41354.199786717902</v>
      </c>
      <c r="M43" s="6">
        <v>-33281.485163639059</v>
      </c>
      <c r="N43" s="6">
        <v>-33233.315571678751</v>
      </c>
      <c r="O43" s="6">
        <v>-31951.904526949897</v>
      </c>
      <c r="P43" s="6">
        <v>-39972.453983078347</v>
      </c>
      <c r="Q43" s="6">
        <v>-30872.685760412554</v>
      </c>
      <c r="R43" s="15">
        <f t="shared" si="0"/>
        <v>-46713.486339875257</v>
      </c>
      <c r="S43" s="6" t="b">
        <f t="shared" si="2"/>
        <v>0</v>
      </c>
    </row>
    <row r="44" spans="1:19" s="6" customFormat="1" ht="15" x14ac:dyDescent="0.2">
      <c r="A44">
        <f t="shared" si="1"/>
        <v>41</v>
      </c>
      <c r="B44">
        <f>'T20 Base'!E42</f>
        <v>-52239.413795962762</v>
      </c>
      <c r="C44" s="6">
        <v>-40657.728329400845</v>
      </c>
      <c r="D44" s="6">
        <v>-50516.733472028543</v>
      </c>
      <c r="E44" s="6">
        <v>-48665.434250682672</v>
      </c>
      <c r="F44" s="6">
        <v>-48538.921111953307</v>
      </c>
      <c r="G44" s="6">
        <v>-39298.464495623077</v>
      </c>
      <c r="H44" s="6">
        <v>-37844.732073904575</v>
      </c>
      <c r="I44" s="6">
        <v>-37739.521541185204</v>
      </c>
      <c r="J44" s="6">
        <v>-47053.71087827404</v>
      </c>
      <c r="K44" s="6">
        <v>-46931.041366108817</v>
      </c>
      <c r="L44" s="6">
        <v>-45203.892569732903</v>
      </c>
      <c r="M44" s="6">
        <v>-36575.340198819948</v>
      </c>
      <c r="N44" s="6">
        <v>-36473.44283039069</v>
      </c>
      <c r="O44" s="6">
        <v>-35119.838104982744</v>
      </c>
      <c r="P44" s="6">
        <v>-43700.540473161862</v>
      </c>
      <c r="Q44" s="6">
        <v>-33938.054897675909</v>
      </c>
      <c r="R44" s="15">
        <f t="shared" si="0"/>
        <v>-50968.996919739657</v>
      </c>
      <c r="S44" s="6" t="b">
        <f t="shared" si="2"/>
        <v>0</v>
      </c>
    </row>
    <row r="45" spans="1:19" s="6" customFormat="1" ht="15" x14ac:dyDescent="0.2">
      <c r="A45">
        <f t="shared" si="1"/>
        <v>42</v>
      </c>
      <c r="B45">
        <f>'T20 Base'!E43</f>
        <v>-56989.521463296056</v>
      </c>
      <c r="C45" s="6">
        <v>-44607.658883434335</v>
      </c>
      <c r="D45" s="6">
        <v>-55121.320180311559</v>
      </c>
      <c r="E45" s="6">
        <v>-53178.493371253433</v>
      </c>
      <c r="F45" s="6">
        <v>-52975.467315424939</v>
      </c>
      <c r="G45" s="6">
        <v>-43123.468464323814</v>
      </c>
      <c r="H45" s="6">
        <v>-41588.500586832037</v>
      </c>
      <c r="I45" s="6">
        <v>-41420.623874457866</v>
      </c>
      <c r="J45" s="6">
        <v>-51427.125884695364</v>
      </c>
      <c r="K45" s="6">
        <v>-51230.218253241401</v>
      </c>
      <c r="L45" s="6">
        <v>-49416.178485915778</v>
      </c>
      <c r="M45" s="6">
        <v>-40199.81568052771</v>
      </c>
      <c r="N45" s="6">
        <v>-40037.188619189168</v>
      </c>
      <c r="O45" s="6">
        <v>-38606.980870245316</v>
      </c>
      <c r="P45" s="6">
        <v>-47781.205036652093</v>
      </c>
      <c r="Q45" s="6">
        <v>-37313.260688522314</v>
      </c>
      <c r="R45" s="15">
        <f t="shared" si="0"/>
        <v>-55617.105581407988</v>
      </c>
      <c r="S45" s="6" t="b">
        <f t="shared" si="2"/>
        <v>0</v>
      </c>
    </row>
    <row r="46" spans="1:19" s="6" customFormat="1" ht="15" x14ac:dyDescent="0.2">
      <c r="A46">
        <f t="shared" si="1"/>
        <v>43</v>
      </c>
      <c r="B46">
        <f>'T20 Base'!E44</f>
        <v>-62140.282162719966</v>
      </c>
      <c r="C46" s="6">
        <v>-48917.658653438273</v>
      </c>
      <c r="D46" s="6">
        <v>-60116.471746429983</v>
      </c>
      <c r="E46" s="6">
        <v>-58077.69182093627</v>
      </c>
      <c r="F46" s="6">
        <v>-57790.733578739651</v>
      </c>
      <c r="G46" s="6">
        <v>-47298.640792827799</v>
      </c>
      <c r="H46" s="6">
        <v>-45677.557550885103</v>
      </c>
      <c r="I46" s="6">
        <v>-45440.357298608418</v>
      </c>
      <c r="J46" s="6">
        <v>-56176.692659222557</v>
      </c>
      <c r="K46" s="6">
        <v>-55898.279006959907</v>
      </c>
      <c r="L46" s="6">
        <v>-53992.916858020952</v>
      </c>
      <c r="M46" s="6">
        <v>-44159.907144886158</v>
      </c>
      <c r="N46" s="6">
        <v>-43930.052563313926</v>
      </c>
      <c r="O46" s="6">
        <v>-42418.485980683276</v>
      </c>
      <c r="P46" s="6">
        <v>-52216.627915440113</v>
      </c>
      <c r="Q46" s="6">
        <v>-41003.563379382744</v>
      </c>
      <c r="R46" s="15">
        <f t="shared" si="0"/>
        <v>-60658.98108635001</v>
      </c>
      <c r="S46" s="6" t="b">
        <f t="shared" si="2"/>
        <v>0</v>
      </c>
    </row>
    <row r="47" spans="1:19" s="6" customFormat="1" ht="15" x14ac:dyDescent="0.2">
      <c r="A47">
        <f t="shared" si="1"/>
        <v>44</v>
      </c>
      <c r="B47">
        <f>'T20 Base'!E45</f>
        <v>-67714.186231435524</v>
      </c>
      <c r="C47" s="6">
        <v>-53612.32340640542</v>
      </c>
      <c r="D47" s="6">
        <v>-65524.579991852792</v>
      </c>
      <c r="E47" s="6">
        <v>-63385.681361582872</v>
      </c>
      <c r="F47" s="6">
        <v>-63006.948040116607</v>
      </c>
      <c r="G47" s="6">
        <v>-51848.229949449058</v>
      </c>
      <c r="H47" s="6">
        <v>-50136.187407384496</v>
      </c>
      <c r="I47" s="6">
        <v>-49822.533450719078</v>
      </c>
      <c r="J47" s="6">
        <v>-61324.89649584447</v>
      </c>
      <c r="K47" s="6">
        <v>-60957.278533426426</v>
      </c>
      <c r="L47" s="6">
        <v>-58956.355602428986</v>
      </c>
      <c r="M47" s="6">
        <v>-48479.513211596961</v>
      </c>
      <c r="N47" s="6">
        <v>-48175.461074822422</v>
      </c>
      <c r="O47" s="6">
        <v>-46577.774678537331</v>
      </c>
      <c r="P47" s="6">
        <v>-57028.827371827181</v>
      </c>
      <c r="Q47" s="6">
        <v>-45031.968964323336</v>
      </c>
      <c r="R47" s="15">
        <f t="shared" si="0"/>
        <v>-66117.07182490149</v>
      </c>
      <c r="S47" s="6" t="b">
        <f t="shared" si="2"/>
        <v>0</v>
      </c>
    </row>
    <row r="48" spans="1:19" s="6" customFormat="1" ht="15" x14ac:dyDescent="0.2">
      <c r="A48">
        <f t="shared" si="1"/>
        <v>45</v>
      </c>
      <c r="B48">
        <f>'T20 Base'!E46</f>
        <v>-73727.181385150296</v>
      </c>
      <c r="C48" s="6">
        <v>-58710.773894091675</v>
      </c>
      <c r="D48" s="6">
        <v>-71361.768363858762</v>
      </c>
      <c r="E48" s="6">
        <v>-69118.888750551472</v>
      </c>
      <c r="F48" s="6">
        <v>-68640.3822389782</v>
      </c>
      <c r="G48" s="6">
        <v>-56791.247735315432</v>
      </c>
      <c r="H48" s="6">
        <v>-54983.498345806802</v>
      </c>
      <c r="I48" s="6">
        <v>-54585.997034751366</v>
      </c>
      <c r="J48" s="6">
        <v>-66888.258991672308</v>
      </c>
      <c r="K48" s="6">
        <v>-66423.566006155233</v>
      </c>
      <c r="L48" s="6">
        <v>-64323.075750539785</v>
      </c>
      <c r="M48" s="6">
        <v>-53177.580988787027</v>
      </c>
      <c r="N48" s="6">
        <v>-52792.089745889512</v>
      </c>
      <c r="O48" s="6">
        <v>-51103.570935529046</v>
      </c>
      <c r="P48" s="6">
        <v>-62234.393426422939</v>
      </c>
      <c r="Q48" s="6">
        <v>-49416.989803794473</v>
      </c>
      <c r="R48" s="15">
        <f t="shared" si="0"/>
        <v>-72007.462439615978</v>
      </c>
      <c r="S48" s="6" t="b">
        <f t="shared" si="2"/>
        <v>0</v>
      </c>
    </row>
    <row r="49" spans="1:19" s="6" customFormat="1" ht="15" x14ac:dyDescent="0.2">
      <c r="A49">
        <f t="shared" si="1"/>
        <v>46</v>
      </c>
      <c r="B49">
        <f>'T20 Base'!E47</f>
        <v>-80213.378949642763</v>
      </c>
      <c r="C49" s="6">
        <v>-64248.221832741438</v>
      </c>
      <c r="D49" s="6">
        <v>-77661.918268511465</v>
      </c>
      <c r="E49" s="6">
        <v>-75311.274617225776</v>
      </c>
      <c r="F49" s="6">
        <v>-74724.58593789085</v>
      </c>
      <c r="G49" s="6">
        <v>-62162.407218777305</v>
      </c>
      <c r="H49" s="6">
        <v>-60254.073282599464</v>
      </c>
      <c r="I49" s="6">
        <v>-59764.835834406389</v>
      </c>
      <c r="J49" s="6">
        <v>-72900.430987794534</v>
      </c>
      <c r="K49" s="6">
        <v>-72330.367587152199</v>
      </c>
      <c r="L49" s="6">
        <v>-70126.310237468933</v>
      </c>
      <c r="M49" s="6">
        <v>-58288.147540746715</v>
      </c>
      <c r="N49" s="6">
        <v>-57813.47617582597</v>
      </c>
      <c r="O49" s="6">
        <v>-56029.237203218334</v>
      </c>
      <c r="P49" s="6">
        <v>-67866.169714459378</v>
      </c>
      <c r="Q49" s="6">
        <v>-54191.401973371714</v>
      </c>
      <c r="R49" s="15">
        <f t="shared" si="0"/>
        <v>-78364.11670490542</v>
      </c>
      <c r="S49" s="6" t="b">
        <f t="shared" si="2"/>
        <v>0</v>
      </c>
    </row>
    <row r="50" spans="1:19" s="6" customFormat="1" ht="15" x14ac:dyDescent="0.2">
      <c r="A50">
        <f t="shared" si="1"/>
        <v>47</v>
      </c>
      <c r="B50">
        <f>'T20 Base'!E48</f>
        <v>-87173.56851007021</v>
      </c>
      <c r="C50" s="6">
        <v>-70231.998407333696</v>
      </c>
      <c r="D50" s="6">
        <v>-84426.637691364958</v>
      </c>
      <c r="E50" s="6">
        <v>-81965.153105240097</v>
      </c>
      <c r="F50" s="6">
        <v>-81262.046392986653</v>
      </c>
      <c r="G50" s="6">
        <v>-67969.46359368581</v>
      </c>
      <c r="H50" s="6">
        <v>-65956.111093369516</v>
      </c>
      <c r="I50" s="6">
        <v>-65367.240671222273</v>
      </c>
      <c r="J50" s="6">
        <v>-79364.425050850143</v>
      </c>
      <c r="K50" s="6">
        <v>-78680.836870357511</v>
      </c>
      <c r="L50" s="6">
        <v>-76369.81688133518</v>
      </c>
      <c r="M50" s="6">
        <v>-63819.74590512643</v>
      </c>
      <c r="N50" s="6">
        <v>-63248.124579493255</v>
      </c>
      <c r="O50" s="6">
        <v>-61363.64299263127</v>
      </c>
      <c r="P50" s="6">
        <v>-73928.474557470036</v>
      </c>
      <c r="Q50" s="6">
        <v>-59364.311020978188</v>
      </c>
      <c r="R50" s="15">
        <f t="shared" si="0"/>
        <v>-85188.406927428223</v>
      </c>
      <c r="S50" s="6" t="b">
        <f t="shared" si="2"/>
        <v>0</v>
      </c>
    </row>
    <row r="51" spans="1:19" s="6" customFormat="1" ht="15" x14ac:dyDescent="0.2">
      <c r="A51">
        <f t="shared" si="1"/>
        <v>48</v>
      </c>
      <c r="B51">
        <f>'T20 Base'!E49</f>
        <v>-94598.484280844626</v>
      </c>
      <c r="C51" s="6">
        <v>-76662.495248646825</v>
      </c>
      <c r="D51" s="6">
        <v>-91647.871279738363</v>
      </c>
      <c r="E51" s="6">
        <v>-89073.817062546019</v>
      </c>
      <c r="F51" s="6">
        <v>-88246.035862769771</v>
      </c>
      <c r="G51" s="6">
        <v>-74213.532616421711</v>
      </c>
      <c r="H51" s="6">
        <v>-72091.668634990696</v>
      </c>
      <c r="I51" s="6">
        <v>-71395.103509324807</v>
      </c>
      <c r="J51" s="6">
        <v>-86274.591165697624</v>
      </c>
      <c r="K51" s="6">
        <v>-85469.275277173831</v>
      </c>
      <c r="L51" s="6">
        <v>-83049.100437611924</v>
      </c>
      <c r="M51" s="6">
        <v>-69775.037851969741</v>
      </c>
      <c r="N51" s="6">
        <v>-69098.513878319849</v>
      </c>
      <c r="O51" s="6">
        <v>-67110.093329376046</v>
      </c>
      <c r="P51" s="6">
        <v>-80417.704069977961</v>
      </c>
      <c r="Q51" s="6">
        <v>-64939.50405948492</v>
      </c>
      <c r="R51" s="15">
        <f t="shared" si="0"/>
        <v>-92471.956863720159</v>
      </c>
      <c r="S51" s="6" t="b">
        <f t="shared" si="2"/>
        <v>0</v>
      </c>
    </row>
    <row r="52" spans="1:19" s="6" customFormat="1" ht="15" x14ac:dyDescent="0.2">
      <c r="A52">
        <f t="shared" si="1"/>
        <v>49</v>
      </c>
      <c r="B52">
        <f>'T20 Base'!E50</f>
        <v>-102475.26730354593</v>
      </c>
      <c r="C52" s="6">
        <v>-83537.002092662122</v>
      </c>
      <c r="D52" s="6">
        <v>-99314.128758890365</v>
      </c>
      <c r="E52" s="6">
        <v>-96627.232643734984</v>
      </c>
      <c r="F52" s="6">
        <v>-95666.573983477399</v>
      </c>
      <c r="G52" s="6">
        <v>-80892.787123294649</v>
      </c>
      <c r="H52" s="6">
        <v>-78659.976329557088</v>
      </c>
      <c r="I52" s="6">
        <v>-77847.553677630931</v>
      </c>
      <c r="J52" s="6">
        <v>-93622.104391259592</v>
      </c>
      <c r="K52" s="6">
        <v>-92686.879969780071</v>
      </c>
      <c r="L52" s="6">
        <v>-90156.664841072314</v>
      </c>
      <c r="M52" s="6">
        <v>-76154.007086374841</v>
      </c>
      <c r="N52" s="6">
        <v>-75364.504945930355</v>
      </c>
      <c r="O52" s="6">
        <v>-73269.383011820799</v>
      </c>
      <c r="P52" s="6">
        <v>-87327.394696162344</v>
      </c>
      <c r="Q52" s="6">
        <v>-70918.392260997789</v>
      </c>
      <c r="R52" s="15">
        <f t="shared" si="0"/>
        <v>-100202.9054636529</v>
      </c>
      <c r="S52" s="6" t="b">
        <f t="shared" si="2"/>
        <v>0</v>
      </c>
    </row>
    <row r="53" spans="1:19" s="6" customFormat="1" ht="15" x14ac:dyDescent="0.2">
      <c r="A53">
        <f t="shared" si="1"/>
        <v>50</v>
      </c>
      <c r="B53">
        <f>'T20 Base'!E51</f>
        <v>-110840.00667896123</v>
      </c>
      <c r="C53" s="6">
        <v>-90894.210354249051</v>
      </c>
      <c r="D53" s="6">
        <v>-107461.66003030757</v>
      </c>
      <c r="E53" s="6">
        <v>-104661.93225986105</v>
      </c>
      <c r="F53" s="6">
        <v>-103560.00574621436</v>
      </c>
      <c r="G53" s="6">
        <v>-88045.729268547191</v>
      </c>
      <c r="H53" s="6">
        <v>-85699.586077236178</v>
      </c>
      <c r="I53" s="6">
        <v>-84762.797457419496</v>
      </c>
      <c r="J53" s="6">
        <v>-101443.5340135343</v>
      </c>
      <c r="K53" s="6">
        <v>-100370.00068059139</v>
      </c>
      <c r="L53" s="6">
        <v>-97729.037124116381</v>
      </c>
      <c r="M53" s="6">
        <v>-82994.922793211153</v>
      </c>
      <c r="N53" s="6">
        <v>-82084.000505204895</v>
      </c>
      <c r="O53" s="6">
        <v>-79879.383765843464</v>
      </c>
      <c r="P53" s="6">
        <v>-94693.970786074671</v>
      </c>
      <c r="Q53" s="6">
        <v>-77338.465919716269</v>
      </c>
      <c r="R53" s="15">
        <f t="shared" si="0"/>
        <v>-108417.45294142941</v>
      </c>
      <c r="S53" s="6" t="b">
        <f t="shared" si="2"/>
        <v>0</v>
      </c>
    </row>
    <row r="54" spans="1:19" s="6" customFormat="1" ht="15" x14ac:dyDescent="0.2">
      <c r="A54">
        <f t="shared" si="1"/>
        <v>51</v>
      </c>
      <c r="B54">
        <f>'T20 Base'!E52</f>
        <v>-119722.68452867623</v>
      </c>
      <c r="C54" s="6">
        <v>-98769.295252620272</v>
      </c>
      <c r="D54" s="6">
        <v>-116121.00978407127</v>
      </c>
      <c r="E54" s="6">
        <v>-113257.27058626083</v>
      </c>
      <c r="F54" s="6">
        <v>-111957.42311999586</v>
      </c>
      <c r="G54" s="6">
        <v>-95707.650180977143</v>
      </c>
      <c r="H54" s="6">
        <v>-93291.320298308026</v>
      </c>
      <c r="I54" s="6">
        <v>-92176.169430330396</v>
      </c>
      <c r="J54" s="6">
        <v>-109817.59771201097</v>
      </c>
      <c r="K54" s="6">
        <v>-108550.09396039303</v>
      </c>
      <c r="L54" s="6">
        <v>-105844.06579809726</v>
      </c>
      <c r="M54" s="6">
        <v>-90377.48233880625</v>
      </c>
      <c r="N54" s="6">
        <v>-89292.298332718667</v>
      </c>
      <c r="O54" s="6">
        <v>-87018.386657351468</v>
      </c>
      <c r="P54" s="6">
        <v>-102594.46324824395</v>
      </c>
      <c r="Q54" s="6">
        <v>-84276.781237812669</v>
      </c>
      <c r="R54" s="15">
        <f t="shared" si="0"/>
        <v>-117149.11194921727</v>
      </c>
      <c r="S54" s="6" t="b">
        <f t="shared" si="2"/>
        <v>0</v>
      </c>
    </row>
    <row r="55" spans="1:19" s="6" customFormat="1" ht="15" x14ac:dyDescent="0.2">
      <c r="A55">
        <f t="shared" si="1"/>
        <v>52</v>
      </c>
      <c r="B55">
        <f>'T20 Base'!E53</f>
        <v>-129169.85970421121</v>
      </c>
      <c r="C55" s="6">
        <v>-107212.9057339859</v>
      </c>
      <c r="D55" s="6">
        <v>-125339.15057069801</v>
      </c>
      <c r="E55" s="6">
        <v>-122415.91196896746</v>
      </c>
      <c r="F55" s="6">
        <v>-120906.15276506689</v>
      </c>
      <c r="G55" s="6">
        <v>-103929.13494560434</v>
      </c>
      <c r="H55" s="6">
        <v>-101444.76213215517</v>
      </c>
      <c r="I55" s="6">
        <v>-100138.07088946759</v>
      </c>
      <c r="J55" s="6">
        <v>-118748.31396180073</v>
      </c>
      <c r="K55" s="6">
        <v>-117274.67560364533</v>
      </c>
      <c r="L55" s="6">
        <v>-114507.23877582353</v>
      </c>
      <c r="M55" s="6">
        <v>-98312.190518134768</v>
      </c>
      <c r="N55" s="6">
        <v>-97039.561178189848</v>
      </c>
      <c r="O55" s="6">
        <v>-94697.871249849646</v>
      </c>
      <c r="P55" s="6">
        <v>-111035.48444993007</v>
      </c>
      <c r="Q55" s="6">
        <v>-91745.542752989291</v>
      </c>
      <c r="R55" s="15">
        <f t="shared" si="0"/>
        <v>-126441.81825999689</v>
      </c>
      <c r="S55" s="6" t="b">
        <f t="shared" si="2"/>
        <v>0</v>
      </c>
    </row>
    <row r="56" spans="1:19" s="6" customFormat="1" ht="15" x14ac:dyDescent="0.2">
      <c r="A56">
        <f t="shared" si="1"/>
        <v>53</v>
      </c>
      <c r="B56">
        <f>'T20 Base'!E54</f>
        <v>-139213.74049688815</v>
      </c>
      <c r="C56" s="6">
        <v>-116266.48149517131</v>
      </c>
      <c r="D56" s="6">
        <v>-135149.47792960779</v>
      </c>
      <c r="E56" s="6">
        <v>-132171.22561346859</v>
      </c>
      <c r="F56" s="6">
        <v>-130440.82137120841</v>
      </c>
      <c r="G56" s="6">
        <v>-112752.16150946099</v>
      </c>
      <c r="H56" s="6">
        <v>-110201.69463188527</v>
      </c>
      <c r="I56" s="6">
        <v>-108690.97152718618</v>
      </c>
      <c r="J56" s="6">
        <v>-128270.06706086961</v>
      </c>
      <c r="K56" s="6">
        <v>-126579.26462806661</v>
      </c>
      <c r="L56" s="6">
        <v>-123753.97704265387</v>
      </c>
      <c r="M56" s="6">
        <v>-106841.22560018962</v>
      </c>
      <c r="N56" s="6">
        <v>-105368.556212404</v>
      </c>
      <c r="O56" s="6">
        <v>-102960.34912166752</v>
      </c>
      <c r="P56" s="6">
        <v>-120053.19272458857</v>
      </c>
      <c r="Q56" s="6">
        <v>-99787.435695522916</v>
      </c>
      <c r="R56" s="15">
        <f t="shared" si="0"/>
        <v>-136328.54347519064</v>
      </c>
      <c r="S56" s="6" t="b">
        <f t="shared" si="2"/>
        <v>0</v>
      </c>
    </row>
    <row r="57" spans="1:19" s="6" customFormat="1" ht="15" x14ac:dyDescent="0.2">
      <c r="A57">
        <f t="shared" si="1"/>
        <v>54</v>
      </c>
      <c r="B57">
        <f>'T20 Base'!E55</f>
        <v>-149885.97219250066</v>
      </c>
      <c r="C57" s="6">
        <v>-125972.75426717034</v>
      </c>
      <c r="D57" s="6">
        <v>-145585.24477460468</v>
      </c>
      <c r="E57" s="6">
        <v>-142557.72089232822</v>
      </c>
      <c r="F57" s="6">
        <v>-140596.38105654597</v>
      </c>
      <c r="G57" s="6">
        <v>-122220.33989207946</v>
      </c>
      <c r="H57" s="6">
        <v>-119606.66808655774</v>
      </c>
      <c r="I57" s="6">
        <v>-117879.34425863216</v>
      </c>
      <c r="J57" s="6">
        <v>-138418.74506354445</v>
      </c>
      <c r="K57" s="6">
        <v>-136500.07306850783</v>
      </c>
      <c r="L57" s="6">
        <v>-133621.60605660663</v>
      </c>
      <c r="M57" s="6">
        <v>-116009.81438250534</v>
      </c>
      <c r="N57" s="6">
        <v>-114324.33936918205</v>
      </c>
      <c r="O57" s="6">
        <v>-111851.6832681786</v>
      </c>
      <c r="P57" s="6">
        <v>-129685.96217851021</v>
      </c>
      <c r="Q57" s="6">
        <v>-108448.72623537466</v>
      </c>
      <c r="R57" s="15">
        <f t="shared" si="0"/>
        <v>-146842.04827181911</v>
      </c>
      <c r="S57" s="6" t="b">
        <f t="shared" si="2"/>
        <v>0</v>
      </c>
    </row>
    <row r="58" spans="1:19" s="6" customFormat="1" ht="15" x14ac:dyDescent="0.2">
      <c r="A58">
        <f t="shared" si="1"/>
        <v>55</v>
      </c>
      <c r="B58">
        <f>'T20 Base'!E56</f>
        <v>-161257.82885735776</v>
      </c>
      <c r="C58" s="6">
        <v>-136411.93496724256</v>
      </c>
      <c r="D58" s="6">
        <v>-156719.02441192878</v>
      </c>
      <c r="E58" s="6">
        <v>-153649.01041594974</v>
      </c>
      <c r="F58" s="6">
        <v>-151446.6978797504</v>
      </c>
      <c r="G58" s="6">
        <v>-132414.3584435696</v>
      </c>
      <c r="H58" s="6">
        <v>-129741.06808003137</v>
      </c>
      <c r="I58" s="6">
        <v>-127784.2305026674</v>
      </c>
      <c r="J58" s="6">
        <v>-149268.98737782976</v>
      </c>
      <c r="K58" s="6">
        <v>-147111.85285167943</v>
      </c>
      <c r="L58" s="6">
        <v>-144185.74738150655</v>
      </c>
      <c r="M58" s="6">
        <v>-125899.58240693189</v>
      </c>
      <c r="N58" s="6">
        <v>-123988.0799177982</v>
      </c>
      <c r="O58" s="6">
        <v>-121453.58658854669</v>
      </c>
      <c r="P58" s="6">
        <v>-140010.05046467049</v>
      </c>
      <c r="Q58" s="6">
        <v>-117811.04531448982</v>
      </c>
      <c r="R58" s="15">
        <f t="shared" si="0"/>
        <v>-158054.48578854033</v>
      </c>
      <c r="S58" s="6" t="b">
        <f t="shared" si="2"/>
        <v>0</v>
      </c>
    </row>
    <row r="59" spans="1:19" s="6" customFormat="1" ht="15" x14ac:dyDescent="0.2">
      <c r="A59">
        <f t="shared" si="1"/>
        <v>56</v>
      </c>
      <c r="B59">
        <f>'T20 Base'!E57</f>
        <v>-173351.33897246729</v>
      </c>
      <c r="C59" s="6">
        <v>-147623.46768614577</v>
      </c>
      <c r="D59" s="6">
        <v>-168575.88979116449</v>
      </c>
      <c r="E59" s="6">
        <v>-165472.01103839552</v>
      </c>
      <c r="F59" s="6">
        <v>-163020.16383732861</v>
      </c>
      <c r="G59" s="6">
        <v>-143375.75294960875</v>
      </c>
      <c r="H59" s="6">
        <v>-140647.8947162875</v>
      </c>
      <c r="I59" s="6">
        <v>-138449.37405955154</v>
      </c>
      <c r="J59" s="6">
        <v>-160850.43793024251</v>
      </c>
      <c r="K59" s="6">
        <v>-158445.54469473052</v>
      </c>
      <c r="L59" s="6">
        <v>-155478.9953631814</v>
      </c>
      <c r="M59" s="6">
        <v>-136555.3194009882</v>
      </c>
      <c r="N59" s="6">
        <v>-134405.15694684541</v>
      </c>
      <c r="O59" s="6">
        <v>-131812.71305627751</v>
      </c>
      <c r="P59" s="6">
        <v>-151060.2987883618</v>
      </c>
      <c r="Q59" s="6">
        <v>-127922.40603403587</v>
      </c>
      <c r="R59" s="15">
        <f t="shared" si="0"/>
        <v>-169989.9624030116</v>
      </c>
      <c r="S59" s="6" t="b">
        <f t="shared" si="2"/>
        <v>0</v>
      </c>
    </row>
    <row r="60" spans="1:19" s="6" customFormat="1" ht="15" x14ac:dyDescent="0.2">
      <c r="A60">
        <f t="shared" si="1"/>
        <v>57</v>
      </c>
      <c r="B60">
        <f>'T20 Base'!E58</f>
        <v>-186174.75508669269</v>
      </c>
      <c r="C60" s="6">
        <v>-159636.39823746376</v>
      </c>
      <c r="D60" s="6">
        <v>-181168.05199502499</v>
      </c>
      <c r="E60" s="6">
        <v>-178041.05179218174</v>
      </c>
      <c r="F60" s="6">
        <v>-175333.36480771203</v>
      </c>
      <c r="G60" s="6">
        <v>-155136.5371950944</v>
      </c>
      <c r="H60" s="6">
        <v>-152360.91616505766</v>
      </c>
      <c r="I60" s="6">
        <v>-149909.9914253891</v>
      </c>
      <c r="J60" s="6">
        <v>-173181.04065073602</v>
      </c>
      <c r="K60" s="6">
        <v>-170521.1434794385</v>
      </c>
      <c r="L60" s="6">
        <v>-167523.26453693578</v>
      </c>
      <c r="M60" s="6">
        <v>-148013.41469960974</v>
      </c>
      <c r="N60" s="6">
        <v>-145613.21950203596</v>
      </c>
      <c r="O60" s="6">
        <v>-142968.25638777539</v>
      </c>
      <c r="P60" s="6">
        <v>-162861.69583427208</v>
      </c>
      <c r="Q60" s="6">
        <v>-138824.11184604524</v>
      </c>
      <c r="R60" s="15">
        <f t="shared" si="0"/>
        <v>-182659.4165861746</v>
      </c>
      <c r="S60" s="6" t="b">
        <f t="shared" si="2"/>
        <v>0</v>
      </c>
    </row>
    <row r="61" spans="1:19" s="6" customFormat="1" ht="15" x14ac:dyDescent="0.2">
      <c r="A61">
        <f t="shared" si="1"/>
        <v>58</v>
      </c>
      <c r="B61">
        <f>'T20 Base'!E59</f>
        <v>-199765.31194952936</v>
      </c>
      <c r="C61" s="6">
        <v>-172505.9022303028</v>
      </c>
      <c r="D61" s="6">
        <v>-194536.75850770954</v>
      </c>
      <c r="E61" s="6">
        <v>-191398.81186744646</v>
      </c>
      <c r="F61" s="6">
        <v>-188431.96748121566</v>
      </c>
      <c r="G61" s="6">
        <v>-167754.96375302286</v>
      </c>
      <c r="H61" s="6">
        <v>-164939.59198934975</v>
      </c>
      <c r="I61" s="6">
        <v>-162227.63099090828</v>
      </c>
      <c r="J61" s="6">
        <v>-186307.13927527471</v>
      </c>
      <c r="K61" s="6">
        <v>-183387.74264424684</v>
      </c>
      <c r="L61" s="6">
        <v>-180368.90386975772</v>
      </c>
      <c r="M61" s="6">
        <v>-160336.03501563804</v>
      </c>
      <c r="N61" s="6">
        <v>-157676.29546250211</v>
      </c>
      <c r="O61" s="6">
        <v>-154985.25195533753</v>
      </c>
      <c r="P61" s="6">
        <v>-175467.67122465052</v>
      </c>
      <c r="Q61" s="6">
        <v>-150583.32978436115</v>
      </c>
      <c r="R61" s="15">
        <f t="shared" si="0"/>
        <v>-196102.72917367861</v>
      </c>
      <c r="S61" s="6" t="b">
        <f t="shared" si="2"/>
        <v>0</v>
      </c>
    </row>
    <row r="62" spans="1:19" s="6" customFormat="1" ht="15" x14ac:dyDescent="0.2">
      <c r="A62">
        <f t="shared" si="1"/>
        <v>59</v>
      </c>
      <c r="B62">
        <f>'T20 Base'!E60</f>
        <v>-214089.3995887143</v>
      </c>
      <c r="C62" s="6">
        <v>-186223.55896080006</v>
      </c>
      <c r="D62" s="6">
        <v>-208654.28496248287</v>
      </c>
      <c r="E62" s="6">
        <v>-205519.75313306189</v>
      </c>
      <c r="F62" s="6">
        <v>-202294.9163737639</v>
      </c>
      <c r="G62" s="6">
        <v>-181227.72404812174</v>
      </c>
      <c r="H62" s="6">
        <v>-178382.65311021122</v>
      </c>
      <c r="I62" s="6">
        <v>-175404.67361261559</v>
      </c>
      <c r="J62" s="6">
        <v>-200208.7651539621</v>
      </c>
      <c r="K62" s="6">
        <v>-197029.61754504187</v>
      </c>
      <c r="L62" s="6">
        <v>-194002.22263034343</v>
      </c>
      <c r="M62" s="6">
        <v>-173526.6324355843</v>
      </c>
      <c r="N62" s="6">
        <v>-170601.23272081758</v>
      </c>
      <c r="O62" s="6">
        <v>-167872.37916033313</v>
      </c>
      <c r="P62" s="6">
        <v>-188869.52679039151</v>
      </c>
      <c r="Q62" s="6">
        <v>-163212.82179685865</v>
      </c>
      <c r="R62" s="15">
        <f t="shared" si="0"/>
        <v>-210290.22257406163</v>
      </c>
      <c r="S62" s="6" t="b">
        <f t="shared" si="2"/>
        <v>0</v>
      </c>
    </row>
    <row r="63" spans="1:19" s="6" customFormat="1" ht="15" x14ac:dyDescent="0.2">
      <c r="A63">
        <f t="shared" si="1"/>
        <v>60</v>
      </c>
      <c r="B63">
        <f>'T20 Base'!E61</f>
        <v>-229073.15428585972</v>
      </c>
      <c r="C63" s="6">
        <v>-200744.27040665864</v>
      </c>
      <c r="D63" s="6">
        <v>-223453.71545703214</v>
      </c>
      <c r="E63" s="6">
        <v>-220339.75122295515</v>
      </c>
      <c r="F63" s="6">
        <v>-216863.27917398349</v>
      </c>
      <c r="G63" s="6">
        <v>-195516.1351195816</v>
      </c>
      <c r="H63" s="6">
        <v>-192654.12039307135</v>
      </c>
      <c r="I63" s="6">
        <v>-189409.67831247667</v>
      </c>
      <c r="J63" s="6">
        <v>-214828.47787361182</v>
      </c>
      <c r="K63" s="6">
        <v>-211394.30719927885</v>
      </c>
      <c r="L63" s="6">
        <v>-208373.41993176576</v>
      </c>
      <c r="M63" s="6">
        <v>-187555.25471370397</v>
      </c>
      <c r="N63" s="6">
        <v>-184362.36034079458</v>
      </c>
      <c r="O63" s="6">
        <v>-181606.45792201441</v>
      </c>
      <c r="P63" s="6">
        <v>-203023.62238401969</v>
      </c>
      <c r="Q63" s="6">
        <v>-176694.77864066121</v>
      </c>
      <c r="R63" s="15">
        <f t="shared" si="0"/>
        <v>-225152.71331738963</v>
      </c>
      <c r="S63" s="6" t="b">
        <f t="shared" si="2"/>
        <v>0</v>
      </c>
    </row>
    <row r="64" spans="1:19" s="6" customFormat="1" ht="15" x14ac:dyDescent="0.2">
      <c r="A64">
        <f t="shared" si="1"/>
        <v>61</v>
      </c>
      <c r="B64">
        <f>'T20 Base'!E62</f>
        <v>-244549.16943515828</v>
      </c>
      <c r="C64" s="6">
        <v>-215935.90226317852</v>
      </c>
      <c r="D64" s="6">
        <v>-238776.05637954187</v>
      </c>
      <c r="E64" s="6">
        <v>-235645.52693290156</v>
      </c>
      <c r="F64" s="6">
        <v>-231987.91370886736</v>
      </c>
      <c r="G64" s="6">
        <v>-210496.39303482344</v>
      </c>
      <c r="H64" s="6">
        <v>-207584.50967227793</v>
      </c>
      <c r="I64" s="6">
        <v>-204128.41938904632</v>
      </c>
      <c r="J64" s="6">
        <v>-229962.46926632573</v>
      </c>
      <c r="K64" s="6">
        <v>-226340.80502678247</v>
      </c>
      <c r="L64" s="6">
        <v>-223289.73938859222</v>
      </c>
      <c r="M64" s="6">
        <v>-202261.52788106765</v>
      </c>
      <c r="N64" s="6">
        <v>-198853.22762600539</v>
      </c>
      <c r="O64" s="6">
        <v>-196037.5817016378</v>
      </c>
      <c r="P64" s="6">
        <v>-217746.30388874747</v>
      </c>
      <c r="Q64" s="6">
        <v>-190887.78921793058</v>
      </c>
      <c r="R64" s="15">
        <f t="shared" si="0"/>
        <v>-240524.77181833834</v>
      </c>
      <c r="S64" s="6" t="b">
        <f t="shared" si="2"/>
        <v>0</v>
      </c>
    </row>
    <row r="65" spans="1:19" s="6" customFormat="1" ht="15" x14ac:dyDescent="0.2">
      <c r="A65">
        <f t="shared" si="1"/>
        <v>62</v>
      </c>
      <c r="B65">
        <f>'T20 Base'!E63</f>
        <v>-260403.99062705235</v>
      </c>
      <c r="C65" s="6">
        <v>-231707.7090255357</v>
      </c>
      <c r="D65" s="6">
        <v>-254514.70584322012</v>
      </c>
      <c r="E65" s="6">
        <v>-251386.99952047854</v>
      </c>
      <c r="F65" s="6">
        <v>-247570.3526617641</v>
      </c>
      <c r="G65" s="6">
        <v>-226085.08950277223</v>
      </c>
      <c r="H65" s="6">
        <v>-223138.90406970846</v>
      </c>
      <c r="I65" s="6">
        <v>-219485.9841332403</v>
      </c>
      <c r="J65" s="6">
        <v>-245566.3518257367</v>
      </c>
      <c r="K65" s="6">
        <v>-241777.43990511104</v>
      </c>
      <c r="L65" s="6">
        <v>-238713.48956147308</v>
      </c>
      <c r="M65" s="6">
        <v>-217616.56993938738</v>
      </c>
      <c r="N65" s="6">
        <v>-214005.85809829211</v>
      </c>
      <c r="O65" s="6">
        <v>-211143.78852432623</v>
      </c>
      <c r="P65" s="6">
        <v>-233005.42155546564</v>
      </c>
      <c r="Q65" s="6">
        <v>-205775.48472606839</v>
      </c>
      <c r="R65" s="15">
        <f t="shared" si="0"/>
        <v>-256301.08095020661</v>
      </c>
      <c r="S65" s="6" t="b">
        <f t="shared" si="2"/>
        <v>0</v>
      </c>
    </row>
    <row r="66" spans="1:19" s="6" customFormat="1" ht="15" x14ac:dyDescent="0.2">
      <c r="A66">
        <f t="shared" si="1"/>
        <v>63</v>
      </c>
      <c r="B66">
        <f>'T20 Base'!E64</f>
        <v>-276578.86038185738</v>
      </c>
      <c r="C66" s="6">
        <v>-248015.36244094916</v>
      </c>
      <c r="D66" s="6">
        <v>-270616.68373669474</v>
      </c>
      <c r="E66" s="6">
        <v>-267512.98759215849</v>
      </c>
      <c r="F66" s="6">
        <v>-263564.58679685532</v>
      </c>
      <c r="G66" s="6">
        <v>-242244.56462988959</v>
      </c>
      <c r="H66" s="6">
        <v>-239281.91801772808</v>
      </c>
      <c r="I66" s="6">
        <v>-235452.49231084879</v>
      </c>
      <c r="J66" s="6">
        <v>-261594.85839426611</v>
      </c>
      <c r="K66" s="6">
        <v>-257664.10513900561</v>
      </c>
      <c r="L66" s="6">
        <v>-254606.45352141696</v>
      </c>
      <c r="M66" s="6">
        <v>-233591.52909476362</v>
      </c>
      <c r="N66" s="6">
        <v>-229796.76148377475</v>
      </c>
      <c r="O66" s="6">
        <v>-226903.78929960783</v>
      </c>
      <c r="P66" s="6">
        <v>-248768.66407310081</v>
      </c>
      <c r="Q66" s="6">
        <v>-221342.74189673341</v>
      </c>
      <c r="R66" s="15">
        <f t="shared" si="0"/>
        <v>-272426.75996304967</v>
      </c>
      <c r="S66" s="6" t="b">
        <f t="shared" si="2"/>
        <v>0</v>
      </c>
    </row>
    <row r="67" spans="1:19" s="6" customFormat="1" ht="15" x14ac:dyDescent="0.2">
      <c r="A67">
        <f t="shared" si="1"/>
        <v>64</v>
      </c>
      <c r="B67">
        <f>'T20 Base'!E65</f>
        <v>-292937.41052201542</v>
      </c>
      <c r="C67" s="6">
        <v>-264740.76352907479</v>
      </c>
      <c r="D67" s="6">
        <v>-286952.04524286173</v>
      </c>
      <c r="E67" s="6">
        <v>-283896.17068712361</v>
      </c>
      <c r="F67" s="6">
        <v>-279848.61646445352</v>
      </c>
      <c r="G67" s="6">
        <v>-258864.62786815342</v>
      </c>
      <c r="H67" s="6">
        <v>-255906.6171549148</v>
      </c>
      <c r="I67" s="6">
        <v>-251927.15656243608</v>
      </c>
      <c r="J67" s="6">
        <v>-277927.43961394078</v>
      </c>
      <c r="K67" s="6">
        <v>-273885.68252628518</v>
      </c>
      <c r="L67" s="6">
        <v>-270856.33400031296</v>
      </c>
      <c r="M67" s="6">
        <v>-250087.39644623443</v>
      </c>
      <c r="N67" s="6">
        <v>-246133.0163793262</v>
      </c>
      <c r="O67" s="6">
        <v>-243227.91592411551</v>
      </c>
      <c r="P67" s="6">
        <v>-264930.79051158892</v>
      </c>
      <c r="Q67" s="6">
        <v>-237507.64378601866</v>
      </c>
      <c r="R67" s="15">
        <f t="shared" si="0"/>
        <v>-288769.86684528115</v>
      </c>
      <c r="S67" s="6" t="b">
        <f t="shared" si="2"/>
        <v>0</v>
      </c>
    </row>
    <row r="68" spans="1:19" s="6" customFormat="1" ht="15" x14ac:dyDescent="0.2">
      <c r="A68">
        <f t="shared" si="1"/>
        <v>65</v>
      </c>
      <c r="B68">
        <f>'T20 Base'!E66</f>
        <v>-309350.05425468413</v>
      </c>
      <c r="C68" s="6">
        <v>-281764.19077138684</v>
      </c>
      <c r="D68" s="6">
        <v>-303396.33823941555</v>
      </c>
      <c r="E68" s="6">
        <v>-300414.09045731713</v>
      </c>
      <c r="F68" s="6">
        <v>-296304.63879560219</v>
      </c>
      <c r="G68" s="6">
        <v>-275832.88548926287</v>
      </c>
      <c r="H68" s="6">
        <v>-272903.50606447028</v>
      </c>
      <c r="I68" s="6">
        <v>-268806.49803136999</v>
      </c>
      <c r="J68" s="6">
        <v>-294447.36833221675</v>
      </c>
      <c r="K68" s="6">
        <v>-290330.34684682154</v>
      </c>
      <c r="L68" s="6">
        <v>-287353.6388286638</v>
      </c>
      <c r="M68" s="6">
        <v>-267002.23688998091</v>
      </c>
      <c r="N68" s="6">
        <v>-262918.75287743052</v>
      </c>
      <c r="O68" s="6">
        <v>-260023.31783298083</v>
      </c>
      <c r="P68" s="6">
        <v>-281388.68041085056</v>
      </c>
      <c r="Q68" s="6">
        <v>-254185.00922025356</v>
      </c>
      <c r="R68" s="15">
        <f t="shared" si="0"/>
        <v>-305204.39432734298</v>
      </c>
      <c r="S68" s="6" t="b">
        <f t="shared" si="2"/>
        <v>0</v>
      </c>
    </row>
    <row r="69" spans="1:19" s="6" customFormat="1" ht="15" x14ac:dyDescent="0.2">
      <c r="A69"/>
      <c r="B69"/>
      <c r="R69" s="15"/>
    </row>
    <row r="70" spans="1:19" s="6" customFormat="1" ht="15" x14ac:dyDescent="0.2">
      <c r="A70"/>
      <c r="B70"/>
      <c r="R70" s="15"/>
    </row>
    <row r="71" spans="1:19" s="6" customFormat="1" ht="15" x14ac:dyDescent="0.2">
      <c r="A71"/>
      <c r="B71"/>
      <c r="R71" s="15"/>
    </row>
    <row r="72" spans="1:19" s="6" customFormat="1" ht="15" x14ac:dyDescent="0.2">
      <c r="A72"/>
      <c r="B72"/>
      <c r="R72" s="15"/>
    </row>
    <row r="73" spans="1:19" s="6" customFormat="1" ht="15" x14ac:dyDescent="0.2">
      <c r="A73"/>
      <c r="B73"/>
      <c r="R73" s="15"/>
    </row>
    <row r="74" spans="1:19" s="6" customFormat="1" ht="15" x14ac:dyDescent="0.2">
      <c r="A74"/>
      <c r="B74"/>
      <c r="R74" s="15"/>
    </row>
    <row r="75" spans="1:19" s="6" customFormat="1" ht="15" x14ac:dyDescent="0.2">
      <c r="A75"/>
      <c r="B75"/>
      <c r="R75" s="15"/>
    </row>
    <row r="76" spans="1:19" s="6" customFormat="1" ht="15" x14ac:dyDescent="0.2">
      <c r="A76"/>
      <c r="B76"/>
      <c r="R76" s="15"/>
    </row>
    <row r="77" spans="1:19" s="6" customFormat="1" ht="15" x14ac:dyDescent="0.2">
      <c r="A77"/>
      <c r="B77"/>
      <c r="R77" s="15"/>
    </row>
    <row r="78" spans="1:19" s="6" customFormat="1" ht="15" x14ac:dyDescent="0.2">
      <c r="A78"/>
      <c r="B78"/>
      <c r="R78" s="15"/>
    </row>
    <row r="79" spans="1:19" s="6" customFormat="1" ht="15" x14ac:dyDescent="0.2">
      <c r="A79"/>
      <c r="B79"/>
      <c r="R79" s="15"/>
    </row>
    <row r="80" spans="1:19" s="6" customFormat="1" ht="15" x14ac:dyDescent="0.2">
      <c r="A80"/>
      <c r="B80"/>
      <c r="R80" s="15"/>
    </row>
    <row r="81" spans="1:18" s="6" customFormat="1" ht="15" x14ac:dyDescent="0.2">
      <c r="A81"/>
      <c r="B81"/>
      <c r="R81" s="15"/>
    </row>
    <row r="82" spans="1:18" s="6" customFormat="1" ht="15" x14ac:dyDescent="0.2">
      <c r="A82"/>
      <c r="B82"/>
      <c r="R82" s="15"/>
    </row>
    <row r="83" spans="1:18" s="6" customFormat="1" ht="15" x14ac:dyDescent="0.2">
      <c r="A83"/>
      <c r="B83"/>
      <c r="R83" s="15"/>
    </row>
    <row r="84" spans="1:18" s="6" customFormat="1" ht="15" x14ac:dyDescent="0.2">
      <c r="A84"/>
      <c r="B84"/>
      <c r="R84" s="15"/>
    </row>
    <row r="85" spans="1:18" s="6" customFormat="1" ht="15" x14ac:dyDescent="0.2">
      <c r="A85"/>
      <c r="B85"/>
      <c r="R85" s="15"/>
    </row>
    <row r="86" spans="1:18" s="6" customFormat="1" ht="15" x14ac:dyDescent="0.2">
      <c r="A86"/>
      <c r="B86"/>
      <c r="R86" s="15"/>
    </row>
    <row r="87" spans="1:18" s="6" customFormat="1" ht="15" x14ac:dyDescent="0.2">
      <c r="A87"/>
      <c r="B87"/>
      <c r="R87" s="15"/>
    </row>
    <row r="88" spans="1:18" s="6" customFormat="1" ht="15" x14ac:dyDescent="0.2">
      <c r="A88"/>
      <c r="B88"/>
      <c r="R88" s="15"/>
    </row>
    <row r="89" spans="1:18" s="6" customFormat="1" ht="15" x14ac:dyDescent="0.2">
      <c r="A89"/>
      <c r="B89"/>
      <c r="R89" s="15"/>
    </row>
    <row r="90" spans="1:18" s="6" customFormat="1" ht="15" x14ac:dyDescent="0.2">
      <c r="A90"/>
      <c r="B90"/>
      <c r="R90" s="15"/>
    </row>
    <row r="91" spans="1:18" s="6" customFormat="1" ht="15" x14ac:dyDescent="0.2">
      <c r="A91"/>
      <c r="B91"/>
      <c r="R91" s="15"/>
    </row>
    <row r="92" spans="1:18" s="6" customFormat="1" ht="15" x14ac:dyDescent="0.2">
      <c r="A92"/>
      <c r="B92"/>
      <c r="R92" s="15"/>
    </row>
    <row r="93" spans="1:18" s="6" customFormat="1" ht="15" x14ac:dyDescent="0.2">
      <c r="A93"/>
      <c r="B93"/>
      <c r="R93" s="15"/>
    </row>
    <row r="94" spans="1:18" s="6" customFormat="1" ht="15" x14ac:dyDescent="0.2">
      <c r="A94"/>
      <c r="B94"/>
      <c r="R94" s="15"/>
    </row>
    <row r="95" spans="1:18" s="6" customFormat="1" ht="15" x14ac:dyDescent="0.2">
      <c r="A95"/>
      <c r="B95"/>
      <c r="R95" s="15"/>
    </row>
    <row r="96" spans="1:18" s="6" customFormat="1" ht="15" x14ac:dyDescent="0.2">
      <c r="A96"/>
      <c r="B96"/>
      <c r="R96" s="15"/>
    </row>
    <row r="97" spans="1:18" s="6" customFormat="1" ht="15" x14ac:dyDescent="0.2">
      <c r="A97"/>
      <c r="B97"/>
      <c r="R97" s="15"/>
    </row>
    <row r="98" spans="1:18" s="6" customFormat="1" ht="15" x14ac:dyDescent="0.2">
      <c r="A98"/>
      <c r="B98" s="2"/>
      <c r="R98" s="15"/>
    </row>
    <row r="99" spans="1:18" s="6" customFormat="1" ht="15" x14ac:dyDescent="0.2">
      <c r="A99"/>
      <c r="B99"/>
      <c r="R99" s="15"/>
    </row>
    <row r="100" spans="1:18" s="6" customFormat="1" ht="15" x14ac:dyDescent="0.2">
      <c r="A100"/>
      <c r="B100"/>
      <c r="R100" s="15"/>
    </row>
    <row r="101" spans="1:18" s="6" customFormat="1" ht="15" x14ac:dyDescent="0.2">
      <c r="A101"/>
      <c r="B101"/>
      <c r="R101" s="15"/>
    </row>
    <row r="102" spans="1:18" s="6" customFormat="1" ht="15" x14ac:dyDescent="0.2">
      <c r="A102"/>
      <c r="B102"/>
      <c r="R102" s="15"/>
    </row>
    <row r="103" spans="1:18" s="6" customFormat="1" ht="15" x14ac:dyDescent="0.2">
      <c r="A103"/>
      <c r="B103"/>
      <c r="R103" s="15"/>
    </row>
    <row r="104" spans="1:18" s="6" customFormat="1" ht="15" x14ac:dyDescent="0.2">
      <c r="A104"/>
      <c r="B104"/>
      <c r="N104" s="7"/>
      <c r="Q104" s="7"/>
      <c r="R104" s="15"/>
    </row>
    <row r="224" spans="9:9" s="6" customFormat="1" x14ac:dyDescent="0.15">
      <c r="I224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Benefit Projection Analysis</vt:lpstr>
      <vt:lpstr>T20 Aggregate</vt:lpstr>
      <vt:lpstr>WL Aggregate</vt:lpstr>
      <vt:lpstr>T20 Base</vt:lpstr>
      <vt:lpstr>WL Base</vt:lpstr>
      <vt:lpstr>T20 VeryLow</vt:lpstr>
      <vt:lpstr>T20 Low</vt:lpstr>
      <vt:lpstr>T20 Moderate</vt:lpstr>
      <vt:lpstr>T20 High</vt:lpstr>
      <vt:lpstr>WL VeryLow</vt:lpstr>
      <vt:lpstr>WL Low</vt:lpstr>
      <vt:lpstr>WL Moderate</vt:lpstr>
      <vt:lpstr>WL High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Vivian Chan</dc:creator>
  <cp:keywords/>
  <dc:description/>
  <cp:lastModifiedBy>Vivian Chan</cp:lastModifiedBy>
  <cp:revision/>
  <dcterms:created xsi:type="dcterms:W3CDTF">2024-03-20T03:27:15Z</dcterms:created>
  <dcterms:modified xsi:type="dcterms:W3CDTF">2024-03-22T03:59:54Z</dcterms:modified>
  <cp:category/>
  <cp:contentStatus/>
</cp:coreProperties>
</file>