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sw-my.sharepoint.com/personal/z5362944_ad_unsw_edu_au/Documents/2024 Trimester 1/ACTL 4001 Actuarial Theory and Practice A/Group Project/Wallaby Consulting/Coding and Modelling/Sensitivity Testing/"/>
    </mc:Choice>
  </mc:AlternateContent>
  <xr:revisionPtr revIDLastSave="662" documentId="8_{32607571-46A6-8D4B-9E49-CAA96FE2FA01}" xr6:coauthVersionLast="47" xr6:coauthVersionMax="47" xr10:uidLastSave="{008E15B1-F88C-0E4B-8099-EB99E3D44DEE}"/>
  <bookViews>
    <workbookView xWindow="9700" yWindow="7900" windowWidth="23760" windowHeight="17700" xr2:uid="{5D12FC4F-184A-D440-9735-2B9B5B57AEB0}"/>
  </bookViews>
  <sheets>
    <sheet name="Premium Projection Analysis" sheetId="13" r:id="rId1"/>
    <sheet name="T20 Aggregate" sheetId="6" r:id="rId2"/>
    <sheet name="WL Aggregate" sheetId="12" r:id="rId3"/>
    <sheet name="T20 Base" sheetId="1" r:id="rId4"/>
    <sheet name="WL Base" sheetId="11" r:id="rId5"/>
    <sheet name="T20 VeryLow" sheetId="2" r:id="rId6"/>
    <sheet name="T20 Low" sheetId="3" r:id="rId7"/>
    <sheet name="T20 Moderate" sheetId="5" r:id="rId8"/>
    <sheet name="T20 High" sheetId="4" r:id="rId9"/>
    <sheet name="WL VeryLow" sheetId="15" r:id="rId10"/>
    <sheet name="WL Low" sheetId="8" r:id="rId11"/>
    <sheet name="WL Moderate" sheetId="9" r:id="rId12"/>
    <sheet name="WL High" sheetId="10" r:id="rId13"/>
  </sheets>
  <externalReferences>
    <externalReference r:id="rId14"/>
    <externalReference r:id="rId15"/>
  </externalReferences>
  <definedNames>
    <definedName name="solver_adj" localSheetId="0" hidden="1">'Premium Projection Analysis'!$H$3</definedName>
    <definedName name="solver_adj" localSheetId="3" hidden="1">'T20 Base'!$H$100</definedName>
    <definedName name="solver_adj" localSheetId="8" hidden="1">'T20 High'!$I$224</definedName>
    <definedName name="solver_adj" localSheetId="7" hidden="1">'T20 Moderate'!$I$224</definedName>
    <definedName name="solver_adj" localSheetId="5" hidden="1">'T20 VeryLow'!$I$70</definedName>
    <definedName name="solver_adj" localSheetId="10" hidden="1">'WL Low'!#REF!</definedName>
    <definedName name="solver_adj" localSheetId="11" hidden="1">'WL Moderate'!#REF!</definedName>
    <definedName name="solver_eng" localSheetId="0" hidden="1">1</definedName>
    <definedName name="solver_eng" localSheetId="3" hidden="1">1</definedName>
    <definedName name="solver_eng" localSheetId="8" hidden="1">1</definedName>
    <definedName name="solver_eng" localSheetId="7" hidden="1">1</definedName>
    <definedName name="solver_eng" localSheetId="5" hidden="1">1</definedName>
    <definedName name="solver_eng" localSheetId="10" hidden="1">1</definedName>
    <definedName name="solver_eng" localSheetId="11" hidden="1">1</definedName>
    <definedName name="solver_lin" localSheetId="0" hidden="1">2</definedName>
    <definedName name="solver_lin" localSheetId="3" hidden="1">2</definedName>
    <definedName name="solver_lin" localSheetId="8" hidden="1">2</definedName>
    <definedName name="solver_lin" localSheetId="7" hidden="1">2</definedName>
    <definedName name="solver_lin" localSheetId="5" hidden="1">2</definedName>
    <definedName name="solver_lin" localSheetId="10" hidden="1">2</definedName>
    <definedName name="solver_lin" localSheetId="11" hidden="1">2</definedName>
    <definedName name="solver_neg" localSheetId="0" hidden="1">1</definedName>
    <definedName name="solver_neg" localSheetId="3" hidden="1">1</definedName>
    <definedName name="solver_neg" localSheetId="8" hidden="1">1</definedName>
    <definedName name="solver_neg" localSheetId="7" hidden="1">1</definedName>
    <definedName name="solver_neg" localSheetId="5" hidden="1">1</definedName>
    <definedName name="solver_neg" localSheetId="10" hidden="1">1</definedName>
    <definedName name="solver_neg" localSheetId="11" hidden="1">1</definedName>
    <definedName name="solver_num" localSheetId="0" hidden="1">0</definedName>
    <definedName name="solver_num" localSheetId="3" hidden="1">0</definedName>
    <definedName name="solver_num" localSheetId="8" hidden="1">0</definedName>
    <definedName name="solver_num" localSheetId="7" hidden="1">0</definedName>
    <definedName name="solver_num" localSheetId="5" hidden="1">0</definedName>
    <definedName name="solver_num" localSheetId="10" hidden="1">0</definedName>
    <definedName name="solver_num" localSheetId="11" hidden="1">0</definedName>
    <definedName name="solver_opt" localSheetId="0" hidden="1">'Premium Projection Analysis'!#REF!</definedName>
    <definedName name="solver_opt" localSheetId="3" hidden="1">'T20 Base'!$AM$103</definedName>
    <definedName name="solver_opt" localSheetId="8" hidden="1">'T20 High'!$AN$227</definedName>
    <definedName name="solver_opt" localSheetId="7" hidden="1">'T20 Moderate'!$AN$227</definedName>
    <definedName name="solver_opt" localSheetId="5" hidden="1">'T20 VeryLow'!$AN$73</definedName>
    <definedName name="solver_opt" localSheetId="10" hidden="1">'WL Low'!#REF!</definedName>
    <definedName name="solver_opt" localSheetId="11" hidden="1">'WL Moderate'!#REF!</definedName>
    <definedName name="solver_typ" localSheetId="0" hidden="1">3</definedName>
    <definedName name="solver_typ" localSheetId="3" hidden="1">3</definedName>
    <definedName name="solver_typ" localSheetId="8" hidden="1">3</definedName>
    <definedName name="solver_typ" localSheetId="7" hidden="1">3</definedName>
    <definedName name="solver_typ" localSheetId="5" hidden="1">3</definedName>
    <definedName name="solver_typ" localSheetId="10" hidden="1">3</definedName>
    <definedName name="solver_typ" localSheetId="11" hidden="1">3</definedName>
    <definedName name="solver_val" localSheetId="0" hidden="1">0.1</definedName>
    <definedName name="solver_val" localSheetId="3" hidden="1">0.1</definedName>
    <definedName name="solver_val" localSheetId="8" hidden="1">0.1</definedName>
    <definedName name="solver_val" localSheetId="7" hidden="1">0.1</definedName>
    <definedName name="solver_val" localSheetId="5" hidden="1">0.1</definedName>
    <definedName name="solver_val" localSheetId="10" hidden="1">0.1</definedName>
    <definedName name="solver_val" localSheetId="11" hidden="1">0.1</definedName>
    <definedName name="solver_ver" localSheetId="0" hidden="1">2</definedName>
    <definedName name="solver_ver" localSheetId="3" hidden="1">2</definedName>
    <definedName name="solver_ver" localSheetId="8" hidden="1">2</definedName>
    <definedName name="solver_ver" localSheetId="7" hidden="1">2</definedName>
    <definedName name="solver_ver" localSheetId="5" hidden="1">2</definedName>
    <definedName name="solver_ver" localSheetId="10" hidden="1">2</definedName>
    <definedName name="solver_ver" localSheetId="11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1" i="2" l="1"/>
  <c r="B1" i="13" l="1"/>
  <c r="E18" i="6" l="1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E2" i="6"/>
  <c r="D2" i="6"/>
  <c r="C2" i="6"/>
  <c r="B2" i="6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4" i="10"/>
  <c r="R4" i="10" s="1"/>
  <c r="S4" i="10" s="1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4" i="9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4" i="8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21" i="15"/>
  <c r="R21" i="15" s="1"/>
  <c r="S21" i="15" s="1"/>
  <c r="B4" i="2"/>
  <c r="U91" i="13"/>
  <c r="T91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B91" i="13"/>
  <c r="U90" i="13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B90" i="13"/>
  <c r="U89" i="13"/>
  <c r="T89" i="13"/>
  <c r="S89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B89" i="13"/>
  <c r="U88" i="13"/>
  <c r="T88" i="13"/>
  <c r="S88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B88" i="13"/>
  <c r="U87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B87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B86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B85" i="13"/>
  <c r="U84" i="13"/>
  <c r="T84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B84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C83" i="13"/>
  <c r="B83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B82" i="13"/>
  <c r="U81" i="13"/>
  <c r="T81" i="13"/>
  <c r="S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B81" i="13"/>
  <c r="U80" i="13"/>
  <c r="T80" i="13"/>
  <c r="S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B80" i="13"/>
  <c r="U79" i="13"/>
  <c r="T79" i="13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B79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B78" i="13"/>
  <c r="U77" i="13"/>
  <c r="T77" i="13"/>
  <c r="S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B77" i="13"/>
  <c r="U76" i="13"/>
  <c r="T76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B76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B75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B74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B73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B72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71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70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69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B68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B67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66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65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B62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61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B58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4" i="4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4" i="5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4" i="3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R22" i="15" l="1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F1" i="15"/>
  <c r="K2" i="15" s="1"/>
  <c r="E1" i="15"/>
  <c r="J2" i="15" s="1"/>
  <c r="C1" i="15"/>
  <c r="I2" i="15" s="1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E19" i="12"/>
  <c r="B58" i="12" l="1"/>
  <c r="S60" i="15"/>
  <c r="B26" i="12"/>
  <c r="S28" i="15"/>
  <c r="B33" i="12"/>
  <c r="S35" i="15"/>
  <c r="B56" i="12"/>
  <c r="S58" i="15"/>
  <c r="B63" i="12"/>
  <c r="S65" i="15"/>
  <c r="B39" i="12"/>
  <c r="S41" i="15"/>
  <c r="B59" i="12"/>
  <c r="S61" i="15"/>
  <c r="B51" i="12"/>
  <c r="S53" i="15"/>
  <c r="B43" i="12"/>
  <c r="S45" i="15"/>
  <c r="B35" i="12"/>
  <c r="S37" i="15"/>
  <c r="B27" i="12"/>
  <c r="S29" i="15"/>
  <c r="B42" i="12"/>
  <c r="S44" i="15"/>
  <c r="B57" i="12"/>
  <c r="S59" i="15"/>
  <c r="B25" i="12"/>
  <c r="S27" i="15"/>
  <c r="B32" i="12"/>
  <c r="S34" i="15"/>
  <c r="B47" i="12"/>
  <c r="S49" i="15"/>
  <c r="B62" i="12"/>
  <c r="S64" i="15"/>
  <c r="B38" i="12"/>
  <c r="S40" i="15"/>
  <c r="B22" i="12"/>
  <c r="S24" i="15"/>
  <c r="B66" i="12"/>
  <c r="S68" i="15"/>
  <c r="B34" i="12"/>
  <c r="S36" i="15"/>
  <c r="B49" i="12"/>
  <c r="S51" i="15"/>
  <c r="B64" i="12"/>
  <c r="S66" i="15"/>
  <c r="B40" i="12"/>
  <c r="S42" i="15"/>
  <c r="B55" i="12"/>
  <c r="S57" i="15"/>
  <c r="B23" i="12"/>
  <c r="S25" i="15"/>
  <c r="B54" i="12"/>
  <c r="S56" i="15"/>
  <c r="B61" i="12"/>
  <c r="S63" i="15"/>
  <c r="B21" i="12"/>
  <c r="S23" i="15"/>
  <c r="B50" i="12"/>
  <c r="S52" i="15"/>
  <c r="B65" i="12"/>
  <c r="S67" i="15"/>
  <c r="B41" i="12"/>
  <c r="S43" i="15"/>
  <c r="B48" i="12"/>
  <c r="S50" i="15"/>
  <c r="B24" i="12"/>
  <c r="S26" i="15"/>
  <c r="B31" i="12"/>
  <c r="S33" i="15"/>
  <c r="B46" i="12"/>
  <c r="S48" i="15"/>
  <c r="B30" i="12"/>
  <c r="S32" i="15"/>
  <c r="B53" i="12"/>
  <c r="S55" i="15"/>
  <c r="B45" i="12"/>
  <c r="S47" i="15"/>
  <c r="B37" i="12"/>
  <c r="S39" i="15"/>
  <c r="B29" i="12"/>
  <c r="S31" i="15"/>
  <c r="B60" i="12"/>
  <c r="S62" i="15"/>
  <c r="B52" i="12"/>
  <c r="S54" i="15"/>
  <c r="B44" i="12"/>
  <c r="S46" i="15"/>
  <c r="B36" i="12"/>
  <c r="S38" i="15"/>
  <c r="B28" i="12"/>
  <c r="S30" i="15"/>
  <c r="B20" i="12"/>
  <c r="S22" i="15"/>
  <c r="L2" i="15"/>
  <c r="M2" i="15"/>
  <c r="N2" i="15"/>
  <c r="O2" i="15"/>
  <c r="Q2" i="15"/>
  <c r="G2" i="15"/>
  <c r="H2" i="15"/>
  <c r="P2" i="15"/>
  <c r="F2" i="15" l="1"/>
  <c r="E2" i="15"/>
  <c r="D2" i="15"/>
  <c r="C2" i="15"/>
  <c r="B2" i="15" s="1"/>
  <c r="R2" i="15" s="1"/>
  <c r="R21" i="4" l="1"/>
  <c r="S21" i="4" s="1"/>
  <c r="C1" i="5"/>
  <c r="K2" i="5"/>
  <c r="R21" i="2"/>
  <c r="C2" i="13"/>
  <c r="C3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2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E1" i="10"/>
  <c r="J2" i="10" s="1"/>
  <c r="C1" i="10"/>
  <c r="C1" i="9"/>
  <c r="I2" i="9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F1" i="10"/>
  <c r="Q2" i="10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K2" i="9"/>
  <c r="G2" i="9"/>
  <c r="F1" i="9"/>
  <c r="E1" i="9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F1" i="8"/>
  <c r="E1" i="8"/>
  <c r="L2" i="8" s="1"/>
  <c r="C1" i="8"/>
  <c r="B19" i="6" l="1"/>
  <c r="L2" i="10"/>
  <c r="O2" i="9"/>
  <c r="P2" i="9"/>
  <c r="J2" i="9"/>
  <c r="I2" i="8"/>
  <c r="J2" i="8"/>
  <c r="P2" i="8"/>
  <c r="H2" i="8"/>
  <c r="E2" i="8" s="1"/>
  <c r="Q2" i="8"/>
  <c r="M2" i="8"/>
  <c r="K2" i="10"/>
  <c r="L2" i="9"/>
  <c r="N2" i="10"/>
  <c r="M2" i="10"/>
  <c r="E2" i="10" s="1"/>
  <c r="O2" i="10"/>
  <c r="P2" i="10"/>
  <c r="G2" i="10"/>
  <c r="N2" i="8"/>
  <c r="H2" i="9"/>
  <c r="N2" i="9"/>
  <c r="D2" i="9" s="1"/>
  <c r="M2" i="9"/>
  <c r="Q2" i="9"/>
  <c r="H2" i="10"/>
  <c r="G2" i="8"/>
  <c r="O2" i="8"/>
  <c r="K2" i="8"/>
  <c r="F2" i="8" s="1"/>
  <c r="I2" i="10"/>
  <c r="F2" i="10" s="1"/>
  <c r="C2" i="2"/>
  <c r="D2" i="2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A20" i="6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C1" i="4"/>
  <c r="Q2" i="4"/>
  <c r="E1" i="4"/>
  <c r="J2" i="4" s="1"/>
  <c r="E1" i="5"/>
  <c r="E1" i="3"/>
  <c r="O2" i="3"/>
  <c r="E1" i="2"/>
  <c r="N2" i="4"/>
  <c r="M2" i="4"/>
  <c r="L2" i="4"/>
  <c r="G2" i="4"/>
  <c r="F1" i="4"/>
  <c r="O2" i="4" s="1"/>
  <c r="H2" i="4"/>
  <c r="L2" i="5"/>
  <c r="J2" i="5"/>
  <c r="F1" i="5"/>
  <c r="P2" i="5" s="1"/>
  <c r="P2" i="3"/>
  <c r="N2" i="3"/>
  <c r="M2" i="3"/>
  <c r="L2" i="3"/>
  <c r="K2" i="3"/>
  <c r="J2" i="3"/>
  <c r="G2" i="3"/>
  <c r="F1" i="3"/>
  <c r="C1" i="3"/>
  <c r="I2" i="3" s="1"/>
  <c r="Q2" i="2"/>
  <c r="P2" i="2"/>
  <c r="M2" i="2"/>
  <c r="O2" i="2"/>
  <c r="N2" i="2"/>
  <c r="L2" i="2"/>
  <c r="F2" i="2" s="1"/>
  <c r="K2" i="2"/>
  <c r="J2" i="2"/>
  <c r="B2" i="2" s="1"/>
  <c r="R22" i="2" s="1"/>
  <c r="I2" i="2"/>
  <c r="H2" i="2"/>
  <c r="E2" i="2" s="1"/>
  <c r="C1" i="2"/>
  <c r="F1" i="2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B20" i="6" l="1"/>
  <c r="S22" i="2"/>
  <c r="E92" i="13"/>
  <c r="G92" i="13"/>
  <c r="J92" i="13"/>
  <c r="C92" i="13"/>
  <c r="D92" i="13"/>
  <c r="U92" i="13"/>
  <c r="R92" i="13"/>
  <c r="K92" i="13"/>
  <c r="L92" i="13"/>
  <c r="S92" i="13"/>
  <c r="T92" i="13"/>
  <c r="N92" i="13"/>
  <c r="H92" i="13"/>
  <c r="P92" i="13"/>
  <c r="M92" i="13"/>
  <c r="Q92" i="13"/>
  <c r="F92" i="13"/>
  <c r="B92" i="13"/>
  <c r="I92" i="13"/>
  <c r="O92" i="13"/>
  <c r="C2" i="9"/>
  <c r="D2" i="10"/>
  <c r="F2" i="9"/>
  <c r="C2" i="8"/>
  <c r="D2" i="8"/>
  <c r="C2" i="10"/>
  <c r="B2" i="10" s="1"/>
  <c r="E2" i="9"/>
  <c r="B2" i="9" s="1"/>
  <c r="B101" i="6"/>
  <c r="B93" i="6"/>
  <c r="B85" i="6"/>
  <c r="B77" i="6"/>
  <c r="B69" i="6"/>
  <c r="R62" i="2"/>
  <c r="R54" i="2"/>
  <c r="R46" i="2"/>
  <c r="R38" i="2"/>
  <c r="R30" i="2"/>
  <c r="R14" i="2"/>
  <c r="R6" i="2"/>
  <c r="B100" i="6"/>
  <c r="B92" i="6"/>
  <c r="B84" i="6"/>
  <c r="B76" i="6"/>
  <c r="B68" i="6"/>
  <c r="R61" i="2"/>
  <c r="R53" i="2"/>
  <c r="R45" i="2"/>
  <c r="R37" i="2"/>
  <c r="R29" i="2"/>
  <c r="R13" i="2"/>
  <c r="R5" i="2"/>
  <c r="R20" i="2"/>
  <c r="R4" i="2"/>
  <c r="B82" i="6"/>
  <c r="R59" i="2"/>
  <c r="R43" i="2"/>
  <c r="R27" i="2"/>
  <c r="R11" i="2"/>
  <c r="R2" i="2"/>
  <c r="B99" i="6"/>
  <c r="B91" i="6"/>
  <c r="B83" i="6"/>
  <c r="B75" i="6"/>
  <c r="B67" i="6"/>
  <c r="R60" i="2"/>
  <c r="R52" i="2"/>
  <c r="R44" i="2"/>
  <c r="R36" i="2"/>
  <c r="R28" i="2"/>
  <c r="R12" i="2"/>
  <c r="B90" i="6"/>
  <c r="B74" i="6"/>
  <c r="R68" i="2"/>
  <c r="R51" i="2"/>
  <c r="R35" i="2"/>
  <c r="R19" i="2"/>
  <c r="B98" i="6"/>
  <c r="B97" i="6"/>
  <c r="B89" i="6"/>
  <c r="B81" i="6"/>
  <c r="B73" i="6"/>
  <c r="R67" i="2"/>
  <c r="R58" i="2"/>
  <c r="R50" i="2"/>
  <c r="R42" i="2"/>
  <c r="R34" i="2"/>
  <c r="R26" i="2"/>
  <c r="R18" i="2"/>
  <c r="R10" i="2"/>
  <c r="B88" i="6"/>
  <c r="B80" i="6"/>
  <c r="B72" i="6"/>
  <c r="R66" i="2"/>
  <c r="R57" i="2"/>
  <c r="R49" i="2"/>
  <c r="R41" i="2"/>
  <c r="R33" i="2"/>
  <c r="R25" i="2"/>
  <c r="R17" i="2"/>
  <c r="R9" i="2"/>
  <c r="R16" i="2"/>
  <c r="B96" i="6"/>
  <c r="B94" i="6"/>
  <c r="B78" i="6"/>
  <c r="R55" i="2"/>
  <c r="R39" i="2"/>
  <c r="R23" i="2"/>
  <c r="R63" i="2"/>
  <c r="B95" i="6"/>
  <c r="B87" i="6"/>
  <c r="B79" i="6"/>
  <c r="B71" i="6"/>
  <c r="R65" i="2"/>
  <c r="R56" i="2"/>
  <c r="R48" i="2"/>
  <c r="R40" i="2"/>
  <c r="R32" i="2"/>
  <c r="R24" i="2"/>
  <c r="R8" i="2"/>
  <c r="B86" i="6"/>
  <c r="B70" i="6"/>
  <c r="R47" i="2"/>
  <c r="R15" i="2"/>
  <c r="B102" i="6"/>
  <c r="R64" i="2"/>
  <c r="R31" i="2"/>
  <c r="R7" i="2"/>
  <c r="Q2" i="5"/>
  <c r="G2" i="5"/>
  <c r="N2" i="5"/>
  <c r="K2" i="4"/>
  <c r="P2" i="4"/>
  <c r="I2" i="4"/>
  <c r="M2" i="5"/>
  <c r="O2" i="5"/>
  <c r="H2" i="5"/>
  <c r="I2" i="5"/>
  <c r="Q2" i="3"/>
  <c r="D2" i="3" s="1"/>
  <c r="H2" i="3"/>
  <c r="G2" i="2"/>
  <c r="B28" i="6" l="1"/>
  <c r="S30" i="2"/>
  <c r="B55" i="6"/>
  <c r="S57" i="2"/>
  <c r="B32" i="6"/>
  <c r="S34" i="2"/>
  <c r="B62" i="6"/>
  <c r="S64" i="2"/>
  <c r="B40" i="6"/>
  <c r="S42" i="2"/>
  <c r="B38" i="6"/>
  <c r="S40" i="2"/>
  <c r="B36" i="6"/>
  <c r="S38" i="2"/>
  <c r="B29" i="6"/>
  <c r="S31" i="2"/>
  <c r="B30" i="6"/>
  <c r="S32" i="2"/>
  <c r="B26" i="6"/>
  <c r="S28" i="2"/>
  <c r="B61" i="6"/>
  <c r="S63" i="2"/>
  <c r="B34" i="6"/>
  <c r="S36" i="2"/>
  <c r="B21" i="6"/>
  <c r="S23" i="2"/>
  <c r="B33" i="6"/>
  <c r="S35" i="2"/>
  <c r="B42" i="6"/>
  <c r="S44" i="2"/>
  <c r="B45" i="6"/>
  <c r="S47" i="2"/>
  <c r="B22" i="6"/>
  <c r="S24" i="2"/>
  <c r="B51" i="6"/>
  <c r="S53" i="2"/>
  <c r="B64" i="6"/>
  <c r="S66" i="2"/>
  <c r="B59" i="6"/>
  <c r="S61" i="2"/>
  <c r="B48" i="6"/>
  <c r="S50" i="2"/>
  <c r="B46" i="6"/>
  <c r="S48" i="2"/>
  <c r="B56" i="6"/>
  <c r="S58" i="2"/>
  <c r="B44" i="6"/>
  <c r="S46" i="2"/>
  <c r="B54" i="6"/>
  <c r="S56" i="2"/>
  <c r="B37" i="6"/>
  <c r="S39" i="2"/>
  <c r="B23" i="6"/>
  <c r="S25" i="2"/>
  <c r="B65" i="6"/>
  <c r="S67" i="2"/>
  <c r="B49" i="6"/>
  <c r="S51" i="2"/>
  <c r="B50" i="6"/>
  <c r="S52" i="2"/>
  <c r="B52" i="6"/>
  <c r="S54" i="2"/>
  <c r="B63" i="6"/>
  <c r="S65" i="2"/>
  <c r="B53" i="6"/>
  <c r="S55" i="2"/>
  <c r="B31" i="6"/>
  <c r="S33" i="2"/>
  <c r="B66" i="6"/>
  <c r="S68" i="2"/>
  <c r="B58" i="6"/>
  <c r="S60" i="2"/>
  <c r="B25" i="6"/>
  <c r="S27" i="2"/>
  <c r="B27" i="6"/>
  <c r="S29" i="2"/>
  <c r="B60" i="6"/>
  <c r="S62" i="2"/>
  <c r="B39" i="6"/>
  <c r="S41" i="2"/>
  <c r="B41" i="6"/>
  <c r="S43" i="2"/>
  <c r="B35" i="6"/>
  <c r="S37" i="2"/>
  <c r="B47" i="6"/>
  <c r="S49" i="2"/>
  <c r="B24" i="6"/>
  <c r="S26" i="2"/>
  <c r="B57" i="6"/>
  <c r="S59" i="2"/>
  <c r="B43" i="6"/>
  <c r="S45" i="2"/>
  <c r="F2" i="13"/>
  <c r="R2" i="10"/>
  <c r="R12" i="10"/>
  <c r="R20" i="10"/>
  <c r="R28" i="10"/>
  <c r="R36" i="10"/>
  <c r="R44" i="10"/>
  <c r="R18" i="10"/>
  <c r="R5" i="10"/>
  <c r="R13" i="10"/>
  <c r="R21" i="10"/>
  <c r="R29" i="10"/>
  <c r="R37" i="10"/>
  <c r="R45" i="10"/>
  <c r="R42" i="10"/>
  <c r="R6" i="10"/>
  <c r="R14" i="10"/>
  <c r="R22" i="10"/>
  <c r="R30" i="10"/>
  <c r="R38" i="10"/>
  <c r="R46" i="10"/>
  <c r="R34" i="10"/>
  <c r="R7" i="10"/>
  <c r="R15" i="10"/>
  <c r="R23" i="10"/>
  <c r="R31" i="10"/>
  <c r="R39" i="10"/>
  <c r="R47" i="10"/>
  <c r="R10" i="10"/>
  <c r="R8" i="10"/>
  <c r="R16" i="10"/>
  <c r="R24" i="10"/>
  <c r="R32" i="10"/>
  <c r="R40" i="10"/>
  <c r="R48" i="10"/>
  <c r="R9" i="10"/>
  <c r="R17" i="10"/>
  <c r="R25" i="10"/>
  <c r="R33" i="10"/>
  <c r="R41" i="10"/>
  <c r="R49" i="10"/>
  <c r="R26" i="10"/>
  <c r="R50" i="10"/>
  <c r="R11" i="10"/>
  <c r="R19" i="10"/>
  <c r="R27" i="10"/>
  <c r="R35" i="10"/>
  <c r="R43" i="10"/>
  <c r="R51" i="10"/>
  <c r="R2" i="9"/>
  <c r="R5" i="9"/>
  <c r="R13" i="9"/>
  <c r="R21" i="9"/>
  <c r="R29" i="9"/>
  <c r="R37" i="9"/>
  <c r="R45" i="9"/>
  <c r="R24" i="9"/>
  <c r="R48" i="9"/>
  <c r="R25" i="9"/>
  <c r="R6" i="9"/>
  <c r="R14" i="9"/>
  <c r="R22" i="9"/>
  <c r="R30" i="9"/>
  <c r="R38" i="9"/>
  <c r="R46" i="9"/>
  <c r="R16" i="9"/>
  <c r="R40" i="9"/>
  <c r="R9" i="9"/>
  <c r="R33" i="9"/>
  <c r="R7" i="9"/>
  <c r="R15" i="9"/>
  <c r="R23" i="9"/>
  <c r="R31" i="9"/>
  <c r="R39" i="9"/>
  <c r="R47" i="9"/>
  <c r="R8" i="9"/>
  <c r="R32" i="9"/>
  <c r="R17" i="9"/>
  <c r="R49" i="9"/>
  <c r="R11" i="9"/>
  <c r="R27" i="9"/>
  <c r="R51" i="9"/>
  <c r="R19" i="9"/>
  <c r="R43" i="9"/>
  <c r="R35" i="9"/>
  <c r="R12" i="9"/>
  <c r="R20" i="9"/>
  <c r="R28" i="9"/>
  <c r="R36" i="9"/>
  <c r="R44" i="9"/>
  <c r="R41" i="9"/>
  <c r="R10" i="9"/>
  <c r="R18" i="9"/>
  <c r="R26" i="9"/>
  <c r="R34" i="9"/>
  <c r="R42" i="9"/>
  <c r="R50" i="9"/>
  <c r="B2" i="8"/>
  <c r="E2" i="4"/>
  <c r="F2" i="5"/>
  <c r="D2" i="5"/>
  <c r="F2" i="4"/>
  <c r="D2" i="4"/>
  <c r="C2" i="4"/>
  <c r="E2" i="5"/>
  <c r="C2" i="5"/>
  <c r="E2" i="3"/>
  <c r="C2" i="3"/>
  <c r="F2" i="3"/>
  <c r="D62" i="12" l="1"/>
  <c r="S47" i="9"/>
  <c r="D63" i="12"/>
  <c r="S48" i="9"/>
  <c r="D42" i="12"/>
  <c r="S27" i="9"/>
  <c r="D43" i="12"/>
  <c r="S28" i="9"/>
  <c r="D25" i="12"/>
  <c r="S10" i="9"/>
  <c r="D58" i="12"/>
  <c r="S43" i="9"/>
  <c r="D23" i="12"/>
  <c r="S8" i="9"/>
  <c r="D24" i="12"/>
  <c r="S9" i="9"/>
  <c r="D21" i="12"/>
  <c r="S6" i="9"/>
  <c r="D28" i="12"/>
  <c r="S13" i="9"/>
  <c r="D56" i="12"/>
  <c r="S41" i="9"/>
  <c r="D40" i="12"/>
  <c r="S25" i="9"/>
  <c r="D66" i="12"/>
  <c r="S51" i="9"/>
  <c r="D26" i="12"/>
  <c r="S11" i="9"/>
  <c r="D55" i="12"/>
  <c r="S40" i="9"/>
  <c r="D54" i="12"/>
  <c r="S39" i="9"/>
  <c r="D65" i="12"/>
  <c r="S50" i="9"/>
  <c r="D39" i="12"/>
  <c r="S24" i="9"/>
  <c r="D53" i="12"/>
  <c r="S38" i="9"/>
  <c r="D35" i="12"/>
  <c r="S20" i="9"/>
  <c r="D64" i="12"/>
  <c r="S49" i="9"/>
  <c r="D30" i="12"/>
  <c r="S15" i="9"/>
  <c r="D45" i="12"/>
  <c r="S30" i="9"/>
  <c r="D52" i="12"/>
  <c r="S37" i="9"/>
  <c r="D34" i="12"/>
  <c r="S19" i="9"/>
  <c r="D20" i="12"/>
  <c r="S5" i="9"/>
  <c r="D59" i="12"/>
  <c r="S44" i="9"/>
  <c r="D46" i="12"/>
  <c r="S31" i="9"/>
  <c r="D38" i="12"/>
  <c r="S23" i="9"/>
  <c r="D41" i="12"/>
  <c r="S26" i="9"/>
  <c r="D27" i="12"/>
  <c r="S12" i="9"/>
  <c r="D32" i="12"/>
  <c r="S17" i="9"/>
  <c r="D22" i="12"/>
  <c r="S7" i="9"/>
  <c r="D37" i="12"/>
  <c r="S22" i="9"/>
  <c r="D44" i="12"/>
  <c r="S29" i="9"/>
  <c r="D31" i="12"/>
  <c r="S16" i="9"/>
  <c r="D51" i="12"/>
  <c r="S36" i="9"/>
  <c r="D61" i="12"/>
  <c r="S46" i="9"/>
  <c r="D57" i="12"/>
  <c r="S42" i="9"/>
  <c r="D60" i="12"/>
  <c r="S45" i="9"/>
  <c r="D49" i="12"/>
  <c r="S34" i="9"/>
  <c r="D33" i="12"/>
  <c r="S18" i="9"/>
  <c r="D50" i="12"/>
  <c r="S35" i="9"/>
  <c r="D47" i="12"/>
  <c r="S32" i="9"/>
  <c r="D48" i="12"/>
  <c r="S33" i="9"/>
  <c r="D29" i="12"/>
  <c r="S14" i="9"/>
  <c r="D36" i="12"/>
  <c r="S21" i="9"/>
  <c r="E50" i="12"/>
  <c r="S35" i="10"/>
  <c r="E59" i="12"/>
  <c r="S44" i="10"/>
  <c r="E42" i="12"/>
  <c r="S27" i="10"/>
  <c r="E49" i="12"/>
  <c r="S34" i="10"/>
  <c r="E34" i="12"/>
  <c r="S19" i="10"/>
  <c r="E43" i="12"/>
  <c r="S28" i="10"/>
  <c r="E24" i="12"/>
  <c r="S9" i="10"/>
  <c r="E53" i="12"/>
  <c r="S38" i="10"/>
  <c r="E35" i="12"/>
  <c r="S20" i="10"/>
  <c r="E63" i="12"/>
  <c r="S48" i="10"/>
  <c r="E45" i="12"/>
  <c r="S30" i="10"/>
  <c r="E58" i="12"/>
  <c r="S43" i="10"/>
  <c r="E56" i="12"/>
  <c r="S41" i="10"/>
  <c r="E39" i="12"/>
  <c r="S24" i="10"/>
  <c r="E30" i="12"/>
  <c r="S15" i="10"/>
  <c r="E21" i="12"/>
  <c r="S6" i="10"/>
  <c r="E33" i="12"/>
  <c r="S18" i="10"/>
  <c r="E31" i="12"/>
  <c r="S16" i="10"/>
  <c r="E22" i="12"/>
  <c r="S7" i="10"/>
  <c r="E23" i="12"/>
  <c r="S8" i="10"/>
  <c r="E51" i="12"/>
  <c r="S36" i="10"/>
  <c r="E52" i="12"/>
  <c r="S37" i="10"/>
  <c r="E27" i="12"/>
  <c r="S12" i="10"/>
  <c r="E48" i="12"/>
  <c r="S33" i="10"/>
  <c r="E57" i="12"/>
  <c r="S42" i="10"/>
  <c r="E40" i="12"/>
  <c r="S25" i="10"/>
  <c r="E60" i="12"/>
  <c r="S45" i="10"/>
  <c r="E25" i="12"/>
  <c r="S10" i="10"/>
  <c r="E28" i="12"/>
  <c r="S13" i="10"/>
  <c r="E32" i="12"/>
  <c r="S17" i="10"/>
  <c r="E61" i="12"/>
  <c r="S46" i="10"/>
  <c r="E26" i="12"/>
  <c r="S11" i="10"/>
  <c r="E62" i="12"/>
  <c r="S47" i="10"/>
  <c r="E44" i="12"/>
  <c r="S29" i="10"/>
  <c r="E65" i="12"/>
  <c r="S50" i="10"/>
  <c r="E54" i="12"/>
  <c r="S39" i="10"/>
  <c r="E36" i="12"/>
  <c r="S21" i="10"/>
  <c r="E41" i="12"/>
  <c r="S26" i="10"/>
  <c r="E55" i="12"/>
  <c r="S40" i="10"/>
  <c r="E46" i="12"/>
  <c r="S31" i="10"/>
  <c r="E37" i="12"/>
  <c r="S22" i="10"/>
  <c r="E66" i="12"/>
  <c r="S51" i="10"/>
  <c r="E64" i="12"/>
  <c r="S49" i="10"/>
  <c r="E47" i="12"/>
  <c r="S32" i="10"/>
  <c r="E38" i="12"/>
  <c r="S23" i="10"/>
  <c r="E29" i="12"/>
  <c r="S14" i="10"/>
  <c r="E20" i="12"/>
  <c r="S5" i="10"/>
  <c r="R2" i="8"/>
  <c r="R5" i="8"/>
  <c r="R6" i="8"/>
  <c r="R14" i="8"/>
  <c r="R22" i="8"/>
  <c r="R30" i="8"/>
  <c r="R38" i="8"/>
  <c r="R46" i="8"/>
  <c r="R15" i="8"/>
  <c r="R23" i="8"/>
  <c r="R31" i="8"/>
  <c r="R39" i="8"/>
  <c r="R47" i="8"/>
  <c r="R18" i="8"/>
  <c r="R34" i="8"/>
  <c r="R50" i="8"/>
  <c r="R7" i="8"/>
  <c r="R8" i="8"/>
  <c r="R16" i="8"/>
  <c r="R24" i="8"/>
  <c r="R32" i="8"/>
  <c r="R40" i="8"/>
  <c r="R48" i="8"/>
  <c r="R9" i="8"/>
  <c r="R17" i="8"/>
  <c r="R25" i="8"/>
  <c r="R33" i="8"/>
  <c r="R41" i="8"/>
  <c r="R49" i="8"/>
  <c r="R10" i="8"/>
  <c r="R26" i="8"/>
  <c r="R42" i="8"/>
  <c r="R21" i="8"/>
  <c r="R37" i="8"/>
  <c r="R11" i="8"/>
  <c r="R19" i="8"/>
  <c r="R27" i="8"/>
  <c r="R35" i="8"/>
  <c r="R43" i="8"/>
  <c r="R51" i="8"/>
  <c r="R4" i="8"/>
  <c r="R12" i="8"/>
  <c r="R20" i="8"/>
  <c r="R28" i="8"/>
  <c r="R36" i="8"/>
  <c r="R44" i="8"/>
  <c r="R13" i="8"/>
  <c r="R29" i="8"/>
  <c r="R45" i="8"/>
  <c r="B2" i="4"/>
  <c r="R2" i="4"/>
  <c r="R9" i="4"/>
  <c r="R17" i="4"/>
  <c r="R25" i="4"/>
  <c r="R33" i="4"/>
  <c r="R41" i="4"/>
  <c r="R49" i="4"/>
  <c r="R57" i="4"/>
  <c r="R65" i="4"/>
  <c r="R4" i="4"/>
  <c r="R18" i="4"/>
  <c r="R26" i="4"/>
  <c r="R38" i="4"/>
  <c r="R46" i="4"/>
  <c r="R54" i="4"/>
  <c r="R62" i="4"/>
  <c r="R23" i="4"/>
  <c r="R47" i="4"/>
  <c r="R32" i="4"/>
  <c r="R64" i="4"/>
  <c r="R10" i="4"/>
  <c r="R34" i="4"/>
  <c r="R42" i="4"/>
  <c r="R50" i="4"/>
  <c r="R58" i="4"/>
  <c r="R66" i="4"/>
  <c r="R55" i="4"/>
  <c r="R16" i="4"/>
  <c r="R56" i="4"/>
  <c r="R11" i="4"/>
  <c r="R19" i="4"/>
  <c r="R27" i="4"/>
  <c r="R35" i="4"/>
  <c r="R43" i="4"/>
  <c r="R51" i="4"/>
  <c r="R59" i="4"/>
  <c r="R67" i="4"/>
  <c r="R20" i="4"/>
  <c r="R28" i="4"/>
  <c r="R36" i="4"/>
  <c r="R44" i="4"/>
  <c r="R52" i="4"/>
  <c r="R60" i="4"/>
  <c r="R68" i="4"/>
  <c r="R13" i="4"/>
  <c r="E19" i="6"/>
  <c r="R29" i="4"/>
  <c r="R37" i="4"/>
  <c r="R45" i="4"/>
  <c r="R53" i="4"/>
  <c r="R61" i="4"/>
  <c r="R14" i="4"/>
  <c r="R22" i="4"/>
  <c r="R30" i="4"/>
  <c r="R31" i="4"/>
  <c r="R39" i="4"/>
  <c r="R63" i="4"/>
  <c r="R24" i="4"/>
  <c r="R48" i="4"/>
  <c r="R12" i="4"/>
  <c r="R15" i="4"/>
  <c r="R5" i="4"/>
  <c r="R6" i="4"/>
  <c r="R40" i="4"/>
  <c r="R7" i="4"/>
  <c r="R8" i="4"/>
  <c r="B2" i="5"/>
  <c r="R2" i="5" s="1"/>
  <c r="B2" i="3"/>
  <c r="C54" i="12" l="1"/>
  <c r="S39" i="8"/>
  <c r="C60" i="12"/>
  <c r="S45" i="8"/>
  <c r="C43" i="12"/>
  <c r="S28" i="8"/>
  <c r="C29" i="12"/>
  <c r="S14" i="8"/>
  <c r="C26" i="12"/>
  <c r="S11" i="8"/>
  <c r="C31" i="12"/>
  <c r="S16" i="8"/>
  <c r="C21" i="12"/>
  <c r="S6" i="8"/>
  <c r="C36" i="12"/>
  <c r="S21" i="8"/>
  <c r="C34" i="12"/>
  <c r="S19" i="8"/>
  <c r="C56" i="12"/>
  <c r="S41" i="8"/>
  <c r="C39" i="12"/>
  <c r="S24" i="8"/>
  <c r="C35" i="12"/>
  <c r="S20" i="8"/>
  <c r="C48" i="12"/>
  <c r="S33" i="8"/>
  <c r="C46" i="12"/>
  <c r="S31" i="8"/>
  <c r="C27" i="12"/>
  <c r="S12" i="8"/>
  <c r="C52" i="12"/>
  <c r="S37" i="8"/>
  <c r="C40" i="12"/>
  <c r="S25" i="8"/>
  <c r="C23" i="12"/>
  <c r="S8" i="8"/>
  <c r="C38" i="12"/>
  <c r="S23" i="8"/>
  <c r="C20" i="12"/>
  <c r="S5" i="8"/>
  <c r="C32" i="12"/>
  <c r="S17" i="8"/>
  <c r="C22" i="12"/>
  <c r="S7" i="8"/>
  <c r="C30" i="12"/>
  <c r="S15" i="8"/>
  <c r="C44" i="12"/>
  <c r="S29" i="8"/>
  <c r="C66" i="12"/>
  <c r="S51" i="8"/>
  <c r="C57" i="12"/>
  <c r="S42" i="8"/>
  <c r="C24" i="12"/>
  <c r="S9" i="8"/>
  <c r="C61" i="12"/>
  <c r="S46" i="8"/>
  <c r="C58" i="12"/>
  <c r="S43" i="8"/>
  <c r="C63" i="12"/>
  <c r="S48" i="8"/>
  <c r="C49" i="12"/>
  <c r="S34" i="8"/>
  <c r="C53" i="12"/>
  <c r="S38" i="8"/>
  <c r="C65" i="12"/>
  <c r="S50" i="8"/>
  <c r="C59" i="12"/>
  <c r="S44" i="8"/>
  <c r="C25" i="12"/>
  <c r="S10" i="8"/>
  <c r="C33" i="12"/>
  <c r="S18" i="8"/>
  <c r="C45" i="12"/>
  <c r="S30" i="8"/>
  <c r="C19" i="12"/>
  <c r="S4" i="8"/>
  <c r="C28" i="12"/>
  <c r="S13" i="8"/>
  <c r="C41" i="12"/>
  <c r="S26" i="8"/>
  <c r="C50" i="12"/>
  <c r="S35" i="8"/>
  <c r="C55" i="12"/>
  <c r="S40" i="8"/>
  <c r="C51" i="12"/>
  <c r="S36" i="8"/>
  <c r="C42" i="12"/>
  <c r="S27" i="8"/>
  <c r="C64" i="12"/>
  <c r="S49" i="8"/>
  <c r="C47" i="12"/>
  <c r="S32" i="8"/>
  <c r="C62" i="12"/>
  <c r="S47" i="8"/>
  <c r="C37" i="12"/>
  <c r="S22" i="8"/>
  <c r="E35" i="6"/>
  <c r="S37" i="4"/>
  <c r="E25" i="6"/>
  <c r="S27" i="4"/>
  <c r="E48" i="6"/>
  <c r="S50" i="4"/>
  <c r="E60" i="6"/>
  <c r="S62" i="4"/>
  <c r="E55" i="6"/>
  <c r="S57" i="4"/>
  <c r="E29" i="6"/>
  <c r="S31" i="4"/>
  <c r="E27" i="6"/>
  <c r="S29" i="4"/>
  <c r="E26" i="6"/>
  <c r="S28" i="4"/>
  <c r="E40" i="6"/>
  <c r="S42" i="4"/>
  <c r="E52" i="6"/>
  <c r="S54" i="4"/>
  <c r="E47" i="6"/>
  <c r="S49" i="4"/>
  <c r="E38" i="6"/>
  <c r="S40" i="4"/>
  <c r="E28" i="6"/>
  <c r="S30" i="4"/>
  <c r="E39" i="6"/>
  <c r="S41" i="4"/>
  <c r="E54" i="6"/>
  <c r="S56" i="4"/>
  <c r="E66" i="6"/>
  <c r="S68" i="4"/>
  <c r="E24" i="6"/>
  <c r="S26" i="4"/>
  <c r="E46" i="6"/>
  <c r="S48" i="4"/>
  <c r="E59" i="6"/>
  <c r="S61" i="4"/>
  <c r="E58" i="6"/>
  <c r="S60" i="4"/>
  <c r="E49" i="6"/>
  <c r="S51" i="4"/>
  <c r="E53" i="6"/>
  <c r="S55" i="4"/>
  <c r="E30" i="6"/>
  <c r="S32" i="4"/>
  <c r="E37" i="6"/>
  <c r="S39" i="4"/>
  <c r="E44" i="6"/>
  <c r="S46" i="4"/>
  <c r="E65" i="6"/>
  <c r="S67" i="4"/>
  <c r="E31" i="6"/>
  <c r="S33" i="4"/>
  <c r="E62" i="6"/>
  <c r="S64" i="4"/>
  <c r="E22" i="6"/>
  <c r="S24" i="4"/>
  <c r="E51" i="6"/>
  <c r="S53" i="4"/>
  <c r="E50" i="6"/>
  <c r="S52" i="4"/>
  <c r="E41" i="6"/>
  <c r="S43" i="4"/>
  <c r="E64" i="6"/>
  <c r="S66" i="4"/>
  <c r="E45" i="6"/>
  <c r="S47" i="4"/>
  <c r="E34" i="6"/>
  <c r="S36" i="4"/>
  <c r="E32" i="6"/>
  <c r="S34" i="4"/>
  <c r="E20" i="6"/>
  <c r="S22" i="4"/>
  <c r="E36" i="6"/>
  <c r="S38" i="4"/>
  <c r="E57" i="6"/>
  <c r="S59" i="4"/>
  <c r="E23" i="6"/>
  <c r="S25" i="4"/>
  <c r="E61" i="6"/>
  <c r="S63" i="4"/>
  <c r="E43" i="6"/>
  <c r="S45" i="4"/>
  <c r="E42" i="6"/>
  <c r="S44" i="4"/>
  <c r="E33" i="6"/>
  <c r="S35" i="4"/>
  <c r="E56" i="6"/>
  <c r="S58" i="4"/>
  <c r="E21" i="6"/>
  <c r="S23" i="4"/>
  <c r="E63" i="6"/>
  <c r="S65" i="4"/>
  <c r="R9" i="5"/>
  <c r="R17" i="5"/>
  <c r="R25" i="5"/>
  <c r="R33" i="5"/>
  <c r="R41" i="5"/>
  <c r="R49" i="5"/>
  <c r="R57" i="5"/>
  <c r="R65" i="5"/>
  <c r="D71" i="6"/>
  <c r="D79" i="6"/>
  <c r="D87" i="6"/>
  <c r="D95" i="6"/>
  <c r="R43" i="5"/>
  <c r="R13" i="5"/>
  <c r="R21" i="5"/>
  <c r="R29" i="5"/>
  <c r="R37" i="5"/>
  <c r="R45" i="5"/>
  <c r="R53" i="5"/>
  <c r="D67" i="6"/>
  <c r="D99" i="6"/>
  <c r="R22" i="5"/>
  <c r="R46" i="5"/>
  <c r="D68" i="6"/>
  <c r="D84" i="6"/>
  <c r="R10" i="5"/>
  <c r="R18" i="5"/>
  <c r="R26" i="5"/>
  <c r="R34" i="5"/>
  <c r="R42" i="5"/>
  <c r="R50" i="5"/>
  <c r="R58" i="5"/>
  <c r="R66" i="5"/>
  <c r="D72" i="6"/>
  <c r="D80" i="6"/>
  <c r="D88" i="6"/>
  <c r="D96" i="6"/>
  <c r="R19" i="5"/>
  <c r="R27" i="5"/>
  <c r="R35" i="5"/>
  <c r="R51" i="5"/>
  <c r="R59" i="5"/>
  <c r="R67" i="5"/>
  <c r="D73" i="6"/>
  <c r="D81" i="6"/>
  <c r="D89" i="6"/>
  <c r="D97" i="6"/>
  <c r="R20" i="5"/>
  <c r="R36" i="5"/>
  <c r="R14" i="5"/>
  <c r="R30" i="5"/>
  <c r="R38" i="5"/>
  <c r="R62" i="5"/>
  <c r="D92" i="6"/>
  <c r="R11" i="5"/>
  <c r="R12" i="5"/>
  <c r="R5" i="5"/>
  <c r="R6" i="5"/>
  <c r="R7" i="5"/>
  <c r="R15" i="5"/>
  <c r="R23" i="5"/>
  <c r="R31" i="5"/>
  <c r="R39" i="5"/>
  <c r="R47" i="5"/>
  <c r="R55" i="5"/>
  <c r="R63" i="5"/>
  <c r="D69" i="6"/>
  <c r="D77" i="6"/>
  <c r="D85" i="6"/>
  <c r="D93" i="6"/>
  <c r="D101" i="6"/>
  <c r="R16" i="5"/>
  <c r="R24" i="5"/>
  <c r="R32" i="5"/>
  <c r="R40" i="5"/>
  <c r="R48" i="5"/>
  <c r="R56" i="5"/>
  <c r="R64" i="5"/>
  <c r="D70" i="6"/>
  <c r="D78" i="6"/>
  <c r="D86" i="6"/>
  <c r="D94" i="6"/>
  <c r="D102" i="6"/>
  <c r="R28" i="5"/>
  <c r="R44" i="5"/>
  <c r="R52" i="5"/>
  <c r="R60" i="5"/>
  <c r="R68" i="5"/>
  <c r="D74" i="6"/>
  <c r="D82" i="6"/>
  <c r="D90" i="6"/>
  <c r="D98" i="6"/>
  <c r="R61" i="5"/>
  <c r="D75" i="6"/>
  <c r="D83" i="6"/>
  <c r="D91" i="6"/>
  <c r="R54" i="5"/>
  <c r="D76" i="6"/>
  <c r="D100" i="6"/>
  <c r="R4" i="5"/>
  <c r="R8" i="5"/>
  <c r="R2" i="3"/>
  <c r="R5" i="3"/>
  <c r="R13" i="3"/>
  <c r="R21" i="3"/>
  <c r="R29" i="3"/>
  <c r="R37" i="3"/>
  <c r="R45" i="3"/>
  <c r="R53" i="3"/>
  <c r="R61" i="3"/>
  <c r="R32" i="3"/>
  <c r="R56" i="3"/>
  <c r="R17" i="3"/>
  <c r="R65" i="3"/>
  <c r="R18" i="3"/>
  <c r="R50" i="3"/>
  <c r="R27" i="3"/>
  <c r="R67" i="3"/>
  <c r="R6" i="3"/>
  <c r="R14" i="3"/>
  <c r="R22" i="3"/>
  <c r="R30" i="3"/>
  <c r="R38" i="3"/>
  <c r="R46" i="3"/>
  <c r="R54" i="3"/>
  <c r="R62" i="3"/>
  <c r="R24" i="3"/>
  <c r="R64" i="3"/>
  <c r="R25" i="3"/>
  <c r="R57" i="3"/>
  <c r="R26" i="3"/>
  <c r="R58" i="3"/>
  <c r="R19" i="3"/>
  <c r="R51" i="3"/>
  <c r="R7" i="3"/>
  <c r="R15" i="3"/>
  <c r="R23" i="3"/>
  <c r="R31" i="3"/>
  <c r="R39" i="3"/>
  <c r="R47" i="3"/>
  <c r="R55" i="3"/>
  <c r="R63" i="3"/>
  <c r="R16" i="3"/>
  <c r="R40" i="3"/>
  <c r="R33" i="3"/>
  <c r="R42" i="3"/>
  <c r="R66" i="3"/>
  <c r="R35" i="3"/>
  <c r="R59" i="3"/>
  <c r="R8" i="3"/>
  <c r="R41" i="3"/>
  <c r="R10" i="3"/>
  <c r="R11" i="3"/>
  <c r="R12" i="3"/>
  <c r="R20" i="3"/>
  <c r="R28" i="3"/>
  <c r="R36" i="3"/>
  <c r="R44" i="3"/>
  <c r="R52" i="3"/>
  <c r="R60" i="3"/>
  <c r="R68" i="3"/>
  <c r="R48" i="3"/>
  <c r="R9" i="3"/>
  <c r="R49" i="3"/>
  <c r="R4" i="3"/>
  <c r="R34" i="3"/>
  <c r="R43" i="3"/>
  <c r="C46" i="6" l="1"/>
  <c r="S48" i="3"/>
  <c r="C63" i="6"/>
  <c r="S65" i="3"/>
  <c r="D30" i="6"/>
  <c r="M10" i="13" s="1"/>
  <c r="S32" i="5"/>
  <c r="D61" i="6"/>
  <c r="S63" i="5"/>
  <c r="D57" i="6"/>
  <c r="S59" i="5"/>
  <c r="D43" i="6"/>
  <c r="S45" i="5"/>
  <c r="C66" i="6"/>
  <c r="R46" i="13" s="1"/>
  <c r="S68" i="3"/>
  <c r="C31" i="6"/>
  <c r="S33" i="3"/>
  <c r="C21" i="6"/>
  <c r="S23" i="3"/>
  <c r="C23" i="6"/>
  <c r="S25" i="3"/>
  <c r="C20" i="6"/>
  <c r="S22" i="3"/>
  <c r="C19" i="6"/>
  <c r="S21" i="3"/>
  <c r="D52" i="6"/>
  <c r="S54" i="5"/>
  <c r="D22" i="6"/>
  <c r="S24" i="5"/>
  <c r="D53" i="6"/>
  <c r="S55" i="5"/>
  <c r="D34" i="6"/>
  <c r="N14" i="13" s="1"/>
  <c r="S36" i="5"/>
  <c r="D49" i="6"/>
  <c r="S51" i="5"/>
  <c r="D64" i="6"/>
  <c r="S66" i="5"/>
  <c r="D35" i="6"/>
  <c r="S37" i="5"/>
  <c r="C29" i="6"/>
  <c r="M9" i="13" s="1"/>
  <c r="S31" i="3"/>
  <c r="C27" i="6"/>
  <c r="S29" i="3"/>
  <c r="C62" i="6"/>
  <c r="S64" i="3"/>
  <c r="D45" i="6"/>
  <c r="H25" i="13" s="1"/>
  <c r="S47" i="5"/>
  <c r="D27" i="6"/>
  <c r="D7" i="13" s="1"/>
  <c r="S29" i="5"/>
  <c r="C50" i="6"/>
  <c r="S52" i="3"/>
  <c r="C30" i="6"/>
  <c r="S32" i="3"/>
  <c r="D25" i="6"/>
  <c r="S27" i="5"/>
  <c r="D19" i="6"/>
  <c r="S21" i="5"/>
  <c r="C42" i="6"/>
  <c r="S44" i="3"/>
  <c r="C60" i="6"/>
  <c r="S62" i="3"/>
  <c r="D50" i="6"/>
  <c r="E30" i="13" s="1"/>
  <c r="S52" i="5"/>
  <c r="D40" i="6"/>
  <c r="S42" i="5"/>
  <c r="C34" i="6"/>
  <c r="S36" i="3"/>
  <c r="D59" i="6"/>
  <c r="S61" i="5"/>
  <c r="C40" i="6"/>
  <c r="S42" i="3"/>
  <c r="C28" i="6"/>
  <c r="S8" i="13" s="1"/>
  <c r="S30" i="3"/>
  <c r="C38" i="6"/>
  <c r="S40" i="3"/>
  <c r="D66" i="6"/>
  <c r="S68" i="5"/>
  <c r="D56" i="6"/>
  <c r="N36" i="13" s="1"/>
  <c r="S58" i="5"/>
  <c r="C39" i="6"/>
  <c r="R19" i="13" s="1"/>
  <c r="S41" i="3"/>
  <c r="D58" i="6"/>
  <c r="S60" i="5"/>
  <c r="D44" i="6"/>
  <c r="S46" i="5"/>
  <c r="C61" i="6"/>
  <c r="S63" i="3"/>
  <c r="C65" i="6"/>
  <c r="P45" i="13" s="1"/>
  <c r="S67" i="3"/>
  <c r="D62" i="6"/>
  <c r="S64" i="5"/>
  <c r="D47" i="6"/>
  <c r="S49" i="5"/>
  <c r="C25" i="6"/>
  <c r="S27" i="3"/>
  <c r="C55" i="6"/>
  <c r="P35" i="13" s="1"/>
  <c r="S57" i="3"/>
  <c r="C58" i="6"/>
  <c r="S60" i="3"/>
  <c r="C54" i="6"/>
  <c r="S56" i="3"/>
  <c r="D33" i="6"/>
  <c r="S35" i="5"/>
  <c r="D63" i="6"/>
  <c r="Q43" i="13" s="1"/>
  <c r="S65" i="5"/>
  <c r="C41" i="6"/>
  <c r="S43" i="3"/>
  <c r="C22" i="6"/>
  <c r="S24" i="3"/>
  <c r="D37" i="6"/>
  <c r="S39" i="5"/>
  <c r="D48" i="6"/>
  <c r="S50" i="5"/>
  <c r="D55" i="6"/>
  <c r="S57" i="5"/>
  <c r="C32" i="6"/>
  <c r="S34" i="3"/>
  <c r="C49" i="6"/>
  <c r="E29" i="13" s="1"/>
  <c r="S51" i="3"/>
  <c r="C59" i="6"/>
  <c r="I39" i="13" s="1"/>
  <c r="S61" i="3"/>
  <c r="D29" i="6"/>
  <c r="S31" i="5"/>
  <c r="D20" i="6"/>
  <c r="S22" i="5"/>
  <c r="C57" i="6"/>
  <c r="O37" i="13" s="1"/>
  <c r="S59" i="3"/>
  <c r="C53" i="6"/>
  <c r="S55" i="3"/>
  <c r="C52" i="6"/>
  <c r="T32" i="13" s="1"/>
  <c r="S54" i="3"/>
  <c r="C51" i="6"/>
  <c r="S53" i="3"/>
  <c r="D42" i="6"/>
  <c r="J22" i="13" s="1"/>
  <c r="S44" i="5"/>
  <c r="D54" i="6"/>
  <c r="R34" i="13" s="1"/>
  <c r="S56" i="5"/>
  <c r="D21" i="6"/>
  <c r="S23" i="5"/>
  <c r="D60" i="6"/>
  <c r="I40" i="13" s="1"/>
  <c r="S62" i="5"/>
  <c r="D32" i="6"/>
  <c r="R12" i="13" s="1"/>
  <c r="S34" i="5"/>
  <c r="D41" i="6"/>
  <c r="J21" i="13" s="1"/>
  <c r="S43" i="5"/>
  <c r="D39" i="6"/>
  <c r="S41" i="5"/>
  <c r="C47" i="6"/>
  <c r="T27" i="13" s="1"/>
  <c r="S49" i="3"/>
  <c r="C26" i="6"/>
  <c r="M6" i="13" s="1"/>
  <c r="S28" i="3"/>
  <c r="C33" i="6"/>
  <c r="S35" i="3"/>
  <c r="C45" i="6"/>
  <c r="S47" i="3"/>
  <c r="C56" i="6"/>
  <c r="S58" i="3"/>
  <c r="C44" i="6"/>
  <c r="S24" i="13" s="1"/>
  <c r="S46" i="3"/>
  <c r="C48" i="6"/>
  <c r="S50" i="3"/>
  <c r="C43" i="6"/>
  <c r="E23" i="13" s="1"/>
  <c r="S45" i="3"/>
  <c r="D26" i="6"/>
  <c r="S28" i="5"/>
  <c r="D46" i="6"/>
  <c r="E26" i="13" s="1"/>
  <c r="S48" i="5"/>
  <c r="D36" i="6"/>
  <c r="C16" i="13" s="1"/>
  <c r="S38" i="5"/>
  <c r="D24" i="6"/>
  <c r="S26" i="5"/>
  <c r="D31" i="6"/>
  <c r="S33" i="5"/>
  <c r="C64" i="6"/>
  <c r="D44" i="13" s="1"/>
  <c r="S66" i="3"/>
  <c r="C37" i="6"/>
  <c r="S39" i="3"/>
  <c r="C24" i="6"/>
  <c r="S26" i="3"/>
  <c r="C36" i="6"/>
  <c r="S38" i="3"/>
  <c r="C35" i="6"/>
  <c r="S37" i="3"/>
  <c r="D38" i="6"/>
  <c r="P18" i="13" s="1"/>
  <c r="S40" i="5"/>
  <c r="D28" i="6"/>
  <c r="S30" i="5"/>
  <c r="D65" i="6"/>
  <c r="S67" i="5"/>
  <c r="D51" i="6"/>
  <c r="N31" i="13" s="1"/>
  <c r="S53" i="5"/>
  <c r="D23" i="6"/>
  <c r="S25" i="5"/>
  <c r="D38" i="13"/>
  <c r="I42" i="13"/>
  <c r="N32" i="13"/>
  <c r="F46" i="13"/>
  <c r="D46" i="13"/>
  <c r="E32" i="13"/>
  <c r="G23" i="13"/>
  <c r="F42" i="13"/>
  <c r="U38" i="13"/>
  <c r="L23" i="13"/>
  <c r="P46" i="13"/>
  <c r="B42" i="13"/>
  <c r="S38" i="13"/>
  <c r="C40" i="13"/>
  <c r="B32" i="13"/>
  <c r="C32" i="13"/>
  <c r="R23" i="13"/>
  <c r="L42" i="13"/>
  <c r="E38" i="13"/>
  <c r="K11" i="13"/>
  <c r="U39" i="13"/>
  <c r="K40" i="13"/>
  <c r="D40" i="13"/>
  <c r="J32" i="13"/>
  <c r="O32" i="13"/>
  <c r="T23" i="13"/>
  <c r="I38" i="13"/>
  <c r="G42" i="13"/>
  <c r="R42" i="13"/>
  <c r="M42" i="13"/>
  <c r="D42" i="13"/>
  <c r="C42" i="13"/>
  <c r="P42" i="13"/>
  <c r="N42" i="13"/>
  <c r="T42" i="13"/>
  <c r="J45" i="13"/>
  <c r="B37" i="13"/>
  <c r="O40" i="13"/>
  <c r="P40" i="13"/>
  <c r="I32" i="13"/>
  <c r="L32" i="13"/>
  <c r="D23" i="13"/>
  <c r="Q19" i="13"/>
  <c r="H42" i="13"/>
  <c r="K42" i="13"/>
  <c r="F38" i="13"/>
  <c r="P38" i="13"/>
  <c r="C38" i="13"/>
  <c r="G38" i="13"/>
  <c r="H38" i="13"/>
  <c r="R38" i="13"/>
  <c r="K38" i="13"/>
  <c r="T38" i="13"/>
  <c r="Q38" i="13"/>
  <c r="O27" i="13"/>
  <c r="B27" i="13"/>
  <c r="S27" i="13"/>
  <c r="E27" i="13"/>
  <c r="G27" i="13"/>
  <c r="F27" i="13"/>
  <c r="D27" i="13"/>
  <c r="Q40" i="13"/>
  <c r="M40" i="13"/>
  <c r="L40" i="13"/>
  <c r="U32" i="13"/>
  <c r="R32" i="13"/>
  <c r="K32" i="13"/>
  <c r="F23" i="13"/>
  <c r="F11" i="13"/>
  <c r="N27" i="13"/>
  <c r="S39" i="13"/>
  <c r="E42" i="13"/>
  <c r="Q42" i="13"/>
  <c r="O38" i="13"/>
  <c r="B38" i="13"/>
  <c r="L8" i="13"/>
  <c r="S40" i="13"/>
  <c r="N40" i="13"/>
  <c r="B40" i="13"/>
  <c r="G32" i="13"/>
  <c r="Q32" i="13"/>
  <c r="P32" i="13"/>
  <c r="L11" i="13"/>
  <c r="B39" i="13"/>
  <c r="U42" i="13"/>
  <c r="O42" i="13"/>
  <c r="M38" i="13"/>
  <c r="L38" i="13"/>
  <c r="M23" i="13"/>
  <c r="N23" i="13"/>
  <c r="P23" i="13"/>
  <c r="S23" i="13"/>
  <c r="B23" i="13"/>
  <c r="U23" i="13"/>
  <c r="C23" i="13"/>
  <c r="O23" i="13"/>
  <c r="K23" i="13"/>
  <c r="I23" i="13"/>
  <c r="H23" i="13"/>
  <c r="Q23" i="13"/>
  <c r="E9" i="13"/>
  <c r="P9" i="13"/>
  <c r="U8" i="13"/>
  <c r="Q8" i="13"/>
  <c r="E8" i="13"/>
  <c r="U40" i="13"/>
  <c r="H40" i="13"/>
  <c r="H32" i="13"/>
  <c r="F32" i="13"/>
  <c r="J23" i="13"/>
  <c r="U19" i="13"/>
  <c r="J42" i="13"/>
  <c r="S42" i="13"/>
  <c r="N38" i="13"/>
  <c r="J38" i="13"/>
  <c r="O10" i="13" l="1"/>
  <c r="L13" i="13"/>
  <c r="R30" i="13"/>
  <c r="P31" i="13"/>
  <c r="N46" i="13"/>
  <c r="K37" i="13"/>
  <c r="K46" i="13"/>
  <c r="B35" i="13"/>
  <c r="U46" i="13"/>
  <c r="I46" i="13"/>
  <c r="K6" i="13"/>
  <c r="E46" i="13"/>
  <c r="P20" i="13"/>
  <c r="C46" i="13"/>
  <c r="J46" i="13"/>
  <c r="O44" i="13"/>
  <c r="Q29" i="13"/>
  <c r="L44" i="13"/>
  <c r="I29" i="13"/>
  <c r="O35" i="13"/>
  <c r="K39" i="13"/>
  <c r="P28" i="13"/>
  <c r="F33" i="13"/>
  <c r="E17" i="13"/>
  <c r="G45" i="13"/>
  <c r="K45" i="13"/>
  <c r="G19" i="13"/>
  <c r="R45" i="13"/>
  <c r="L39" i="13"/>
  <c r="I8" i="13"/>
  <c r="J44" i="13"/>
  <c r="N29" i="13"/>
  <c r="T39" i="13"/>
  <c r="O45" i="13"/>
  <c r="S11" i="13"/>
  <c r="L46" i="13"/>
  <c r="P25" i="13"/>
  <c r="H30" i="13"/>
  <c r="C6" i="13"/>
  <c r="R35" i="13"/>
  <c r="M25" i="13"/>
  <c r="L27" i="13"/>
  <c r="Q39" i="13"/>
  <c r="I25" i="13"/>
  <c r="G30" i="13"/>
  <c r="Q13" i="13"/>
  <c r="J15" i="13"/>
  <c r="I9" i="13"/>
  <c r="K35" i="13"/>
  <c r="R24" i="13"/>
  <c r="N35" i="13"/>
  <c r="B24" i="13"/>
  <c r="K8" i="13"/>
  <c r="H9" i="13"/>
  <c r="O9" i="13"/>
  <c r="T9" i="13"/>
  <c r="O6" i="13"/>
  <c r="P27" i="13"/>
  <c r="K22" i="13"/>
  <c r="Q46" i="13"/>
  <c r="H39" i="13"/>
  <c r="T46" i="13"/>
  <c r="F8" i="13"/>
  <c r="G26" i="13"/>
  <c r="M30" i="13"/>
  <c r="Q26" i="13"/>
  <c r="D12" i="13"/>
  <c r="K25" i="13"/>
  <c r="M26" i="13"/>
  <c r="E10" i="13"/>
  <c r="P12" i="13"/>
  <c r="O25" i="13"/>
  <c r="T31" i="13"/>
  <c r="U10" i="13"/>
  <c r="S22" i="13"/>
  <c r="I30" i="13"/>
  <c r="T10" i="13"/>
  <c r="H10" i="13"/>
  <c r="U15" i="13"/>
  <c r="F10" i="13"/>
  <c r="D33" i="13"/>
  <c r="D10" i="13"/>
  <c r="C10" i="13"/>
  <c r="B25" i="13"/>
  <c r="S33" i="13"/>
  <c r="N10" i="13"/>
  <c r="L17" i="13"/>
  <c r="C13" i="13"/>
  <c r="K33" i="13"/>
  <c r="Q11" i="13"/>
  <c r="P22" i="13"/>
  <c r="O30" i="13"/>
  <c r="C26" i="13"/>
  <c r="U36" i="13"/>
  <c r="D21" i="13"/>
  <c r="T26" i="13"/>
  <c r="S13" i="13"/>
  <c r="L26" i="13"/>
  <c r="O36" i="13"/>
  <c r="Q22" i="13"/>
  <c r="S12" i="13"/>
  <c r="H26" i="13"/>
  <c r="C25" i="13"/>
  <c r="B26" i="13"/>
  <c r="N25" i="13"/>
  <c r="D30" i="13"/>
  <c r="M12" i="13"/>
  <c r="B22" i="13"/>
  <c r="S10" i="13"/>
  <c r="E12" i="13"/>
  <c r="H34" i="13"/>
  <c r="L25" i="13"/>
  <c r="J25" i="13"/>
  <c r="B36" i="13"/>
  <c r="P10" i="13"/>
  <c r="U25" i="13"/>
  <c r="F30" i="13"/>
  <c r="L30" i="13"/>
  <c r="I12" i="13"/>
  <c r="R36" i="13"/>
  <c r="O31" i="13"/>
  <c r="O12" i="13"/>
  <c r="P26" i="13"/>
  <c r="T22" i="13"/>
  <c r="U12" i="13"/>
  <c r="S15" i="13"/>
  <c r="F12" i="13"/>
  <c r="C36" i="13"/>
  <c r="R25" i="13"/>
  <c r="G13" i="13"/>
  <c r="M33" i="13"/>
  <c r="I22" i="13"/>
  <c r="N13" i="13"/>
  <c r="F18" i="13"/>
  <c r="N12" i="13"/>
  <c r="D22" i="13"/>
  <c r="J12" i="13"/>
  <c r="Q30" i="13"/>
  <c r="S30" i="13"/>
  <c r="M22" i="13"/>
  <c r="J18" i="13"/>
  <c r="N43" i="13"/>
  <c r="D26" i="13"/>
  <c r="J34" i="13"/>
  <c r="S25" i="13"/>
  <c r="O26" i="13"/>
  <c r="C30" i="13"/>
  <c r="Q25" i="13"/>
  <c r="D25" i="13"/>
  <c r="N26" i="13"/>
  <c r="Q10" i="13"/>
  <c r="F22" i="13"/>
  <c r="I20" i="13"/>
  <c r="J30" i="13"/>
  <c r="T30" i="13"/>
  <c r="I10" i="13"/>
  <c r="K36" i="13"/>
  <c r="G10" i="13"/>
  <c r="K43" i="13"/>
  <c r="O14" i="13"/>
  <c r="U18" i="13"/>
  <c r="K10" i="13"/>
  <c r="S17" i="13"/>
  <c r="D31" i="13"/>
  <c r="O22" i="13"/>
  <c r="K26" i="13"/>
  <c r="U17" i="13"/>
  <c r="H15" i="13"/>
  <c r="L12" i="13"/>
  <c r="E31" i="13"/>
  <c r="D36" i="13"/>
  <c r="T25" i="13"/>
  <c r="F25" i="13"/>
  <c r="I26" i="13"/>
  <c r="B31" i="13"/>
  <c r="U22" i="13"/>
  <c r="P34" i="13"/>
  <c r="P30" i="13"/>
  <c r="B30" i="13"/>
  <c r="N22" i="13"/>
  <c r="K17" i="13"/>
  <c r="E34" i="13"/>
  <c r="U30" i="13"/>
  <c r="C22" i="13"/>
  <c r="U26" i="13"/>
  <c r="R10" i="13"/>
  <c r="C7" i="13"/>
  <c r="B10" i="13"/>
  <c r="S36" i="13"/>
  <c r="S26" i="13"/>
  <c r="C12" i="13"/>
  <c r="L22" i="13"/>
  <c r="Q12" i="13"/>
  <c r="L31" i="13"/>
  <c r="G22" i="13"/>
  <c r="H22" i="13"/>
  <c r="K30" i="13"/>
  <c r="E22" i="13"/>
  <c r="I43" i="13"/>
  <c r="N18" i="13"/>
  <c r="E43" i="13"/>
  <c r="D34" i="13"/>
  <c r="U34" i="13"/>
  <c r="Q20" i="13"/>
  <c r="U14" i="13"/>
  <c r="S14" i="13"/>
  <c r="K21" i="13"/>
  <c r="K20" i="13"/>
  <c r="F43" i="13"/>
  <c r="T7" i="13"/>
  <c r="M34" i="13"/>
  <c r="S34" i="13"/>
  <c r="J20" i="13"/>
  <c r="H14" i="13"/>
  <c r="M14" i="13"/>
  <c r="B14" i="13"/>
  <c r="H7" i="13"/>
  <c r="E16" i="13"/>
  <c r="C21" i="13"/>
  <c r="L43" i="13"/>
  <c r="I18" i="13"/>
  <c r="S18" i="13"/>
  <c r="C14" i="13"/>
  <c r="O21" i="13"/>
  <c r="N7" i="13"/>
  <c r="T21" i="13"/>
  <c r="I21" i="13"/>
  <c r="B18" i="13"/>
  <c r="Q18" i="13"/>
  <c r="R18" i="13"/>
  <c r="Q14" i="13"/>
  <c r="R7" i="13"/>
  <c r="T43" i="13"/>
  <c r="E7" i="13"/>
  <c r="O43" i="13"/>
  <c r="Q34" i="13"/>
  <c r="S7" i="13"/>
  <c r="L20" i="13"/>
  <c r="I14" i="13"/>
  <c r="E14" i="13"/>
  <c r="H43" i="13"/>
  <c r="I34" i="13"/>
  <c r="B34" i="13"/>
  <c r="L7" i="13"/>
  <c r="B21" i="13"/>
  <c r="M20" i="13"/>
  <c r="G14" i="13"/>
  <c r="L34" i="13"/>
  <c r="B43" i="13"/>
  <c r="N21" i="13"/>
  <c r="P21" i="13"/>
  <c r="L18" i="13"/>
  <c r="P14" i="13"/>
  <c r="F34" i="13"/>
  <c r="B41" i="13"/>
  <c r="N20" i="13"/>
  <c r="B46" i="13"/>
  <c r="R43" i="13"/>
  <c r="H20" i="13"/>
  <c r="B7" i="13"/>
  <c r="H18" i="13"/>
  <c r="U20" i="13"/>
  <c r="D18" i="13"/>
  <c r="M18" i="13"/>
  <c r="N34" i="13"/>
  <c r="T20" i="13"/>
  <c r="J14" i="13"/>
  <c r="M43" i="13"/>
  <c r="T14" i="13"/>
  <c r="D14" i="13"/>
  <c r="F21" i="13"/>
  <c r="T18" i="13"/>
  <c r="F14" i="13"/>
  <c r="R21" i="13"/>
  <c r="G7" i="13"/>
  <c r="K18" i="13"/>
  <c r="B20" i="13"/>
  <c r="Q21" i="13"/>
  <c r="U21" i="13"/>
  <c r="R14" i="13"/>
  <c r="U7" i="13"/>
  <c r="G18" i="13"/>
  <c r="S21" i="13"/>
  <c r="C20" i="13"/>
  <c r="B16" i="13"/>
  <c r="F31" i="13"/>
  <c r="K12" i="13"/>
  <c r="G34" i="13"/>
  <c r="G40" i="13"/>
  <c r="C43" i="13"/>
  <c r="K14" i="13"/>
  <c r="E21" i="13"/>
  <c r="K34" i="13"/>
  <c r="J7" i="13"/>
  <c r="U43" i="13"/>
  <c r="G21" i="13"/>
  <c r="M21" i="13"/>
  <c r="K7" i="13"/>
  <c r="D43" i="13"/>
  <c r="S20" i="13"/>
  <c r="T34" i="13"/>
  <c r="L21" i="13"/>
  <c r="G43" i="13"/>
  <c r="C34" i="13"/>
  <c r="O34" i="13"/>
  <c r="J43" i="13"/>
  <c r="Q7" i="13"/>
  <c r="S43" i="13"/>
  <c r="I7" i="13"/>
  <c r="R40" i="13"/>
  <c r="F7" i="13"/>
  <c r="E18" i="13"/>
  <c r="P43" i="13"/>
  <c r="P7" i="13"/>
  <c r="O7" i="13"/>
  <c r="M7" i="13"/>
  <c r="O18" i="13"/>
  <c r="G25" i="13"/>
  <c r="M41" i="13"/>
  <c r="J24" i="13"/>
  <c r="F44" i="13"/>
  <c r="T41" i="13"/>
  <c r="H37" i="13"/>
  <c r="S29" i="13"/>
  <c r="T24" i="13"/>
  <c r="H24" i="13"/>
  <c r="P44" i="13"/>
  <c r="R16" i="13"/>
  <c r="C41" i="13"/>
  <c r="K27" i="13"/>
  <c r="T15" i="13"/>
  <c r="G44" i="13"/>
  <c r="E44" i="13"/>
  <c r="I36" i="13"/>
  <c r="H31" i="13"/>
  <c r="B15" i="13"/>
  <c r="S6" i="13"/>
  <c r="S31" i="13"/>
  <c r="M24" i="13"/>
  <c r="E36" i="13"/>
  <c r="N6" i="13"/>
  <c r="I6" i="13"/>
  <c r="H27" i="13"/>
  <c r="C31" i="13"/>
  <c r="T37" i="13"/>
  <c r="M29" i="13"/>
  <c r="U41" i="13"/>
  <c r="L41" i="13"/>
  <c r="M27" i="13"/>
  <c r="D37" i="13"/>
  <c r="B45" i="13"/>
  <c r="F36" i="13"/>
  <c r="J40" i="13"/>
  <c r="F40" i="13"/>
  <c r="D41" i="13"/>
  <c r="H44" i="13"/>
  <c r="Q44" i="13"/>
  <c r="P6" i="13"/>
  <c r="U24" i="13"/>
  <c r="H6" i="13"/>
  <c r="R31" i="13"/>
  <c r="M37" i="13"/>
  <c r="L29" i="13"/>
  <c r="F41" i="13"/>
  <c r="R41" i="13"/>
  <c r="K24" i="13"/>
  <c r="M36" i="13"/>
  <c r="Q16" i="13"/>
  <c r="M31" i="13"/>
  <c r="I37" i="13"/>
  <c r="K29" i="13"/>
  <c r="H41" i="13"/>
  <c r="N41" i="13"/>
  <c r="S44" i="13"/>
  <c r="S16" i="13"/>
  <c r="P16" i="13"/>
  <c r="I31" i="13"/>
  <c r="F24" i="13"/>
  <c r="Q15" i="13"/>
  <c r="P29" i="13"/>
  <c r="Q41" i="13"/>
  <c r="G41" i="13"/>
  <c r="H16" i="13"/>
  <c r="J37" i="13"/>
  <c r="C44" i="13"/>
  <c r="J6" i="13"/>
  <c r="K41" i="13"/>
  <c r="P41" i="13"/>
  <c r="U44" i="13"/>
  <c r="Q27" i="13"/>
  <c r="R37" i="13"/>
  <c r="G16" i="13"/>
  <c r="P15" i="13"/>
  <c r="P36" i="13"/>
  <c r="S37" i="13"/>
  <c r="D16" i="13"/>
  <c r="E24" i="13"/>
  <c r="P24" i="13"/>
  <c r="G36" i="13"/>
  <c r="G6" i="13"/>
  <c r="E6" i="13"/>
  <c r="C27" i="13"/>
  <c r="J16" i="13"/>
  <c r="K31" i="13"/>
  <c r="P37" i="13"/>
  <c r="F29" i="13"/>
  <c r="U29" i="13"/>
  <c r="O41" i="13"/>
  <c r="N44" i="13"/>
  <c r="R29" i="13"/>
  <c r="K13" i="13"/>
  <c r="R27" i="13"/>
  <c r="J27" i="13"/>
  <c r="I27" i="13"/>
  <c r="I24" i="13"/>
  <c r="B44" i="13"/>
  <c r="N24" i="13"/>
  <c r="O15" i="13"/>
  <c r="E41" i="13"/>
  <c r="G24" i="13"/>
  <c r="B6" i="13"/>
  <c r="L37" i="13"/>
  <c r="B29" i="13"/>
  <c r="T29" i="13"/>
  <c r="E15" i="13"/>
  <c r="T44" i="13"/>
  <c r="I41" i="13"/>
  <c r="T36" i="13"/>
  <c r="I16" i="13"/>
  <c r="G15" i="13"/>
  <c r="J36" i="13"/>
  <c r="N16" i="13"/>
  <c r="C24" i="13"/>
  <c r="D24" i="13"/>
  <c r="L36" i="13"/>
  <c r="R6" i="13"/>
  <c r="U6" i="13"/>
  <c r="U27" i="13"/>
  <c r="T16" i="13"/>
  <c r="U31" i="13"/>
  <c r="N37" i="13"/>
  <c r="G29" i="13"/>
  <c r="O29" i="13"/>
  <c r="S41" i="13"/>
  <c r="T13" i="13"/>
  <c r="Q36" i="13"/>
  <c r="J29" i="13"/>
  <c r="F6" i="13"/>
  <c r="R20" i="13"/>
  <c r="O24" i="13"/>
  <c r="M46" i="13"/>
  <c r="O17" i="13"/>
  <c r="M44" i="13"/>
  <c r="R15" i="13"/>
  <c r="R44" i="13"/>
  <c r="Q24" i="13"/>
  <c r="T6" i="13"/>
  <c r="D29" i="13"/>
  <c r="F37" i="13"/>
  <c r="O16" i="13"/>
  <c r="C37" i="13"/>
  <c r="C29" i="13"/>
  <c r="H29" i="13"/>
  <c r="J41" i="13"/>
  <c r="L6" i="13"/>
  <c r="E20" i="13"/>
  <c r="B13" i="13"/>
  <c r="D20" i="13"/>
  <c r="H12" i="13"/>
  <c r="S46" i="13"/>
  <c r="G20" i="13"/>
  <c r="B28" i="13"/>
  <c r="D28" i="13"/>
  <c r="K28" i="13"/>
  <c r="P8" i="13"/>
  <c r="D9" i="13"/>
  <c r="S45" i="13"/>
  <c r="E39" i="13"/>
  <c r="C19" i="13"/>
  <c r="M8" i="13"/>
  <c r="N8" i="13"/>
  <c r="T35" i="13"/>
  <c r="C9" i="13"/>
  <c r="D17" i="13"/>
  <c r="L19" i="13"/>
  <c r="C28" i="13"/>
  <c r="P13" i="13"/>
  <c r="Q17" i="13"/>
  <c r="R11" i="13"/>
  <c r="I33" i="13"/>
  <c r="M45" i="13"/>
  <c r="U45" i="13"/>
  <c r="M17" i="13"/>
  <c r="S28" i="13"/>
  <c r="K19" i="13"/>
  <c r="P39" i="13"/>
  <c r="O39" i="13"/>
  <c r="O11" i="13"/>
  <c r="O19" i="13"/>
  <c r="J28" i="13"/>
  <c r="J9" i="13"/>
  <c r="U35" i="13"/>
  <c r="J8" i="13"/>
  <c r="O8" i="13"/>
  <c r="I28" i="13"/>
  <c r="E13" i="13"/>
  <c r="B33" i="13"/>
  <c r="G39" i="13"/>
  <c r="U11" i="13"/>
  <c r="J33" i="13"/>
  <c r="H8" i="13"/>
  <c r="D8" i="13"/>
  <c r="L35" i="13"/>
  <c r="R9" i="13"/>
  <c r="F17" i="13"/>
  <c r="M19" i="13"/>
  <c r="F35" i="13"/>
  <c r="E28" i="13"/>
  <c r="I13" i="13"/>
  <c r="C33" i="13"/>
  <c r="H45" i="13"/>
  <c r="U28" i="13"/>
  <c r="J39" i="13"/>
  <c r="P11" i="13"/>
  <c r="G11" i="13"/>
  <c r="H19" i="13"/>
  <c r="M11" i="13"/>
  <c r="E37" i="13"/>
  <c r="N28" i="13"/>
  <c r="C35" i="13"/>
  <c r="T17" i="13"/>
  <c r="H13" i="13"/>
  <c r="R8" i="13"/>
  <c r="F45" i="13"/>
  <c r="G17" i="13"/>
  <c r="Q35" i="13"/>
  <c r="E45" i="13"/>
  <c r="N33" i="13"/>
  <c r="S19" i="13"/>
  <c r="G8" i="13"/>
  <c r="J35" i="13"/>
  <c r="B9" i="13"/>
  <c r="J17" i="13"/>
  <c r="B17" i="13"/>
  <c r="H17" i="13"/>
  <c r="O28" i="13"/>
  <c r="M13" i="13"/>
  <c r="H33" i="13"/>
  <c r="C45" i="13"/>
  <c r="N11" i="13"/>
  <c r="M39" i="13"/>
  <c r="J11" i="13"/>
  <c r="T11" i="13"/>
  <c r="J19" i="13"/>
  <c r="P33" i="13"/>
  <c r="B11" i="13"/>
  <c r="S35" i="13"/>
  <c r="Q45" i="13"/>
  <c r="H11" i="13"/>
  <c r="M28" i="13"/>
  <c r="R17" i="13"/>
  <c r="P17" i="13"/>
  <c r="O33" i="13"/>
  <c r="I19" i="13"/>
  <c r="G28" i="13"/>
  <c r="U13" i="13"/>
  <c r="F9" i="13"/>
  <c r="E33" i="13"/>
  <c r="D45" i="13"/>
  <c r="C39" i="13"/>
  <c r="D39" i="13"/>
  <c r="I11" i="13"/>
  <c r="C11" i="13"/>
  <c r="H35" i="13"/>
  <c r="D19" i="13"/>
  <c r="N39" i="13"/>
  <c r="F13" i="13"/>
  <c r="D13" i="13"/>
  <c r="S9" i="13"/>
  <c r="E11" i="13"/>
  <c r="M35" i="13"/>
  <c r="L9" i="13"/>
  <c r="I17" i="13"/>
  <c r="N17" i="13"/>
  <c r="Q33" i="13"/>
  <c r="F28" i="13"/>
  <c r="I45" i="13"/>
  <c r="U33" i="13"/>
  <c r="K9" i="13"/>
  <c r="Q28" i="13"/>
  <c r="L28" i="13"/>
  <c r="J13" i="13"/>
  <c r="T33" i="13"/>
  <c r="N9" i="13"/>
  <c r="R33" i="13"/>
  <c r="N45" i="13"/>
  <c r="F39" i="13"/>
  <c r="D11" i="13"/>
  <c r="G33" i="13"/>
  <c r="Q9" i="13"/>
  <c r="I35" i="13"/>
  <c r="L15" i="13"/>
  <c r="L45" i="13"/>
  <c r="O13" i="13"/>
  <c r="H36" i="13"/>
  <c r="T12" i="13"/>
  <c r="G46" i="13"/>
  <c r="J10" i="13"/>
  <c r="F15" i="13"/>
  <c r="H28" i="13"/>
  <c r="C17" i="13"/>
  <c r="L33" i="13"/>
  <c r="R39" i="13"/>
  <c r="G35" i="13"/>
  <c r="G12" i="13"/>
  <c r="F20" i="13"/>
  <c r="D35" i="13"/>
  <c r="I44" i="13"/>
  <c r="D15" i="13"/>
  <c r="Q37" i="13"/>
  <c r="O46" i="13"/>
  <c r="T28" i="13"/>
  <c r="R13" i="13"/>
  <c r="G37" i="13"/>
  <c r="M16" i="13"/>
  <c r="E35" i="13"/>
  <c r="L24" i="13"/>
  <c r="R28" i="13"/>
  <c r="B8" i="13"/>
  <c r="P19" i="13"/>
  <c r="G9" i="13"/>
  <c r="J31" i="13"/>
  <c r="N15" i="13"/>
  <c r="B19" i="13"/>
  <c r="K15" i="13"/>
  <c r="E19" i="13"/>
  <c r="D6" i="13"/>
  <c r="I15" i="13"/>
  <c r="Q6" i="13"/>
  <c r="K44" i="13"/>
  <c r="C15" i="13"/>
  <c r="L16" i="13"/>
  <c r="F16" i="13"/>
  <c r="U16" i="13"/>
  <c r="T45" i="13"/>
  <c r="N19" i="13"/>
  <c r="T8" i="13"/>
  <c r="U9" i="13"/>
  <c r="G31" i="13"/>
  <c r="M15" i="13"/>
  <c r="F19" i="13"/>
  <c r="T19" i="13"/>
  <c r="E40" i="13"/>
  <c r="L10" i="13"/>
  <c r="H46" i="13"/>
  <c r="D32" i="13"/>
  <c r="K16" i="13"/>
  <c r="R26" i="13"/>
  <c r="O20" i="13"/>
  <c r="C8" i="13"/>
  <c r="F26" i="13"/>
  <c r="U37" i="13"/>
  <c r="S32" i="13"/>
  <c r="E25" i="13"/>
  <c r="J26" i="13"/>
  <c r="M32" i="13"/>
  <c r="Q31" i="13"/>
  <c r="B12" i="13"/>
  <c r="T40" i="13"/>
  <c r="H21" i="13"/>
  <c r="C18" i="13"/>
  <c r="L14" i="13"/>
  <c r="R22" i="13"/>
  <c r="N30" i="13"/>
  <c r="U47" i="13" l="1"/>
  <c r="N47" i="13"/>
  <c r="O47" i="13"/>
  <c r="J47" i="13"/>
  <c r="P47" i="13"/>
  <c r="D47" i="13"/>
  <c r="K47" i="13"/>
  <c r="L47" i="13"/>
  <c r="M47" i="13"/>
  <c r="I47" i="13"/>
  <c r="B47" i="13"/>
  <c r="C47" i="13"/>
  <c r="S47" i="13"/>
  <c r="T47" i="13"/>
  <c r="Q47" i="13"/>
  <c r="G47" i="13"/>
  <c r="R47" i="13"/>
  <c r="F47" i="13"/>
  <c r="E47" i="13"/>
  <c r="H47" i="13"/>
  <c r="F1" i="13" l="1"/>
  <c r="B19" i="12"/>
  <c r="R4" i="9"/>
  <c r="G1" i="13" l="1"/>
  <c r="H1" i="13"/>
  <c r="D19" i="12"/>
  <c r="S4" i="9"/>
</calcChain>
</file>

<file path=xl/sharedStrings.xml><?xml version="1.0" encoding="utf-8"?>
<sst xmlns="http://schemas.openxmlformats.org/spreadsheetml/2006/main" count="179" uniqueCount="34">
  <si>
    <t>Interest Rate</t>
  </si>
  <si>
    <t>Term</t>
  </si>
  <si>
    <t>Whole Life</t>
  </si>
  <si>
    <t>With Intervention</t>
  </si>
  <si>
    <t>Total</t>
  </si>
  <si>
    <t>Without Intervention</t>
  </si>
  <si>
    <t>Age</t>
  </si>
  <si>
    <t>Very Low Risk</t>
  </si>
  <si>
    <t xml:space="preserve">Low Risk </t>
  </si>
  <si>
    <t xml:space="preserve">Medium Risk </t>
  </si>
  <si>
    <t>High Risk</t>
  </si>
  <si>
    <t>Total %</t>
  </si>
  <si>
    <t>Participation</t>
  </si>
  <si>
    <t>No Interventions</t>
  </si>
  <si>
    <t>Smoking Cessation</t>
  </si>
  <si>
    <t>Wellness Program</t>
  </si>
  <si>
    <t>Chronic Disease Management</t>
  </si>
  <si>
    <t xml:space="preserve">Cancer Prevention Strategies </t>
  </si>
  <si>
    <t xml:space="preserve">1 + 2 Smoking + Wellness </t>
  </si>
  <si>
    <t xml:space="preserve">1 + 3 Smoking + Chronic </t>
  </si>
  <si>
    <t>1 + 4 Smoking + Cancer</t>
  </si>
  <si>
    <t xml:space="preserve">2 + 3 Wellness  + Chronic </t>
  </si>
  <si>
    <t>2 + 4 Wellness  + Cancer</t>
  </si>
  <si>
    <t xml:space="preserve">3 + 4 Chronic  + Cancer </t>
  </si>
  <si>
    <t xml:space="preserve">1 + 2 + 3 Smoking  + Wellness + Chronic </t>
  </si>
  <si>
    <t>1 + 2 + 4 Smoking + Wellness + Cancer</t>
  </si>
  <si>
    <t>1 + 3 + 4 Smoking + Chronic + Cancer</t>
  </si>
  <si>
    <t xml:space="preserve"> 2 + 3 + 4 Wellness + Chronic + Cancer</t>
  </si>
  <si>
    <t>1 + 2 + 3 + 4 Smoking + Wellness + Chronic + Cancer</t>
  </si>
  <si>
    <t>Aggregate Premium</t>
  </si>
  <si>
    <t>No Intervention</t>
  </si>
  <si>
    <t>Aggregate Premium w/ interventions</t>
  </si>
  <si>
    <t>Aggregate Premium w/o interventions</t>
  </si>
  <si>
    <t xml:space="preserve">Moderate Risk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</si>
</sst>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3" formatCode="_(* #,##0.00_);_(* \(#,##0.00\);_(* &quot;-&quot;??_);_(@_)"/>
    <numFmt numFmtId="164" formatCode="0.0000"/>
    <numFmt numFmtId="165" formatCode="#,##0.000000"/>
    <numFmt numFmtId="166" formatCode="0.0%"/>
    <numFmt numFmtId="167" formatCode="0.000%"/>
    <numFmt numFmtId="168" formatCode="0.000"/>
  </numFmts>
  <fonts count="4" x14ac:knownFonts="1">
    <font>
      <sz val="10"/>
      <name val="Arial"/>
      <family val="2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wrapText="1"/>
    </xf>
    <xf numFmtId="165" fontId="1" fillId="0" borderId="0" xfId="1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167" fontId="0" fillId="0" borderId="0" xfId="0" applyNumberFormat="1" applyAlignment="1">
      <alignment wrapText="1"/>
    </xf>
    <xf numFmtId="166" fontId="0" fillId="0" borderId="0" xfId="3" applyNumberFormat="1" applyFont="1" applyAlignment="1">
      <alignment wrapText="1"/>
    </xf>
    <xf numFmtId="10" fontId="0" fillId="0" borderId="0" xfId="0" applyNumberFormat="1"/>
    <xf numFmtId="10" fontId="0" fillId="0" borderId="0" xfId="3" applyNumberFormat="1" applyFont="1"/>
    <xf numFmtId="0" fontId="3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43" fontId="0" fillId="0" borderId="0" xfId="2" applyFont="1"/>
    <xf numFmtId="0" fontId="3" fillId="0" borderId="0" xfId="0" applyFont="1" applyAlignment="1">
      <alignment horizontal="right"/>
    </xf>
    <xf numFmtId="8" fontId="0" fillId="0" borderId="0" xfId="0" applyNumberFormat="1"/>
    <xf numFmtId="43" fontId="3" fillId="0" borderId="0" xfId="2" applyFont="1"/>
    <xf numFmtId="165" fontId="1" fillId="0" borderId="0" xfId="3" applyNumberFormat="1" applyFont="1" applyAlignment="1">
      <alignment horizontal="center" wrapText="1"/>
    </xf>
    <xf numFmtId="168" fontId="0" fillId="0" borderId="0" xfId="0" applyNumberFormat="1"/>
  </cellXfs>
  <cellStyles count="4">
    <cellStyle name="Comma" xfId="2" builtinId="3"/>
    <cellStyle name="Normal" xfId="0" builtinId="0"/>
    <cellStyle name="Per cent" xfId="3" builtinId="5"/>
    <cellStyle name="Per cent 2" xfId="1" xr:uid="{85A9F50D-3241-2B41-B739-AC535CA5EE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nsw-my.sharepoint.com/personal/z5362944_ad_unsw_edu_au/Documents/2024%20Trimester%201/ACTL%204001%20Actuarial%20Theory%20and%20Practice%20A/Group%20Project/Wallaby%20Consulting/Coding%20and%20Modelling/Pricing%20and%20Cost/Intervention%20Modelling.xlsx" TargetMode="External"/><Relationship Id="rId2" Type="http://schemas.microsoft.com/office/2019/04/relationships/externalLinkLongPath" Target="/personal/z5362944_ad_unsw_edu_au/Documents/2024%20Trimester%201/ACTL%204001%20Actuarial%20Theory%20and%20Practice%20A/Group%20Project/Wallaby%20Consulting/Coding%20and%20Modelling/Pricing%20and%20Cost/Intervention%20Modelling.xlsx?2B7845B8" TargetMode="External"/><Relationship Id="rId1" Type="http://schemas.openxmlformats.org/officeDocument/2006/relationships/externalLinkPath" Target="file:///2B7845B8/Intervention%20Modelling.xlsx" TargetMode="External"/></Relationships>
</file>

<file path=xl/externalLinks/_rels/externalLink2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nsw-my.sharepoint.com/personal/z5362944_ad_unsw_edu_au/Documents/2024%20Trimester%201/ACTL%204001%20Actuarial%20Theory%20and%20Practice%20A/Group%20Project/Wallaby%20Consulting/Coding%20and%20Modelling/Sensitivity%20Testing/Benefits%20Final%20Low%20Mortality.xlsx" TargetMode="External"/><Relationship Id="rId2" Type="http://schemas.microsoft.com/office/2019/04/relationships/externalLinkLongPath" Target="Benefits%20Final%20Low%20Mortality.xlsx?B03EF91F" TargetMode="External"/><Relationship Id="rId1" Type="http://schemas.openxmlformats.org/officeDocument/2006/relationships/externalLinkPath" Target="file:///B03EF91F/Benefits%20Final%20Low%20Mortal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Interventions"/>
      <sheetName val="Intervention Costs"/>
      <sheetName val="cost_sensitivities"/>
      <sheetName val="Premium Calc (Base)"/>
      <sheetName val="Premium Calc Exp. Loaded (Base)"/>
      <sheetName val="Mortality (No Interventions)"/>
      <sheetName val="Mortality (No Interventions) L"/>
      <sheetName val="Mortality (No Interventions) H"/>
      <sheetName val="Mortality (Interventions)"/>
      <sheetName val="Mortality (Interventions) L"/>
      <sheetName val="Mortality (Interventions) H"/>
      <sheetName val="Premium Calc (Interventions)"/>
      <sheetName val="Mortality"/>
      <sheetName val="inflation"/>
      <sheetName val="Inforce projections"/>
      <sheetName val="Age distribution"/>
      <sheetName val="Interest rate"/>
      <sheetName val="Amelia Interest Rate Forecast"/>
      <sheetName val="Lapse Rates"/>
      <sheetName val="underwriting nala"/>
      <sheetName val="Age by Underwriting Cla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AA37">
            <v>16392.606501890034</v>
          </cell>
          <cell r="AB37">
            <v>16210.22671089687</v>
          </cell>
          <cell r="AC37">
            <v>16107.331107214135</v>
          </cell>
          <cell r="AD37">
            <v>16057.705487751926</v>
          </cell>
          <cell r="AE37">
            <v>16044.912302839803</v>
          </cell>
          <cell r="AF37">
            <v>16058.024017516724</v>
          </cell>
          <cell r="AG37">
            <v>16089.439567118499</v>
          </cell>
          <cell r="AH37">
            <v>16133.676120185204</v>
          </cell>
          <cell r="AI37">
            <v>16186.658480925866</v>
          </cell>
          <cell r="AJ37">
            <v>16245.280159225576</v>
          </cell>
          <cell r="AK37">
            <v>16307.121079010474</v>
          </cell>
          <cell r="AL37">
            <v>16370.259776895453</v>
          </cell>
          <cell r="AM37">
            <v>16433.144811197635</v>
          </cell>
          <cell r="AN37">
            <v>16494.504499185659</v>
          </cell>
          <cell r="AO37">
            <v>16553.282171899897</v>
          </cell>
          <cell r="AP37">
            <v>16608.588839717919</v>
          </cell>
          <cell r="AQ37">
            <v>16659.667997117907</v>
          </cell>
          <cell r="AR37">
            <v>16705.869055423482</v>
          </cell>
          <cell r="AS37">
            <v>16746.627014268332</v>
          </cell>
          <cell r="AT37">
            <v>16781.446714513389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AA38">
            <v>16392.606501890034</v>
          </cell>
          <cell r="AB38">
            <v>16210.22671089687</v>
          </cell>
          <cell r="AC38">
            <v>16107.331107214135</v>
          </cell>
          <cell r="AD38">
            <v>16057.705487751926</v>
          </cell>
          <cell r="AE38">
            <v>16044.912302839803</v>
          </cell>
          <cell r="AF38">
            <v>16058.024017516724</v>
          </cell>
          <cell r="AG38">
            <v>16089.439567118499</v>
          </cell>
          <cell r="AH38">
            <v>16133.676120185204</v>
          </cell>
          <cell r="AI38">
            <v>16186.658480925866</v>
          </cell>
          <cell r="AJ38">
            <v>16245.280159225576</v>
          </cell>
          <cell r="AK38">
            <v>16307.121079010474</v>
          </cell>
          <cell r="AL38">
            <v>16370.259776895453</v>
          </cell>
          <cell r="AM38">
            <v>16433.144811197635</v>
          </cell>
          <cell r="AN38">
            <v>16494.504499185659</v>
          </cell>
          <cell r="AO38">
            <v>16553.282171899897</v>
          </cell>
          <cell r="AP38">
            <v>16608.588839717919</v>
          </cell>
          <cell r="AQ38">
            <v>16659.667997117907</v>
          </cell>
          <cell r="AR38">
            <v>16705.869055423482</v>
          </cell>
          <cell r="AS38">
            <v>16746.627014268332</v>
          </cell>
          <cell r="AT38">
            <v>16781.446714513389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AA39">
            <v>16392.606501890034</v>
          </cell>
          <cell r="AB39">
            <v>16210.22671089687</v>
          </cell>
          <cell r="AC39">
            <v>16107.331107214135</v>
          </cell>
          <cell r="AD39">
            <v>16057.705487751926</v>
          </cell>
          <cell r="AE39">
            <v>16044.912302839803</v>
          </cell>
          <cell r="AF39">
            <v>16058.024017516724</v>
          </cell>
          <cell r="AG39">
            <v>16089.439567118499</v>
          </cell>
          <cell r="AH39">
            <v>16133.676120185204</v>
          </cell>
          <cell r="AI39">
            <v>16186.658480925866</v>
          </cell>
          <cell r="AJ39">
            <v>16245.280159225576</v>
          </cell>
          <cell r="AK39">
            <v>16307.121079010474</v>
          </cell>
          <cell r="AL39">
            <v>16370.259776895453</v>
          </cell>
          <cell r="AM39">
            <v>16433.144811197635</v>
          </cell>
          <cell r="AN39">
            <v>16494.504499185659</v>
          </cell>
          <cell r="AO39">
            <v>16553.282171899897</v>
          </cell>
          <cell r="AP39">
            <v>16608.588839717919</v>
          </cell>
          <cell r="AQ39">
            <v>16659.667997117907</v>
          </cell>
          <cell r="AR39">
            <v>16705.869055423482</v>
          </cell>
          <cell r="AS39">
            <v>16746.627014268332</v>
          </cell>
          <cell r="AT39">
            <v>16781.446714513389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AA40">
            <v>16392.606501890034</v>
          </cell>
          <cell r="AB40">
            <v>16210.22671089687</v>
          </cell>
          <cell r="AC40">
            <v>16107.331107214135</v>
          </cell>
          <cell r="AD40">
            <v>16057.705487751926</v>
          </cell>
          <cell r="AE40">
            <v>16044.912302839803</v>
          </cell>
          <cell r="AF40">
            <v>16058.024017516724</v>
          </cell>
          <cell r="AG40">
            <v>16089.439567118499</v>
          </cell>
          <cell r="AH40">
            <v>16133.676120185204</v>
          </cell>
          <cell r="AI40">
            <v>16186.658480925866</v>
          </cell>
          <cell r="AJ40">
            <v>16245.280159225576</v>
          </cell>
          <cell r="AK40">
            <v>16307.121079010474</v>
          </cell>
          <cell r="AL40">
            <v>16370.259776895453</v>
          </cell>
          <cell r="AM40">
            <v>16433.144811197635</v>
          </cell>
          <cell r="AN40">
            <v>16494.504499185659</v>
          </cell>
          <cell r="AO40">
            <v>16553.282171899897</v>
          </cell>
          <cell r="AP40">
            <v>16608.588839717919</v>
          </cell>
          <cell r="AQ40">
            <v>16659.667997117907</v>
          </cell>
          <cell r="AR40">
            <v>16705.869055423482</v>
          </cell>
          <cell r="AS40">
            <v>16746.627014268332</v>
          </cell>
          <cell r="AT40">
            <v>16781.446714513389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AA41">
            <v>16392.606501890034</v>
          </cell>
          <cell r="AB41">
            <v>16210.22671089687</v>
          </cell>
          <cell r="AC41">
            <v>16107.331107214135</v>
          </cell>
          <cell r="AD41">
            <v>16057.705487751926</v>
          </cell>
          <cell r="AE41">
            <v>16044.912302839803</v>
          </cell>
          <cell r="AF41">
            <v>16058.024017516724</v>
          </cell>
          <cell r="AG41">
            <v>16089.439567118499</v>
          </cell>
          <cell r="AH41">
            <v>16133.676120185204</v>
          </cell>
          <cell r="AI41">
            <v>16186.658480925866</v>
          </cell>
          <cell r="AJ41">
            <v>16245.280159225576</v>
          </cell>
          <cell r="AK41">
            <v>16307.121079010474</v>
          </cell>
          <cell r="AL41">
            <v>16370.259776895453</v>
          </cell>
          <cell r="AM41">
            <v>16433.144811197635</v>
          </cell>
          <cell r="AN41">
            <v>16494.504499185659</v>
          </cell>
          <cell r="AO41">
            <v>16553.282171899897</v>
          </cell>
          <cell r="AP41">
            <v>16608.588839717919</v>
          </cell>
          <cell r="AQ41">
            <v>16659.667997117907</v>
          </cell>
          <cell r="AR41">
            <v>16705.869055423482</v>
          </cell>
          <cell r="AS41">
            <v>16746.627014268332</v>
          </cell>
          <cell r="AT41">
            <v>16781.446714513389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AA42">
            <v>16392.606501890034</v>
          </cell>
          <cell r="AB42">
            <v>16210.22671089687</v>
          </cell>
          <cell r="AC42">
            <v>16107.331107214135</v>
          </cell>
          <cell r="AD42">
            <v>16057.705487751926</v>
          </cell>
          <cell r="AE42">
            <v>16044.912302839803</v>
          </cell>
          <cell r="AF42">
            <v>16058.024017516724</v>
          </cell>
          <cell r="AG42">
            <v>16089.439567118499</v>
          </cell>
          <cell r="AH42">
            <v>16133.676120185204</v>
          </cell>
          <cell r="AI42">
            <v>16186.658480925866</v>
          </cell>
          <cell r="AJ42">
            <v>16245.280159225576</v>
          </cell>
          <cell r="AK42">
            <v>16307.121079010474</v>
          </cell>
          <cell r="AL42">
            <v>16370.259776895453</v>
          </cell>
          <cell r="AM42">
            <v>16433.144811197635</v>
          </cell>
          <cell r="AN42">
            <v>16494.504499185659</v>
          </cell>
          <cell r="AO42">
            <v>16553.282171899897</v>
          </cell>
          <cell r="AP42">
            <v>16608.588839717919</v>
          </cell>
          <cell r="AQ42">
            <v>16659.667997117907</v>
          </cell>
          <cell r="AR42">
            <v>16705.869055423482</v>
          </cell>
          <cell r="AS42">
            <v>16746.627014268332</v>
          </cell>
          <cell r="AT42">
            <v>16781.446714513389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AA43">
            <v>16392.606501890034</v>
          </cell>
          <cell r="AB43">
            <v>16210.22671089687</v>
          </cell>
          <cell r="AC43">
            <v>16107.331107214135</v>
          </cell>
          <cell r="AD43">
            <v>16057.705487751926</v>
          </cell>
          <cell r="AE43">
            <v>16044.912302839803</v>
          </cell>
          <cell r="AF43">
            <v>16058.024017516724</v>
          </cell>
          <cell r="AG43">
            <v>16089.439567118499</v>
          </cell>
          <cell r="AH43">
            <v>16133.676120185204</v>
          </cell>
          <cell r="AI43">
            <v>16186.658480925866</v>
          </cell>
          <cell r="AJ43">
            <v>16245.280159225576</v>
          </cell>
          <cell r="AK43">
            <v>16307.121079010474</v>
          </cell>
          <cell r="AL43">
            <v>16370.259776895453</v>
          </cell>
          <cell r="AM43">
            <v>16433.144811197635</v>
          </cell>
          <cell r="AN43">
            <v>16494.504499185659</v>
          </cell>
          <cell r="AO43">
            <v>16553.282171899897</v>
          </cell>
          <cell r="AP43">
            <v>16608.588839717919</v>
          </cell>
          <cell r="AQ43">
            <v>16659.667997117907</v>
          </cell>
          <cell r="AR43">
            <v>16705.869055423482</v>
          </cell>
          <cell r="AS43">
            <v>16746.627014268332</v>
          </cell>
          <cell r="AT43">
            <v>16781.446714513389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AA44">
            <v>16392.606501890034</v>
          </cell>
          <cell r="AB44">
            <v>16210.22671089687</v>
          </cell>
          <cell r="AC44">
            <v>16107.331107214135</v>
          </cell>
          <cell r="AD44">
            <v>16057.705487751926</v>
          </cell>
          <cell r="AE44">
            <v>16044.912302839803</v>
          </cell>
          <cell r="AF44">
            <v>16058.024017516724</v>
          </cell>
          <cell r="AG44">
            <v>16089.439567118499</v>
          </cell>
          <cell r="AH44">
            <v>16133.676120185204</v>
          </cell>
          <cell r="AI44">
            <v>16186.658480925866</v>
          </cell>
          <cell r="AJ44">
            <v>16245.280159225576</v>
          </cell>
          <cell r="AK44">
            <v>16307.121079010474</v>
          </cell>
          <cell r="AL44">
            <v>16370.259776895453</v>
          </cell>
          <cell r="AM44">
            <v>16433.144811197635</v>
          </cell>
          <cell r="AN44">
            <v>16494.504499185659</v>
          </cell>
          <cell r="AO44">
            <v>16553.282171899897</v>
          </cell>
          <cell r="AP44">
            <v>16608.588839717919</v>
          </cell>
          <cell r="AQ44">
            <v>16659.667997117907</v>
          </cell>
          <cell r="AR44">
            <v>16705.869055423482</v>
          </cell>
          <cell r="AS44">
            <v>16746.627014268332</v>
          </cell>
          <cell r="AT44">
            <v>16781.446714513389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AA45">
            <v>16392.606501890034</v>
          </cell>
          <cell r="AB45">
            <v>16210.22671089687</v>
          </cell>
          <cell r="AC45">
            <v>16107.331107214135</v>
          </cell>
          <cell r="AD45">
            <v>16057.705487751926</v>
          </cell>
          <cell r="AE45">
            <v>16044.912302839803</v>
          </cell>
          <cell r="AF45">
            <v>16058.024017516724</v>
          </cell>
          <cell r="AG45">
            <v>16089.439567118499</v>
          </cell>
          <cell r="AH45">
            <v>16133.676120185204</v>
          </cell>
          <cell r="AI45">
            <v>16186.658480925866</v>
          </cell>
          <cell r="AJ45">
            <v>16245.280159225576</v>
          </cell>
          <cell r="AK45">
            <v>16307.121079010474</v>
          </cell>
          <cell r="AL45">
            <v>16370.259776895453</v>
          </cell>
          <cell r="AM45">
            <v>16433.144811197635</v>
          </cell>
          <cell r="AN45">
            <v>16494.504499185659</v>
          </cell>
          <cell r="AO45">
            <v>16553.282171899897</v>
          </cell>
          <cell r="AP45">
            <v>16608.588839717919</v>
          </cell>
          <cell r="AQ45">
            <v>16659.667997117907</v>
          </cell>
          <cell r="AR45">
            <v>16705.869055423482</v>
          </cell>
          <cell r="AS45">
            <v>16746.627014268332</v>
          </cell>
          <cell r="AT45">
            <v>16781.446714513389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AA46">
            <v>16392.606501890034</v>
          </cell>
          <cell r="AB46">
            <v>16210.22671089687</v>
          </cell>
          <cell r="AC46">
            <v>16107.331107214135</v>
          </cell>
          <cell r="AD46">
            <v>16057.705487751926</v>
          </cell>
          <cell r="AE46">
            <v>16044.912302839803</v>
          </cell>
          <cell r="AF46">
            <v>16058.024017516724</v>
          </cell>
          <cell r="AG46">
            <v>16089.439567118499</v>
          </cell>
          <cell r="AH46">
            <v>16133.676120185204</v>
          </cell>
          <cell r="AI46">
            <v>16186.658480925866</v>
          </cell>
          <cell r="AJ46">
            <v>16245.280159225576</v>
          </cell>
          <cell r="AK46">
            <v>16307.121079010474</v>
          </cell>
          <cell r="AL46">
            <v>16370.259776895453</v>
          </cell>
          <cell r="AM46">
            <v>16433.144811197635</v>
          </cell>
          <cell r="AN46">
            <v>16494.504499185659</v>
          </cell>
          <cell r="AO46">
            <v>16553.282171899897</v>
          </cell>
          <cell r="AP46">
            <v>16608.588839717919</v>
          </cell>
          <cell r="AQ46">
            <v>16659.667997117907</v>
          </cell>
          <cell r="AR46">
            <v>16705.869055423482</v>
          </cell>
          <cell r="AS46">
            <v>16746.627014268332</v>
          </cell>
          <cell r="AT46">
            <v>16781.446714513389</v>
          </cell>
        </row>
        <row r="47">
          <cell r="D47">
            <v>14329</v>
          </cell>
          <cell r="E47">
            <v>16259.257160070872</v>
          </cell>
          <cell r="F47">
            <v>18147.83018310845</v>
          </cell>
          <cell r="G47">
            <v>20021.326770312589</v>
          </cell>
          <cell r="H47">
            <v>21896.184471353743</v>
          </cell>
          <cell r="I47">
            <v>23783.330821192951</v>
          </cell>
          <cell r="J47">
            <v>25690.3668844944</v>
          </cell>
          <cell r="K47">
            <v>27622.775492718025</v>
          </cell>
          <cell r="L47">
            <v>29584.631841654777</v>
          </cell>
          <cell r="M47">
            <v>31579.042421419581</v>
          </cell>
          <cell r="N47">
            <v>33608.427308086299</v>
          </cell>
          <cell r="O47">
            <v>35674.707965040034</v>
          </cell>
          <cell r="P47">
            <v>37779.435833963653</v>
          </cell>
          <cell r="Q47">
            <v>39923.882597588527</v>
          </cell>
          <cell r="R47">
            <v>42109.104924874293</v>
          </cell>
          <cell r="S47">
            <v>44335.991805443366</v>
          </cell>
          <cell r="T47">
            <v>46605.299744817581</v>
          </cell>
          <cell r="U47">
            <v>48917.679331673287</v>
          </cell>
          <cell r="V47">
            <v>51273.695566376839</v>
          </cell>
          <cell r="W47">
            <v>53673.843608067247</v>
          </cell>
          <cell r="AA47">
            <v>16392.606501890034</v>
          </cell>
          <cell r="AB47">
            <v>16210.22671089687</v>
          </cell>
          <cell r="AC47">
            <v>16107.331107214135</v>
          </cell>
          <cell r="AD47">
            <v>16057.705487751926</v>
          </cell>
          <cell r="AE47">
            <v>16044.912302839803</v>
          </cell>
          <cell r="AF47">
            <v>16058.024017516724</v>
          </cell>
          <cell r="AG47">
            <v>16089.439567118499</v>
          </cell>
          <cell r="AH47">
            <v>16133.676120185204</v>
          </cell>
          <cell r="AI47">
            <v>16186.658480925866</v>
          </cell>
          <cell r="AJ47">
            <v>16245.280159225576</v>
          </cell>
          <cell r="AK47">
            <v>16307.121079010474</v>
          </cell>
          <cell r="AL47">
            <v>16370.259776895453</v>
          </cell>
          <cell r="AM47">
            <v>16433.144811197635</v>
          </cell>
          <cell r="AN47">
            <v>16494.504499185659</v>
          </cell>
          <cell r="AO47">
            <v>16553.282171899897</v>
          </cell>
          <cell r="AP47">
            <v>16608.588839717919</v>
          </cell>
          <cell r="AQ47">
            <v>16659.667997117907</v>
          </cell>
          <cell r="AR47">
            <v>16705.869055423482</v>
          </cell>
          <cell r="AS47">
            <v>16746.627014268332</v>
          </cell>
          <cell r="AT47">
            <v>16781.446714513389</v>
          </cell>
        </row>
        <row r="48">
          <cell r="D48">
            <v>14329.393498109966</v>
          </cell>
          <cell r="E48">
            <v>16259.257160070872</v>
          </cell>
          <cell r="F48">
            <v>18147.83018310845</v>
          </cell>
          <cell r="G48">
            <v>20021.326770312589</v>
          </cell>
          <cell r="H48">
            <v>21896.184471353743</v>
          </cell>
          <cell r="I48">
            <v>23783.330821192951</v>
          </cell>
          <cell r="J48">
            <v>25690.3668844944</v>
          </cell>
          <cell r="K48">
            <v>27622.775492718025</v>
          </cell>
          <cell r="L48">
            <v>29584.631841654777</v>
          </cell>
          <cell r="M48">
            <v>31579.042421419581</v>
          </cell>
          <cell r="N48">
            <v>33608.427308086299</v>
          </cell>
          <cell r="O48">
            <v>35674.707965040034</v>
          </cell>
          <cell r="P48">
            <v>37779.435833963653</v>
          </cell>
          <cell r="Q48">
            <v>39923.882597588527</v>
          </cell>
          <cell r="R48">
            <v>42109.104924874293</v>
          </cell>
          <cell r="S48">
            <v>44335.991805443366</v>
          </cell>
          <cell r="T48">
            <v>46605.299744817581</v>
          </cell>
          <cell r="U48">
            <v>48917.679331673287</v>
          </cell>
          <cell r="V48">
            <v>51273.695566376839</v>
          </cell>
          <cell r="W48">
            <v>53673.843608067247</v>
          </cell>
          <cell r="AA48">
            <v>16392.606501890034</v>
          </cell>
          <cell r="AB48">
            <v>16210.22671089687</v>
          </cell>
          <cell r="AC48">
            <v>16107.331107214135</v>
          </cell>
          <cell r="AD48">
            <v>16057.705487751926</v>
          </cell>
          <cell r="AE48">
            <v>16044.912302839803</v>
          </cell>
          <cell r="AF48">
            <v>16058.024017516724</v>
          </cell>
          <cell r="AG48">
            <v>16089.439567118499</v>
          </cell>
          <cell r="AH48">
            <v>16133.676120185204</v>
          </cell>
          <cell r="AI48">
            <v>16186.658480925866</v>
          </cell>
          <cell r="AJ48">
            <v>16245.280159225576</v>
          </cell>
          <cell r="AK48">
            <v>16307.121079010474</v>
          </cell>
          <cell r="AL48">
            <v>16370.259776895453</v>
          </cell>
          <cell r="AM48">
            <v>16433.144811197635</v>
          </cell>
          <cell r="AN48">
            <v>16494.504499185659</v>
          </cell>
          <cell r="AO48">
            <v>16553.282171899897</v>
          </cell>
          <cell r="AP48">
            <v>16608.588839717919</v>
          </cell>
          <cell r="AQ48">
            <v>16659.667997117907</v>
          </cell>
          <cell r="AR48">
            <v>16705.869055423482</v>
          </cell>
          <cell r="AS48">
            <v>16746.627014268332</v>
          </cell>
          <cell r="AT48">
            <v>16781.446714513389</v>
          </cell>
        </row>
        <row r="49">
          <cell r="D49">
            <v>14329.393498109966</v>
          </cell>
          <cell r="E49">
            <v>16259.257160070872</v>
          </cell>
          <cell r="F49">
            <v>18147.83018310845</v>
          </cell>
          <cell r="G49">
            <v>20021.326770312589</v>
          </cell>
          <cell r="H49">
            <v>21896.184471353743</v>
          </cell>
          <cell r="I49">
            <v>23783.330821192951</v>
          </cell>
          <cell r="J49">
            <v>25690.3668844944</v>
          </cell>
          <cell r="K49">
            <v>27622.775492718025</v>
          </cell>
          <cell r="L49">
            <v>29584.631841654777</v>
          </cell>
          <cell r="M49">
            <v>31579.042421419581</v>
          </cell>
          <cell r="N49">
            <v>33608.427308086299</v>
          </cell>
          <cell r="O49">
            <v>35674.707965040034</v>
          </cell>
          <cell r="P49">
            <v>37779.435833963653</v>
          </cell>
          <cell r="Q49">
            <v>39923.882597588527</v>
          </cell>
          <cell r="R49">
            <v>42109.104924874293</v>
          </cell>
          <cell r="S49">
            <v>44335.991805443366</v>
          </cell>
          <cell r="T49">
            <v>46605.299744817581</v>
          </cell>
          <cell r="U49">
            <v>48917.679331673287</v>
          </cell>
          <cell r="V49">
            <v>51273.695566376839</v>
          </cell>
          <cell r="W49">
            <v>53673.843608067247</v>
          </cell>
          <cell r="AA49">
            <v>16392.606501890034</v>
          </cell>
          <cell r="AB49">
            <v>16210.22671089687</v>
          </cell>
          <cell r="AC49">
            <v>16107.331107214135</v>
          </cell>
          <cell r="AD49">
            <v>16057.705487751926</v>
          </cell>
          <cell r="AE49">
            <v>16044.912302839803</v>
          </cell>
          <cell r="AF49">
            <v>16058.024017516724</v>
          </cell>
          <cell r="AG49">
            <v>16089.439567118499</v>
          </cell>
          <cell r="AH49">
            <v>16133.676120185204</v>
          </cell>
          <cell r="AI49">
            <v>16186.658480925866</v>
          </cell>
          <cell r="AJ49">
            <v>16245.280159225576</v>
          </cell>
          <cell r="AK49">
            <v>16307.121079010474</v>
          </cell>
          <cell r="AL49">
            <v>16370.259776895453</v>
          </cell>
          <cell r="AM49">
            <v>16433.144811197635</v>
          </cell>
          <cell r="AN49">
            <v>16494.504499185659</v>
          </cell>
          <cell r="AO49">
            <v>16553.282171899897</v>
          </cell>
          <cell r="AP49">
            <v>16608.588839717919</v>
          </cell>
          <cell r="AQ49">
            <v>16659.667997117907</v>
          </cell>
          <cell r="AR49">
            <v>16705.869055423482</v>
          </cell>
          <cell r="AS49">
            <v>16746.627014268332</v>
          </cell>
          <cell r="AT49">
            <v>16781.446714513389</v>
          </cell>
        </row>
        <row r="50">
          <cell r="D50">
            <v>14329.393498109966</v>
          </cell>
          <cell r="E50">
            <v>16259.257160070872</v>
          </cell>
          <cell r="F50">
            <v>18147.83018310845</v>
          </cell>
          <cell r="G50">
            <v>20021.326770312589</v>
          </cell>
          <cell r="H50">
            <v>21896.184471353743</v>
          </cell>
          <cell r="I50">
            <v>23783.330821192951</v>
          </cell>
          <cell r="J50">
            <v>25690.3668844944</v>
          </cell>
          <cell r="K50">
            <v>27622.775492718025</v>
          </cell>
          <cell r="L50">
            <v>29584.631841654777</v>
          </cell>
          <cell r="M50">
            <v>31579.042421419581</v>
          </cell>
          <cell r="N50">
            <v>33608.427308086299</v>
          </cell>
          <cell r="O50">
            <v>35674.707965040034</v>
          </cell>
          <cell r="P50">
            <v>37779.435833963653</v>
          </cell>
          <cell r="Q50">
            <v>39923.882597588527</v>
          </cell>
          <cell r="R50">
            <v>42109.104924874293</v>
          </cell>
          <cell r="S50">
            <v>44335.991805443366</v>
          </cell>
          <cell r="T50">
            <v>46605.299744817581</v>
          </cell>
          <cell r="U50">
            <v>48917.679331673287</v>
          </cell>
          <cell r="V50">
            <v>51273.695566376839</v>
          </cell>
          <cell r="W50">
            <v>53673.843608067247</v>
          </cell>
          <cell r="AA50">
            <v>16392.606501890034</v>
          </cell>
          <cell r="AB50">
            <v>16210.22671089687</v>
          </cell>
          <cell r="AC50">
            <v>16107.331107214135</v>
          </cell>
          <cell r="AD50">
            <v>16057.705487751926</v>
          </cell>
          <cell r="AE50">
            <v>16044.912302839803</v>
          </cell>
          <cell r="AF50">
            <v>16058.024017516724</v>
          </cell>
          <cell r="AG50">
            <v>16089.439567118499</v>
          </cell>
          <cell r="AH50">
            <v>16133.676120185204</v>
          </cell>
          <cell r="AI50">
            <v>16186.658480925866</v>
          </cell>
          <cell r="AJ50">
            <v>16245.280159225576</v>
          </cell>
          <cell r="AK50">
            <v>16307.121079010474</v>
          </cell>
          <cell r="AL50">
            <v>16370.259776895453</v>
          </cell>
          <cell r="AM50">
            <v>16433.144811197635</v>
          </cell>
          <cell r="AN50">
            <v>16494.504499185659</v>
          </cell>
          <cell r="AO50">
            <v>16553.282171899897</v>
          </cell>
          <cell r="AP50">
            <v>16608.588839717919</v>
          </cell>
          <cell r="AQ50">
            <v>16659.667997117907</v>
          </cell>
          <cell r="AR50">
            <v>16705.869055423482</v>
          </cell>
          <cell r="AS50">
            <v>16746.627014268332</v>
          </cell>
          <cell r="AT50">
            <v>16781.446714513389</v>
          </cell>
        </row>
        <row r="51">
          <cell r="D51">
            <v>14329.393498109966</v>
          </cell>
          <cell r="E51">
            <v>16259.257160070872</v>
          </cell>
          <cell r="F51">
            <v>18147.83018310845</v>
          </cell>
          <cell r="G51">
            <v>20021.326770312589</v>
          </cell>
          <cell r="H51">
            <v>21896.184471353743</v>
          </cell>
          <cell r="I51">
            <v>23783.330821192951</v>
          </cell>
          <cell r="J51">
            <v>25690.3668844944</v>
          </cell>
          <cell r="K51">
            <v>27622.775492718025</v>
          </cell>
          <cell r="L51">
            <v>29584.631841654777</v>
          </cell>
          <cell r="M51">
            <v>31579.042421419581</v>
          </cell>
          <cell r="N51">
            <v>33608.427308086299</v>
          </cell>
          <cell r="O51">
            <v>35674.707965040034</v>
          </cell>
          <cell r="P51">
            <v>37779.435833963653</v>
          </cell>
          <cell r="Q51">
            <v>39923.882597588527</v>
          </cell>
          <cell r="R51">
            <v>42109.104924874293</v>
          </cell>
          <cell r="S51">
            <v>44335.991805443366</v>
          </cell>
          <cell r="T51">
            <v>46605.299744817581</v>
          </cell>
          <cell r="U51">
            <v>48917.679331673287</v>
          </cell>
          <cell r="V51">
            <v>51273.695566376839</v>
          </cell>
          <cell r="W51">
            <v>53673.843608067247</v>
          </cell>
          <cell r="AA51">
            <v>16392.606501890034</v>
          </cell>
          <cell r="AB51">
            <v>16210.22671089687</v>
          </cell>
          <cell r="AC51">
            <v>16107.331107214135</v>
          </cell>
          <cell r="AD51">
            <v>16057.705487751926</v>
          </cell>
          <cell r="AE51">
            <v>16044.912302839803</v>
          </cell>
          <cell r="AF51">
            <v>16058.024017516724</v>
          </cell>
          <cell r="AG51">
            <v>16089.439567118499</v>
          </cell>
          <cell r="AH51">
            <v>16133.676120185204</v>
          </cell>
          <cell r="AI51">
            <v>16186.658480925866</v>
          </cell>
          <cell r="AJ51">
            <v>16245.280159225576</v>
          </cell>
          <cell r="AK51">
            <v>16307.121079010474</v>
          </cell>
          <cell r="AL51">
            <v>16370.259776895453</v>
          </cell>
          <cell r="AM51">
            <v>16433.144811197635</v>
          </cell>
          <cell r="AN51">
            <v>16494.504499185659</v>
          </cell>
          <cell r="AO51">
            <v>16553.282171899897</v>
          </cell>
          <cell r="AP51">
            <v>16608.588839717919</v>
          </cell>
          <cell r="AQ51">
            <v>16659.667997117907</v>
          </cell>
          <cell r="AR51">
            <v>16705.869055423482</v>
          </cell>
          <cell r="AS51">
            <v>16746.627014268332</v>
          </cell>
          <cell r="AT51">
            <v>16781.446714513389</v>
          </cell>
        </row>
        <row r="52">
          <cell r="D52">
            <v>14329.393498109966</v>
          </cell>
          <cell r="E52">
            <v>16259.257160070872</v>
          </cell>
          <cell r="F52">
            <v>18147.83018310845</v>
          </cell>
          <cell r="G52">
            <v>20021.326770312589</v>
          </cell>
          <cell r="H52">
            <v>21896.184471353743</v>
          </cell>
          <cell r="I52">
            <v>23783.330821192951</v>
          </cell>
          <cell r="J52">
            <v>25690.3668844944</v>
          </cell>
          <cell r="K52">
            <v>27622.775492718025</v>
          </cell>
          <cell r="L52">
            <v>29584.631841654777</v>
          </cell>
          <cell r="M52">
            <v>31579.042421419581</v>
          </cell>
          <cell r="N52">
            <v>33608.427308086299</v>
          </cell>
          <cell r="O52">
            <v>35674.707965040034</v>
          </cell>
          <cell r="P52">
            <v>37779.435833963653</v>
          </cell>
          <cell r="Q52">
            <v>39923.882597588527</v>
          </cell>
          <cell r="R52">
            <v>42109.104924874293</v>
          </cell>
          <cell r="S52">
            <v>44335.991805443366</v>
          </cell>
          <cell r="T52">
            <v>46605.299744817581</v>
          </cell>
          <cell r="U52">
            <v>48917.679331673287</v>
          </cell>
          <cell r="V52">
            <v>51273.695566376839</v>
          </cell>
          <cell r="W52">
            <v>53673.843608067247</v>
          </cell>
          <cell r="AA52">
            <v>16392.606501890034</v>
          </cell>
          <cell r="AB52">
            <v>16210.22671089687</v>
          </cell>
          <cell r="AC52">
            <v>16107.331107214135</v>
          </cell>
          <cell r="AD52">
            <v>16057.705487751926</v>
          </cell>
          <cell r="AE52">
            <v>16044.912302839803</v>
          </cell>
          <cell r="AF52">
            <v>16058.024017516724</v>
          </cell>
          <cell r="AG52">
            <v>16089.439567118499</v>
          </cell>
          <cell r="AH52">
            <v>16133.676120185204</v>
          </cell>
          <cell r="AI52">
            <v>16186.658480925866</v>
          </cell>
          <cell r="AJ52">
            <v>16245.280159225576</v>
          </cell>
          <cell r="AK52">
            <v>16307.121079010474</v>
          </cell>
          <cell r="AL52">
            <v>16370.259776895453</v>
          </cell>
          <cell r="AM52">
            <v>16433.144811197635</v>
          </cell>
          <cell r="AN52">
            <v>16494.504499185659</v>
          </cell>
          <cell r="AO52">
            <v>16553.282171899897</v>
          </cell>
          <cell r="AP52">
            <v>16608.588839717919</v>
          </cell>
          <cell r="AQ52">
            <v>16659.667997117907</v>
          </cell>
          <cell r="AR52">
            <v>16705.869055423482</v>
          </cell>
          <cell r="AS52">
            <v>16746.627014268332</v>
          </cell>
          <cell r="AT52">
            <v>16781.446714513389</v>
          </cell>
        </row>
        <row r="53">
          <cell r="D53">
            <v>14329.393498109966</v>
          </cell>
          <cell r="E53">
            <v>16259.257160070872</v>
          </cell>
          <cell r="F53">
            <v>18147.83018310845</v>
          </cell>
          <cell r="G53">
            <v>20021.326770312589</v>
          </cell>
          <cell r="H53">
            <v>21896.184471353743</v>
          </cell>
          <cell r="I53">
            <v>23783.330821192951</v>
          </cell>
          <cell r="J53">
            <v>25690.3668844944</v>
          </cell>
          <cell r="K53">
            <v>27622.775492718025</v>
          </cell>
          <cell r="L53">
            <v>29584.631841654777</v>
          </cell>
          <cell r="M53">
            <v>31579.042421419581</v>
          </cell>
          <cell r="N53">
            <v>33608.427308086299</v>
          </cell>
          <cell r="O53">
            <v>35674.707965040034</v>
          </cell>
          <cell r="P53">
            <v>37779.435833963653</v>
          </cell>
          <cell r="Q53">
            <v>39923.882597588527</v>
          </cell>
          <cell r="R53">
            <v>42109.104924874293</v>
          </cell>
          <cell r="S53">
            <v>44335.991805443366</v>
          </cell>
          <cell r="T53">
            <v>46605.299744817581</v>
          </cell>
          <cell r="U53">
            <v>48917.679331673287</v>
          </cell>
          <cell r="V53">
            <v>51273.695566376839</v>
          </cell>
          <cell r="W53">
            <v>53673.843608067247</v>
          </cell>
          <cell r="AA53">
            <v>16392.606501890034</v>
          </cell>
          <cell r="AB53">
            <v>16210.22671089687</v>
          </cell>
          <cell r="AC53">
            <v>16107.331107214135</v>
          </cell>
          <cell r="AD53">
            <v>16057.705487751926</v>
          </cell>
          <cell r="AE53">
            <v>16044.912302839803</v>
          </cell>
          <cell r="AF53">
            <v>16058.024017516724</v>
          </cell>
          <cell r="AG53">
            <v>16089.439567118499</v>
          </cell>
          <cell r="AH53">
            <v>16133.676120185204</v>
          </cell>
          <cell r="AI53">
            <v>16186.658480925866</v>
          </cell>
          <cell r="AJ53">
            <v>16245.280159225576</v>
          </cell>
          <cell r="AK53">
            <v>16307.121079010474</v>
          </cell>
          <cell r="AL53">
            <v>16370.259776895453</v>
          </cell>
          <cell r="AM53">
            <v>16433.144811197635</v>
          </cell>
          <cell r="AN53">
            <v>16494.504499185659</v>
          </cell>
          <cell r="AO53">
            <v>16553.282171899897</v>
          </cell>
          <cell r="AP53">
            <v>16608.588839717919</v>
          </cell>
          <cell r="AQ53">
            <v>16659.667997117907</v>
          </cell>
          <cell r="AR53">
            <v>16705.869055423482</v>
          </cell>
          <cell r="AS53">
            <v>16746.627014268332</v>
          </cell>
          <cell r="AT53">
            <v>16781.446714513389</v>
          </cell>
        </row>
        <row r="54">
          <cell r="D54">
            <v>14329.393498109966</v>
          </cell>
          <cell r="E54">
            <v>16259.257160070872</v>
          </cell>
          <cell r="F54">
            <v>18147.83018310845</v>
          </cell>
          <cell r="G54">
            <v>20021.326770312589</v>
          </cell>
          <cell r="H54">
            <v>21896.184471353743</v>
          </cell>
          <cell r="I54">
            <v>23783.330821192951</v>
          </cell>
          <cell r="J54">
            <v>25690.3668844944</v>
          </cell>
          <cell r="K54">
            <v>27622.775492718025</v>
          </cell>
          <cell r="L54">
            <v>29584.631841654777</v>
          </cell>
          <cell r="M54">
            <v>31579.042421419581</v>
          </cell>
          <cell r="N54">
            <v>33608.427308086299</v>
          </cell>
          <cell r="O54">
            <v>35674.707965040034</v>
          </cell>
          <cell r="P54">
            <v>37779.435833963653</v>
          </cell>
          <cell r="Q54">
            <v>39923.882597588527</v>
          </cell>
          <cell r="R54">
            <v>42109.104924874293</v>
          </cell>
          <cell r="S54">
            <v>44335.991805443366</v>
          </cell>
          <cell r="T54">
            <v>46605.299744817581</v>
          </cell>
          <cell r="U54">
            <v>48917.679331673287</v>
          </cell>
          <cell r="V54">
            <v>51273.695566376839</v>
          </cell>
          <cell r="W54">
            <v>53673.843608067247</v>
          </cell>
          <cell r="AA54">
            <v>16392.606501890034</v>
          </cell>
          <cell r="AB54">
            <v>16210.22671089687</v>
          </cell>
          <cell r="AC54">
            <v>16107.331107214135</v>
          </cell>
          <cell r="AD54">
            <v>16057.705487751926</v>
          </cell>
          <cell r="AE54">
            <v>16044.912302839803</v>
          </cell>
          <cell r="AF54">
            <v>16058.024017516724</v>
          </cell>
          <cell r="AG54">
            <v>16089.439567118499</v>
          </cell>
          <cell r="AH54">
            <v>16133.676120185204</v>
          </cell>
          <cell r="AI54">
            <v>16186.658480925866</v>
          </cell>
          <cell r="AJ54">
            <v>16245.280159225576</v>
          </cell>
          <cell r="AK54">
            <v>16307.121079010474</v>
          </cell>
          <cell r="AL54">
            <v>16370.259776895453</v>
          </cell>
          <cell r="AM54">
            <v>16433.144811197635</v>
          </cell>
          <cell r="AN54">
            <v>16494.504499185659</v>
          </cell>
          <cell r="AO54">
            <v>16553.282171899897</v>
          </cell>
          <cell r="AP54">
            <v>16608.588839717919</v>
          </cell>
          <cell r="AQ54">
            <v>16659.667997117907</v>
          </cell>
          <cell r="AR54">
            <v>16705.869055423482</v>
          </cell>
          <cell r="AS54">
            <v>16746.627014268332</v>
          </cell>
          <cell r="AT54">
            <v>16781.446714513389</v>
          </cell>
        </row>
        <row r="55">
          <cell r="D55">
            <v>14329.393498109966</v>
          </cell>
          <cell r="E55">
            <v>16259.257160070872</v>
          </cell>
          <cell r="F55">
            <v>18147.83018310845</v>
          </cell>
          <cell r="G55">
            <v>20021.326770312589</v>
          </cell>
          <cell r="H55">
            <v>21896.184471353743</v>
          </cell>
          <cell r="I55">
            <v>23783.330821192951</v>
          </cell>
          <cell r="J55">
            <v>25690.3668844944</v>
          </cell>
          <cell r="K55">
            <v>27622.775492718025</v>
          </cell>
          <cell r="L55">
            <v>29584.631841654777</v>
          </cell>
          <cell r="M55">
            <v>31579.042421419581</v>
          </cell>
          <cell r="N55">
            <v>33608.427308086299</v>
          </cell>
          <cell r="O55">
            <v>35674.707965040034</v>
          </cell>
          <cell r="P55">
            <v>37779.435833963653</v>
          </cell>
          <cell r="Q55">
            <v>39923.882597588527</v>
          </cell>
          <cell r="R55">
            <v>42109.104924874293</v>
          </cell>
          <cell r="S55">
            <v>44335.991805443366</v>
          </cell>
          <cell r="T55">
            <v>46605.299744817581</v>
          </cell>
          <cell r="U55">
            <v>48917.679331673287</v>
          </cell>
          <cell r="V55">
            <v>51273.695566376839</v>
          </cell>
          <cell r="W55">
            <v>53673.843608067247</v>
          </cell>
          <cell r="AA55">
            <v>16392.606501890034</v>
          </cell>
          <cell r="AB55">
            <v>16210.22671089687</v>
          </cell>
          <cell r="AC55">
            <v>16107.331107214135</v>
          </cell>
          <cell r="AD55">
            <v>16057.705487751926</v>
          </cell>
          <cell r="AE55">
            <v>16044.912302839803</v>
          </cell>
          <cell r="AF55">
            <v>16058.024017516724</v>
          </cell>
          <cell r="AG55">
            <v>16089.439567118499</v>
          </cell>
          <cell r="AH55">
            <v>16133.676120185204</v>
          </cell>
          <cell r="AI55">
            <v>16186.658480925866</v>
          </cell>
          <cell r="AJ55">
            <v>16245.280159225576</v>
          </cell>
          <cell r="AK55">
            <v>16307.121079010474</v>
          </cell>
          <cell r="AL55">
            <v>16370.259776895453</v>
          </cell>
          <cell r="AM55">
            <v>16433.144811197635</v>
          </cell>
          <cell r="AN55">
            <v>16494.504499185659</v>
          </cell>
          <cell r="AO55">
            <v>16553.282171899897</v>
          </cell>
          <cell r="AP55">
            <v>16608.588839717919</v>
          </cell>
          <cell r="AQ55">
            <v>16659.667997117907</v>
          </cell>
          <cell r="AR55">
            <v>16705.869055423482</v>
          </cell>
          <cell r="AS55">
            <v>16746.627014268332</v>
          </cell>
          <cell r="AT55">
            <v>16781.446714513389</v>
          </cell>
        </row>
        <row r="56">
          <cell r="D56">
            <v>14329.393498109966</v>
          </cell>
          <cell r="E56">
            <v>16259.257160070872</v>
          </cell>
          <cell r="F56">
            <v>18147.83018310845</v>
          </cell>
          <cell r="G56">
            <v>20021.326770312589</v>
          </cell>
          <cell r="H56">
            <v>21896.184471353743</v>
          </cell>
          <cell r="I56">
            <v>23783.330821192951</v>
          </cell>
          <cell r="J56">
            <v>25690.3668844944</v>
          </cell>
          <cell r="K56">
            <v>27622.775492718025</v>
          </cell>
          <cell r="L56">
            <v>29584.631841654777</v>
          </cell>
          <cell r="M56">
            <v>31579.042421419581</v>
          </cell>
          <cell r="N56">
            <v>33608.427308086299</v>
          </cell>
          <cell r="O56">
            <v>35674.707965040034</v>
          </cell>
          <cell r="P56">
            <v>37779.435833963653</v>
          </cell>
          <cell r="Q56">
            <v>39923.882597588527</v>
          </cell>
          <cell r="R56">
            <v>42109.104924874293</v>
          </cell>
          <cell r="S56">
            <v>44335.991805443366</v>
          </cell>
          <cell r="T56">
            <v>46605.299744817581</v>
          </cell>
          <cell r="U56">
            <v>48917.679331673287</v>
          </cell>
          <cell r="V56">
            <v>51273.695566376839</v>
          </cell>
          <cell r="W56">
            <v>53673.843608067247</v>
          </cell>
          <cell r="AA56">
            <v>16392.606501890034</v>
          </cell>
          <cell r="AB56">
            <v>16210.22671089687</v>
          </cell>
          <cell r="AC56">
            <v>16107.331107214135</v>
          </cell>
          <cell r="AD56">
            <v>16057.705487751926</v>
          </cell>
          <cell r="AE56">
            <v>16044.912302839803</v>
          </cell>
          <cell r="AF56">
            <v>16058.024017516724</v>
          </cell>
          <cell r="AG56">
            <v>16089.439567118499</v>
          </cell>
          <cell r="AH56">
            <v>16133.676120185204</v>
          </cell>
          <cell r="AI56">
            <v>16186.658480925866</v>
          </cell>
          <cell r="AJ56">
            <v>16245.280159225576</v>
          </cell>
          <cell r="AK56">
            <v>16307.121079010474</v>
          </cell>
          <cell r="AL56">
            <v>16370.259776895453</v>
          </cell>
          <cell r="AM56">
            <v>16433.144811197635</v>
          </cell>
          <cell r="AN56">
            <v>16494.504499185659</v>
          </cell>
          <cell r="AO56">
            <v>16553.282171899897</v>
          </cell>
          <cell r="AP56">
            <v>16608.588839717919</v>
          </cell>
          <cell r="AQ56">
            <v>16659.667997117907</v>
          </cell>
          <cell r="AR56">
            <v>16705.869055423482</v>
          </cell>
          <cell r="AS56">
            <v>16746.627014268332</v>
          </cell>
          <cell r="AT56">
            <v>16781.446714513389</v>
          </cell>
        </row>
        <row r="57">
          <cell r="D57">
            <v>14329.393498109966</v>
          </cell>
          <cell r="E57">
            <v>16259.257160070872</v>
          </cell>
          <cell r="F57">
            <v>18147.83018310845</v>
          </cell>
          <cell r="G57">
            <v>20021.326770312589</v>
          </cell>
          <cell r="H57">
            <v>21896.184471353743</v>
          </cell>
          <cell r="I57">
            <v>23783.330821192951</v>
          </cell>
          <cell r="J57">
            <v>25690.3668844944</v>
          </cell>
          <cell r="K57">
            <v>27622.775492718025</v>
          </cell>
          <cell r="L57">
            <v>29584.631841654777</v>
          </cell>
          <cell r="M57">
            <v>31579.042421419581</v>
          </cell>
          <cell r="N57">
            <v>33608.427308086299</v>
          </cell>
          <cell r="O57">
            <v>35674.707965040034</v>
          </cell>
          <cell r="P57">
            <v>37779.435833963653</v>
          </cell>
          <cell r="Q57">
            <v>39923.882597588527</v>
          </cell>
          <cell r="R57">
            <v>42109.104924874293</v>
          </cell>
          <cell r="S57">
            <v>44335.991805443366</v>
          </cell>
          <cell r="T57">
            <v>46605.299744817581</v>
          </cell>
          <cell r="U57">
            <v>48917.679331673287</v>
          </cell>
          <cell r="V57">
            <v>51273.695566376839</v>
          </cell>
          <cell r="W57">
            <v>53673.843608067247</v>
          </cell>
          <cell r="AA57">
            <v>16392.606501890034</v>
          </cell>
          <cell r="AB57">
            <v>16210.22671089687</v>
          </cell>
          <cell r="AC57">
            <v>16107.331107214135</v>
          </cell>
          <cell r="AD57">
            <v>16057.705487751926</v>
          </cell>
          <cell r="AE57">
            <v>16044.912302839803</v>
          </cell>
          <cell r="AF57">
            <v>16058.024017516724</v>
          </cell>
          <cell r="AG57">
            <v>16089.439567118499</v>
          </cell>
          <cell r="AH57">
            <v>16133.676120185204</v>
          </cell>
          <cell r="AI57">
            <v>16186.658480925866</v>
          </cell>
          <cell r="AJ57">
            <v>16245.280159225576</v>
          </cell>
          <cell r="AK57">
            <v>16307.121079010474</v>
          </cell>
          <cell r="AL57">
            <v>16370.259776895453</v>
          </cell>
          <cell r="AM57">
            <v>16433.144811197635</v>
          </cell>
          <cell r="AN57">
            <v>16494.504499185659</v>
          </cell>
          <cell r="AO57">
            <v>16553.282171899897</v>
          </cell>
          <cell r="AP57">
            <v>16608.588839717919</v>
          </cell>
          <cell r="AQ57">
            <v>16659.667997117907</v>
          </cell>
          <cell r="AR57">
            <v>16705.869055423482</v>
          </cell>
          <cell r="AS57">
            <v>16746.627014268332</v>
          </cell>
          <cell r="AT57">
            <v>16781.446714513389</v>
          </cell>
        </row>
        <row r="58">
          <cell r="D58">
            <v>14329.393498109966</v>
          </cell>
          <cell r="E58">
            <v>16259.257160070872</v>
          </cell>
          <cell r="F58">
            <v>18147.83018310845</v>
          </cell>
          <cell r="G58">
            <v>20021.326770312589</v>
          </cell>
          <cell r="H58">
            <v>21896.184471353743</v>
          </cell>
          <cell r="I58">
            <v>23783.330821192951</v>
          </cell>
          <cell r="J58">
            <v>25690.3668844944</v>
          </cell>
          <cell r="K58">
            <v>27622.775492718025</v>
          </cell>
          <cell r="L58">
            <v>29584.631841654777</v>
          </cell>
          <cell r="M58">
            <v>31579.042421419581</v>
          </cell>
          <cell r="N58">
            <v>33608.427308086299</v>
          </cell>
          <cell r="O58">
            <v>35674.707965040034</v>
          </cell>
          <cell r="P58">
            <v>37779.435833963653</v>
          </cell>
          <cell r="Q58">
            <v>39923.882597588527</v>
          </cell>
          <cell r="R58">
            <v>42109.104924874293</v>
          </cell>
          <cell r="S58">
            <v>44335.991805443366</v>
          </cell>
          <cell r="T58">
            <v>46605.299744817581</v>
          </cell>
          <cell r="U58">
            <v>48917.679331673287</v>
          </cell>
          <cell r="V58">
            <v>51273.695566376839</v>
          </cell>
          <cell r="W58">
            <v>53673.843608067247</v>
          </cell>
          <cell r="AA58">
            <v>16392.606501890034</v>
          </cell>
          <cell r="AB58">
            <v>16210.22671089687</v>
          </cell>
          <cell r="AC58">
            <v>16107.331107214135</v>
          </cell>
          <cell r="AD58">
            <v>16057.705487751926</v>
          </cell>
          <cell r="AE58">
            <v>16044.912302839803</v>
          </cell>
          <cell r="AF58">
            <v>16058.024017516724</v>
          </cell>
          <cell r="AG58">
            <v>16089.439567118499</v>
          </cell>
          <cell r="AH58">
            <v>16133.676120185204</v>
          </cell>
          <cell r="AI58">
            <v>16186.658480925866</v>
          </cell>
          <cell r="AJ58">
            <v>16245.280159225576</v>
          </cell>
          <cell r="AK58">
            <v>16307.121079010474</v>
          </cell>
          <cell r="AL58">
            <v>16370.259776895453</v>
          </cell>
          <cell r="AM58">
            <v>16433.144811197635</v>
          </cell>
          <cell r="AN58">
            <v>16494.504499185659</v>
          </cell>
          <cell r="AO58">
            <v>16553.282171899897</v>
          </cell>
          <cell r="AP58">
            <v>16608.588839717919</v>
          </cell>
          <cell r="AQ58">
            <v>16659.667997117907</v>
          </cell>
          <cell r="AR58">
            <v>16705.869055423482</v>
          </cell>
          <cell r="AS58">
            <v>16746.627014268332</v>
          </cell>
          <cell r="AT58">
            <v>16781.446714513389</v>
          </cell>
        </row>
        <row r="59">
          <cell r="D59">
            <v>14329.393498109966</v>
          </cell>
          <cell r="E59">
            <v>16259.257160070872</v>
          </cell>
          <cell r="F59">
            <v>18147.83018310845</v>
          </cell>
          <cell r="G59">
            <v>20021.326770312589</v>
          </cell>
          <cell r="H59">
            <v>21896.184471353743</v>
          </cell>
          <cell r="I59">
            <v>23783.330821192951</v>
          </cell>
          <cell r="J59">
            <v>25690.3668844944</v>
          </cell>
          <cell r="K59">
            <v>27622.775492718025</v>
          </cell>
          <cell r="L59">
            <v>29584.631841654777</v>
          </cell>
          <cell r="M59">
            <v>31579.042421419581</v>
          </cell>
          <cell r="N59">
            <v>33608.427308086299</v>
          </cell>
          <cell r="O59">
            <v>35674.707965040034</v>
          </cell>
          <cell r="P59">
            <v>37779.435833963653</v>
          </cell>
          <cell r="Q59">
            <v>39923.882597588527</v>
          </cell>
          <cell r="R59">
            <v>42109.104924874293</v>
          </cell>
          <cell r="S59">
            <v>44335.991805443366</v>
          </cell>
          <cell r="T59">
            <v>46605.299744817581</v>
          </cell>
          <cell r="U59">
            <v>48917.679331673287</v>
          </cell>
          <cell r="V59">
            <v>51273.695566376839</v>
          </cell>
          <cell r="W59">
            <v>53673.843608067247</v>
          </cell>
          <cell r="AA59">
            <v>16392.606501890034</v>
          </cell>
          <cell r="AB59">
            <v>16210.22671089687</v>
          </cell>
          <cell r="AC59">
            <v>16107.331107214135</v>
          </cell>
          <cell r="AD59">
            <v>16057.705487751926</v>
          </cell>
          <cell r="AE59">
            <v>16044.912302839803</v>
          </cell>
          <cell r="AF59">
            <v>16058.024017516724</v>
          </cell>
          <cell r="AG59">
            <v>16089.439567118499</v>
          </cell>
          <cell r="AH59">
            <v>16133.676120185204</v>
          </cell>
          <cell r="AI59">
            <v>16186.658480925866</v>
          </cell>
          <cell r="AJ59">
            <v>16245.280159225576</v>
          </cell>
          <cell r="AK59">
            <v>16307.121079010474</v>
          </cell>
          <cell r="AL59">
            <v>16370.259776895453</v>
          </cell>
          <cell r="AM59">
            <v>16433.144811197635</v>
          </cell>
          <cell r="AN59">
            <v>16494.504499185659</v>
          </cell>
          <cell r="AO59">
            <v>16553.282171899897</v>
          </cell>
          <cell r="AP59">
            <v>16608.588839717919</v>
          </cell>
          <cell r="AQ59">
            <v>16659.667997117907</v>
          </cell>
          <cell r="AR59">
            <v>16705.869055423482</v>
          </cell>
          <cell r="AS59">
            <v>16746.627014268332</v>
          </cell>
          <cell r="AT59">
            <v>16781.446714513389</v>
          </cell>
        </row>
        <row r="60">
          <cell r="D60">
            <v>14329.393498109966</v>
          </cell>
          <cell r="E60">
            <v>16259.257160070872</v>
          </cell>
          <cell r="F60">
            <v>18147.83018310845</v>
          </cell>
          <cell r="G60">
            <v>20021.326770312589</v>
          </cell>
          <cell r="H60">
            <v>21896.184471353743</v>
          </cell>
          <cell r="I60">
            <v>23783.330821192951</v>
          </cell>
          <cell r="J60">
            <v>25690.3668844944</v>
          </cell>
          <cell r="K60">
            <v>27622.775492718025</v>
          </cell>
          <cell r="L60">
            <v>29584.631841654777</v>
          </cell>
          <cell r="M60">
            <v>31579.042421419581</v>
          </cell>
          <cell r="N60">
            <v>33608.427308086299</v>
          </cell>
          <cell r="O60">
            <v>35674.707965040034</v>
          </cell>
          <cell r="P60">
            <v>37779.435833963653</v>
          </cell>
          <cell r="Q60">
            <v>39923.882597588527</v>
          </cell>
          <cell r="R60">
            <v>42109.104924874293</v>
          </cell>
          <cell r="S60">
            <v>44335.991805443366</v>
          </cell>
          <cell r="T60">
            <v>46605.299744817581</v>
          </cell>
          <cell r="U60">
            <v>48917.679331673287</v>
          </cell>
          <cell r="V60">
            <v>51273.695566376839</v>
          </cell>
          <cell r="W60">
            <v>53673.843608067247</v>
          </cell>
          <cell r="AA60">
            <v>16392.606501890034</v>
          </cell>
          <cell r="AB60">
            <v>16210.22671089687</v>
          </cell>
          <cell r="AC60">
            <v>16107.331107214135</v>
          </cell>
          <cell r="AD60">
            <v>16057.705487751926</v>
          </cell>
          <cell r="AE60">
            <v>16044.912302839803</v>
          </cell>
          <cell r="AF60">
            <v>16058.024017516724</v>
          </cell>
          <cell r="AG60">
            <v>16089.439567118499</v>
          </cell>
          <cell r="AH60">
            <v>16133.676120185204</v>
          </cell>
          <cell r="AI60">
            <v>16186.658480925866</v>
          </cell>
          <cell r="AJ60">
            <v>16245.280159225576</v>
          </cell>
          <cell r="AK60">
            <v>16307.121079010474</v>
          </cell>
          <cell r="AL60">
            <v>16370.259776895453</v>
          </cell>
          <cell r="AM60">
            <v>16433.144811197635</v>
          </cell>
          <cell r="AN60">
            <v>16494.504499185659</v>
          </cell>
          <cell r="AO60">
            <v>16553.282171899897</v>
          </cell>
          <cell r="AP60">
            <v>16608.588839717919</v>
          </cell>
          <cell r="AQ60">
            <v>16659.667997117907</v>
          </cell>
          <cell r="AR60">
            <v>16705.869055423482</v>
          </cell>
          <cell r="AS60">
            <v>16746.627014268332</v>
          </cell>
          <cell r="AT60">
            <v>16781.446714513389</v>
          </cell>
        </row>
        <row r="61">
          <cell r="D61">
            <v>14329.393498109966</v>
          </cell>
          <cell r="E61">
            <v>16259.257160070872</v>
          </cell>
          <cell r="F61">
            <v>18147.83018310845</v>
          </cell>
          <cell r="G61">
            <v>20021.326770312589</v>
          </cell>
          <cell r="H61">
            <v>21896.184471353743</v>
          </cell>
          <cell r="I61">
            <v>23783.330821192951</v>
          </cell>
          <cell r="J61">
            <v>25690.3668844944</v>
          </cell>
          <cell r="K61">
            <v>27622.775492718025</v>
          </cell>
          <cell r="L61">
            <v>29584.631841654777</v>
          </cell>
          <cell r="M61">
            <v>31579.042421419581</v>
          </cell>
          <cell r="N61">
            <v>33608.427308086299</v>
          </cell>
          <cell r="O61">
            <v>35674.707965040034</v>
          </cell>
          <cell r="P61">
            <v>37779.435833963653</v>
          </cell>
          <cell r="Q61">
            <v>39923.882597588527</v>
          </cell>
          <cell r="R61">
            <v>42109.104924874293</v>
          </cell>
          <cell r="S61">
            <v>44335.991805443366</v>
          </cell>
          <cell r="T61">
            <v>46605.299744817581</v>
          </cell>
          <cell r="U61">
            <v>48917.679331673287</v>
          </cell>
          <cell r="V61">
            <v>51273.695566376839</v>
          </cell>
          <cell r="W61">
            <v>53673.843608067247</v>
          </cell>
          <cell r="AA61">
            <v>16392.606501890034</v>
          </cell>
          <cell r="AB61">
            <v>16210.22671089687</v>
          </cell>
          <cell r="AC61">
            <v>16107.331107214135</v>
          </cell>
          <cell r="AD61">
            <v>16057.705487751926</v>
          </cell>
          <cell r="AE61">
            <v>16044.912302839803</v>
          </cell>
          <cell r="AF61">
            <v>16058.024017516724</v>
          </cell>
          <cell r="AG61">
            <v>16089.439567118499</v>
          </cell>
          <cell r="AH61">
            <v>16133.676120185204</v>
          </cell>
          <cell r="AI61">
            <v>16186.658480925866</v>
          </cell>
          <cell r="AJ61">
            <v>16245.280159225576</v>
          </cell>
          <cell r="AK61">
            <v>16307.121079010474</v>
          </cell>
          <cell r="AL61">
            <v>16370.259776895453</v>
          </cell>
          <cell r="AM61">
            <v>16433.144811197635</v>
          </cell>
          <cell r="AN61">
            <v>16494.504499185659</v>
          </cell>
          <cell r="AO61">
            <v>16553.282171899897</v>
          </cell>
          <cell r="AP61">
            <v>16608.588839717919</v>
          </cell>
          <cell r="AQ61">
            <v>16659.667997117907</v>
          </cell>
          <cell r="AR61">
            <v>16705.869055423482</v>
          </cell>
          <cell r="AS61">
            <v>16746.627014268332</v>
          </cell>
          <cell r="AT61">
            <v>16781.446714513389</v>
          </cell>
        </row>
        <row r="62">
          <cell r="D62">
            <v>14329.393498109966</v>
          </cell>
          <cell r="E62">
            <v>16259.257160070872</v>
          </cell>
          <cell r="F62">
            <v>18147.83018310845</v>
          </cell>
          <cell r="G62">
            <v>20021.326770312589</v>
          </cell>
          <cell r="H62">
            <v>21896.184471353743</v>
          </cell>
          <cell r="I62">
            <v>23783.330821192951</v>
          </cell>
          <cell r="J62">
            <v>25690.3668844944</v>
          </cell>
          <cell r="K62">
            <v>27622.775492718025</v>
          </cell>
          <cell r="L62">
            <v>29584.631841654777</v>
          </cell>
          <cell r="M62">
            <v>31579.042421419581</v>
          </cell>
          <cell r="N62">
            <v>33608.427308086299</v>
          </cell>
          <cell r="O62">
            <v>35674.707965040034</v>
          </cell>
          <cell r="P62">
            <v>37779.435833963653</v>
          </cell>
          <cell r="Q62">
            <v>39923.882597588527</v>
          </cell>
          <cell r="R62">
            <v>42109.104924874293</v>
          </cell>
          <cell r="S62">
            <v>44335.991805443366</v>
          </cell>
          <cell r="T62">
            <v>46605.299744817581</v>
          </cell>
          <cell r="U62">
            <v>48917.679331673287</v>
          </cell>
          <cell r="V62">
            <v>51273.695566376839</v>
          </cell>
          <cell r="W62">
            <v>53673.843608067247</v>
          </cell>
          <cell r="AA62">
            <v>16392.606501890034</v>
          </cell>
          <cell r="AB62">
            <v>16210.22671089687</v>
          </cell>
          <cell r="AC62">
            <v>16107.331107214135</v>
          </cell>
          <cell r="AD62">
            <v>16057.705487751926</v>
          </cell>
          <cell r="AE62">
            <v>16044.912302839803</v>
          </cell>
          <cell r="AF62">
            <v>16058.024017516724</v>
          </cell>
          <cell r="AG62">
            <v>16089.439567118499</v>
          </cell>
          <cell r="AH62">
            <v>16133.676120185204</v>
          </cell>
          <cell r="AI62">
            <v>16186.658480925866</v>
          </cell>
          <cell r="AJ62">
            <v>16245.280159225576</v>
          </cell>
          <cell r="AK62">
            <v>16307.121079010474</v>
          </cell>
          <cell r="AL62">
            <v>16370.259776895453</v>
          </cell>
          <cell r="AM62">
            <v>16433.144811197635</v>
          </cell>
          <cell r="AN62">
            <v>16494.504499185659</v>
          </cell>
          <cell r="AO62">
            <v>16553.282171899897</v>
          </cell>
          <cell r="AP62">
            <v>16608.588839717919</v>
          </cell>
          <cell r="AQ62">
            <v>16659.667997117907</v>
          </cell>
          <cell r="AR62">
            <v>16705.869055423482</v>
          </cell>
          <cell r="AS62">
            <v>16746.627014268332</v>
          </cell>
          <cell r="AT62">
            <v>16781.446714513389</v>
          </cell>
        </row>
        <row r="63">
          <cell r="D63">
            <v>14329.393498109966</v>
          </cell>
          <cell r="E63">
            <v>16259.257160070872</v>
          </cell>
          <cell r="F63">
            <v>18147.83018310845</v>
          </cell>
          <cell r="G63">
            <v>20021.326770312589</v>
          </cell>
          <cell r="H63">
            <v>21896.184471353743</v>
          </cell>
          <cell r="I63">
            <v>23783.330821192951</v>
          </cell>
          <cell r="J63">
            <v>25690.3668844944</v>
          </cell>
          <cell r="K63">
            <v>27622.775492718025</v>
          </cell>
          <cell r="L63">
            <v>29584.631841654777</v>
          </cell>
          <cell r="M63">
            <v>31579.042421419581</v>
          </cell>
          <cell r="N63">
            <v>33608.427308086299</v>
          </cell>
          <cell r="O63">
            <v>35674.707965040034</v>
          </cell>
          <cell r="P63">
            <v>37779.435833963653</v>
          </cell>
          <cell r="Q63">
            <v>39923.882597588527</v>
          </cell>
          <cell r="R63">
            <v>42109.104924874293</v>
          </cell>
          <cell r="S63">
            <v>44335.991805443366</v>
          </cell>
          <cell r="T63">
            <v>46605.299744817581</v>
          </cell>
          <cell r="U63">
            <v>48917.679331673287</v>
          </cell>
          <cell r="V63">
            <v>51273.695566376839</v>
          </cell>
          <cell r="W63">
            <v>53673.843608067247</v>
          </cell>
          <cell r="AA63">
            <v>16392.606501890034</v>
          </cell>
          <cell r="AB63">
            <v>16210.22671089687</v>
          </cell>
          <cell r="AC63">
            <v>16107.331107214135</v>
          </cell>
          <cell r="AD63">
            <v>16057.705487751926</v>
          </cell>
          <cell r="AE63">
            <v>16044.912302839803</v>
          </cell>
          <cell r="AF63">
            <v>16058.024017516724</v>
          </cell>
          <cell r="AG63">
            <v>16089.439567118499</v>
          </cell>
          <cell r="AH63">
            <v>16133.676120185204</v>
          </cell>
          <cell r="AI63">
            <v>16186.658480925866</v>
          </cell>
          <cell r="AJ63">
            <v>16245.280159225576</v>
          </cell>
          <cell r="AK63">
            <v>16307.121079010474</v>
          </cell>
          <cell r="AL63">
            <v>16370.259776895453</v>
          </cell>
          <cell r="AM63">
            <v>16433.144811197635</v>
          </cell>
          <cell r="AN63">
            <v>16494.504499185659</v>
          </cell>
          <cell r="AO63">
            <v>16553.282171899897</v>
          </cell>
          <cell r="AP63">
            <v>16608.588839717919</v>
          </cell>
          <cell r="AQ63">
            <v>16659.667997117907</v>
          </cell>
          <cell r="AR63">
            <v>16705.869055423482</v>
          </cell>
          <cell r="AS63">
            <v>16746.627014268332</v>
          </cell>
          <cell r="AT63">
            <v>16781.446714513389</v>
          </cell>
        </row>
        <row r="64">
          <cell r="D64">
            <v>14329.393498109966</v>
          </cell>
          <cell r="E64">
            <v>16259.257160070872</v>
          </cell>
          <cell r="F64">
            <v>18147.83018310845</v>
          </cell>
          <cell r="G64">
            <v>20021.326770312589</v>
          </cell>
          <cell r="H64">
            <v>21896.184471353743</v>
          </cell>
          <cell r="I64">
            <v>23783.330821192951</v>
          </cell>
          <cell r="J64">
            <v>25690.3668844944</v>
          </cell>
          <cell r="K64">
            <v>27622.775492718025</v>
          </cell>
          <cell r="L64">
            <v>29584.631841654777</v>
          </cell>
          <cell r="M64">
            <v>31579.042421419581</v>
          </cell>
          <cell r="N64">
            <v>33608.427308086299</v>
          </cell>
          <cell r="O64">
            <v>35674.707965040034</v>
          </cell>
          <cell r="P64">
            <v>37779.435833963653</v>
          </cell>
          <cell r="Q64">
            <v>39923.882597588527</v>
          </cell>
          <cell r="R64">
            <v>42109.104924874293</v>
          </cell>
          <cell r="S64">
            <v>44335.991805443366</v>
          </cell>
          <cell r="T64">
            <v>46605.299744817581</v>
          </cell>
          <cell r="U64">
            <v>48917.679331673287</v>
          </cell>
          <cell r="V64">
            <v>51273.695566376839</v>
          </cell>
          <cell r="W64">
            <v>53673.843608067247</v>
          </cell>
          <cell r="AA64">
            <v>16392.606501890034</v>
          </cell>
          <cell r="AB64">
            <v>16210.22671089687</v>
          </cell>
          <cell r="AC64">
            <v>16107.331107214135</v>
          </cell>
          <cell r="AD64">
            <v>16057.705487751926</v>
          </cell>
          <cell r="AE64">
            <v>16044.912302839803</v>
          </cell>
          <cell r="AF64">
            <v>16058.024017516724</v>
          </cell>
          <cell r="AG64">
            <v>16089.439567118499</v>
          </cell>
          <cell r="AH64">
            <v>16133.676120185204</v>
          </cell>
          <cell r="AI64">
            <v>16186.658480925866</v>
          </cell>
          <cell r="AJ64">
            <v>16245.280159225576</v>
          </cell>
          <cell r="AK64">
            <v>16307.121079010474</v>
          </cell>
          <cell r="AL64">
            <v>16370.259776895453</v>
          </cell>
          <cell r="AM64">
            <v>16433.144811197635</v>
          </cell>
          <cell r="AN64">
            <v>16494.504499185659</v>
          </cell>
          <cell r="AO64">
            <v>16553.282171899897</v>
          </cell>
          <cell r="AP64">
            <v>16608.588839717919</v>
          </cell>
          <cell r="AQ64">
            <v>16659.667997117907</v>
          </cell>
          <cell r="AR64">
            <v>16705.869055423482</v>
          </cell>
          <cell r="AS64">
            <v>16746.627014268332</v>
          </cell>
          <cell r="AT64">
            <v>16781.446714513389</v>
          </cell>
        </row>
        <row r="65">
          <cell r="D65">
            <v>14329.393498109966</v>
          </cell>
          <cell r="E65">
            <v>16259.257160070872</v>
          </cell>
          <cell r="F65">
            <v>18147.83018310845</v>
          </cell>
          <cell r="G65">
            <v>20021.326770312589</v>
          </cell>
          <cell r="H65">
            <v>21896.184471353743</v>
          </cell>
          <cell r="I65">
            <v>23783.330821192951</v>
          </cell>
          <cell r="J65">
            <v>25690.3668844944</v>
          </cell>
          <cell r="K65">
            <v>27622.775492718025</v>
          </cell>
          <cell r="L65">
            <v>29584.631841654777</v>
          </cell>
          <cell r="M65">
            <v>31579.042421419581</v>
          </cell>
          <cell r="N65">
            <v>33608.427308086299</v>
          </cell>
          <cell r="O65">
            <v>35674.707965040034</v>
          </cell>
          <cell r="P65">
            <v>37779.435833963653</v>
          </cell>
          <cell r="Q65">
            <v>39923.882597588527</v>
          </cell>
          <cell r="R65">
            <v>42109.104924874293</v>
          </cell>
          <cell r="S65">
            <v>44335.991805443366</v>
          </cell>
          <cell r="T65">
            <v>46605.299744817581</v>
          </cell>
          <cell r="U65">
            <v>48917.679331673287</v>
          </cell>
          <cell r="V65">
            <v>51273.695566376839</v>
          </cell>
          <cell r="W65">
            <v>53673.843608067247</v>
          </cell>
          <cell r="AA65">
            <v>16392.606501890034</v>
          </cell>
          <cell r="AB65">
            <v>16210.22671089687</v>
          </cell>
          <cell r="AC65">
            <v>16107.331107214135</v>
          </cell>
          <cell r="AD65">
            <v>16057.705487751926</v>
          </cell>
          <cell r="AE65">
            <v>16044.912302839803</v>
          </cell>
          <cell r="AF65">
            <v>16058.024017516724</v>
          </cell>
          <cell r="AG65">
            <v>16089.439567118499</v>
          </cell>
          <cell r="AH65">
            <v>16133.676120185204</v>
          </cell>
          <cell r="AI65">
            <v>16186.658480925866</v>
          </cell>
          <cell r="AJ65">
            <v>16245.280159225576</v>
          </cell>
          <cell r="AK65">
            <v>16307.121079010474</v>
          </cell>
          <cell r="AL65">
            <v>16370.259776895453</v>
          </cell>
          <cell r="AM65">
            <v>16433.144811197635</v>
          </cell>
          <cell r="AN65">
            <v>16494.504499185659</v>
          </cell>
          <cell r="AO65">
            <v>16553.282171899897</v>
          </cell>
          <cell r="AP65">
            <v>16608.588839717919</v>
          </cell>
          <cell r="AQ65">
            <v>16659.667997117907</v>
          </cell>
          <cell r="AR65">
            <v>16705.869055423482</v>
          </cell>
          <cell r="AS65">
            <v>16746.627014268332</v>
          </cell>
          <cell r="AT65">
            <v>16781.446714513389</v>
          </cell>
        </row>
        <row r="66">
          <cell r="D66">
            <v>14329.393498109966</v>
          </cell>
          <cell r="E66">
            <v>16259.257160070872</v>
          </cell>
          <cell r="F66">
            <v>18147.83018310845</v>
          </cell>
          <cell r="G66">
            <v>20021.326770312589</v>
          </cell>
          <cell r="H66">
            <v>21896.184471353743</v>
          </cell>
          <cell r="I66">
            <v>23783.330821192951</v>
          </cell>
          <cell r="J66">
            <v>25690.3668844944</v>
          </cell>
          <cell r="K66">
            <v>27622.775492718025</v>
          </cell>
          <cell r="L66">
            <v>29584.631841654777</v>
          </cell>
          <cell r="M66">
            <v>31579.042421419581</v>
          </cell>
          <cell r="N66">
            <v>33608.427308086299</v>
          </cell>
          <cell r="O66">
            <v>35674.707965040034</v>
          </cell>
          <cell r="P66">
            <v>37779.435833963653</v>
          </cell>
          <cell r="Q66">
            <v>39923.882597588527</v>
          </cell>
          <cell r="R66">
            <v>42109.104924874293</v>
          </cell>
          <cell r="S66">
            <v>44335.991805443366</v>
          </cell>
          <cell r="T66">
            <v>46605.299744817581</v>
          </cell>
          <cell r="U66">
            <v>48917.679331673287</v>
          </cell>
          <cell r="V66">
            <v>51273.695566376839</v>
          </cell>
          <cell r="W66">
            <v>53673.843608067247</v>
          </cell>
          <cell r="AA66">
            <v>16392.606501890034</v>
          </cell>
          <cell r="AB66">
            <v>16210.22671089687</v>
          </cell>
          <cell r="AC66">
            <v>16107.331107214135</v>
          </cell>
          <cell r="AD66">
            <v>16057.705487751926</v>
          </cell>
          <cell r="AE66">
            <v>16044.912302839803</v>
          </cell>
          <cell r="AF66">
            <v>16058.024017516724</v>
          </cell>
          <cell r="AG66">
            <v>16089.439567118499</v>
          </cell>
          <cell r="AH66">
            <v>16133.676120185204</v>
          </cell>
          <cell r="AI66">
            <v>16186.658480925866</v>
          </cell>
          <cell r="AJ66">
            <v>16245.280159225576</v>
          </cell>
          <cell r="AK66">
            <v>16307.121079010474</v>
          </cell>
          <cell r="AL66">
            <v>16370.259776895453</v>
          </cell>
          <cell r="AM66">
            <v>16433.144811197635</v>
          </cell>
          <cell r="AN66">
            <v>16494.504499185659</v>
          </cell>
          <cell r="AO66">
            <v>16553.282171899897</v>
          </cell>
          <cell r="AP66">
            <v>16608.588839717919</v>
          </cell>
          <cell r="AQ66">
            <v>16659.667997117907</v>
          </cell>
          <cell r="AR66">
            <v>16705.869055423482</v>
          </cell>
          <cell r="AS66">
            <v>16746.627014268332</v>
          </cell>
          <cell r="AT66">
            <v>16781.446714513389</v>
          </cell>
        </row>
        <row r="67">
          <cell r="D67">
            <v>14329.393498109966</v>
          </cell>
          <cell r="E67">
            <v>16259.257160070872</v>
          </cell>
          <cell r="F67">
            <v>18147.83018310845</v>
          </cell>
          <cell r="G67">
            <v>20021.326770312589</v>
          </cell>
          <cell r="H67">
            <v>21896.184471353743</v>
          </cell>
          <cell r="I67">
            <v>23783.330821192951</v>
          </cell>
          <cell r="J67">
            <v>25690.3668844944</v>
          </cell>
          <cell r="K67">
            <v>27622.775492718025</v>
          </cell>
          <cell r="L67">
            <v>29584.631841654777</v>
          </cell>
          <cell r="M67">
            <v>31579.042421419581</v>
          </cell>
          <cell r="N67">
            <v>33608.427308086299</v>
          </cell>
          <cell r="O67">
            <v>35674.707965040034</v>
          </cell>
          <cell r="P67">
            <v>37779.435833963653</v>
          </cell>
          <cell r="Q67">
            <v>39923.882597588527</v>
          </cell>
          <cell r="R67">
            <v>42109.104924874293</v>
          </cell>
          <cell r="S67">
            <v>44335.991805443366</v>
          </cell>
          <cell r="T67">
            <v>46605.299744817581</v>
          </cell>
          <cell r="U67">
            <v>48917.679331673287</v>
          </cell>
          <cell r="V67">
            <v>51273.695566376839</v>
          </cell>
          <cell r="W67">
            <v>53673.843608067247</v>
          </cell>
          <cell r="AA67">
            <v>16392.606501890034</v>
          </cell>
          <cell r="AB67">
            <v>16210.22671089687</v>
          </cell>
          <cell r="AC67">
            <v>16107.331107214135</v>
          </cell>
          <cell r="AD67">
            <v>16057.705487751926</v>
          </cell>
          <cell r="AE67">
            <v>16044.912302839803</v>
          </cell>
          <cell r="AF67">
            <v>16058.024017516724</v>
          </cell>
          <cell r="AG67">
            <v>16089.439567118499</v>
          </cell>
          <cell r="AH67">
            <v>16133.676120185204</v>
          </cell>
          <cell r="AI67">
            <v>16186.658480925866</v>
          </cell>
          <cell r="AJ67">
            <v>16245.280159225576</v>
          </cell>
          <cell r="AK67">
            <v>16307.121079010474</v>
          </cell>
          <cell r="AL67">
            <v>16370.259776895453</v>
          </cell>
          <cell r="AM67">
            <v>16433.144811197635</v>
          </cell>
          <cell r="AN67">
            <v>16494.504499185659</v>
          </cell>
          <cell r="AO67">
            <v>16553.282171899897</v>
          </cell>
          <cell r="AP67">
            <v>16608.588839717919</v>
          </cell>
          <cell r="AQ67">
            <v>16659.667997117907</v>
          </cell>
          <cell r="AR67">
            <v>16705.869055423482</v>
          </cell>
          <cell r="AS67">
            <v>16746.627014268332</v>
          </cell>
          <cell r="AT67">
            <v>16781.446714513389</v>
          </cell>
        </row>
        <row r="68">
          <cell r="D68">
            <v>14329.393498109966</v>
          </cell>
          <cell r="E68">
            <v>16259.257160070872</v>
          </cell>
          <cell r="F68">
            <v>18147.83018310845</v>
          </cell>
          <cell r="G68">
            <v>20021.326770312589</v>
          </cell>
          <cell r="H68">
            <v>21896.184471353743</v>
          </cell>
          <cell r="I68">
            <v>23783.330821192951</v>
          </cell>
          <cell r="J68">
            <v>25690.3668844944</v>
          </cell>
          <cell r="K68">
            <v>27622.775492718025</v>
          </cell>
          <cell r="L68">
            <v>29584.631841654777</v>
          </cell>
          <cell r="M68">
            <v>31579.042421419581</v>
          </cell>
          <cell r="N68">
            <v>33608.427308086299</v>
          </cell>
          <cell r="O68">
            <v>35674.707965040034</v>
          </cell>
          <cell r="P68">
            <v>37779.435833963653</v>
          </cell>
          <cell r="Q68">
            <v>39923.882597588527</v>
          </cell>
          <cell r="R68">
            <v>42109.104924874293</v>
          </cell>
          <cell r="S68">
            <v>44335.991805443366</v>
          </cell>
          <cell r="T68">
            <v>46605.299744817581</v>
          </cell>
          <cell r="U68">
            <v>48917.679331673287</v>
          </cell>
          <cell r="V68">
            <v>51273.695566376839</v>
          </cell>
          <cell r="W68">
            <v>53673.843608067247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</row>
        <row r="69">
          <cell r="D69">
            <v>14329.393498109966</v>
          </cell>
          <cell r="E69">
            <v>16259.257160070872</v>
          </cell>
          <cell r="F69">
            <v>18147.83018310845</v>
          </cell>
          <cell r="G69">
            <v>20021.326770312589</v>
          </cell>
          <cell r="H69">
            <v>21896.184471353743</v>
          </cell>
          <cell r="I69">
            <v>23783.330821192951</v>
          </cell>
          <cell r="J69">
            <v>25690.3668844944</v>
          </cell>
          <cell r="K69">
            <v>27622.775492718025</v>
          </cell>
          <cell r="L69">
            <v>29584.631841654777</v>
          </cell>
          <cell r="M69">
            <v>31579.042421419581</v>
          </cell>
          <cell r="N69">
            <v>33608.427308086299</v>
          </cell>
          <cell r="O69">
            <v>35674.707965040034</v>
          </cell>
          <cell r="P69">
            <v>37779.435833963653</v>
          </cell>
          <cell r="Q69">
            <v>39923.882597588527</v>
          </cell>
          <cell r="R69">
            <v>42109.104924874293</v>
          </cell>
          <cell r="S69">
            <v>44335.991805443366</v>
          </cell>
          <cell r="T69">
            <v>46605.299744817581</v>
          </cell>
          <cell r="U69">
            <v>48917.679331673287</v>
          </cell>
          <cell r="V69">
            <v>51273.695566376839</v>
          </cell>
          <cell r="W69">
            <v>53673.843608067247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</row>
        <row r="70">
          <cell r="D70">
            <v>14329.393498109966</v>
          </cell>
          <cell r="E70">
            <v>16259.257160070872</v>
          </cell>
          <cell r="F70">
            <v>18147.83018310845</v>
          </cell>
          <cell r="G70">
            <v>20021.326770312589</v>
          </cell>
          <cell r="H70">
            <v>21896.184471353743</v>
          </cell>
          <cell r="I70">
            <v>23783.330821192951</v>
          </cell>
          <cell r="J70">
            <v>25690.3668844944</v>
          </cell>
          <cell r="K70">
            <v>27622.775492718025</v>
          </cell>
          <cell r="L70">
            <v>29584.631841654777</v>
          </cell>
          <cell r="M70">
            <v>31579.042421419581</v>
          </cell>
          <cell r="N70">
            <v>33608.427308086299</v>
          </cell>
          <cell r="O70">
            <v>35674.707965040034</v>
          </cell>
          <cell r="P70">
            <v>37779.435833963653</v>
          </cell>
          <cell r="Q70">
            <v>39923.882597588527</v>
          </cell>
          <cell r="R70">
            <v>42109.104924874293</v>
          </cell>
          <cell r="S70">
            <v>44335.991805443366</v>
          </cell>
          <cell r="T70">
            <v>46605.299744817581</v>
          </cell>
          <cell r="U70">
            <v>48917.679331673287</v>
          </cell>
          <cell r="V70">
            <v>51273.695566376839</v>
          </cell>
          <cell r="W70">
            <v>53673.843608067247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</row>
        <row r="71">
          <cell r="D71">
            <v>14329.393498109966</v>
          </cell>
          <cell r="E71">
            <v>16259.257160070872</v>
          </cell>
          <cell r="F71">
            <v>18147.83018310845</v>
          </cell>
          <cell r="G71">
            <v>20021.326770312589</v>
          </cell>
          <cell r="H71">
            <v>21896.184471353743</v>
          </cell>
          <cell r="I71">
            <v>23783.330821192951</v>
          </cell>
          <cell r="J71">
            <v>25690.3668844944</v>
          </cell>
          <cell r="K71">
            <v>27622.775492718025</v>
          </cell>
          <cell r="L71">
            <v>29584.631841654777</v>
          </cell>
          <cell r="M71">
            <v>31579.042421419581</v>
          </cell>
          <cell r="N71">
            <v>33608.427308086299</v>
          </cell>
          <cell r="O71">
            <v>35674.707965040034</v>
          </cell>
          <cell r="P71">
            <v>37779.435833963653</v>
          </cell>
          <cell r="Q71">
            <v>39923.882597588527</v>
          </cell>
          <cell r="R71">
            <v>42109.104924874293</v>
          </cell>
          <cell r="S71">
            <v>44335.991805443366</v>
          </cell>
          <cell r="T71">
            <v>46605.299744817581</v>
          </cell>
          <cell r="U71">
            <v>48917.679331673287</v>
          </cell>
          <cell r="V71">
            <v>51273.695566376839</v>
          </cell>
          <cell r="W71">
            <v>53673.843608067247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</row>
        <row r="72">
          <cell r="D72">
            <v>14329.393498109966</v>
          </cell>
          <cell r="E72">
            <v>16259.257160070872</v>
          </cell>
          <cell r="F72">
            <v>18147.83018310845</v>
          </cell>
          <cell r="G72">
            <v>20021.326770312589</v>
          </cell>
          <cell r="H72">
            <v>21896.184471353743</v>
          </cell>
          <cell r="I72">
            <v>23783.330821192951</v>
          </cell>
          <cell r="J72">
            <v>25690.3668844944</v>
          </cell>
          <cell r="K72">
            <v>27622.775492718025</v>
          </cell>
          <cell r="L72">
            <v>29584.631841654777</v>
          </cell>
          <cell r="M72">
            <v>31579.042421419581</v>
          </cell>
          <cell r="N72">
            <v>33608.427308086299</v>
          </cell>
          <cell r="O72">
            <v>35674.707965040034</v>
          </cell>
          <cell r="P72">
            <v>37779.435833963653</v>
          </cell>
          <cell r="Q72">
            <v>39923.882597588527</v>
          </cell>
          <cell r="R72">
            <v>42109.104924874293</v>
          </cell>
          <cell r="S72">
            <v>44335.991805443366</v>
          </cell>
          <cell r="T72">
            <v>46605.299744817581</v>
          </cell>
          <cell r="U72">
            <v>48917.679331673287</v>
          </cell>
          <cell r="V72">
            <v>51273.695566376839</v>
          </cell>
          <cell r="W72">
            <v>53673.843608067247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</row>
        <row r="73">
          <cell r="D73">
            <v>14329.393498109966</v>
          </cell>
          <cell r="E73">
            <v>16259.257160070872</v>
          </cell>
          <cell r="F73">
            <v>18147.83018310845</v>
          </cell>
          <cell r="G73">
            <v>20021.326770312589</v>
          </cell>
          <cell r="H73">
            <v>21896.184471353743</v>
          </cell>
          <cell r="I73">
            <v>23783.330821192951</v>
          </cell>
          <cell r="J73">
            <v>25690.3668844944</v>
          </cell>
          <cell r="K73">
            <v>27622.775492718025</v>
          </cell>
          <cell r="L73">
            <v>29584.631841654777</v>
          </cell>
          <cell r="M73">
            <v>31579.042421419581</v>
          </cell>
          <cell r="N73">
            <v>33608.427308086299</v>
          </cell>
          <cell r="O73">
            <v>35674.707965040034</v>
          </cell>
          <cell r="P73">
            <v>37779.435833963653</v>
          </cell>
          <cell r="Q73">
            <v>39923.882597588527</v>
          </cell>
          <cell r="R73">
            <v>42109.104924874293</v>
          </cell>
          <cell r="S73">
            <v>44335.991805443366</v>
          </cell>
          <cell r="T73">
            <v>46605.299744817581</v>
          </cell>
          <cell r="U73">
            <v>48917.679331673287</v>
          </cell>
          <cell r="V73">
            <v>51273.695566376839</v>
          </cell>
          <cell r="W73">
            <v>53673.843608067247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</row>
        <row r="74">
          <cell r="D74">
            <v>14329.393498109966</v>
          </cell>
          <cell r="E74">
            <v>16259.257160070872</v>
          </cell>
          <cell r="F74">
            <v>18147.83018310845</v>
          </cell>
          <cell r="G74">
            <v>20021.326770312589</v>
          </cell>
          <cell r="H74">
            <v>21896.184471353743</v>
          </cell>
          <cell r="I74">
            <v>23783.330821192951</v>
          </cell>
          <cell r="J74">
            <v>25690.3668844944</v>
          </cell>
          <cell r="K74">
            <v>27622.775492718025</v>
          </cell>
          <cell r="L74">
            <v>29584.631841654777</v>
          </cell>
          <cell r="M74">
            <v>31579.042421419581</v>
          </cell>
          <cell r="N74">
            <v>33608.427308086299</v>
          </cell>
          <cell r="O74">
            <v>35674.707965040034</v>
          </cell>
          <cell r="P74">
            <v>37779.435833963653</v>
          </cell>
          <cell r="Q74">
            <v>39923.882597588527</v>
          </cell>
          <cell r="R74">
            <v>42109.104924874293</v>
          </cell>
          <cell r="S74">
            <v>44335.991805443366</v>
          </cell>
          <cell r="T74">
            <v>46605.299744817581</v>
          </cell>
          <cell r="U74">
            <v>48917.679331673287</v>
          </cell>
          <cell r="V74">
            <v>51273.695566376839</v>
          </cell>
          <cell r="W74">
            <v>53673.843608067247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</row>
        <row r="75">
          <cell r="D75">
            <v>14329.393498109966</v>
          </cell>
          <cell r="E75">
            <v>16259.257160070872</v>
          </cell>
          <cell r="F75">
            <v>18147.83018310845</v>
          </cell>
          <cell r="G75">
            <v>20021.326770312589</v>
          </cell>
          <cell r="H75">
            <v>21896.184471353743</v>
          </cell>
          <cell r="I75">
            <v>23783.330821192951</v>
          </cell>
          <cell r="J75">
            <v>25690.3668844944</v>
          </cell>
          <cell r="K75">
            <v>27622.775492718025</v>
          </cell>
          <cell r="L75">
            <v>29584.631841654777</v>
          </cell>
          <cell r="M75">
            <v>31579.042421419581</v>
          </cell>
          <cell r="N75">
            <v>33608.427308086299</v>
          </cell>
          <cell r="O75">
            <v>35674.707965040034</v>
          </cell>
          <cell r="P75">
            <v>37779.435833963653</v>
          </cell>
          <cell r="Q75">
            <v>39923.882597588527</v>
          </cell>
          <cell r="R75">
            <v>42109.104924874293</v>
          </cell>
          <cell r="S75">
            <v>44335.991805443366</v>
          </cell>
          <cell r="T75">
            <v>46605.299744817581</v>
          </cell>
          <cell r="U75">
            <v>48917.679331673287</v>
          </cell>
          <cell r="V75">
            <v>51273.695566376839</v>
          </cell>
          <cell r="W75">
            <v>53673.843608067247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</row>
        <row r="76">
          <cell r="D76">
            <v>14329.393498109966</v>
          </cell>
          <cell r="E76">
            <v>16259.257160070872</v>
          </cell>
          <cell r="F76">
            <v>18147.83018310845</v>
          </cell>
          <cell r="G76">
            <v>20021.326770312589</v>
          </cell>
          <cell r="H76">
            <v>21896.184471353743</v>
          </cell>
          <cell r="I76">
            <v>23783.330821192951</v>
          </cell>
          <cell r="J76">
            <v>25690.3668844944</v>
          </cell>
          <cell r="K76">
            <v>27622.775492718025</v>
          </cell>
          <cell r="L76">
            <v>29584.631841654777</v>
          </cell>
          <cell r="M76">
            <v>31579.042421419581</v>
          </cell>
          <cell r="N76">
            <v>33608.427308086299</v>
          </cell>
          <cell r="O76">
            <v>35674.707965040034</v>
          </cell>
          <cell r="P76">
            <v>37779.435833963653</v>
          </cell>
          <cell r="Q76">
            <v>39923.882597588527</v>
          </cell>
          <cell r="R76">
            <v>42109.104924874293</v>
          </cell>
          <cell r="S76">
            <v>44335.991805443366</v>
          </cell>
          <cell r="T76">
            <v>46605.299744817581</v>
          </cell>
          <cell r="U76">
            <v>48917.679331673287</v>
          </cell>
          <cell r="V76">
            <v>51273.695566376839</v>
          </cell>
          <cell r="W76">
            <v>53673.843608067247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</row>
        <row r="77">
          <cell r="D77">
            <v>14329.393498109966</v>
          </cell>
          <cell r="E77">
            <v>16259.257160070872</v>
          </cell>
          <cell r="F77">
            <v>18147.83018310845</v>
          </cell>
          <cell r="G77">
            <v>20021.326770312589</v>
          </cell>
          <cell r="H77">
            <v>21896.184471353743</v>
          </cell>
          <cell r="I77">
            <v>23783.330821192951</v>
          </cell>
          <cell r="J77">
            <v>25690.3668844944</v>
          </cell>
          <cell r="K77">
            <v>27622.775492718025</v>
          </cell>
          <cell r="L77">
            <v>29584.631841654777</v>
          </cell>
          <cell r="M77">
            <v>31579.042421419581</v>
          </cell>
          <cell r="N77">
            <v>33608.427308086299</v>
          </cell>
          <cell r="O77">
            <v>35674.707965040034</v>
          </cell>
          <cell r="P77">
            <v>37779.435833963653</v>
          </cell>
          <cell r="Q77">
            <v>39923.882597588527</v>
          </cell>
          <cell r="R77">
            <v>42109.104924874293</v>
          </cell>
          <cell r="S77">
            <v>44335.991805443366</v>
          </cell>
          <cell r="T77">
            <v>46605.299744817581</v>
          </cell>
          <cell r="U77">
            <v>48917.679331673287</v>
          </cell>
          <cell r="V77">
            <v>51273.695566376839</v>
          </cell>
          <cell r="W77">
            <v>53673.843608067247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</row>
      </sheetData>
      <sheetData sheetId="16"/>
      <sheetData sheetId="17"/>
      <sheetData sheetId="18"/>
      <sheetData sheetId="19"/>
      <sheetData sheetId="20">
        <row r="2">
          <cell r="H2">
            <v>0.33084406013559986</v>
          </cell>
          <cell r="I2">
            <v>0.25837673184632015</v>
          </cell>
          <cell r="J2">
            <v>0.28107497297828438</v>
          </cell>
          <cell r="K2">
            <v>0.12970423503979561</v>
          </cell>
        </row>
        <row r="3">
          <cell r="H3">
            <v>0.33288577253965884</v>
          </cell>
          <cell r="I3">
            <v>0.25520911034860011</v>
          </cell>
          <cell r="J3">
            <v>0.2853448704560147</v>
          </cell>
          <cell r="K3">
            <v>0.12656024665572629</v>
          </cell>
        </row>
        <row r="4">
          <cell r="H4">
            <v>0.33598773370264123</v>
          </cell>
          <cell r="I4">
            <v>0.25907607082797507</v>
          </cell>
          <cell r="J4">
            <v>0.27114452468097733</v>
          </cell>
          <cell r="K4">
            <v>0.13379167078840637</v>
          </cell>
        </row>
        <row r="5">
          <cell r="H5">
            <v>0.33575480147278336</v>
          </cell>
          <cell r="I5">
            <v>0.2629117325106976</v>
          </cell>
          <cell r="J5">
            <v>0.27321126480246793</v>
          </cell>
          <cell r="K5">
            <v>0.12812220121405116</v>
          </cell>
        </row>
        <row r="6">
          <cell r="H6">
            <v>0.34742592774879416</v>
          </cell>
          <cell r="I6">
            <v>0.26247662171473568</v>
          </cell>
          <cell r="J6">
            <v>0.26306723102667584</v>
          </cell>
          <cell r="K6">
            <v>0.12703021950979426</v>
          </cell>
        </row>
        <row r="7">
          <cell r="H7">
            <v>0.3400861225288706</v>
          </cell>
          <cell r="I7">
            <v>0.26409277745155607</v>
          </cell>
          <cell r="J7">
            <v>0.26609904090820119</v>
          </cell>
          <cell r="K7">
            <v>0.12972205911137208</v>
          </cell>
        </row>
        <row r="8">
          <cell r="H8">
            <v>0.33906536498339857</v>
          </cell>
          <cell r="I8">
            <v>0.26839783933792555</v>
          </cell>
          <cell r="J8">
            <v>0.26383864413499181</v>
          </cell>
          <cell r="K8">
            <v>0.12869815154368403</v>
          </cell>
        </row>
        <row r="9">
          <cell r="H9">
            <v>0.34145734891817958</v>
          </cell>
          <cell r="I9">
            <v>0.2711265854265108</v>
          </cell>
          <cell r="J9">
            <v>0.26023377269335984</v>
          </cell>
          <cell r="K9">
            <v>0.12718229296194977</v>
          </cell>
        </row>
        <row r="10">
          <cell r="H10">
            <v>0.35372943147108088</v>
          </cell>
          <cell r="I10">
            <v>0.26588826485368017</v>
          </cell>
          <cell r="J10">
            <v>0.25657700266036065</v>
          </cell>
          <cell r="K10">
            <v>0.12380530101487831</v>
          </cell>
        </row>
        <row r="11">
          <cell r="H11">
            <v>0.36149649259547934</v>
          </cell>
          <cell r="I11">
            <v>0.28243180046765393</v>
          </cell>
          <cell r="J11">
            <v>0.24134060795011691</v>
          </cell>
          <cell r="K11">
            <v>0.11473109898674981</v>
          </cell>
        </row>
        <row r="12">
          <cell r="H12">
            <v>0.36299873873319594</v>
          </cell>
          <cell r="I12">
            <v>0.2840926569661919</v>
          </cell>
          <cell r="J12">
            <v>0.23794874950010766</v>
          </cell>
          <cell r="K12">
            <v>0.11495985480050451</v>
          </cell>
        </row>
        <row r="13">
          <cell r="H13">
            <v>0.36528833673280175</v>
          </cell>
          <cell r="I13">
            <v>0.27937449780579765</v>
          </cell>
          <cell r="J13">
            <v>0.24151678101242352</v>
          </cell>
          <cell r="K13">
            <v>0.11382038444897707</v>
          </cell>
        </row>
        <row r="14">
          <cell r="H14">
            <v>0.37069177744953224</v>
          </cell>
          <cell r="I14">
            <v>0.28332717872968982</v>
          </cell>
          <cell r="J14">
            <v>0.23538281634662728</v>
          </cell>
          <cell r="K14">
            <v>0.11059822747415067</v>
          </cell>
        </row>
        <row r="15">
          <cell r="H15">
            <v>0.37086051568810191</v>
          </cell>
          <cell r="I15">
            <v>0.2797763280521901</v>
          </cell>
          <cell r="J15">
            <v>0.23513513513513515</v>
          </cell>
          <cell r="K15">
            <v>0.11422802112457285</v>
          </cell>
        </row>
        <row r="16">
          <cell r="H16">
            <v>0.36732483287942558</v>
          </cell>
          <cell r="I16">
            <v>0.2857142857142857</v>
          </cell>
          <cell r="J16">
            <v>0.23455682099529587</v>
          </cell>
          <cell r="K16">
            <v>0.11240406041099282</v>
          </cell>
        </row>
        <row r="17">
          <cell r="H17">
            <v>0.37060313291436076</v>
          </cell>
          <cell r="I17">
            <v>0.28537035300003127</v>
          </cell>
          <cell r="J17">
            <v>0.23299878060219492</v>
          </cell>
          <cell r="K17">
            <v>0.11102773348341306</v>
          </cell>
        </row>
        <row r="18">
          <cell r="H18">
            <v>0.37348948463856357</v>
          </cell>
          <cell r="I18">
            <v>0.2810723494144326</v>
          </cell>
          <cell r="J18">
            <v>0.23220775993290049</v>
          </cell>
          <cell r="K18">
            <v>0.11323040601410332</v>
          </cell>
        </row>
        <row r="19">
          <cell r="H19">
            <v>0.37341811222914995</v>
          </cell>
          <cell r="I19">
            <v>0.2868695598493734</v>
          </cell>
          <cell r="J19">
            <v>0.22627939996296068</v>
          </cell>
          <cell r="K19">
            <v>0.11343292795851596</v>
          </cell>
        </row>
        <row r="20">
          <cell r="H20">
            <v>0.37151981149624852</v>
          </cell>
          <cell r="I20">
            <v>0.28520493582191359</v>
          </cell>
          <cell r="J20">
            <v>0.23042103305016431</v>
          </cell>
          <cell r="K20">
            <v>0.11285421963167359</v>
          </cell>
        </row>
        <row r="21">
          <cell r="H21">
            <v>0.37448161890804776</v>
          </cell>
          <cell r="I21">
            <v>0.28991924168251693</v>
          </cell>
          <cell r="J21">
            <v>0.22802531882385957</v>
          </cell>
          <cell r="K21">
            <v>0.10757382058557576</v>
          </cell>
        </row>
        <row r="22">
          <cell r="H22">
            <v>0.37033922063358565</v>
          </cell>
          <cell r="I22">
            <v>0.2906270442014765</v>
          </cell>
          <cell r="J22">
            <v>0.22923091299878515</v>
          </cell>
          <cell r="K22">
            <v>0.1098028221661527</v>
          </cell>
        </row>
        <row r="23">
          <cell r="H23">
            <v>0.37370295803004488</v>
          </cell>
          <cell r="I23">
            <v>0.28270094471116619</v>
          </cell>
          <cell r="J23">
            <v>0.22985906767848846</v>
          </cell>
          <cell r="K23">
            <v>0.11373702958030045</v>
          </cell>
        </row>
        <row r="24">
          <cell r="H24">
            <v>0.37370629370629371</v>
          </cell>
          <cell r="I24">
            <v>0.29184149184149183</v>
          </cell>
          <cell r="J24">
            <v>0.22312354312354313</v>
          </cell>
          <cell r="K24">
            <v>0.11132867132867133</v>
          </cell>
        </row>
        <row r="25">
          <cell r="H25">
            <v>0.37569509528272416</v>
          </cell>
          <cell r="I25">
            <v>0.284504842236801</v>
          </cell>
          <cell r="J25">
            <v>0.22752264917213372</v>
          </cell>
          <cell r="K25">
            <v>0.11227741330834114</v>
          </cell>
        </row>
        <row r="26">
          <cell r="H26">
            <v>0.37479811156665427</v>
          </cell>
          <cell r="I26">
            <v>0.28953907317679217</v>
          </cell>
          <cell r="J26">
            <v>0.224034041495838</v>
          </cell>
          <cell r="K26">
            <v>0.11162877376071562</v>
          </cell>
        </row>
        <row r="27">
          <cell r="H27">
            <v>0.37622902515430662</v>
          </cell>
          <cell r="I27">
            <v>0.28829750938246335</v>
          </cell>
          <cell r="J27">
            <v>0.22607859557706025</v>
          </cell>
          <cell r="K27">
            <v>0.10939486988616978</v>
          </cell>
        </row>
        <row r="28">
          <cell r="H28">
            <v>0.37273319073746863</v>
          </cell>
          <cell r="I28">
            <v>0.28776465482501007</v>
          </cell>
          <cell r="J28">
            <v>0.22821538175392914</v>
          </cell>
          <cell r="K28">
            <v>0.11128677268359218</v>
          </cell>
        </row>
        <row r="29">
          <cell r="H29">
            <v>0.37517455391776572</v>
          </cell>
          <cell r="I29">
            <v>0.28679596586501166</v>
          </cell>
          <cell r="J29">
            <v>0.22975950349107835</v>
          </cell>
          <cell r="K29">
            <v>0.1082699767261443</v>
          </cell>
        </row>
        <row r="30">
          <cell r="H30">
            <v>0.37772298857749204</v>
          </cell>
          <cell r="I30">
            <v>0.28568753511016792</v>
          </cell>
          <cell r="J30">
            <v>0.22776356032707071</v>
          </cell>
          <cell r="K30">
            <v>0.10882591598526933</v>
          </cell>
        </row>
        <row r="31">
          <cell r="H31">
            <v>0.37774947185286445</v>
          </cell>
          <cell r="I31">
            <v>0.28352180936995153</v>
          </cell>
          <cell r="J31">
            <v>0.23061389337641358</v>
          </cell>
          <cell r="K31">
            <v>0.10811482540077047</v>
          </cell>
        </row>
        <row r="32">
          <cell r="H32">
            <v>0.37929301390517672</v>
          </cell>
          <cell r="I32">
            <v>0.29979896130005024</v>
          </cell>
          <cell r="J32">
            <v>0.21628413469592897</v>
          </cell>
          <cell r="K32">
            <v>0.10462389009884403</v>
          </cell>
        </row>
        <row r="33">
          <cell r="H33">
            <v>0.38043747420553031</v>
          </cell>
          <cell r="I33">
            <v>0.29104416013206769</v>
          </cell>
          <cell r="J33">
            <v>0.22170862567065622</v>
          </cell>
          <cell r="K33">
            <v>0.10680973999174577</v>
          </cell>
        </row>
        <row r="34">
          <cell r="H34">
            <v>0.37017033651848774</v>
          </cell>
          <cell r="I34">
            <v>0.29056917324470294</v>
          </cell>
          <cell r="J34">
            <v>0.22675529705027003</v>
          </cell>
          <cell r="K34">
            <v>0.11250519318653926</v>
          </cell>
        </row>
        <row r="35">
          <cell r="H35">
            <v>0.3671965557211459</v>
          </cell>
          <cell r="I35">
            <v>0.28878953469117402</v>
          </cell>
          <cell r="J35">
            <v>0.23157807584037093</v>
          </cell>
          <cell r="K35">
            <v>0.11243583374730916</v>
          </cell>
        </row>
        <row r="36">
          <cell r="H36">
            <v>0.37277011107371255</v>
          </cell>
          <cell r="I36">
            <v>0.28862335913833725</v>
          </cell>
          <cell r="J36">
            <v>0.23081454055873443</v>
          </cell>
          <cell r="K36">
            <v>0.10779198922921575</v>
          </cell>
        </row>
        <row r="37">
          <cell r="H37">
            <v>0.36572423513804825</v>
          </cell>
          <cell r="I37">
            <v>0.28903076030179919</v>
          </cell>
          <cell r="J37">
            <v>0.23066080756156207</v>
          </cell>
          <cell r="K37">
            <v>0.1145841969985905</v>
          </cell>
        </row>
        <row r="38">
          <cell r="H38">
            <v>0.36494131554504772</v>
          </cell>
          <cell r="I38">
            <v>0.29207126572658954</v>
          </cell>
          <cell r="J38">
            <v>0.23397787722705396</v>
          </cell>
          <cell r="K38">
            <v>0.10900954150130879</v>
          </cell>
        </row>
        <row r="39">
          <cell r="H39">
            <v>0.36490644490644492</v>
          </cell>
          <cell r="I39">
            <v>0.28573804573804573</v>
          </cell>
          <cell r="J39">
            <v>0.23817047817047818</v>
          </cell>
          <cell r="K39">
            <v>0.11118503118503119</v>
          </cell>
        </row>
        <row r="40">
          <cell r="H40">
            <v>0.37102239854533431</v>
          </cell>
          <cell r="I40">
            <v>0.2820894288784197</v>
          </cell>
          <cell r="J40">
            <v>0.23770559550376064</v>
          </cell>
          <cell r="K40">
            <v>0.10918257707248533</v>
          </cell>
        </row>
        <row r="41">
          <cell r="H41">
            <v>0.36306001690617073</v>
          </cell>
          <cell r="I41">
            <v>0.28224852071005918</v>
          </cell>
          <cell r="J41">
            <v>0.24302620456466612</v>
          </cell>
          <cell r="K41">
            <v>0.11166525781910397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Benefit Projection Analysis"/>
      <sheetName val="T20 Aggregate"/>
      <sheetName val="WL Aggregate"/>
      <sheetName val="T20 Base"/>
      <sheetName val="WL Base"/>
      <sheetName val="T20 VeryLow"/>
      <sheetName val="T20 Low"/>
      <sheetName val="T20 Moderate"/>
      <sheetName val="T20 High"/>
      <sheetName val="WL VeryLow"/>
      <sheetName val="WL Low"/>
      <sheetName val="WL Moderate"/>
      <sheetName val="WL High"/>
    </sheetNames>
    <sheetDataSet>
      <sheetData sheetId="0">
        <row r="1">
          <cell r="F1">
            <v>-3684497398835.8921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4E0A-2CA0-2A45-9F2C-31E271C65F49}">
  <sheetPr codeName="Sheet1"/>
  <dimension ref="A1:U92"/>
  <sheetViews>
    <sheetView tabSelected="1" zoomScale="98" workbookViewId="0">
      <selection activeCell="H1" sqref="H1"/>
    </sheetView>
  </sheetViews>
  <sheetFormatPr baseColWidth="10" defaultColWidth="11.5" defaultRowHeight="13" x14ac:dyDescent="0.15"/>
  <cols>
    <col min="1" max="1" width="11.1640625" bestFit="1" customWidth="1"/>
    <col min="2" max="2" width="19.33203125" customWidth="1"/>
    <col min="3" max="4" width="18.33203125" bestFit="1" customWidth="1"/>
    <col min="5" max="5" width="21.83203125" customWidth="1"/>
    <col min="6" max="6" width="26.33203125" customWidth="1"/>
    <col min="7" max="7" width="18.33203125" bestFit="1" customWidth="1"/>
    <col min="8" max="8" width="19.1640625" bestFit="1" customWidth="1"/>
    <col min="9" max="21" width="18.33203125" bestFit="1" customWidth="1"/>
  </cols>
  <sheetData>
    <row r="1" spans="1:21" x14ac:dyDescent="0.15">
      <c r="A1" s="18" t="s">
        <v>0</v>
      </c>
      <c r="B1" s="13">
        <f>(1+6.7%)/(1+2.95%)-1</f>
        <v>3.6425449247207142E-2</v>
      </c>
      <c r="E1" s="21" t="s">
        <v>31</v>
      </c>
      <c r="F1" s="22">
        <f>NPV(B1,B47:U47)</f>
        <v>4212689163432.7979</v>
      </c>
      <c r="G1" s="13">
        <f>F1/F2-1</f>
        <v>-4.2377624946409176E-3</v>
      </c>
      <c r="H1" s="22">
        <f>F1+'[2]Benefit Projection Analysis'!$F$1</f>
        <v>528191764596.90576</v>
      </c>
    </row>
    <row r="2" spans="1:21" x14ac:dyDescent="0.15">
      <c r="A2" s="18" t="s">
        <v>1</v>
      </c>
      <c r="B2">
        <v>607281</v>
      </c>
      <c r="C2" s="13">
        <f>B2/SUM(B2:B3)</f>
        <v>0.62057242009356395</v>
      </c>
      <c r="E2" s="21" t="s">
        <v>32</v>
      </c>
      <c r="F2" s="22">
        <f>NPV(B1,B92:U92)</f>
        <v>4230617515669.8745</v>
      </c>
    </row>
    <row r="3" spans="1:21" x14ac:dyDescent="0.15">
      <c r="A3" s="18" t="s">
        <v>2</v>
      </c>
      <c r="B3">
        <v>371301</v>
      </c>
      <c r="C3" s="13">
        <f>B3/SUM(B2:B3)</f>
        <v>0.37942757990643605</v>
      </c>
    </row>
    <row r="4" spans="1:21" x14ac:dyDescent="0.15">
      <c r="A4" s="18" t="s">
        <v>3</v>
      </c>
      <c r="C4" s="13"/>
    </row>
    <row r="5" spans="1:21" x14ac:dyDescent="0.15">
      <c r="B5" s="19">
        <v>2024</v>
      </c>
      <c r="C5" s="19">
        <v>2025</v>
      </c>
      <c r="D5" s="19">
        <v>2026</v>
      </c>
      <c r="E5" s="19">
        <v>2027</v>
      </c>
      <c r="F5" s="19">
        <v>2028</v>
      </c>
      <c r="G5" s="19">
        <v>2029</v>
      </c>
      <c r="H5" s="19">
        <v>2030</v>
      </c>
      <c r="I5" s="19">
        <v>2031</v>
      </c>
      <c r="J5" s="19">
        <v>2032</v>
      </c>
      <c r="K5" s="19">
        <v>2033</v>
      </c>
      <c r="L5" s="19">
        <v>2034</v>
      </c>
      <c r="M5" s="19">
        <v>2035</v>
      </c>
      <c r="N5" s="19">
        <v>2036</v>
      </c>
      <c r="O5" s="19">
        <v>2037</v>
      </c>
      <c r="P5" s="19">
        <v>2038</v>
      </c>
      <c r="Q5" s="19">
        <v>2039</v>
      </c>
      <c r="R5" s="19">
        <v>2040</v>
      </c>
      <c r="S5" s="19">
        <v>2041</v>
      </c>
      <c r="T5" s="19">
        <v>2042</v>
      </c>
      <c r="U5" s="19">
        <v>2043</v>
      </c>
    </row>
    <row r="6" spans="1:21" x14ac:dyDescent="0.15">
      <c r="A6">
        <v>25</v>
      </c>
      <c r="B6" s="20">
        <f>'[1]Age distribution'!AA37*SUMPRODUCT('[1]Age by Underwriting Class'!$H$2:$K$2,'T20 Aggregate'!$B26:$E26)+'[1]Age distribution'!D37*SUMPRODUCT('[1]Age by Underwriting Class'!$H$2:$K$2,'WL Aggregate'!$B26:$E26)</f>
        <v>8381016.9446801143</v>
      </c>
      <c r="C6" s="20">
        <f>'[1]Age distribution'!AB37*SUMPRODUCT('[1]Age by Underwriting Class'!$H$2:$K$2,'T20 Aggregate'!$B26:$E26)+'[1]Age distribution'!E37*SUMPRODUCT('[1]Age by Underwriting Class'!$H$2:$K$2,'WL Aggregate'!$B26:$E26)</f>
        <v>8287771.9736314472</v>
      </c>
      <c r="D6" s="20">
        <f>'[1]Age distribution'!AC37*SUMPRODUCT('[1]Age by Underwriting Class'!$H$2:$K$2,'T20 Aggregate'!$B26:$E26)+'[1]Age distribution'!F37*SUMPRODUCT('[1]Age by Underwriting Class'!$H$2:$K$2,'WL Aggregate'!$B26:$E26)</f>
        <v>8235164.7328062216</v>
      </c>
      <c r="E6" s="20">
        <f>'[1]Age distribution'!AD37*SUMPRODUCT('[1]Age by Underwriting Class'!$H$2:$K$2,'T20 Aggregate'!$B26:$E26)+'[1]Age distribution'!G37*SUMPRODUCT('[1]Age by Underwriting Class'!$H$2:$K$2,'WL Aggregate'!$B26:$E26)</f>
        <v>8209792.7361347303</v>
      </c>
      <c r="F6" s="20">
        <f>'[1]Age distribution'!AE37*SUMPRODUCT('[1]Age by Underwriting Class'!$H$2:$K$2,'T20 Aggregate'!$B26:$E26)+'[1]Age distribution'!H37*SUMPRODUCT('[1]Age by Underwriting Class'!$H$2:$K$2,'WL Aggregate'!$B26:$E26)</f>
        <v>8203251.9886634499</v>
      </c>
      <c r="G6" s="20">
        <f>'[1]Age distribution'!AF37*SUMPRODUCT('[1]Age by Underwriting Class'!$H$2:$K$2,'T20 Aggregate'!$B26:$E26)+'[1]Age distribution'!I37*SUMPRODUCT('[1]Age by Underwriting Class'!$H$2:$K$2,'WL Aggregate'!$B26:$E26)</f>
        <v>8209955.5902455663</v>
      </c>
      <c r="H6" s="20">
        <f>'[1]Age distribution'!AG37*SUMPRODUCT('[1]Age by Underwriting Class'!$H$2:$K$2,'T20 Aggregate'!$B26:$E26)+'[1]Age distribution'!J37*SUMPRODUCT('[1]Age by Underwriting Class'!$H$2:$K$2,'WL Aggregate'!$B26:$E26)</f>
        <v>8226017.358916007</v>
      </c>
      <c r="I6" s="20">
        <f>'[1]Age distribution'!AH37*SUMPRODUCT('[1]Age by Underwriting Class'!$H$2:$K$2,'T20 Aggregate'!$B26:$E26)+'[1]Age distribution'!K37*SUMPRODUCT('[1]Age by Underwriting Class'!$H$2:$K$2,'WL Aggregate'!$B26:$E26)</f>
        <v>8248634.097796645</v>
      </c>
      <c r="J6" s="20">
        <f>'[1]Age distribution'!AI37*SUMPRODUCT('[1]Age by Underwriting Class'!$H$2:$K$2,'T20 Aggregate'!$B26:$E26)+'[1]Age distribution'!L37*SUMPRODUCT('[1]Age by Underwriting Class'!$H$2:$K$2,'WL Aggregate'!$B26:$E26)</f>
        <v>8275722.2892374294</v>
      </c>
      <c r="K6" s="20">
        <f>'[1]Age distribution'!AJ37*SUMPRODUCT('[1]Age by Underwriting Class'!$H$2:$K$2,'T20 Aggregate'!$B26:$E26)+'[1]Age distribution'!M37*SUMPRODUCT('[1]Age by Underwriting Class'!$H$2:$K$2,'WL Aggregate'!$B26:$E26)</f>
        <v>8305693.6839084849</v>
      </c>
      <c r="L6" s="20">
        <f>'[1]Age distribution'!AK37*SUMPRODUCT('[1]Age by Underwriting Class'!$H$2:$K$2,'T20 Aggregate'!$B26:$E26)+'[1]Age distribution'!N37*SUMPRODUCT('[1]Age by Underwriting Class'!$H$2:$K$2,'WL Aggregate'!$B26:$E26)</f>
        <v>8337310.9740894008</v>
      </c>
      <c r="M6" s="20">
        <f>'[1]Age distribution'!AL37*SUMPRODUCT('[1]Age by Underwriting Class'!$H$2:$K$2,'T20 Aggregate'!$B26:$E26)+'[1]Age distribution'!O37*SUMPRODUCT('[1]Age by Underwriting Class'!$H$2:$K$2,'WL Aggregate'!$B26:$E26)</f>
        <v>8369591.776826784</v>
      </c>
      <c r="N6" s="20">
        <f>'[1]Age distribution'!AM37*SUMPRODUCT('[1]Age by Underwriting Class'!$H$2:$K$2,'T20 Aggregate'!$B26:$E26)+'[1]Age distribution'!P37*SUMPRODUCT('[1]Age by Underwriting Class'!$H$2:$K$2,'WL Aggregate'!$B26:$E26)</f>
        <v>8401742.8894636072</v>
      </c>
      <c r="O6" s="20">
        <f>'[1]Age distribution'!AN37*SUMPRODUCT('[1]Age by Underwriting Class'!$H$2:$K$2,'T20 Aggregate'!$B26:$E26)+'[1]Age distribution'!Q37*SUMPRODUCT('[1]Age by Underwriting Class'!$H$2:$K$2,'WL Aggregate'!$B26:$E26)</f>
        <v>8433114.1411732491</v>
      </c>
      <c r="P6" s="20">
        <f>'[1]Age distribution'!AO37*SUMPRODUCT('[1]Age by Underwriting Class'!$H$2:$K$2,'T20 Aggregate'!$B26:$E26)+'[1]Age distribution'!R37*SUMPRODUCT('[1]Age by Underwriting Class'!$H$2:$K$2,'WL Aggregate'!$B26:$E26)</f>
        <v>8463165.2908137944</v>
      </c>
      <c r="Q6" s="20">
        <f>'[1]Age distribution'!AP37*SUMPRODUCT('[1]Age by Underwriting Class'!$H$2:$K$2,'T20 Aggregate'!$B26:$E26)+'[1]Age distribution'!S37*SUMPRODUCT('[1]Age by Underwriting Class'!$H$2:$K$2,'WL Aggregate'!$B26:$E26)</f>
        <v>8491441.8263411503</v>
      </c>
      <c r="R6" s="20">
        <f>'[1]Age distribution'!AQ37*SUMPRODUCT('[1]Age by Underwriting Class'!$H$2:$K$2,'T20 Aggregate'!$B26:$E26)+'[1]Age distribution'!T37*SUMPRODUCT('[1]Age by Underwriting Class'!$H$2:$K$2,'WL Aggregate'!$B26:$E26)</f>
        <v>8517556.9706069455</v>
      </c>
      <c r="S6" s="20">
        <f>'[1]Age distribution'!AR37*SUMPRODUCT('[1]Age by Underwriting Class'!$H$2:$K$2,'T20 Aggregate'!$B26:$E26)+'[1]Age distribution'!U37*SUMPRODUCT('[1]Age by Underwriting Class'!$H$2:$K$2,'WL Aggregate'!$B26:$E26)</f>
        <v>8541178.0983682033</v>
      </c>
      <c r="T6" s="20">
        <f>'[1]Age distribution'!AS37*SUMPRODUCT('[1]Age by Underwriting Class'!$H$2:$K$2,'T20 Aggregate'!$B26:$E26)+'[1]Age distribution'!V37*SUMPRODUCT('[1]Age by Underwriting Class'!$H$2:$K$2,'WL Aggregate'!$B26:$E26)</f>
        <v>8562016.3429554738</v>
      </c>
      <c r="U6" s="20">
        <f>'[1]Age distribution'!AT37*SUMPRODUCT('[1]Age by Underwriting Class'!$H$2:$K$2,'T20 Aggregate'!$B26:$E26)+'[1]Age distribution'!W37*SUMPRODUCT('[1]Age by Underwriting Class'!$H$2:$K$2,'WL Aggregate'!$B26:$E26)</f>
        <v>8579818.5452915616</v>
      </c>
    </row>
    <row r="7" spans="1:21" x14ac:dyDescent="0.15">
      <c r="A7">
        <v>26</v>
      </c>
      <c r="B7" s="20">
        <f>'[1]Age distribution'!AA38*SUMPRODUCT('[1]Age by Underwriting Class'!$H$2:$K$2,'T20 Aggregate'!$B27:$E27)+'[1]Age distribution'!D38*SUMPRODUCT('[1]Age by Underwriting Class'!$H$2:$K$2,'WL Aggregate'!$B27:$E27)</f>
        <v>8933174.4161406141</v>
      </c>
      <c r="C7" s="20">
        <f>'[1]Age distribution'!AB38*SUMPRODUCT('[1]Age by Underwriting Class'!$H$2:$K$2,'T20 Aggregate'!$B27:$E27)+'[1]Age distribution'!E38*SUMPRODUCT('[1]Age by Underwriting Class'!$H$2:$K$2,'WL Aggregate'!$B27:$E27)</f>
        <v>8833786.2875514627</v>
      </c>
      <c r="D7" s="20">
        <f>'[1]Age distribution'!AC38*SUMPRODUCT('[1]Age by Underwriting Class'!$H$2:$K$2,'T20 Aggregate'!$B27:$E27)+'[1]Age distribution'!F38*SUMPRODUCT('[1]Age by Underwriting Class'!$H$2:$K$2,'WL Aggregate'!$B27:$E27)</f>
        <v>8777713.1807977576</v>
      </c>
      <c r="E7" s="20">
        <f>'[1]Age distribution'!AD38*SUMPRODUCT('[1]Age by Underwriting Class'!$H$2:$K$2,'T20 Aggregate'!$B27:$E27)+'[1]Age distribution'!G38*SUMPRODUCT('[1]Age by Underwriting Class'!$H$2:$K$2,'WL Aggregate'!$B27:$E27)</f>
        <v>8750669.6283209864</v>
      </c>
      <c r="F7" s="20">
        <f>'[1]Age distribution'!AE38*SUMPRODUCT('[1]Age by Underwriting Class'!$H$2:$K$2,'T20 Aggregate'!$B27:$E27)+'[1]Age distribution'!H38*SUMPRODUCT('[1]Age by Underwriting Class'!$H$2:$K$2,'WL Aggregate'!$B27:$E27)</f>
        <v>8743697.9638608675</v>
      </c>
      <c r="G7" s="20">
        <f>'[1]Age distribution'!AF38*SUMPRODUCT('[1]Age by Underwriting Class'!$H$2:$K$2,'T20 Aggregate'!$B27:$E27)+'[1]Age distribution'!I38*SUMPRODUCT('[1]Age by Underwriting Class'!$H$2:$K$2,'WL Aggregate'!$B27:$E27)</f>
        <v>8750843.2115730066</v>
      </c>
      <c r="H7" s="20">
        <f>'[1]Age distribution'!AG38*SUMPRODUCT('[1]Age by Underwriting Class'!$H$2:$K$2,'T20 Aggregate'!$B27:$E27)+'[1]Age distribution'!J38*SUMPRODUCT('[1]Age by Underwriting Class'!$H$2:$K$2,'WL Aggregate'!$B27:$E27)</f>
        <v>8767963.1603706069</v>
      </c>
      <c r="I7" s="20">
        <f>'[1]Age distribution'!AH38*SUMPRODUCT('[1]Age by Underwriting Class'!$H$2:$K$2,'T20 Aggregate'!$B27:$E27)+'[1]Age distribution'!K38*SUMPRODUCT('[1]Age by Underwriting Class'!$H$2:$K$2,'WL Aggregate'!$B27:$E27)</f>
        <v>8792069.9333885629</v>
      </c>
      <c r="J7" s="20">
        <f>'[1]Age distribution'!AI38*SUMPRODUCT('[1]Age by Underwriting Class'!$H$2:$K$2,'T20 Aggregate'!$B27:$E27)+'[1]Age distribution'!L38*SUMPRODUCT('[1]Age by Underwriting Class'!$H$2:$K$2,'WL Aggregate'!$B27:$E27)</f>
        <v>8820942.7468377631</v>
      </c>
      <c r="K7" s="20">
        <f>'[1]Age distribution'!AJ38*SUMPRODUCT('[1]Age by Underwriting Class'!$H$2:$K$2,'T20 Aggregate'!$B27:$E27)+'[1]Age distribution'!M38*SUMPRODUCT('[1]Age by Underwriting Class'!$H$2:$K$2,'WL Aggregate'!$B27:$E27)</f>
        <v>8852888.7144761495</v>
      </c>
      <c r="L7" s="20">
        <f>'[1]Age distribution'!AK38*SUMPRODUCT('[1]Age by Underwriting Class'!$H$2:$K$2,'T20 Aggregate'!$B27:$E27)+'[1]Age distribution'!N38*SUMPRODUCT('[1]Age by Underwriting Class'!$H$2:$K$2,'WL Aggregate'!$B27:$E27)</f>
        <v>8886589.0123774856</v>
      </c>
      <c r="M7" s="20">
        <f>'[1]Age distribution'!AL38*SUMPRODUCT('[1]Age by Underwriting Class'!$H$2:$K$2,'T20 Aggregate'!$B27:$E27)+'[1]Age distribution'!O38*SUMPRODUCT('[1]Age by Underwriting Class'!$H$2:$K$2,'WL Aggregate'!$B27:$E27)</f>
        <v>8920996.5363151506</v>
      </c>
      <c r="N7" s="20">
        <f>'[1]Age distribution'!AM38*SUMPRODUCT('[1]Age by Underwriting Class'!$H$2:$K$2,'T20 Aggregate'!$B27:$E27)+'[1]Age distribution'!P38*SUMPRODUCT('[1]Age by Underwriting Class'!$H$2:$K$2,'WL Aggregate'!$B27:$E27)</f>
        <v>8955265.8259196822</v>
      </c>
      <c r="O7" s="20">
        <f>'[1]Age distribution'!AN38*SUMPRODUCT('[1]Age by Underwriting Class'!$H$2:$K$2,'T20 Aggregate'!$B27:$E27)+'[1]Age distribution'!Q38*SUMPRODUCT('[1]Age by Underwriting Class'!$H$2:$K$2,'WL Aggregate'!$B27:$E27)</f>
        <v>8988703.8758633435</v>
      </c>
      <c r="P7" s="20">
        <f>'[1]Age distribution'!AO38*SUMPRODUCT('[1]Age by Underwriting Class'!$H$2:$K$2,'T20 Aggregate'!$B27:$E27)+'[1]Age distribution'!R38*SUMPRODUCT('[1]Age by Underwriting Class'!$H$2:$K$2,'WL Aggregate'!$B27:$E27)</f>
        <v>9020734.8528815843</v>
      </c>
      <c r="Q7" s="20">
        <f>'[1]Age distribution'!AP38*SUMPRODUCT('[1]Age by Underwriting Class'!$H$2:$K$2,'T20 Aggregate'!$B27:$E27)+'[1]Age distribution'!S38*SUMPRODUCT('[1]Age by Underwriting Class'!$H$2:$K$2,'WL Aggregate'!$B27:$E27)</f>
        <v>9050874.3008050714</v>
      </c>
      <c r="R7" s="20">
        <f>'[1]Age distribution'!AQ38*SUMPRODUCT('[1]Age by Underwriting Class'!$H$2:$K$2,'T20 Aggregate'!$B27:$E27)+'[1]Age distribution'!T38*SUMPRODUCT('[1]Age by Underwriting Class'!$H$2:$K$2,'WL Aggregate'!$B27:$E27)</f>
        <v>9078709.9608650506</v>
      </c>
      <c r="S7" s="20">
        <f>'[1]Age distribution'!AR38*SUMPRODUCT('[1]Age by Underwriting Class'!$H$2:$K$2,'T20 Aggregate'!$B27:$E27)+'[1]Age distribution'!U38*SUMPRODUCT('[1]Age by Underwriting Class'!$H$2:$K$2,'WL Aggregate'!$B27:$E27)</f>
        <v>9103887.2938295417</v>
      </c>
      <c r="T7" s="20">
        <f>'[1]Age distribution'!AS38*SUMPRODUCT('[1]Age by Underwriting Class'!$H$2:$K$2,'T20 Aggregate'!$B27:$E27)+'[1]Age distribution'!V38*SUMPRODUCT('[1]Age by Underwriting Class'!$H$2:$K$2,'WL Aggregate'!$B27:$E27)</f>
        <v>9126098.4019388556</v>
      </c>
      <c r="U7" s="20">
        <f>'[1]Age distribution'!AT38*SUMPRODUCT('[1]Age by Underwriting Class'!$H$2:$K$2,'T20 Aggregate'!$B27:$E27)+'[1]Age distribution'!W38*SUMPRODUCT('[1]Age by Underwriting Class'!$H$2:$K$2,'WL Aggregate'!$B27:$E27)</f>
        <v>9145073.447510222</v>
      </c>
    </row>
    <row r="8" spans="1:21" x14ac:dyDescent="0.15">
      <c r="A8">
        <v>27</v>
      </c>
      <c r="B8" s="20">
        <f>'[1]Age distribution'!AA39*SUMPRODUCT('[1]Age by Underwriting Class'!$H3:$K3,'T20 Aggregate'!$B28:$E28)+'[1]Age distribution'!D39*SUMPRODUCT('[1]Age by Underwriting Class'!$H3:$K3,'WL Aggregate'!$B28:$E28)</f>
        <v>9559905.3601985313</v>
      </c>
      <c r="C8" s="20">
        <f>'[1]Age distribution'!AB39*SUMPRODUCT('[1]Age by Underwriting Class'!$H3:$K3,'T20 Aggregate'!$B28:$E28)+'[1]Age distribution'!E39*SUMPRODUCT('[1]Age by Underwriting Class'!$H3:$K3,'WL Aggregate'!$B28:$E28)</f>
        <v>9453544.3893970661</v>
      </c>
      <c r="D8" s="20">
        <f>'[1]Age distribution'!AC39*SUMPRODUCT('[1]Age by Underwriting Class'!$H3:$K3,'T20 Aggregate'!$B28:$E28)+'[1]Age distribution'!F39*SUMPRODUCT('[1]Age by Underwriting Class'!$H3:$K3,'WL Aggregate'!$B28:$E28)</f>
        <v>9393537.3226091191</v>
      </c>
      <c r="E8" s="20">
        <f>'[1]Age distribution'!AD39*SUMPRODUCT('[1]Age by Underwriting Class'!$H3:$K3,'T20 Aggregate'!$B28:$E28)+'[1]Age distribution'!G39*SUMPRODUCT('[1]Age by Underwriting Class'!$H3:$K3,'WL Aggregate'!$B28:$E28)</f>
        <v>9364596.4567715079</v>
      </c>
      <c r="F8" s="20">
        <f>'[1]Age distribution'!AE39*SUMPRODUCT('[1]Age by Underwriting Class'!$H3:$K3,'T20 Aggregate'!$B28:$E28)+'[1]Age distribution'!H39*SUMPRODUCT('[1]Age by Underwriting Class'!$H3:$K3,'WL Aggregate'!$B28:$E28)</f>
        <v>9357135.6763885152</v>
      </c>
      <c r="G8" s="20">
        <f>'[1]Age distribution'!AF39*SUMPRODUCT('[1]Age by Underwriting Class'!$H3:$K3,'T20 Aggregate'!$B28:$E28)+'[1]Age distribution'!I39*SUMPRODUCT('[1]Age by Underwriting Class'!$H3:$K3,'WL Aggregate'!$B28:$E28)</f>
        <v>9364782.2182247303</v>
      </c>
      <c r="H8" s="20">
        <f>'[1]Age distribution'!AG39*SUMPRODUCT('[1]Age by Underwriting Class'!$H3:$K3,'T20 Aggregate'!$B28:$E28)+'[1]Age distribution'!J39*SUMPRODUCT('[1]Age by Underwriting Class'!$H3:$K3,'WL Aggregate'!$B28:$E28)</f>
        <v>9383103.2632029634</v>
      </c>
      <c r="I8" s="20">
        <f>'[1]Age distribution'!AH39*SUMPRODUCT('[1]Age by Underwriting Class'!$H3:$K3,'T20 Aggregate'!$B28:$E28)+'[1]Age distribution'!K39*SUMPRODUCT('[1]Age by Underwriting Class'!$H3:$K3,'WL Aggregate'!$B28:$E28)</f>
        <v>9408901.3118982892</v>
      </c>
      <c r="J8" s="20">
        <f>'[1]Age distribution'!AI39*SUMPRODUCT('[1]Age by Underwriting Class'!$H3:$K3,'T20 Aggregate'!$B28:$E28)+'[1]Age distribution'!L39*SUMPRODUCT('[1]Age by Underwriting Class'!$H3:$K3,'WL Aggregate'!$B28:$E28)</f>
        <v>9439799.7754453905</v>
      </c>
      <c r="K8" s="20">
        <f>'[1]Age distribution'!AJ39*SUMPRODUCT('[1]Age by Underwriting Class'!$H3:$K3,'T20 Aggregate'!$B28:$E28)+'[1]Age distribution'!M39*SUMPRODUCT('[1]Age by Underwriting Class'!$H3:$K3,'WL Aggregate'!$B28:$E28)</f>
        <v>9473986.9986021612</v>
      </c>
      <c r="L8" s="20">
        <f>'[1]Age distribution'!AK39*SUMPRODUCT('[1]Age by Underwriting Class'!$H3:$K3,'T20 Aggregate'!$B28:$E28)+'[1]Age distribution'!N39*SUMPRODUCT('[1]Age by Underwriting Class'!$H3:$K3,'WL Aggregate'!$B28:$E28)</f>
        <v>9510051.631792929</v>
      </c>
      <c r="M8" s="20">
        <f>'[1]Age distribution'!AL39*SUMPRODUCT('[1]Age by Underwriting Class'!$H3:$K3,'T20 Aggregate'!$B28:$E28)+'[1]Age distribution'!O39*SUMPRODUCT('[1]Age by Underwriting Class'!$H3:$K3,'WL Aggregate'!$B28:$E28)</f>
        <v>9546873.1083700042</v>
      </c>
      <c r="N8" s="20">
        <f>'[1]Age distribution'!AM39*SUMPRODUCT('[1]Age by Underwriting Class'!$H3:$K3,'T20 Aggregate'!$B28:$E28)+'[1]Age distribution'!P39*SUMPRODUCT('[1]Age by Underwriting Class'!$H3:$K3,'WL Aggregate'!$B28:$E28)</f>
        <v>9583546.6524114832</v>
      </c>
      <c r="O8" s="20">
        <f>'[1]Age distribution'!AN39*SUMPRODUCT('[1]Age by Underwriting Class'!$H3:$K3,'T20 Aggregate'!$B28:$E28)+'[1]Age distribution'!Q39*SUMPRODUCT('[1]Age by Underwriting Class'!$H3:$K3,'WL Aggregate'!$B28:$E28)</f>
        <v>9619330.6389318202</v>
      </c>
      <c r="P8" s="20">
        <f>'[1]Age distribution'!AO39*SUMPRODUCT('[1]Age by Underwriting Class'!$H3:$K3,'T20 Aggregate'!$B28:$E28)+'[1]Age distribution'!R39*SUMPRODUCT('[1]Age by Underwriting Class'!$H3:$K3,'WL Aggregate'!$B28:$E28)</f>
        <v>9653608.8355307598</v>
      </c>
      <c r="Q8" s="20">
        <f>'[1]Age distribution'!AP39*SUMPRODUCT('[1]Age by Underwriting Class'!$H3:$K3,'T20 Aggregate'!$B28:$E28)+'[1]Age distribution'!S39*SUMPRODUCT('[1]Age by Underwriting Class'!$H3:$K3,'WL Aggregate'!$B28:$E28)</f>
        <v>9685862.7977098227</v>
      </c>
      <c r="R8" s="20">
        <f>'[1]Age distribution'!AQ39*SUMPRODUCT('[1]Age by Underwriting Class'!$H3:$K3,'T20 Aggregate'!$B28:$E28)+'[1]Age distribution'!T39*SUMPRODUCT('[1]Age by Underwriting Class'!$H3:$K3,'WL Aggregate'!$B28:$E28)</f>
        <v>9715651.3435744643</v>
      </c>
      <c r="S8" s="20">
        <f>'[1]Age distribution'!AR39*SUMPRODUCT('[1]Age by Underwriting Class'!$H3:$K3,'T20 Aggregate'!$B28:$E28)+'[1]Age distribution'!U39*SUMPRODUCT('[1]Age by Underwriting Class'!$H3:$K3,'WL Aggregate'!$B28:$E28)</f>
        <v>9742595.0602366924</v>
      </c>
      <c r="T8" s="20">
        <f>'[1]Age distribution'!AS39*SUMPRODUCT('[1]Age by Underwriting Class'!$H3:$K3,'T20 Aggregate'!$B28:$E28)+'[1]Age distribution'!V39*SUMPRODUCT('[1]Age by Underwriting Class'!$H3:$K3,'WL Aggregate'!$B28:$E28)</f>
        <v>9766364.4485390764</v>
      </c>
      <c r="U8" s="20">
        <f>'[1]Age distribution'!AT39*SUMPRODUCT('[1]Age by Underwriting Class'!$H3:$K3,'T20 Aggregate'!$B28:$E28)+'[1]Age distribution'!W39*SUMPRODUCT('[1]Age by Underwriting Class'!$H3:$K3,'WL Aggregate'!$B28:$E28)</f>
        <v>9786670.7396084592</v>
      </c>
    </row>
    <row r="9" spans="1:21" x14ac:dyDescent="0.15">
      <c r="A9">
        <v>28</v>
      </c>
      <c r="B9" s="20">
        <f>'[1]Age distribution'!AA40*SUMPRODUCT('[1]Age by Underwriting Class'!$H4:$K4,'T20 Aggregate'!$B29:$E29)+'[1]Age distribution'!D40*SUMPRODUCT('[1]Age by Underwriting Class'!$H4:$K4,'WL Aggregate'!$B29:$E29)</f>
        <v>10214524.360439163</v>
      </c>
      <c r="C9" s="20">
        <f>'[1]Age distribution'!AB40*SUMPRODUCT('[1]Age by Underwriting Class'!$H4:$K4,'T20 Aggregate'!$B29:$E29)+'[1]Age distribution'!E40*SUMPRODUCT('[1]Age by Underwriting Class'!$H4:$K4,'WL Aggregate'!$B29:$E29)</f>
        <v>10100880.272310976</v>
      </c>
      <c r="D9" s="20">
        <f>'[1]Age distribution'!AC40*SUMPRODUCT('[1]Age by Underwriting Class'!$H4:$K4,'T20 Aggregate'!$B29:$E29)+'[1]Age distribution'!F40*SUMPRODUCT('[1]Age by Underwriting Class'!$H4:$K4,'WL Aggregate'!$B29:$E29)</f>
        <v>10036764.19349958</v>
      </c>
      <c r="E9" s="20">
        <f>'[1]Age distribution'!AD40*SUMPRODUCT('[1]Age by Underwriting Class'!$H4:$K4,'T20 Aggregate'!$B29:$E29)+'[1]Age distribution'!G40*SUMPRODUCT('[1]Age by Underwriting Class'!$H4:$K4,'WL Aggregate'!$B29:$E29)</f>
        <v>10005841.588309234</v>
      </c>
      <c r="F9" s="20">
        <f>'[1]Age distribution'!AE40*SUMPRODUCT('[1]Age by Underwriting Class'!$H4:$K4,'T20 Aggregate'!$B29:$E29)+'[1]Age distribution'!H40*SUMPRODUCT('[1]Age by Underwriting Class'!$H4:$K4,'WL Aggregate'!$B29:$E29)</f>
        <v>9997869.9274926689</v>
      </c>
      <c r="G9" s="20">
        <f>'[1]Age distribution'!AF40*SUMPRODUCT('[1]Age by Underwriting Class'!$H4:$K4,'T20 Aggregate'!$B29:$E29)+'[1]Age distribution'!I40*SUMPRODUCT('[1]Age by Underwriting Class'!$H4:$K4,'WL Aggregate'!$B29:$E29)</f>
        <v>10006040.069865031</v>
      </c>
      <c r="H9" s="20">
        <f>'[1]Age distribution'!AG40*SUMPRODUCT('[1]Age by Underwriting Class'!$H4:$K4,'T20 Aggregate'!$B29:$E29)+'[1]Age distribution'!J40*SUMPRODUCT('[1]Age by Underwriting Class'!$H4:$K4,'WL Aggregate'!$B29:$E29)</f>
        <v>10025615.656985171</v>
      </c>
      <c r="I9" s="20">
        <f>'[1]Age distribution'!AH40*SUMPRODUCT('[1]Age by Underwriting Class'!$H4:$K4,'T20 Aggregate'!$B29:$E29)+'[1]Age distribution'!K40*SUMPRODUCT('[1]Age by Underwriting Class'!$H4:$K4,'WL Aggregate'!$B29:$E29)</f>
        <v>10053180.239156384</v>
      </c>
      <c r="J9" s="20">
        <f>'[1]Age distribution'!AI40*SUMPRODUCT('[1]Age by Underwriting Class'!$H4:$K4,'T20 Aggregate'!$B29:$E29)+'[1]Age distribution'!L40*SUMPRODUCT('[1]Age by Underwriting Class'!$H4:$K4,'WL Aggregate'!$B29:$E29)</f>
        <v>10086194.489476897</v>
      </c>
      <c r="K9" s="20">
        <f>'[1]Age distribution'!AJ40*SUMPRODUCT('[1]Age by Underwriting Class'!$H4:$K4,'T20 Aggregate'!$B29:$E29)+'[1]Age distribution'!M40*SUMPRODUCT('[1]Age by Underwriting Class'!$H4:$K4,'WL Aggregate'!$B29:$E29)</f>
        <v>10122722.698762784</v>
      </c>
      <c r="L9" s="20">
        <f>'[1]Age distribution'!AK40*SUMPRODUCT('[1]Age by Underwriting Class'!$H4:$K4,'T20 Aggregate'!$B29:$E29)+'[1]Age distribution'!N40*SUMPRODUCT('[1]Age by Underwriting Class'!$H4:$K4,'WL Aggregate'!$B29:$E29)</f>
        <v>10161256.874614682</v>
      </c>
      <c r="M9" s="20">
        <f>'[1]Age distribution'!AL40*SUMPRODUCT('[1]Age by Underwriting Class'!$H4:$K4,'T20 Aggregate'!$B29:$E29)+'[1]Age distribution'!O40*SUMPRODUCT('[1]Age by Underwriting Class'!$H4:$K4,'WL Aggregate'!$B29:$E29)</f>
        <v>10200599.719058497</v>
      </c>
      <c r="N9" s="20">
        <f>'[1]Age distribution'!AM40*SUMPRODUCT('[1]Age by Underwriting Class'!$H4:$K4,'T20 Aggregate'!$B29:$E29)+'[1]Age distribution'!P40*SUMPRODUCT('[1]Age by Underwriting Class'!$H4:$K4,'WL Aggregate'!$B29:$E29)</f>
        <v>10239784.501217004</v>
      </c>
      <c r="O9" s="20">
        <f>'[1]Age distribution'!AN40*SUMPRODUCT('[1]Age by Underwriting Class'!$H4:$K4,'T20 Aggregate'!$B29:$E29)+'[1]Age distribution'!Q40*SUMPRODUCT('[1]Age by Underwriting Class'!$H4:$K4,'WL Aggregate'!$B29:$E29)</f>
        <v>10278018.812986176</v>
      </c>
      <c r="P9" s="20">
        <f>'[1]Age distribution'!AO40*SUMPRODUCT('[1]Age by Underwriting Class'!$H4:$K4,'T20 Aggregate'!$B29:$E29)+'[1]Age distribution'!R40*SUMPRODUCT('[1]Age by Underwriting Class'!$H4:$K4,'WL Aggregate'!$B29:$E29)</f>
        <v>10314644.225163322</v>
      </c>
      <c r="Q9" s="20">
        <f>'[1]Age distribution'!AP40*SUMPRODUCT('[1]Age by Underwriting Class'!$H4:$K4,'T20 Aggregate'!$B29:$E29)+'[1]Age distribution'!S40*SUMPRODUCT('[1]Age by Underwriting Class'!$H4:$K4,'WL Aggregate'!$B29:$E29)</f>
        <v>10349106.79251994</v>
      </c>
      <c r="R9" s="20">
        <f>'[1]Age distribution'!AQ40*SUMPRODUCT('[1]Age by Underwriting Class'!$H4:$K4,'T20 Aggregate'!$B29:$E29)+'[1]Age distribution'!T40*SUMPRODUCT('[1]Age by Underwriting Class'!$H4:$K4,'WL Aggregate'!$B29:$E29)</f>
        <v>10380935.123024471</v>
      </c>
      <c r="S9" s="20">
        <f>'[1]Age distribution'!AR40*SUMPRODUCT('[1]Age by Underwriting Class'!$H4:$K4,'T20 Aggregate'!$B29:$E29)+'[1]Age distribution'!U40*SUMPRODUCT('[1]Age by Underwriting Class'!$H4:$K4,'WL Aggregate'!$B29:$E29)</f>
        <v>10409723.82331359</v>
      </c>
      <c r="T9" s="20">
        <f>'[1]Age distribution'!AS40*SUMPRODUCT('[1]Age by Underwriting Class'!$H4:$K4,'T20 Aggregate'!$B29:$E29)+'[1]Age distribution'!V40*SUMPRODUCT('[1]Age by Underwriting Class'!$H4:$K4,'WL Aggregate'!$B29:$E29)</f>
        <v>10435120.831620626</v>
      </c>
      <c r="U9" s="20">
        <f>'[1]Age distribution'!AT40*SUMPRODUCT('[1]Age by Underwriting Class'!$H4:$K4,'T20 Aggregate'!$B29:$E29)+'[1]Age distribution'!W40*SUMPRODUCT('[1]Age by Underwriting Class'!$H4:$K4,'WL Aggregate'!$B29:$E29)</f>
        <v>10456817.605488488</v>
      </c>
    </row>
    <row r="10" spans="1:21" x14ac:dyDescent="0.15">
      <c r="A10">
        <v>29</v>
      </c>
      <c r="B10" s="20">
        <f>'[1]Age distribution'!AA41*SUMPRODUCT('[1]Age by Underwriting Class'!$H5:$K5,'T20 Aggregate'!$B30:$E30)+'[1]Age distribution'!D41*SUMPRODUCT('[1]Age by Underwriting Class'!$H5:$K5,'WL Aggregate'!$B30:$E30)</f>
        <v>10964894.001369504</v>
      </c>
      <c r="C10" s="20">
        <f>'[1]Age distribution'!AB41*SUMPRODUCT('[1]Age by Underwriting Class'!$H5:$K5,'T20 Aggregate'!$B30:$E30)+'[1]Age distribution'!E41*SUMPRODUCT('[1]Age by Underwriting Class'!$H5:$K5,'WL Aggregate'!$B30:$E30)</f>
        <v>10842901.49968886</v>
      </c>
      <c r="D10" s="20">
        <f>'[1]Age distribution'!AC41*SUMPRODUCT('[1]Age by Underwriting Class'!$H5:$K5,'T20 Aggregate'!$B30:$E30)+'[1]Age distribution'!F41*SUMPRODUCT('[1]Age by Underwriting Class'!$H5:$K5,'WL Aggregate'!$B30:$E30)</f>
        <v>10774075.386681264</v>
      </c>
      <c r="E10" s="20">
        <f>'[1]Age distribution'!AD41*SUMPRODUCT('[1]Age by Underwriting Class'!$H5:$K5,'T20 Aggregate'!$B30:$E30)+'[1]Age distribution'!G41*SUMPRODUCT('[1]Age by Underwriting Class'!$H5:$K5,'WL Aggregate'!$B30:$E30)</f>
        <v>10740881.174577614</v>
      </c>
      <c r="F10" s="20">
        <f>'[1]Age distribution'!AE41*SUMPRODUCT('[1]Age by Underwriting Class'!$H5:$K5,'T20 Aggregate'!$B30:$E30)+'[1]Age distribution'!H41*SUMPRODUCT('[1]Age by Underwriting Class'!$H5:$K5,'WL Aggregate'!$B30:$E30)</f>
        <v>10732323.907221433</v>
      </c>
      <c r="G10" s="20">
        <f>'[1]Age distribution'!AF41*SUMPRODUCT('[1]Age by Underwriting Class'!$H5:$K5,'T20 Aggregate'!$B30:$E30)+'[1]Age distribution'!I41*SUMPRODUCT('[1]Age by Underwriting Class'!$H5:$K5,'WL Aggregate'!$B30:$E30)</f>
        <v>10741094.236796053</v>
      </c>
      <c r="H10" s="20">
        <f>'[1]Age distribution'!AG41*SUMPRODUCT('[1]Age by Underwriting Class'!$H5:$K5,'T20 Aggregate'!$B30:$E30)+'[1]Age distribution'!J41*SUMPRODUCT('[1]Age by Underwriting Class'!$H5:$K5,'WL Aggregate'!$B30:$E30)</f>
        <v>10762107.867016392</v>
      </c>
      <c r="I10" s="20">
        <f>'[1]Age distribution'!AH41*SUMPRODUCT('[1]Age by Underwriting Class'!$H5:$K5,'T20 Aggregate'!$B30:$E30)+'[1]Age distribution'!K41*SUMPRODUCT('[1]Age by Underwriting Class'!$H5:$K5,'WL Aggregate'!$B30:$E30)</f>
        <v>10791697.372218413</v>
      </c>
      <c r="J10" s="20">
        <f>'[1]Age distribution'!AI41*SUMPRODUCT('[1]Age by Underwriting Class'!$H5:$K5,'T20 Aggregate'!$B30:$E30)+'[1]Age distribution'!L41*SUMPRODUCT('[1]Age by Underwriting Class'!$H5:$K5,'WL Aggregate'!$B30:$E30)</f>
        <v>10827136.883890744</v>
      </c>
      <c r="K10" s="20">
        <f>'[1]Age distribution'!AJ41*SUMPRODUCT('[1]Age by Underwriting Class'!$H5:$K5,'T20 Aggregate'!$B30:$E30)+'[1]Age distribution'!M41*SUMPRODUCT('[1]Age by Underwriting Class'!$H5:$K5,'WL Aggregate'!$B30:$E30)</f>
        <v>10866348.493628623</v>
      </c>
      <c r="L10" s="20">
        <f>'[1]Age distribution'!AK41*SUMPRODUCT('[1]Age by Underwriting Class'!$H5:$K5,'T20 Aggregate'!$B30:$E30)+'[1]Age distribution'!N41*SUMPRODUCT('[1]Age by Underwriting Class'!$H5:$K5,'WL Aggregate'!$B30:$E30)</f>
        <v>10907713.430334108</v>
      </c>
      <c r="M10" s="20">
        <f>'[1]Age distribution'!AL41*SUMPRODUCT('[1]Age by Underwriting Class'!$H5:$K5,'T20 Aggregate'!$B30:$E30)+'[1]Age distribution'!O41*SUMPRODUCT('[1]Age by Underwriting Class'!$H5:$K5,'WL Aggregate'!$B30:$E30)</f>
        <v>10949946.441271903</v>
      </c>
      <c r="N10" s="20">
        <f>'[1]Age distribution'!AM41*SUMPRODUCT('[1]Age by Underwriting Class'!$H5:$K5,'T20 Aggregate'!$B30:$E30)+'[1]Age distribution'!P41*SUMPRODUCT('[1]Age by Underwriting Class'!$H5:$K5,'WL Aggregate'!$B30:$E30)</f>
        <v>10992009.778503625</v>
      </c>
      <c r="O10" s="20">
        <f>'[1]Age distribution'!AN41*SUMPRODUCT('[1]Age by Underwriting Class'!$H5:$K5,'T20 Aggregate'!$B30:$E30)+'[1]Age distribution'!Q41*SUMPRODUCT('[1]Age by Underwriting Class'!$H5:$K5,'WL Aggregate'!$B30:$E30)</f>
        <v>11033052.822797295</v>
      </c>
      <c r="P10" s="20">
        <f>'[1]Age distribution'!AO41*SUMPRODUCT('[1]Age by Underwriting Class'!$H5:$K5,'T20 Aggregate'!$B30:$E30)+'[1]Age distribution'!R41*SUMPRODUCT('[1]Age by Underwriting Class'!$H5:$K5,'WL Aggregate'!$B30:$E30)</f>
        <v>11072368.776052471</v>
      </c>
      <c r="Q10" s="20">
        <f>'[1]Age distribution'!AP41*SUMPRODUCT('[1]Age by Underwriting Class'!$H5:$K5,'T20 Aggregate'!$B30:$E30)+'[1]Age distribution'!S41*SUMPRODUCT('[1]Age by Underwriting Class'!$H5:$K5,'WL Aggregate'!$B30:$E30)</f>
        <v>11109362.999644896</v>
      </c>
      <c r="R10" s="20">
        <f>'[1]Age distribution'!AQ41*SUMPRODUCT('[1]Age by Underwriting Class'!$H5:$K5,'T20 Aggregate'!$B30:$E30)+'[1]Age distribution'!T41*SUMPRODUCT('[1]Age by Underwriting Class'!$H5:$K5,'WL Aggregate'!$B30:$E30)</f>
        <v>11143529.472591439</v>
      </c>
      <c r="S10" s="20">
        <f>'[1]Age distribution'!AR41*SUMPRODUCT('[1]Age by Underwriting Class'!$H5:$K5,'T20 Aggregate'!$B30:$E30)+'[1]Age distribution'!U41*SUMPRODUCT('[1]Age by Underwriting Class'!$H5:$K5,'WL Aggregate'!$B30:$E30)</f>
        <v>11174433.020908376</v>
      </c>
      <c r="T10" s="20">
        <f>'[1]Age distribution'!AS41*SUMPRODUCT('[1]Age by Underwriting Class'!$H5:$K5,'T20 Aggregate'!$B30:$E30)+'[1]Age distribution'!V41*SUMPRODUCT('[1]Age by Underwriting Class'!$H5:$K5,'WL Aggregate'!$B30:$E30)</f>
        <v>11201695.72000351</v>
      </c>
      <c r="U10" s="20">
        <f>'[1]Age distribution'!AT41*SUMPRODUCT('[1]Age by Underwriting Class'!$H5:$K5,'T20 Aggregate'!$B30:$E30)+'[1]Age distribution'!W41*SUMPRODUCT('[1]Age by Underwriting Class'!$H5:$K5,'WL Aggregate'!$B30:$E30)</f>
        <v>11224986.361568199</v>
      </c>
    </row>
    <row r="11" spans="1:21" x14ac:dyDescent="0.15">
      <c r="A11">
        <v>30</v>
      </c>
      <c r="B11" s="20">
        <f>'[1]Age distribution'!AA42*SUMPRODUCT('[1]Age by Underwriting Class'!$H6:$K6,'T20 Aggregate'!$B31:$E31)+'[1]Age distribution'!D42*SUMPRODUCT('[1]Age by Underwriting Class'!$H6:$K6,'WL Aggregate'!$B31:$E31)</f>
        <v>11740062.45117932</v>
      </c>
      <c r="C11" s="20">
        <f>'[1]Age distribution'!AB42*SUMPRODUCT('[1]Age by Underwriting Class'!$H6:$K6,'T20 Aggregate'!$B31:$E31)+'[1]Age distribution'!E42*SUMPRODUCT('[1]Age by Underwriting Class'!$H6:$K6,'WL Aggregate'!$B31:$E31)</f>
        <v>11609445.630977731</v>
      </c>
      <c r="D11" s="20">
        <f>'[1]Age distribution'!AC42*SUMPRODUCT('[1]Age by Underwriting Class'!$H6:$K6,'T20 Aggregate'!$B31:$E31)+'[1]Age distribution'!F42*SUMPRODUCT('[1]Age by Underwriting Class'!$H6:$K6,'WL Aggregate'!$B31:$E31)</f>
        <v>11535753.822841678</v>
      </c>
      <c r="E11" s="20">
        <f>'[1]Age distribution'!AD42*SUMPRODUCT('[1]Age by Underwriting Class'!$H6:$K6,'T20 Aggregate'!$B31:$E31)+'[1]Age distribution'!G42*SUMPRODUCT('[1]Age by Underwriting Class'!$H6:$K6,'WL Aggregate'!$B31:$E31)</f>
        <v>11500212.929964293</v>
      </c>
      <c r="F11" s="20">
        <f>'[1]Age distribution'!AE42*SUMPRODUCT('[1]Age by Underwriting Class'!$H6:$K6,'T20 Aggregate'!$B31:$E31)+'[1]Age distribution'!H42*SUMPRODUCT('[1]Age by Underwriting Class'!$H6:$K6,'WL Aggregate'!$B31:$E31)</f>
        <v>11491050.702480793</v>
      </c>
      <c r="G11" s="20">
        <f>'[1]Age distribution'!AF42*SUMPRODUCT('[1]Age by Underwriting Class'!$H6:$K6,'T20 Aggregate'!$B31:$E31)+'[1]Age distribution'!I42*SUMPRODUCT('[1]Age by Underwriting Class'!$H6:$K6,'WL Aggregate'!$B31:$E31)</f>
        <v>11500441.054718636</v>
      </c>
      <c r="H11" s="20">
        <f>'[1]Age distribution'!AG42*SUMPRODUCT('[1]Age by Underwriting Class'!$H6:$K6,'T20 Aggregate'!$B31:$E31)+'[1]Age distribution'!J42*SUMPRODUCT('[1]Age by Underwriting Class'!$H6:$K6,'WL Aggregate'!$B31:$E31)</f>
        <v>11522940.253623975</v>
      </c>
      <c r="I11" s="20">
        <f>'[1]Age distribution'!AH42*SUMPRODUCT('[1]Age by Underwriting Class'!$H6:$K6,'T20 Aggregate'!$B31:$E31)+'[1]Age distribution'!K42*SUMPRODUCT('[1]Age by Underwriting Class'!$H6:$K6,'WL Aggregate'!$B31:$E31)</f>
        <v>11554621.60311334</v>
      </c>
      <c r="J11" s="20">
        <f>'[1]Age distribution'!AI42*SUMPRODUCT('[1]Age by Underwriting Class'!$H6:$K6,'T20 Aggregate'!$B31:$E31)+'[1]Age distribution'!L42*SUMPRODUCT('[1]Age by Underwriting Class'!$H6:$K6,'WL Aggregate'!$B31:$E31)</f>
        <v>11592566.528091229</v>
      </c>
      <c r="K11" s="20">
        <f>'[1]Age distribution'!AJ42*SUMPRODUCT('[1]Age by Underwriting Class'!$H6:$K6,'T20 Aggregate'!$B31:$E31)+'[1]Age distribution'!M42*SUMPRODUCT('[1]Age by Underwriting Class'!$H6:$K6,'WL Aggregate'!$B31:$E31)</f>
        <v>11634550.221419817</v>
      </c>
      <c r="L11" s="20">
        <f>'[1]Age distribution'!AK42*SUMPRODUCT('[1]Age by Underwriting Class'!$H6:$K6,'T20 Aggregate'!$B31:$E31)+'[1]Age distribution'!N42*SUMPRODUCT('[1]Age by Underwriting Class'!$H6:$K6,'WL Aggregate'!$B31:$E31)</f>
        <v>11678839.47220061</v>
      </c>
      <c r="M11" s="20">
        <f>'[1]Age distribution'!AL42*SUMPRODUCT('[1]Age by Underwriting Class'!$H6:$K6,'T20 Aggregate'!$B31:$E31)+'[1]Age distribution'!O42*SUMPRODUCT('[1]Age by Underwriting Class'!$H6:$K6,'WL Aggregate'!$B31:$E31)</f>
        <v>11724058.166138656</v>
      </c>
      <c r="N11" s="20">
        <f>'[1]Age distribution'!AM42*SUMPRODUCT('[1]Age by Underwriting Class'!$H6:$K6,'T20 Aggregate'!$B31:$E31)+'[1]Age distribution'!P42*SUMPRODUCT('[1]Age by Underwriting Class'!$H6:$K6,'WL Aggregate'!$B31:$E31)</f>
        <v>11769095.191206453</v>
      </c>
      <c r="O11" s="20">
        <f>'[1]Age distribution'!AN42*SUMPRODUCT('[1]Age by Underwriting Class'!$H6:$K6,'T20 Aggregate'!$B31:$E31)+'[1]Age distribution'!Q42*SUMPRODUCT('[1]Age by Underwriting Class'!$H6:$K6,'WL Aggregate'!$B31:$E31)</f>
        <v>11813039.793236718</v>
      </c>
      <c r="P11" s="20">
        <f>'[1]Age distribution'!AO42*SUMPRODUCT('[1]Age by Underwriting Class'!$H6:$K6,'T20 Aggregate'!$B31:$E31)+'[1]Age distribution'!R42*SUMPRODUCT('[1]Age by Underwriting Class'!$H6:$K6,'WL Aggregate'!$B31:$E31)</f>
        <v>11855135.206697693</v>
      </c>
      <c r="Q11" s="20">
        <f>'[1]Age distribution'!AP42*SUMPRODUCT('[1]Age by Underwriting Class'!$H6:$K6,'T20 Aggregate'!$B31:$E31)+'[1]Age distribution'!S42*SUMPRODUCT('[1]Age by Underwriting Class'!$H6:$K6,'WL Aggregate'!$B31:$E31)</f>
        <v>11894744.754701871</v>
      </c>
      <c r="R11" s="20">
        <f>'[1]Age distribution'!AQ42*SUMPRODUCT('[1]Age by Underwriting Class'!$H6:$K6,'T20 Aggregate'!$B31:$E31)+'[1]Age distribution'!T42*SUMPRODUCT('[1]Age by Underwriting Class'!$H6:$K6,'WL Aggregate'!$B31:$E31)</f>
        <v>11931326.642869584</v>
      </c>
      <c r="S11" s="20">
        <f>'[1]Age distribution'!AR42*SUMPRODUCT('[1]Age by Underwriting Class'!$H6:$K6,'T20 Aggregate'!$B31:$E31)+'[1]Age distribution'!U42*SUMPRODUCT('[1]Age by Underwriting Class'!$H6:$K6,'WL Aggregate'!$B31:$E31)</f>
        <v>11964414.932383243</v>
      </c>
      <c r="T11" s="20">
        <f>'[1]Age distribution'!AS42*SUMPRODUCT('[1]Age by Underwriting Class'!$H6:$K6,'T20 Aggregate'!$B31:$E31)+'[1]Age distribution'!V42*SUMPRODUCT('[1]Age by Underwriting Class'!$H6:$K6,'WL Aggregate'!$B31:$E31)</f>
        <v>11993604.981090017</v>
      </c>
      <c r="U11" s="20">
        <f>'[1]Age distribution'!AT42*SUMPRODUCT('[1]Age by Underwriting Class'!$H6:$K6,'T20 Aggregate'!$B31:$E31)+'[1]Age distribution'!W42*SUMPRODUCT('[1]Age by Underwriting Class'!$H6:$K6,'WL Aggregate'!$B31:$E31)</f>
        <v>12018542.165750748</v>
      </c>
    </row>
    <row r="12" spans="1:21" x14ac:dyDescent="0.15">
      <c r="A12">
        <v>31</v>
      </c>
      <c r="B12" s="20">
        <f>'[1]Age distribution'!AA43*SUMPRODUCT('[1]Age by Underwriting Class'!$H7:$K7,'T20 Aggregate'!$B32:$E32)+'[1]Age distribution'!D43*SUMPRODUCT('[1]Age by Underwriting Class'!$H7:$K7,'WL Aggregate'!$B32:$E32)</f>
        <v>12768832.888518048</v>
      </c>
      <c r="C12" s="20">
        <f>'[1]Age distribution'!AB43*SUMPRODUCT('[1]Age by Underwriting Class'!$H7:$K7,'T20 Aggregate'!$B32:$E32)+'[1]Age distribution'!E43*SUMPRODUCT('[1]Age by Underwriting Class'!$H7:$K7,'WL Aggregate'!$B32:$E32)</f>
        <v>12626770.241362695</v>
      </c>
      <c r="D12" s="20">
        <f>'[1]Age distribution'!AC43*SUMPRODUCT('[1]Age by Underwriting Class'!$H7:$K7,'T20 Aggregate'!$B32:$E32)+'[1]Age distribution'!F43*SUMPRODUCT('[1]Age by Underwriting Class'!$H7:$K7,'WL Aggregate'!$B32:$E32)</f>
        <v>12546620.890602853</v>
      </c>
      <c r="E12" s="20">
        <f>'[1]Age distribution'!AD43*SUMPRODUCT('[1]Age by Underwriting Class'!$H7:$K7,'T20 Aggregate'!$B32:$E32)+'[1]Age distribution'!G43*SUMPRODUCT('[1]Age by Underwriting Class'!$H7:$K7,'WL Aggregate'!$B32:$E32)</f>
        <v>12507965.583295314</v>
      </c>
      <c r="F12" s="20">
        <f>'[1]Age distribution'!AE43*SUMPRODUCT('[1]Age by Underwriting Class'!$H7:$K7,'T20 Aggregate'!$B32:$E32)+'[1]Age distribution'!H43*SUMPRODUCT('[1]Age by Underwriting Class'!$H7:$K7,'WL Aggregate'!$B32:$E32)</f>
        <v>12498000.478585701</v>
      </c>
      <c r="G12" s="20">
        <f>'[1]Age distribution'!AF43*SUMPRODUCT('[1]Age by Underwriting Class'!$H7:$K7,'T20 Aggregate'!$B32:$E32)+'[1]Age distribution'!I43*SUMPRODUCT('[1]Age by Underwriting Class'!$H7:$K7,'WL Aggregate'!$B32:$E32)</f>
        <v>12508213.698403565</v>
      </c>
      <c r="H12" s="20">
        <f>'[1]Age distribution'!AG43*SUMPRODUCT('[1]Age by Underwriting Class'!$H7:$K7,'T20 Aggregate'!$B32:$E32)+'[1]Age distribution'!J43*SUMPRODUCT('[1]Age by Underwriting Class'!$H7:$K7,'WL Aggregate'!$B32:$E32)</f>
        <v>12532684.48057721</v>
      </c>
      <c r="I12" s="20">
        <f>'[1]Age distribution'!AH43*SUMPRODUCT('[1]Age by Underwriting Class'!$H7:$K7,'T20 Aggregate'!$B32:$E32)+'[1]Age distribution'!K43*SUMPRODUCT('[1]Age by Underwriting Class'!$H7:$K7,'WL Aggregate'!$B32:$E32)</f>
        <v>12567142.036403226</v>
      </c>
      <c r="J12" s="20">
        <f>'[1]Age distribution'!AI43*SUMPRODUCT('[1]Age by Underwriting Class'!$H7:$K7,'T20 Aggregate'!$B32:$E32)+'[1]Age distribution'!L43*SUMPRODUCT('[1]Age by Underwriting Class'!$H7:$K7,'WL Aggregate'!$B32:$E32)</f>
        <v>12608412.038843576</v>
      </c>
      <c r="K12" s="20">
        <f>'[1]Age distribution'!AJ43*SUMPRODUCT('[1]Age by Underwriting Class'!$H7:$K7,'T20 Aggregate'!$B32:$E32)+'[1]Age distribution'!M43*SUMPRODUCT('[1]Age by Underwriting Class'!$H7:$K7,'WL Aggregate'!$B32:$E32)</f>
        <v>12654074.723040087</v>
      </c>
      <c r="L12" s="20">
        <f>'[1]Age distribution'!AK43*SUMPRODUCT('[1]Age by Underwriting Class'!$H7:$K7,'T20 Aggregate'!$B32:$E32)+'[1]Age distribution'!N43*SUMPRODUCT('[1]Age by Underwriting Class'!$H7:$K7,'WL Aggregate'!$B32:$E32)</f>
        <v>12702244.998481918</v>
      </c>
      <c r="M12" s="20">
        <f>'[1]Age distribution'!AL43*SUMPRODUCT('[1]Age by Underwriting Class'!$H7:$K7,'T20 Aggregate'!$B32:$E32)+'[1]Age distribution'!O43*SUMPRODUCT('[1]Age by Underwriting Class'!$H7:$K7,'WL Aggregate'!$B32:$E32)</f>
        <v>12751426.163295396</v>
      </c>
      <c r="N12" s="20">
        <f>'[1]Age distribution'!AM43*SUMPRODUCT('[1]Age by Underwriting Class'!$H7:$K7,'T20 Aggregate'!$B32:$E32)+'[1]Age distribution'!P43*SUMPRODUCT('[1]Age by Underwriting Class'!$H7:$K7,'WL Aggregate'!$B32:$E32)</f>
        <v>12800409.739769381</v>
      </c>
      <c r="O12" s="20">
        <f>'[1]Age distribution'!AN43*SUMPRODUCT('[1]Age by Underwriting Class'!$H7:$K7,'T20 Aggregate'!$B32:$E32)+'[1]Age distribution'!Q43*SUMPRODUCT('[1]Age by Underwriting Class'!$H7:$K7,'WL Aggregate'!$B32:$E32)</f>
        <v>12848205.165220505</v>
      </c>
      <c r="P12" s="20">
        <f>'[1]Age distribution'!AO43*SUMPRODUCT('[1]Age by Underwriting Class'!$H7:$K7,'T20 Aggregate'!$B32:$E32)+'[1]Age distribution'!R43*SUMPRODUCT('[1]Age by Underwriting Class'!$H7:$K7,'WL Aggregate'!$B32:$E32)</f>
        <v>12893989.359477688</v>
      </c>
      <c r="Q12" s="20">
        <f>'[1]Age distribution'!AP43*SUMPRODUCT('[1]Age by Underwriting Class'!$H7:$K7,'T20 Aggregate'!$B32:$E32)+'[1]Age distribution'!S43*SUMPRODUCT('[1]Age by Underwriting Class'!$H7:$K7,'WL Aggregate'!$B32:$E32)</f>
        <v>12937069.854267072</v>
      </c>
      <c r="R12" s="20">
        <f>'[1]Age distribution'!AQ43*SUMPRODUCT('[1]Age by Underwriting Class'!$H7:$K7,'T20 Aggregate'!$B32:$E32)+'[1]Age distribution'!T43*SUMPRODUCT('[1]Age by Underwriting Class'!$H7:$K7,'WL Aggregate'!$B32:$E32)</f>
        <v>12976857.378285998</v>
      </c>
      <c r="S12" s="20">
        <f>'[1]Age distribution'!AR43*SUMPRODUCT('[1]Age by Underwriting Class'!$H7:$K7,'T20 Aggregate'!$B32:$E32)+'[1]Age distribution'!U43*SUMPRODUCT('[1]Age by Underwriting Class'!$H7:$K7,'WL Aggregate'!$B32:$E32)</f>
        <v>13012845.162944196</v>
      </c>
      <c r="T12" s="20">
        <f>'[1]Age distribution'!AS43*SUMPRODUCT('[1]Age by Underwriting Class'!$H7:$K7,'T20 Aggregate'!$B32:$E32)+'[1]Age distribution'!V43*SUMPRODUCT('[1]Age by Underwriting Class'!$H7:$K7,'WL Aggregate'!$B32:$E32)</f>
        <v>13044593.107684221</v>
      </c>
      <c r="U12" s="20">
        <f>'[1]Age distribution'!AT43*SUMPRODUCT('[1]Age by Underwriting Class'!$H7:$K7,'T20 Aggregate'!$B32:$E32)+'[1]Age distribution'!W43*SUMPRODUCT('[1]Age by Underwriting Class'!$H7:$K7,'WL Aggregate'!$B32:$E32)</f>
        <v>13071715.513971847</v>
      </c>
    </row>
    <row r="13" spans="1:21" x14ac:dyDescent="0.15">
      <c r="A13">
        <v>32</v>
      </c>
      <c r="B13" s="20">
        <f>'[1]Age distribution'!AA44*SUMPRODUCT('[1]Age by Underwriting Class'!$H8:$K8,'T20 Aggregate'!$B33:$E33)+'[1]Age distribution'!D44*SUMPRODUCT('[1]Age by Underwriting Class'!$H8:$K8,'WL Aggregate'!$B33:$E33)</f>
        <v>13806248.919701107</v>
      </c>
      <c r="C13" s="20">
        <f>'[1]Age distribution'!AB44*SUMPRODUCT('[1]Age by Underwriting Class'!$H8:$K8,'T20 Aggregate'!$B33:$E33)+'[1]Age distribution'!E44*SUMPRODUCT('[1]Age by Underwriting Class'!$H8:$K8,'WL Aggregate'!$B33:$E33)</f>
        <v>13652644.257008547</v>
      </c>
      <c r="D13" s="20">
        <f>'[1]Age distribution'!AC44*SUMPRODUCT('[1]Age by Underwriting Class'!$H8:$K8,'T20 Aggregate'!$B33:$E33)+'[1]Age distribution'!F44*SUMPRODUCT('[1]Age by Underwriting Class'!$H8:$K8,'WL Aggregate'!$B33:$E33)</f>
        <v>13565983.095647603</v>
      </c>
      <c r="E13" s="20">
        <f>'[1]Age distribution'!AD44*SUMPRODUCT('[1]Age by Underwriting Class'!$H8:$K8,'T20 Aggregate'!$B33:$E33)+'[1]Age distribution'!G44*SUMPRODUCT('[1]Age by Underwriting Class'!$H8:$K8,'WL Aggregate'!$B33:$E33)</f>
        <v>13524187.200955039</v>
      </c>
      <c r="F13" s="20">
        <f>'[1]Age distribution'!AE44*SUMPRODUCT('[1]Age by Underwriting Class'!$H8:$K8,'T20 Aggregate'!$B33:$E33)+'[1]Age distribution'!H44*SUMPRODUCT('[1]Age by Underwriting Class'!$H8:$K8,'WL Aggregate'!$B33:$E33)</f>
        <v>13513412.471789658</v>
      </c>
      <c r="G13" s="20">
        <f>'[1]Age distribution'!AF44*SUMPRODUCT('[1]Age by Underwriting Class'!$H8:$K8,'T20 Aggregate'!$B33:$E33)+'[1]Age distribution'!I44*SUMPRODUCT('[1]Age by Underwriting Class'!$H8:$K8,'WL Aggregate'!$B33:$E33)</f>
        <v>13524455.474412384</v>
      </c>
      <c r="H13" s="20">
        <f>'[1]Age distribution'!AG44*SUMPRODUCT('[1]Age by Underwriting Class'!$H8:$K8,'T20 Aggregate'!$B33:$E33)+'[1]Age distribution'!J44*SUMPRODUCT('[1]Age by Underwriting Class'!$H8:$K8,'WL Aggregate'!$B33:$E33)</f>
        <v>13550914.408670416</v>
      </c>
      <c r="I13" s="20">
        <f>'[1]Age distribution'!AH44*SUMPRODUCT('[1]Age by Underwriting Class'!$H8:$K8,'T20 Aggregate'!$B33:$E33)+'[1]Age distribution'!K44*SUMPRODUCT('[1]Age by Underwriting Class'!$H8:$K8,'WL Aggregate'!$B33:$E33)</f>
        <v>13588171.501550555</v>
      </c>
      <c r="J13" s="20">
        <f>'[1]Age distribution'!AI44*SUMPRODUCT('[1]Age by Underwriting Class'!$H8:$K8,'T20 Aggregate'!$B33:$E33)+'[1]Age distribution'!L44*SUMPRODUCT('[1]Age by Underwriting Class'!$H8:$K8,'WL Aggregate'!$B33:$E33)</f>
        <v>13632794.524780855</v>
      </c>
      <c r="K13" s="20">
        <f>'[1]Age distribution'!AJ44*SUMPRODUCT('[1]Age by Underwriting Class'!$H8:$K8,'T20 Aggregate'!$B33:$E33)+'[1]Age distribution'!M44*SUMPRODUCT('[1]Age by Underwriting Class'!$H8:$K8,'WL Aggregate'!$B33:$E33)</f>
        <v>13682167.117394673</v>
      </c>
      <c r="L13" s="20">
        <f>'[1]Age distribution'!AK44*SUMPRODUCT('[1]Age by Underwriting Class'!$H8:$K8,'T20 Aggregate'!$B33:$E33)+'[1]Age distribution'!N44*SUMPRODUCT('[1]Age by Underwriting Class'!$H8:$K8,'WL Aggregate'!$B33:$E33)</f>
        <v>13734251.032901039</v>
      </c>
      <c r="M13" s="20">
        <f>'[1]Age distribution'!AL44*SUMPRODUCT('[1]Age by Underwriting Class'!$H8:$K8,'T20 Aggregate'!$B33:$E33)+'[1]Age distribution'!O44*SUMPRODUCT('[1]Age by Underwriting Class'!$H8:$K8,'WL Aggregate'!$B33:$E33)</f>
        <v>13787427.968452156</v>
      </c>
      <c r="N13" s="20">
        <f>'[1]Age distribution'!AM44*SUMPRODUCT('[1]Age by Underwriting Class'!$H8:$K8,'T20 Aggregate'!$B33:$E33)+'[1]Age distribution'!P44*SUMPRODUCT('[1]Age by Underwriting Class'!$H8:$K8,'WL Aggregate'!$B33:$E33)</f>
        <v>13840391.262410305</v>
      </c>
      <c r="O13" s="20">
        <f>'[1]Age distribution'!AN44*SUMPRODUCT('[1]Age by Underwriting Class'!$H8:$K8,'T20 Aggregate'!$B33:$E33)+'[1]Age distribution'!Q44*SUMPRODUCT('[1]Age by Underwriting Class'!$H8:$K8,'WL Aggregate'!$B33:$E33)</f>
        <v>13892069.872880226</v>
      </c>
      <c r="P13" s="20">
        <f>'[1]Age distribution'!AO44*SUMPRODUCT('[1]Age by Underwriting Class'!$H8:$K8,'T20 Aggregate'!$B33:$E33)+'[1]Age distribution'!R44*SUMPRODUCT('[1]Age by Underwriting Class'!$H8:$K8,'WL Aggregate'!$B33:$E33)</f>
        <v>13941573.847755723</v>
      </c>
      <c r="Q13" s="20">
        <f>'[1]Age distribution'!AP44*SUMPRODUCT('[1]Age by Underwriting Class'!$H8:$K8,'T20 Aggregate'!$B33:$E33)+'[1]Age distribution'!S44*SUMPRODUCT('[1]Age by Underwriting Class'!$H8:$K8,'WL Aggregate'!$B33:$E33)</f>
        <v>13988154.458516238</v>
      </c>
      <c r="R13" s="20">
        <f>'[1]Age distribution'!AQ44*SUMPRODUCT('[1]Age by Underwriting Class'!$H8:$K8,'T20 Aggregate'!$B33:$E33)+'[1]Age distribution'!T44*SUMPRODUCT('[1]Age by Underwriting Class'!$H8:$K8,'WL Aggregate'!$B33:$E33)</f>
        <v>14031174.557948964</v>
      </c>
      <c r="S13" s="20">
        <f>'[1]Age distribution'!AR44*SUMPRODUCT('[1]Age by Underwriting Class'!$H8:$K8,'T20 Aggregate'!$B33:$E33)+'[1]Age distribution'!U44*SUMPRODUCT('[1]Age by Underwriting Class'!$H8:$K8,'WL Aggregate'!$B33:$E33)</f>
        <v>14070086.20456519</v>
      </c>
      <c r="T13" s="20">
        <f>'[1]Age distribution'!AS44*SUMPRODUCT('[1]Age by Underwriting Class'!$H8:$K8,'T20 Aggregate'!$B33:$E33)+'[1]Age distribution'!V44*SUMPRODUCT('[1]Age by Underwriting Class'!$H8:$K8,'WL Aggregate'!$B33:$E33)</f>
        <v>14104413.541417083</v>
      </c>
      <c r="U13" s="20">
        <f>'[1]Age distribution'!AT44*SUMPRODUCT('[1]Age by Underwriting Class'!$H8:$K8,'T20 Aggregate'!$B33:$E33)+'[1]Age distribution'!W44*SUMPRODUCT('[1]Age by Underwriting Class'!$H8:$K8,'WL Aggregate'!$B33:$E33)</f>
        <v>14133739.533524392</v>
      </c>
    </row>
    <row r="14" spans="1:21" x14ac:dyDescent="0.15">
      <c r="A14">
        <v>33</v>
      </c>
      <c r="B14" s="20">
        <f>'[1]Age distribution'!AA45*SUMPRODUCT('[1]Age by Underwriting Class'!$H9:$K9,'T20 Aggregate'!$B34:$E34)+'[1]Age distribution'!D45*SUMPRODUCT('[1]Age by Underwriting Class'!$H9:$K9,'WL Aggregate'!$B34:$E34)</f>
        <v>14935745.736404791</v>
      </c>
      <c r="C14" s="20">
        <f>'[1]Age distribution'!AB45*SUMPRODUCT('[1]Age by Underwriting Class'!$H9:$K9,'T20 Aggregate'!$B34:$E34)+'[1]Age distribution'!E45*SUMPRODUCT('[1]Age by Underwriting Class'!$H9:$K9,'WL Aggregate'!$B34:$E34)</f>
        <v>14769574.591784289</v>
      </c>
      <c r="D14" s="20">
        <f>'[1]Age distribution'!AC45*SUMPRODUCT('[1]Age by Underwriting Class'!$H9:$K9,'T20 Aggregate'!$B34:$E34)+'[1]Age distribution'!F45*SUMPRODUCT('[1]Age by Underwriting Class'!$H9:$K9,'WL Aggregate'!$B34:$E34)</f>
        <v>14675823.633154128</v>
      </c>
      <c r="E14" s="20">
        <f>'[1]Age distribution'!AD45*SUMPRODUCT('[1]Age by Underwriting Class'!$H9:$K9,'T20 Aggregate'!$B34:$E34)+'[1]Age distribution'!G45*SUMPRODUCT('[1]Age by Underwriting Class'!$H9:$K9,'WL Aggregate'!$B34:$E34)</f>
        <v>14630608.39333161</v>
      </c>
      <c r="F14" s="20">
        <f>'[1]Age distribution'!AE45*SUMPRODUCT('[1]Age by Underwriting Class'!$H9:$K9,'T20 Aggregate'!$B34:$E34)+'[1]Age distribution'!H45*SUMPRODUCT('[1]Age by Underwriting Class'!$H9:$K9,'WL Aggregate'!$B34:$E34)</f>
        <v>14618952.177647773</v>
      </c>
      <c r="G14" s="20">
        <f>'[1]Age distribution'!AF45*SUMPRODUCT('[1]Age by Underwriting Class'!$H9:$K9,'T20 Aggregate'!$B34:$E34)+'[1]Age distribution'!I45*SUMPRODUCT('[1]Age by Underwriting Class'!$H9:$K9,'WL Aggregate'!$B34:$E34)</f>
        <v>14630898.614388032</v>
      </c>
      <c r="H14" s="20">
        <f>'[1]Age distribution'!AG45*SUMPRODUCT('[1]Age by Underwriting Class'!$H9:$K9,'T20 Aggregate'!$B34:$E34)+'[1]Age distribution'!J45*SUMPRODUCT('[1]Age by Underwriting Class'!$H9:$K9,'WL Aggregate'!$B34:$E34)</f>
        <v>14659522.168608492</v>
      </c>
      <c r="I14" s="20">
        <f>'[1]Age distribution'!AH45*SUMPRODUCT('[1]Age by Underwriting Class'!$H9:$K9,'T20 Aggregate'!$B34:$E34)+'[1]Age distribution'!K45*SUMPRODUCT('[1]Age by Underwriting Class'!$H9:$K9,'WL Aggregate'!$B34:$E34)</f>
        <v>14699827.284746254</v>
      </c>
      <c r="J14" s="20">
        <f>'[1]Age distribution'!AI45*SUMPRODUCT('[1]Age by Underwriting Class'!$H9:$K9,'T20 Aggregate'!$B34:$E34)+'[1]Age distribution'!L45*SUMPRODUCT('[1]Age by Underwriting Class'!$H9:$K9,'WL Aggregate'!$B34:$E34)</f>
        <v>14748100.942046925</v>
      </c>
      <c r="K14" s="20">
        <f>'[1]Age distribution'!AJ45*SUMPRODUCT('[1]Age by Underwriting Class'!$H9:$K9,'T20 Aggregate'!$B34:$E34)+'[1]Age distribution'!M45*SUMPRODUCT('[1]Age by Underwriting Class'!$H9:$K9,'WL Aggregate'!$B34:$E34)</f>
        <v>14801512.733614352</v>
      </c>
      <c r="L14" s="20">
        <f>'[1]Age distribution'!AK45*SUMPRODUCT('[1]Age by Underwriting Class'!$H9:$K9,'T20 Aggregate'!$B34:$E34)+'[1]Age distribution'!N45*SUMPRODUCT('[1]Age by Underwriting Class'!$H9:$K9,'WL Aggregate'!$B34:$E34)</f>
        <v>14857857.662891226</v>
      </c>
      <c r="M14" s="20">
        <f>'[1]Age distribution'!AL45*SUMPRODUCT('[1]Age by Underwriting Class'!$H9:$K9,'T20 Aggregate'!$B34:$E34)+'[1]Age distribution'!O45*SUMPRODUCT('[1]Age by Underwriting Class'!$H9:$K9,'WL Aggregate'!$B34:$E34)</f>
        <v>14915385.032783806</v>
      </c>
      <c r="N14" s="20">
        <f>'[1]Age distribution'!AM45*SUMPRODUCT('[1]Age by Underwriting Class'!$H9:$K9,'T20 Aggregate'!$B34:$E34)+'[1]Age distribution'!P45*SUMPRODUCT('[1]Age by Underwriting Class'!$H9:$K9,'WL Aggregate'!$B34:$E34)</f>
        <v>14972681.282947207</v>
      </c>
      <c r="O14" s="20">
        <f>'[1]Age distribution'!AN45*SUMPRODUCT('[1]Age by Underwriting Class'!$H9:$K9,'T20 Aggregate'!$B34:$E34)+'[1]Age distribution'!Q45*SUMPRODUCT('[1]Age by Underwriting Class'!$H9:$K9,'WL Aggregate'!$B34:$E34)</f>
        <v>15028587.748959711</v>
      </c>
      <c r="P14" s="20">
        <f>'[1]Age distribution'!AO45*SUMPRODUCT('[1]Age by Underwriting Class'!$H9:$K9,'T20 Aggregate'!$B34:$E34)+'[1]Age distribution'!R45*SUMPRODUCT('[1]Age by Underwriting Class'!$H9:$K9,'WL Aggregate'!$B34:$E34)</f>
        <v>15082141.671243897</v>
      </c>
      <c r="Q14" s="20">
        <f>'[1]Age distribution'!AP45*SUMPRODUCT('[1]Age by Underwriting Class'!$H9:$K9,'T20 Aggregate'!$B34:$E34)+'[1]Age distribution'!S45*SUMPRODUCT('[1]Age by Underwriting Class'!$H9:$K9,'WL Aggregate'!$B34:$E34)</f>
        <v>15132533.067387184</v>
      </c>
      <c r="R14" s="20">
        <f>'[1]Age distribution'!AQ45*SUMPRODUCT('[1]Age by Underwriting Class'!$H9:$K9,'T20 Aggregate'!$B34:$E34)+'[1]Age distribution'!T45*SUMPRODUCT('[1]Age by Underwriting Class'!$H9:$K9,'WL Aggregate'!$B34:$E34)</f>
        <v>15179072.664812895</v>
      </c>
      <c r="S14" s="20">
        <f>'[1]Age distribution'!AR45*SUMPRODUCT('[1]Age by Underwriting Class'!$H9:$K9,'T20 Aggregate'!$B34:$E34)+'[1]Age distribution'!U45*SUMPRODUCT('[1]Age by Underwriting Class'!$H9:$K9,'WL Aggregate'!$B34:$E34)</f>
        <v>15221167.694637792</v>
      </c>
      <c r="T14" s="20">
        <f>'[1]Age distribution'!AS45*SUMPRODUCT('[1]Age by Underwriting Class'!$H9:$K9,'T20 Aggregate'!$B34:$E34)+'[1]Age distribution'!V45*SUMPRODUCT('[1]Age by Underwriting Class'!$H9:$K9,'WL Aggregate'!$B34:$E34)</f>
        <v>15258303.369795451</v>
      </c>
      <c r="U14" s="20">
        <f>'[1]Age distribution'!AT45*SUMPRODUCT('[1]Age by Underwriting Class'!$H9:$K9,'T20 Aggregate'!$B34:$E34)+'[1]Age distribution'!W45*SUMPRODUCT('[1]Age by Underwriting Class'!$H9:$K9,'WL Aggregate'!$B34:$E34)</f>
        <v>15290028.537444541</v>
      </c>
    </row>
    <row r="15" spans="1:21" x14ac:dyDescent="0.15">
      <c r="A15">
        <v>34</v>
      </c>
      <c r="B15" s="20">
        <f>'[1]Age distribution'!AA46*SUMPRODUCT('[1]Age by Underwriting Class'!$H10:$K10,'T20 Aggregate'!$B35:$E35)+'[1]Age distribution'!D46*SUMPRODUCT('[1]Age by Underwriting Class'!$H10:$K10,'WL Aggregate'!$B35:$E35)</f>
        <v>16158568.412453288</v>
      </c>
      <c r="C15" s="20">
        <f>'[1]Age distribution'!AB46*SUMPRODUCT('[1]Age by Underwriting Class'!$H10:$K10,'T20 Aggregate'!$B35:$E35)+'[1]Age distribution'!E46*SUMPRODUCT('[1]Age by Underwriting Class'!$H10:$K10,'WL Aggregate'!$B35:$E35)</f>
        <v>15978792.467153059</v>
      </c>
      <c r="D15" s="20">
        <f>'[1]Age distribution'!AC46*SUMPRODUCT('[1]Age by Underwriting Class'!$H10:$K10,'T20 Aggregate'!$B35:$E35)+'[1]Age distribution'!F46*SUMPRODUCT('[1]Age by Underwriting Class'!$H10:$K10,'WL Aggregate'!$B35:$E35)</f>
        <v>15877365.909316974</v>
      </c>
      <c r="E15" s="20">
        <f>'[1]Age distribution'!AD46*SUMPRODUCT('[1]Age by Underwriting Class'!$H10:$K10,'T20 Aggregate'!$B35:$E35)+'[1]Age distribution'!G46*SUMPRODUCT('[1]Age by Underwriting Class'!$H10:$K10,'WL Aggregate'!$B35:$E35)</f>
        <v>15828448.797386175</v>
      </c>
      <c r="F15" s="20">
        <f>'[1]Age distribution'!AE46*SUMPRODUCT('[1]Age by Underwriting Class'!$H10:$K10,'T20 Aggregate'!$B35:$E35)+'[1]Age distribution'!H46*SUMPRODUCT('[1]Age by Underwriting Class'!$H10:$K10,'WL Aggregate'!$B35:$E35)</f>
        <v>15815838.2614356</v>
      </c>
      <c r="G15" s="20">
        <f>'[1]Age distribution'!AF46*SUMPRODUCT('[1]Age by Underwriting Class'!$H10:$K10,'T20 Aggregate'!$B35:$E35)+'[1]Age distribution'!I46*SUMPRODUCT('[1]Age by Underwriting Class'!$H10:$K10,'WL Aggregate'!$B35:$E35)</f>
        <v>15828762.779485075</v>
      </c>
      <c r="H15" s="20">
        <f>'[1]Age distribution'!AG46*SUMPRODUCT('[1]Age by Underwriting Class'!$H10:$K10,'T20 Aggregate'!$B35:$E35)+'[1]Age distribution'!J46*SUMPRODUCT('[1]Age by Underwriting Class'!$H10:$K10,'WL Aggregate'!$B35:$E35)</f>
        <v>15859729.807663089</v>
      </c>
      <c r="I15" s="20">
        <f>'[1]Age distribution'!AH46*SUMPRODUCT('[1]Age by Underwriting Class'!$H10:$K10,'T20 Aggregate'!$B35:$E35)+'[1]Age distribution'!K46*SUMPRODUCT('[1]Age by Underwriting Class'!$H10:$K10,'WL Aggregate'!$B35:$E35)</f>
        <v>15903334.793177567</v>
      </c>
      <c r="J15" s="20">
        <f>'[1]Age distribution'!AI46*SUMPRODUCT('[1]Age by Underwriting Class'!$H10:$K10,'T20 Aggregate'!$B35:$E35)+'[1]Age distribution'!L46*SUMPRODUCT('[1]Age by Underwriting Class'!$H10:$K10,'WL Aggregate'!$B35:$E35)</f>
        <v>15955560.722018264</v>
      </c>
      <c r="K15" s="20">
        <f>'[1]Age distribution'!AJ46*SUMPRODUCT('[1]Age by Underwriting Class'!$H10:$K10,'T20 Aggregate'!$B35:$E35)+'[1]Age distribution'!M46*SUMPRODUCT('[1]Age by Underwriting Class'!$H10:$K10,'WL Aggregate'!$B35:$E35)</f>
        <v>16013345.455590041</v>
      </c>
      <c r="L15" s="20">
        <f>'[1]Age distribution'!AK46*SUMPRODUCT('[1]Age by Underwriting Class'!$H10:$K10,'T20 Aggregate'!$B35:$E35)+'[1]Age distribution'!N46*SUMPRODUCT('[1]Age by Underwriting Class'!$H10:$K10,'WL Aggregate'!$B35:$E35)</f>
        <v>16074303.469370101</v>
      </c>
      <c r="M15" s="20">
        <f>'[1]Age distribution'!AL46*SUMPRODUCT('[1]Age by Underwriting Class'!$H10:$K10,'T20 Aggregate'!$B35:$E35)+'[1]Age distribution'!O46*SUMPRODUCT('[1]Age by Underwriting Class'!$H10:$K10,'WL Aggregate'!$B35:$E35)</f>
        <v>16136540.732805299</v>
      </c>
      <c r="N15" s="20">
        <f>'[1]Age distribution'!AM46*SUMPRODUCT('[1]Age by Underwriting Class'!$H10:$K10,'T20 Aggregate'!$B35:$E35)+'[1]Age distribution'!P46*SUMPRODUCT('[1]Age by Underwriting Class'!$H10:$K10,'WL Aggregate'!$B35:$E35)</f>
        <v>16198527.954225767</v>
      </c>
      <c r="O15" s="20">
        <f>'[1]Age distribution'!AN46*SUMPRODUCT('[1]Age by Underwriting Class'!$H10:$K10,'T20 Aggregate'!$B35:$E35)+'[1]Age distribution'!Q46*SUMPRODUCT('[1]Age by Underwriting Class'!$H10:$K10,'WL Aggregate'!$B35:$E35)</f>
        <v>16259011.606780166</v>
      </c>
      <c r="P15" s="20">
        <f>'[1]Age distribution'!AO46*SUMPRODUCT('[1]Age by Underwriting Class'!$H10:$K10,'T20 Aggregate'!$B35:$E35)+'[1]Age distribution'!R46*SUMPRODUCT('[1]Age by Underwriting Class'!$H10:$K10,'WL Aggregate'!$B35:$E35)</f>
        <v>16316950.107626159</v>
      </c>
      <c r="Q15" s="20">
        <f>'[1]Age distribution'!AP46*SUMPRODUCT('[1]Age by Underwriting Class'!$H10:$K10,'T20 Aggregate'!$B35:$E35)+'[1]Age distribution'!S46*SUMPRODUCT('[1]Age by Underwriting Class'!$H10:$K10,'WL Aggregate'!$B35:$E35)</f>
        <v>16371467.159292061</v>
      </c>
      <c r="R15" s="20">
        <f>'[1]Age distribution'!AQ46*SUMPRODUCT('[1]Age by Underwriting Class'!$H10:$K10,'T20 Aggregate'!$B35:$E35)+'[1]Age distribution'!T46*SUMPRODUCT('[1]Age by Underwriting Class'!$H10:$K10,'WL Aggregate'!$B35:$E35)</f>
        <v>16421817.056924449</v>
      </c>
      <c r="S15" s="20">
        <f>'[1]Age distribution'!AR46*SUMPRODUCT('[1]Age by Underwriting Class'!$H10:$K10,'T20 Aggregate'!$B35:$E35)+'[1]Age distribution'!U46*SUMPRODUCT('[1]Age by Underwriting Class'!$H10:$K10,'WL Aggregate'!$B35:$E35)</f>
        <v>16467358.500335068</v>
      </c>
      <c r="T15" s="20">
        <f>'[1]Age distribution'!AS46*SUMPRODUCT('[1]Age by Underwriting Class'!$H10:$K10,'T20 Aggregate'!$B35:$E35)+'[1]Age distribution'!V46*SUMPRODUCT('[1]Age by Underwriting Class'!$H10:$K10,'WL Aggregate'!$B35:$E35)</f>
        <v>16507534.555697009</v>
      </c>
      <c r="U15" s="20">
        <f>'[1]Age distribution'!AT46*SUMPRODUCT('[1]Age by Underwriting Class'!$H10:$K10,'T20 Aggregate'!$B35:$E35)+'[1]Age distribution'!W46*SUMPRODUCT('[1]Age by Underwriting Class'!$H10:$K10,'WL Aggregate'!$B35:$E35)</f>
        <v>16541857.133283801</v>
      </c>
    </row>
    <row r="16" spans="1:21" x14ac:dyDescent="0.15">
      <c r="A16">
        <v>35</v>
      </c>
      <c r="B16" s="20">
        <f>'[1]Age distribution'!AA47*SUMPRODUCT('[1]Age by Underwriting Class'!$H11:$K11,'T20 Aggregate'!$B36:$E36)+'[1]Age distribution'!D47*SUMPRODUCT('[1]Age by Underwriting Class'!$H11:$K11,'WL Aggregate'!$B36:$E36)</f>
        <v>2643147273.2878656</v>
      </c>
      <c r="C16" s="20">
        <f>'[1]Age distribution'!AB47*SUMPRODUCT('[1]Age by Underwriting Class'!$H11:$K11,'T20 Aggregate'!$B36:$E36)+'[1]Age distribution'!E47*SUMPRODUCT('[1]Age by Underwriting Class'!$H11:$K11,'WL Aggregate'!$B36:$E36)</f>
        <v>2996684208.1445885</v>
      </c>
      <c r="D16" s="20">
        <f>'[1]Age distribution'!AC47*SUMPRODUCT('[1]Age by Underwriting Class'!$H11:$K11,'T20 Aggregate'!$B36:$E36)+'[1]Age distribution'!F47*SUMPRODUCT('[1]Age by Underwriting Class'!$H11:$K11,'WL Aggregate'!$B36:$E36)</f>
        <v>3342666135.2849112</v>
      </c>
      <c r="E16" s="20">
        <f>'[1]Age distribution'!AD47*SUMPRODUCT('[1]Age by Underwriting Class'!$H11:$K11,'T20 Aggregate'!$B36:$E36)+'[1]Age distribution'!G47*SUMPRODUCT('[1]Age by Underwriting Class'!$H11:$K11,'WL Aggregate'!$B36:$E36)</f>
        <v>3685941405.104558</v>
      </c>
      <c r="F16" s="20">
        <f>'[1]Age distribution'!AE47*SUMPRODUCT('[1]Age by Underwriting Class'!$H11:$K11,'T20 Aggregate'!$B36:$E36)+'[1]Age distribution'!H47*SUMPRODUCT('[1]Age by Underwriting Class'!$H11:$K11,'WL Aggregate'!$B36:$E36)</f>
        <v>4029504946.7406821</v>
      </c>
      <c r="G16" s="20">
        <f>'[1]Age distribution'!AF47*SUMPRODUCT('[1]Age by Underwriting Class'!$H11:$K11,'T20 Aggregate'!$B36:$E36)+'[1]Age distribution'!I47*SUMPRODUCT('[1]Age by Underwriting Class'!$H11:$K11,'WL Aggregate'!$B36:$E36)</f>
        <v>4375347762.1070843</v>
      </c>
      <c r="H16" s="20">
        <f>'[1]Age distribution'!AG47*SUMPRODUCT('[1]Age by Underwriting Class'!$H11:$K11,'T20 Aggregate'!$B36:$E36)+'[1]Age distribution'!J47*SUMPRODUCT('[1]Age by Underwriting Class'!$H11:$K11,'WL Aggregate'!$B36:$E36)</f>
        <v>4724854768.6940546</v>
      </c>
      <c r="I16" s="20">
        <f>'[1]Age distribution'!AH47*SUMPRODUCT('[1]Age by Underwriting Class'!$H11:$K11,'T20 Aggregate'!$B36:$E36)+'[1]Age distribution'!K47*SUMPRODUCT('[1]Age by Underwriting Class'!$H11:$K11,'WL Aggregate'!$B36:$E36)</f>
        <v>5079024940.9243422</v>
      </c>
      <c r="J16" s="20">
        <f>'[1]Age distribution'!AI47*SUMPRODUCT('[1]Age by Underwriting Class'!$H11:$K11,'T20 Aggregate'!$B36:$E36)+'[1]Age distribution'!L47*SUMPRODUCT('[1]Age by Underwriting Class'!$H11:$K11,'WL Aggregate'!$B36:$E36)</f>
        <v>5438600781.3520756</v>
      </c>
      <c r="K16" s="20">
        <f>'[1]Age distribution'!AJ47*SUMPRODUCT('[1]Age by Underwriting Class'!$H11:$K11,'T20 Aggregate'!$B36:$E36)+'[1]Age distribution'!M47*SUMPRODUCT('[1]Age by Underwriting Class'!$H11:$K11,'WL Aggregate'!$B36:$E36)</f>
        <v>5804148293.910079</v>
      </c>
      <c r="L16" s="20">
        <f>'[1]Age distribution'!AK47*SUMPRODUCT('[1]Age by Underwriting Class'!$H11:$K11,'T20 Aggregate'!$B36:$E36)+'[1]Age distribution'!N47*SUMPRODUCT('[1]Age by Underwriting Class'!$H11:$K11,'WL Aggregate'!$B36:$E36)</f>
        <v>6176108417.5760622</v>
      </c>
      <c r="M16" s="20">
        <f>'[1]Age distribution'!AL47*SUMPRODUCT('[1]Age by Underwriting Class'!$H11:$K11,'T20 Aggregate'!$B36:$E36)+'[1]Age distribution'!O47*SUMPRODUCT('[1]Age by Underwriting Class'!$H11:$K11,'WL Aggregate'!$B36:$E36)</f>
        <v>6554831243.8656921</v>
      </c>
      <c r="N16" s="20">
        <f>'[1]Age distribution'!AM47*SUMPRODUCT('[1]Age by Underwriting Class'!$H11:$K11,'T20 Aggregate'!$B36:$E36)+'[1]Age distribution'!P47*SUMPRODUCT('[1]Age by Underwriting Class'!$H11:$K11,'WL Aggregate'!$B36:$E36)</f>
        <v>6940599446.1696978</v>
      </c>
      <c r="O16" s="20">
        <f>'[1]Age distribution'!AN47*SUMPRODUCT('[1]Age by Underwriting Class'!$H11:$K11,'T20 Aggregate'!$B36:$E36)+'[1]Age distribution'!Q47*SUMPRODUCT('[1]Age by Underwriting Class'!$H11:$K11,'WL Aggregate'!$B36:$E36)</f>
        <v>7333644725.6687164</v>
      </c>
      <c r="P16" s="20">
        <f>'[1]Age distribution'!AO47*SUMPRODUCT('[1]Age by Underwriting Class'!$H11:$K11,'T20 Aggregate'!$B36:$E36)+'[1]Age distribution'!R47*SUMPRODUCT('[1]Age by Underwriting Class'!$H11:$K11,'WL Aggregate'!$B36:$E36)</f>
        <v>7734159607.9349251</v>
      </c>
      <c r="Q16" s="20">
        <f>'[1]Age distribution'!AP47*SUMPRODUCT('[1]Age by Underwriting Class'!$H11:$K11,'T20 Aggregate'!$B36:$E36)+'[1]Age distribution'!S47*SUMPRODUCT('[1]Age by Underwriting Class'!$H11:$K11,'WL Aggregate'!$B36:$E36)</f>
        <v>8142306067.2878675</v>
      </c>
      <c r="R16" s="20">
        <f>'[1]Age distribution'!AQ47*SUMPRODUCT('[1]Age by Underwriting Class'!$H11:$K11,'T20 Aggregate'!$B36:$E36)+'[1]Age distribution'!T47*SUMPRODUCT('[1]Age by Underwriting Class'!$H11:$K11,'WL Aggregate'!$B36:$E36)</f>
        <v>8558221939.3828049</v>
      </c>
      <c r="S16" s="20">
        <f>'[1]Age distribution'!AR47*SUMPRODUCT('[1]Age by Underwriting Class'!$H11:$K11,'T20 Aggregate'!$B36:$E36)+'[1]Age distribution'!U47*SUMPRODUCT('[1]Age by Underwriting Class'!$H11:$K11,'WL Aggregate'!$B36:$E36)</f>
        <v>8982025761.7768688</v>
      </c>
      <c r="T16" s="20">
        <f>'[1]Age distribution'!AS47*SUMPRODUCT('[1]Age by Underwriting Class'!$H11:$K11,'T20 Aggregate'!$B36:$E36)+'[1]Age distribution'!V47*SUMPRODUCT('[1]Age by Underwriting Class'!$H11:$K11,'WL Aggregate'!$B36:$E36)</f>
        <v>9413820477.797596</v>
      </c>
      <c r="U16" s="20">
        <f>'[1]Age distribution'!AT47*SUMPRODUCT('[1]Age by Underwriting Class'!$H11:$K11,'T20 Aggregate'!$B36:$E36)+'[1]Age distribution'!W47*SUMPRODUCT('[1]Age by Underwriting Class'!$H11:$K11,'WL Aggregate'!$B36:$E36)</f>
        <v>9853696305.6686707</v>
      </c>
    </row>
    <row r="17" spans="1:21" x14ac:dyDescent="0.15">
      <c r="A17">
        <v>36</v>
      </c>
      <c r="B17" s="20">
        <f>'[1]Age distribution'!AA48*SUMPRODUCT('[1]Age by Underwriting Class'!$H12:$K12,'T20 Aggregate'!$B37:$E37)+'[1]Age distribution'!D48*SUMPRODUCT('[1]Age by Underwriting Class'!$H12:$K12,'WL Aggregate'!$B37:$E37)</f>
        <v>2740873389.5144873</v>
      </c>
      <c r="C17" s="20">
        <f>'[1]Age distribution'!AB48*SUMPRODUCT('[1]Age by Underwriting Class'!$H12:$K12,'T20 Aggregate'!$B37:$E37)+'[1]Age distribution'!E48*SUMPRODUCT('[1]Age by Underwriting Class'!$H12:$K12,'WL Aggregate'!$B37:$E37)</f>
        <v>3107265441.4252772</v>
      </c>
      <c r="D17" s="20">
        <f>'[1]Age distribution'!AC48*SUMPRODUCT('[1]Age by Underwriting Class'!$H12:$K12,'T20 Aggregate'!$B37:$E37)+'[1]Age distribution'!F48*SUMPRODUCT('[1]Age by Underwriting Class'!$H12:$K12,'WL Aggregate'!$B37:$E37)</f>
        <v>3465905115.1372657</v>
      </c>
      <c r="E17" s="20">
        <f>'[1]Age distribution'!AD48*SUMPRODUCT('[1]Age by Underwriting Class'!$H12:$K12,'T20 Aggregate'!$B37:$E37)+'[1]Age distribution'!G48*SUMPRODUCT('[1]Age by Underwriting Class'!$H12:$K12,'WL Aggregate'!$B37:$E37)</f>
        <v>3821742015.481956</v>
      </c>
      <c r="F17" s="20">
        <f>'[1]Age distribution'!AE48*SUMPRODUCT('[1]Age by Underwriting Class'!$H12:$K12,'T20 Aggregate'!$B37:$E37)+'[1]Age distribution'!H48*SUMPRODUCT('[1]Age by Underwriting Class'!$H12:$K12,'WL Aggregate'!$B37:$E37)</f>
        <v>4177879779.6360316</v>
      </c>
      <c r="G17" s="20">
        <f>'[1]Age distribution'!AF48*SUMPRODUCT('[1]Age by Underwriting Class'!$H12:$K12,'T20 Aggregate'!$B37:$E37)+'[1]Age distribution'!I48*SUMPRODUCT('[1]Age by Underwriting Class'!$H12:$K12,'WL Aggregate'!$B37:$E37)</f>
        <v>4536381677.6387959</v>
      </c>
      <c r="H17" s="20">
        <f>'[1]Age distribution'!AG48*SUMPRODUCT('[1]Age by Underwriting Class'!$H12:$K12,'T20 Aggregate'!$B37:$E37)+'[1]Age distribution'!J48*SUMPRODUCT('[1]Age by Underwriting Class'!$H12:$K12,'WL Aggregate'!$B37:$E37)</f>
        <v>4898682895.8377981</v>
      </c>
      <c r="I17" s="20">
        <f>'[1]Age distribution'!AH48*SUMPRODUCT('[1]Age by Underwriting Class'!$H12:$K12,'T20 Aggregate'!$B37:$E37)+'[1]Age distribution'!K48*SUMPRODUCT('[1]Age by Underwriting Class'!$H12:$K12,'WL Aggregate'!$B37:$E37)</f>
        <v>5265818668.796196</v>
      </c>
      <c r="J17" s="20">
        <f>'[1]Age distribution'!AI48*SUMPRODUCT('[1]Age by Underwriting Class'!$H12:$K12,'T20 Aggregate'!$B37:$E37)+'[1]Age distribution'!L48*SUMPRODUCT('[1]Age by Underwriting Class'!$H12:$K12,'WL Aggregate'!$B37:$E37)</f>
        <v>5638558449.9552069</v>
      </c>
      <c r="K17" s="20">
        <f>'[1]Age distribution'!AJ48*SUMPRODUCT('[1]Age by Underwriting Class'!$H12:$K12,'T20 Aggregate'!$B37:$E37)+'[1]Age distribution'!M48*SUMPRODUCT('[1]Age by Underwriting Class'!$H12:$K12,'WL Aggregate'!$B37:$E37)</f>
        <v>6017488787.6996555</v>
      </c>
      <c r="L17" s="20">
        <f>'[1]Age distribution'!AK48*SUMPRODUCT('[1]Age by Underwriting Class'!$H12:$K12,'T20 Aggregate'!$B37:$E37)+'[1]Age distribution'!N48*SUMPRODUCT('[1]Age by Underwriting Class'!$H12:$K12,'WL Aggregate'!$B37:$E37)</f>
        <v>6403066625.9307804</v>
      </c>
      <c r="M17" s="20">
        <f>'[1]Age distribution'!AL48*SUMPRODUCT('[1]Age by Underwriting Class'!$H12:$K12,'T20 Aggregate'!$B37:$E37)+'[1]Age distribution'!O48*SUMPRODUCT('[1]Age by Underwriting Class'!$H12:$K12,'WL Aggregate'!$B37:$E37)</f>
        <v>6795654763.564189</v>
      </c>
      <c r="N17" s="20">
        <f>'[1]Age distribution'!AM48*SUMPRODUCT('[1]Age by Underwriting Class'!$H12:$K12,'T20 Aggregate'!$B37:$E37)+'[1]Age distribution'!P48*SUMPRODUCT('[1]Age by Underwriting Class'!$H12:$K12,'WL Aggregate'!$B37:$E37)</f>
        <v>7195546134.2901764</v>
      </c>
      <c r="O17" s="20">
        <f>'[1]Age distribution'!AN48*SUMPRODUCT('[1]Age by Underwriting Class'!$H12:$K12,'T20 Aggregate'!$B37:$E37)+'[1]Age distribution'!Q48*SUMPRODUCT('[1]Age by Underwriting Class'!$H12:$K12,'WL Aggregate'!$B37:$E37)</f>
        <v>7602980849.4319725</v>
      </c>
      <c r="P17" s="20">
        <f>'[1]Age distribution'!AO48*SUMPRODUCT('[1]Age by Underwriting Class'!$H12:$K12,'T20 Aggregate'!$B37:$E37)+'[1]Age distribution'!R48*SUMPRODUCT('[1]Age by Underwriting Class'!$H12:$K12,'WL Aggregate'!$B37:$E37)</f>
        <v>8018158422.7329483</v>
      </c>
      <c r="Q17" s="20">
        <f>'[1]Age distribution'!AP48*SUMPRODUCT('[1]Age by Underwriting Class'!$H12:$K12,'T20 Aggregate'!$B37:$E37)+'[1]Age distribution'!S48*SUMPRODUCT('[1]Age by Underwriting Class'!$H12:$K12,'WL Aggregate'!$B37:$E37)</f>
        <v>8441246707.75383</v>
      </c>
      <c r="R17" s="20">
        <f>'[1]Age distribution'!AQ48*SUMPRODUCT('[1]Age by Underwriting Class'!$H12:$K12,'T20 Aggregate'!$B37:$E37)+'[1]Age distribution'!T48*SUMPRODUCT('[1]Age by Underwriting Class'!$H12:$K12,'WL Aggregate'!$B37:$E37)</f>
        <v>8872388543.2211304</v>
      </c>
      <c r="S17" s="20">
        <f>'[1]Age distribution'!AR48*SUMPRODUCT('[1]Age by Underwriting Class'!$H12:$K12,'T20 Aggregate'!$B37:$E37)+'[1]Age distribution'!U48*SUMPRODUCT('[1]Age by Underwriting Class'!$H12:$K12,'WL Aggregate'!$B37:$E37)</f>
        <v>9311706769.2930946</v>
      </c>
      <c r="T17" s="20">
        <f>'[1]Age distribution'!AS48*SUMPRODUCT('[1]Age by Underwriting Class'!$H12:$K12,'T20 Aggregate'!$B37:$E37)+'[1]Age distribution'!V48*SUMPRODUCT('[1]Age by Underwriting Class'!$H12:$K12,'WL Aggregate'!$B37:$E37)</f>
        <v>9759308065.8689175</v>
      </c>
      <c r="U17" s="20">
        <f>'[1]Age distribution'!AT48*SUMPRODUCT('[1]Age by Underwriting Class'!$H12:$K12,'T20 Aggregate'!$B37:$E37)+'[1]Age distribution'!W48*SUMPRODUCT('[1]Age by Underwriting Class'!$H12:$K12,'WL Aggregate'!$B37:$E37)</f>
        <v>10215285925.856178</v>
      </c>
    </row>
    <row r="18" spans="1:21" x14ac:dyDescent="0.15">
      <c r="A18">
        <v>37</v>
      </c>
      <c r="B18" s="20">
        <f>'[1]Age distribution'!AA49*SUMPRODUCT('[1]Age by Underwriting Class'!$H13:$K13,'T20 Aggregate'!$B38:$E38)+'[1]Age distribution'!D49*SUMPRODUCT('[1]Age by Underwriting Class'!$H13:$K13,'WL Aggregate'!$B38:$E38)</f>
        <v>2844817135.0080667</v>
      </c>
      <c r="C18" s="20">
        <f>'[1]Age distribution'!AB49*SUMPRODUCT('[1]Age by Underwriting Class'!$H13:$K13,'T20 Aggregate'!$B38:$E38)+'[1]Age distribution'!E49*SUMPRODUCT('[1]Age by Underwriting Class'!$H13:$K13,'WL Aggregate'!$B38:$E38)</f>
        <v>3224946901.2665229</v>
      </c>
      <c r="D18" s="20">
        <f>'[1]Age distribution'!AC49*SUMPRODUCT('[1]Age by Underwriting Class'!$H13:$K13,'T20 Aggregate'!$B38:$E38)+'[1]Age distribution'!F49*SUMPRODUCT('[1]Age by Underwriting Class'!$H13:$K13,'WL Aggregate'!$B38:$E38)</f>
        <v>3597038625.0940623</v>
      </c>
      <c r="E18" s="20">
        <f>'[1]Age distribution'!AD49*SUMPRODUCT('[1]Age by Underwriting Class'!$H13:$K13,'T20 Aggregate'!$B38:$E38)+'[1]Age distribution'!G49*SUMPRODUCT('[1]Age by Underwriting Class'!$H13:$K13,'WL Aggregate'!$B38:$E38)</f>
        <v>3966225921.9026508</v>
      </c>
      <c r="F18" s="20">
        <f>'[1]Age distribution'!AE49*SUMPRODUCT('[1]Age by Underwriting Class'!$H13:$K13,'T20 Aggregate'!$B38:$E38)+'[1]Age distribution'!H49*SUMPRODUCT('[1]Age by Underwriting Class'!$H13:$K13,'WL Aggregate'!$B38:$E38)</f>
        <v>4335727812.2375183</v>
      </c>
      <c r="G18" s="20">
        <f>'[1]Age distribution'!AF49*SUMPRODUCT('[1]Age by Underwriting Class'!$H13:$K13,'T20 Aggregate'!$B38:$E38)+'[1]Age distribution'!I49*SUMPRODUCT('[1]Age by Underwriting Class'!$H13:$K13,'WL Aggregate'!$B38:$E38)</f>
        <v>4707684271.9620714</v>
      </c>
      <c r="H18" s="20">
        <f>'[1]Age distribution'!AG49*SUMPRODUCT('[1]Age by Underwriting Class'!$H13:$K13,'T20 Aggregate'!$B38:$E38)+'[1]Age distribution'!J49*SUMPRODUCT('[1]Age by Underwriting Class'!$H13:$K13,'WL Aggregate'!$B38:$E38)</f>
        <v>5083583843.0920124</v>
      </c>
      <c r="I18" s="20">
        <f>'[1]Age distribution'!AH49*SUMPRODUCT('[1]Age by Underwriting Class'!$H13:$K13,'T20 Aggregate'!$B38:$E38)+'[1]Age distribution'!K49*SUMPRODUCT('[1]Age by Underwriting Class'!$H13:$K13,'WL Aggregate'!$B38:$E38)</f>
        <v>5464500246.922142</v>
      </c>
      <c r="J18" s="20">
        <f>'[1]Age distribution'!AI49*SUMPRODUCT('[1]Age by Underwriting Class'!$H13:$K13,'T20 Aggregate'!$B38:$E38)+'[1]Age distribution'!L49*SUMPRODUCT('[1]Age by Underwriting Class'!$H13:$K13,'WL Aggregate'!$B38:$E38)</f>
        <v>5851231542.7277155</v>
      </c>
      <c r="K18" s="20">
        <f>'[1]Age distribution'!AJ49*SUMPRODUCT('[1]Age by Underwriting Class'!$H13:$K13,'T20 Aggregate'!$B38:$E38)+'[1]Age distribution'!M49*SUMPRODUCT('[1]Age by Underwriting Class'!$H13:$K13,'WL Aggregate'!$B38:$E38)</f>
        <v>6244386084.8987684</v>
      </c>
      <c r="L18" s="20">
        <f>'[1]Age distribution'!AK49*SUMPRODUCT('[1]Age by Underwriting Class'!$H13:$K13,'T20 Aggregate'!$B38:$E38)+'[1]Age distribution'!N49*SUMPRODUCT('[1]Age by Underwriting Class'!$H13:$K13,'WL Aggregate'!$B38:$E38)</f>
        <v>6644437805.0588694</v>
      </c>
      <c r="M18" s="20">
        <f>'[1]Age distribution'!AL49*SUMPRODUCT('[1]Age by Underwriting Class'!$H13:$K13,'T20 Aggregate'!$B38:$E38)+'[1]Age distribution'!O49*SUMPRODUCT('[1]Age by Underwriting Class'!$H13:$K13,'WL Aggregate'!$B38:$E38)</f>
        <v>7051762989.8345261</v>
      </c>
      <c r="N18" s="20">
        <f>'[1]Age distribution'!AM49*SUMPRODUCT('[1]Age by Underwriting Class'!$H13:$K13,'T20 Aggregate'!$B38:$E38)+'[1]Age distribution'!P49*SUMPRODUCT('[1]Age by Underwriting Class'!$H13:$K13,'WL Aggregate'!$B38:$E38)</f>
        <v>7466665463.2598562</v>
      </c>
      <c r="O18" s="20">
        <f>'[1]Age distribution'!AN49*SUMPRODUCT('[1]Age by Underwriting Class'!$H13:$K13,'T20 Aggregate'!$B38:$E38)+'[1]Age distribution'!Q49*SUMPRODUCT('[1]Age by Underwriting Class'!$H13:$K13,'WL Aggregate'!$B38:$E38)</f>
        <v>7889394263.2341404</v>
      </c>
      <c r="P18" s="20">
        <f>'[1]Age distribution'!AO49*SUMPRODUCT('[1]Age by Underwriting Class'!$H13:$K13,'T20 Aggregate'!$B38:$E38)+'[1]Age distribution'!R49*SUMPRODUCT('[1]Age by Underwriting Class'!$H13:$K13,'WL Aggregate'!$B38:$E38)</f>
        <v>8320156320.7877846</v>
      </c>
      <c r="Q18" s="20">
        <f>'[1]Age distribution'!AP49*SUMPRODUCT('[1]Age by Underwriting Class'!$H13:$K13,'T20 Aggregate'!$B38:$E38)+'[1]Age distribution'!S49*SUMPRODUCT('[1]Age by Underwriting Class'!$H13:$K13,'WL Aggregate'!$B38:$E38)</f>
        <v>8759125729.7435532</v>
      </c>
      <c r="R18" s="20">
        <f>'[1]Age distribution'!AQ49*SUMPRODUCT('[1]Age by Underwriting Class'!$H13:$K13,'T20 Aggregate'!$B38:$E38)+'[1]Age distribution'!T49*SUMPRODUCT('[1]Age by Underwriting Class'!$H13:$K13,'WL Aggregate'!$B38:$E38)</f>
        <v>9206450639.1179447</v>
      </c>
      <c r="S18" s="20">
        <f>'[1]Age distribution'!AR49*SUMPRODUCT('[1]Age by Underwriting Class'!$H13:$K13,'T20 Aggregate'!$B38:$E38)+'[1]Age distribution'!U49*SUMPRODUCT('[1]Age by Underwriting Class'!$H13:$K13,'WL Aggregate'!$B38:$E38)</f>
        <v>9662258455.8759708</v>
      </c>
      <c r="T18" s="20">
        <f>'[1]Age distribution'!AS49*SUMPRODUCT('[1]Age by Underwriting Class'!$H13:$K13,'T20 Aggregate'!$B38:$E38)+'[1]Age distribution'!V49*SUMPRODUCT('[1]Age by Underwriting Class'!$H13:$K13,'WL Aggregate'!$B38:$E38)</f>
        <v>10126659825.936504</v>
      </c>
      <c r="U18" s="20">
        <f>'[1]Age distribution'!AT49*SUMPRODUCT('[1]Age by Underwriting Class'!$H13:$K13,'T20 Aggregate'!$B38:$E38)+'[1]Age distribution'!W49*SUMPRODUCT('[1]Age by Underwriting Class'!$H13:$K13,'WL Aggregate'!$B38:$E38)</f>
        <v>10599751717.976364</v>
      </c>
    </row>
    <row r="19" spans="1:21" x14ac:dyDescent="0.15">
      <c r="A19">
        <v>38</v>
      </c>
      <c r="B19" s="20">
        <f>'[1]Age distribution'!AA50*SUMPRODUCT('[1]Age by Underwriting Class'!$H14:$K14,'T20 Aggregate'!$B39:$E39)+'[1]Age distribution'!D50*SUMPRODUCT('[1]Age by Underwriting Class'!$H14:$K14,'WL Aggregate'!$B39:$E39)</f>
        <v>2943970102.4556684</v>
      </c>
      <c r="C19" s="20">
        <f>'[1]Age distribution'!AB50*SUMPRODUCT('[1]Age by Underwriting Class'!$H14:$K14,'T20 Aggregate'!$B39:$E39)+'[1]Age distribution'!E50*SUMPRODUCT('[1]Age by Underwriting Class'!$H14:$K14,'WL Aggregate'!$B39:$E39)</f>
        <v>3337194428.2115822</v>
      </c>
      <c r="D19" s="20">
        <f>'[1]Age distribution'!AC50*SUMPRODUCT('[1]Age by Underwriting Class'!$H14:$K14,'T20 Aggregate'!$B39:$E39)+'[1]Age distribution'!F50*SUMPRODUCT('[1]Age by Underwriting Class'!$H14:$K14,'WL Aggregate'!$B39:$E39)</f>
        <v>3722108742.8371911</v>
      </c>
      <c r="E19" s="20">
        <f>'[1]Age distribution'!AD50*SUMPRODUCT('[1]Age by Underwriting Class'!$H14:$K14,'T20 Aggregate'!$B39:$E39)+'[1]Age distribution'!G50*SUMPRODUCT('[1]Age by Underwriting Class'!$H14:$K14,'WL Aggregate'!$B39:$E39)</f>
        <v>4104021956.5303488</v>
      </c>
      <c r="F19" s="20">
        <f>'[1]Age distribution'!AE50*SUMPRODUCT('[1]Age by Underwriting Class'!$H14:$K14,'T20 Aggregate'!$B39:$E39)+'[1]Age distribution'!H50*SUMPRODUCT('[1]Age by Underwriting Class'!$H14:$K14,'WL Aggregate'!$B39:$E39)</f>
        <v>4486263007.9879103</v>
      </c>
      <c r="G19" s="20">
        <f>'[1]Age distribution'!AF50*SUMPRODUCT('[1]Age by Underwriting Class'!$H14:$K14,'T20 Aggregate'!$B39:$E39)+'[1]Age distribution'!I50*SUMPRODUCT('[1]Age by Underwriting Class'!$H14:$K14,'WL Aggregate'!$B39:$E39)</f>
        <v>4871044945.6704063</v>
      </c>
      <c r="H19" s="20">
        <f>'[1]Age distribution'!AG50*SUMPRODUCT('[1]Age by Underwriting Class'!$H14:$K14,'T20 Aggregate'!$B39:$E39)+'[1]Age distribution'!J50*SUMPRODUCT('[1]Age by Underwriting Class'!$H14:$K14,'WL Aggregate'!$B39:$E39)</f>
        <v>5259907140.0317774</v>
      </c>
      <c r="I19" s="20">
        <f>'[1]Age distribution'!AH50*SUMPRODUCT('[1]Age by Underwriting Class'!$H14:$K14,'T20 Aggregate'!$B39:$E39)+'[1]Age distribution'!K50*SUMPRODUCT('[1]Age by Underwriting Class'!$H14:$K14,'WL Aggregate'!$B39:$E39)</f>
        <v>5653959976.1465187</v>
      </c>
      <c r="J19" s="20">
        <f>'[1]Age distribution'!AI50*SUMPRODUCT('[1]Age by Underwriting Class'!$H14:$K14,'T20 Aggregate'!$B39:$E39)+'[1]Age distribution'!L50*SUMPRODUCT('[1]Age by Underwriting Class'!$H14:$K14,'WL Aggregate'!$B39:$E39)</f>
        <v>6054028764.1878452</v>
      </c>
      <c r="K19" s="20">
        <f>'[1]Age distribution'!AJ50*SUMPRODUCT('[1]Age by Underwriting Class'!$H14:$K14,'T20 Aggregate'!$B39:$E39)+'[1]Age distribution'!M50*SUMPRODUCT('[1]Age by Underwriting Class'!$H14:$K14,'WL Aggregate'!$B39:$E39)</f>
        <v>6460742631.6937599</v>
      </c>
      <c r="L19" s="20">
        <f>'[1]Age distribution'!AK50*SUMPRODUCT('[1]Age by Underwriting Class'!$H14:$K14,'T20 Aggregate'!$B39:$E39)+'[1]Age distribution'!N50*SUMPRODUCT('[1]Age by Underwriting Class'!$H14:$K14,'WL Aggregate'!$B39:$E39)</f>
        <v>6874591693.3743715</v>
      </c>
      <c r="M19" s="20">
        <f>'[1]Age distribution'!AL50*SUMPRODUCT('[1]Age by Underwriting Class'!$H14:$K14,'T20 Aggregate'!$B39:$E39)+'[1]Age distribution'!O50*SUMPRODUCT('[1]Age by Underwriting Class'!$H14:$K14,'WL Aggregate'!$B39:$E39)</f>
        <v>7295965084.7118835</v>
      </c>
      <c r="N19" s="20">
        <f>'[1]Age distribution'!AM50*SUMPRODUCT('[1]Age by Underwriting Class'!$H14:$K14,'T20 Aggregate'!$B39:$E39)+'[1]Age distribution'!P50*SUMPRODUCT('[1]Age by Underwriting Class'!$H14:$K14,'WL Aggregate'!$B39:$E39)</f>
        <v>7725177004.2552004</v>
      </c>
      <c r="O19" s="20">
        <f>'[1]Age distribution'!AN50*SUMPRODUCT('[1]Age by Underwriting Class'!$H14:$K14,'T20 Aggregate'!$B39:$E39)+'[1]Age distribution'!Q50*SUMPRODUCT('[1]Age by Underwriting Class'!$H14:$K14,'WL Aggregate'!$B39:$E39)</f>
        <v>8162484993.6659107</v>
      </c>
      <c r="P19" s="20">
        <f>'[1]Age distribution'!AO50*SUMPRODUCT('[1]Age by Underwriting Class'!$H14:$K14,'T20 Aggregate'!$B39:$E39)+'[1]Age distribution'!R50*SUMPRODUCT('[1]Age by Underwriting Class'!$H14:$K14,'WL Aggregate'!$B39:$E39)</f>
        <v>8608103049.9362698</v>
      </c>
      <c r="Q19" s="20">
        <f>'[1]Age distribution'!AP50*SUMPRODUCT('[1]Age by Underwriting Class'!$H14:$K14,'T20 Aggregate'!$B39:$E39)+'[1]Age distribution'!S50*SUMPRODUCT('[1]Age by Underwriting Class'!$H14:$K14,'WL Aggregate'!$B39:$E39)</f>
        <v>9062211211.5765476</v>
      </c>
      <c r="R19" s="20">
        <f>'[1]Age distribution'!AQ50*SUMPRODUCT('[1]Age by Underwriting Class'!$H14:$K14,'T20 Aggregate'!$B39:$E39)+'[1]Age distribution'!T50*SUMPRODUCT('[1]Age by Underwriting Class'!$H14:$K14,'WL Aggregate'!$B39:$E39)</f>
        <v>9524962686.3675003</v>
      </c>
      <c r="S19" s="20">
        <f>'[1]Age distribution'!AR50*SUMPRODUCT('[1]Age by Underwriting Class'!$H14:$K14,'T20 Aggregate'!$B39:$E39)+'[1]Age distribution'!U50*SUMPRODUCT('[1]Age by Underwriting Class'!$H14:$K14,'WL Aggregate'!$B39:$E39)</f>
        <v>9996489231.7707767</v>
      </c>
      <c r="T19" s="20">
        <f>'[1]Age distribution'!AS50*SUMPRODUCT('[1]Age by Underwriting Class'!$H14:$K14,'T20 Aggregate'!$B39:$E39)+'[1]Age distribution'!V50*SUMPRODUCT('[1]Age by Underwriting Class'!$H14:$K14,'WL Aggregate'!$B39:$E39)</f>
        <v>10476905271.871542</v>
      </c>
      <c r="U19" s="20">
        <f>'[1]Age distribution'!AT50*SUMPRODUCT('[1]Age by Underwriting Class'!$H14:$K14,'T20 Aggregate'!$B39:$E39)+'[1]Age distribution'!W50*SUMPRODUCT('[1]Age by Underwriting Class'!$H14:$K14,'WL Aggregate'!$B39:$E39)</f>
        <v>10966311086.483513</v>
      </c>
    </row>
    <row r="20" spans="1:21" x14ac:dyDescent="0.15">
      <c r="A20">
        <v>39</v>
      </c>
      <c r="B20" s="20">
        <f>'[1]Age distribution'!AA51*SUMPRODUCT('[1]Age by Underwriting Class'!$H15:$K15,'T20 Aggregate'!$B40:$E40)+'[1]Age distribution'!D51*SUMPRODUCT('[1]Age by Underwriting Class'!$H15:$K15,'WL Aggregate'!$B40:$E40)</f>
        <v>3054726517.296277</v>
      </c>
      <c r="C20" s="20">
        <f>'[1]Age distribution'!AB51*SUMPRODUCT('[1]Age by Underwriting Class'!$H15:$K15,'T20 Aggregate'!$B40:$E40)+'[1]Age distribution'!E51*SUMPRODUCT('[1]Age by Underwriting Class'!$H15:$K15,'WL Aggregate'!$B40:$E40)</f>
        <v>3462549239.4811521</v>
      </c>
      <c r="D20" s="20">
        <f>'[1]Age distribution'!AC51*SUMPRODUCT('[1]Age by Underwriting Class'!$H15:$K15,'T20 Aggregate'!$B40:$E40)+'[1]Age distribution'!F51*SUMPRODUCT('[1]Age by Underwriting Class'!$H15:$K15,'WL Aggregate'!$B40:$E40)</f>
        <v>3861759668.8851876</v>
      </c>
      <c r="E20" s="20">
        <f>'[1]Age distribution'!AD51*SUMPRODUCT('[1]Age by Underwriting Class'!$H15:$K15,'T20 Aggregate'!$B40:$E40)+'[1]Age distribution'!G51*SUMPRODUCT('[1]Age by Underwriting Class'!$H15:$K15,'WL Aggregate'!$B40:$E40)</f>
        <v>4257861852.832366</v>
      </c>
      <c r="F20" s="20">
        <f>'[1]Age distribution'!AE51*SUMPRODUCT('[1]Age by Underwriting Class'!$H15:$K15,'T20 Aggregate'!$B40:$E40)+'[1]Age distribution'!H51*SUMPRODUCT('[1]Age by Underwriting Class'!$H15:$K15,'WL Aggregate'!$B40:$E40)</f>
        <v>4654307090.260375</v>
      </c>
      <c r="G20" s="20">
        <f>'[1]Age distribution'!AF51*SUMPRODUCT('[1]Age by Underwriting Class'!$H15:$K15,'T20 Aggregate'!$B40:$E40)+'[1]Age distribution'!I51*SUMPRODUCT('[1]Age by Underwriting Class'!$H15:$K15,'WL Aggregate'!$B40:$E40)</f>
        <v>5053389773.6156998</v>
      </c>
      <c r="H20" s="20">
        <f>'[1]Age distribution'!AG51*SUMPRODUCT('[1]Age by Underwriting Class'!$H15:$K15,'T20 Aggregate'!$B40:$E40)+'[1]Age distribution'!J51*SUMPRODUCT('[1]Age by Underwriting Class'!$H15:$K15,'WL Aggregate'!$B40:$E40)</f>
        <v>5456705855.2712154</v>
      </c>
      <c r="I20" s="20">
        <f>'[1]Age distribution'!AH51*SUMPRODUCT('[1]Age by Underwriting Class'!$H15:$K15,'T20 Aggregate'!$B40:$E40)+'[1]Age distribution'!K51*SUMPRODUCT('[1]Age by Underwriting Class'!$H15:$K15,'WL Aggregate'!$B40:$E40)</f>
        <v>5865406534.2056351</v>
      </c>
      <c r="J20" s="20">
        <f>'[1]Age distribution'!AI51*SUMPRODUCT('[1]Age by Underwriting Class'!$H15:$K15,'T20 Aggregate'!$B40:$E40)+'[1]Age distribution'!L51*SUMPRODUCT('[1]Age by Underwriting Class'!$H15:$K15,'WL Aggregate'!$B40:$E40)</f>
        <v>6280347456.1317444</v>
      </c>
      <c r="K20" s="20">
        <f>'[1]Age distribution'!AJ51*SUMPRODUCT('[1]Age by Underwriting Class'!$H15:$K15,'T20 Aggregate'!$B40:$E40)+'[1]Age distribution'!M51*SUMPRODUCT('[1]Age by Underwriting Class'!$H15:$K15,'WL Aggregate'!$B40:$E40)</f>
        <v>6702180873.1338549</v>
      </c>
      <c r="L20" s="20">
        <f>'[1]Age distribution'!AK51*SUMPRODUCT('[1]Age by Underwriting Class'!$H15:$K15,'T20 Aggregate'!$B40:$E40)+'[1]Age distribution'!N51*SUMPRODUCT('[1]Age by Underwriting Class'!$H15:$K15,'WL Aggregate'!$B40:$E40)</f>
        <v>7131414914.8389692</v>
      </c>
      <c r="M20" s="20">
        <f>'[1]Age distribution'!AL51*SUMPRODUCT('[1]Age by Underwriting Class'!$H15:$K15,'T20 Aggregate'!$B40:$E40)+'[1]Age distribution'!O51*SUMPRODUCT('[1]Age by Underwriting Class'!$H15:$K15,'WL Aggregate'!$B40:$E40)</f>
        <v>7568453019.9999895</v>
      </c>
      <c r="N20" s="20">
        <f>'[1]Age distribution'!AM51*SUMPRODUCT('[1]Age by Underwriting Class'!$H15:$K15,'T20 Aggregate'!$B40:$E40)+'[1]Age distribution'!P51*SUMPRODUCT('[1]Age by Underwriting Class'!$H15:$K15,'WL Aggregate'!$B40:$E40)</f>
        <v>8013620936.0147514</v>
      </c>
      <c r="O20" s="20">
        <f>'[1]Age distribution'!AN51*SUMPRODUCT('[1]Age by Underwriting Class'!$H15:$K15,'T20 Aggregate'!$B40:$E40)+'[1]Age distribution'!Q51*SUMPRODUCT('[1]Age by Underwriting Class'!$H15:$K15,'WL Aggregate'!$B40:$E40)</f>
        <v>8467185670.8831005</v>
      </c>
      <c r="P20" s="20">
        <f>'[1]Age distribution'!AO51*SUMPRODUCT('[1]Age by Underwriting Class'!$H15:$K15,'T20 Aggregate'!$B40:$E40)+'[1]Age distribution'!R51*SUMPRODUCT('[1]Age by Underwriting Class'!$H15:$K15,'WL Aggregate'!$B40:$E40)</f>
        <v>8929369087.3845253</v>
      </c>
      <c r="Q20" s="20">
        <f>'[1]Age distribution'!AP51*SUMPRODUCT('[1]Age by Underwriting Class'!$H15:$K15,'T20 Aggregate'!$B40:$E40)+'[1]Age distribution'!S51*SUMPRODUCT('[1]Age by Underwriting Class'!$H15:$K15,'WL Aggregate'!$B40:$E40)</f>
        <v>9400357841.620512</v>
      </c>
      <c r="R20" s="20">
        <f>'[1]Age distribution'!AQ51*SUMPRODUCT('[1]Age by Underwriting Class'!$H15:$K15,'T20 Aggregate'!$B40:$E40)+'[1]Age distribution'!T51*SUMPRODUCT('[1]Age by Underwriting Class'!$H15:$K15,'WL Aggregate'!$B40:$E40)</f>
        <v>9880310772.7584667</v>
      </c>
      <c r="S20" s="20">
        <f>'[1]Age distribution'!AR51*SUMPRODUCT('[1]Age by Underwriting Class'!$H15:$K15,'T20 Aggregate'!$B40:$E40)+'[1]Age distribution'!U51*SUMPRODUCT('[1]Age by Underwriting Class'!$H15:$K15,'WL Aggregate'!$B40:$E40)</f>
        <v>10369364481.207367</v>
      </c>
      <c r="T20" s="20">
        <f>'[1]Age distribution'!AS51*SUMPRODUCT('[1]Age by Underwriting Class'!$H15:$K15,'T20 Aggregate'!$B40:$E40)+'[1]Age distribution'!V51*SUMPRODUCT('[1]Age by Underwriting Class'!$H15:$K15,'WL Aggregate'!$B40:$E40)</f>
        <v>10867637596.88489</v>
      </c>
      <c r="U20" s="20">
        <f>'[1]Age distribution'!AT51*SUMPRODUCT('[1]Age by Underwriting Class'!$H15:$K15,'T20 Aggregate'!$B40:$E40)+'[1]Age distribution'!W51*SUMPRODUCT('[1]Age by Underwriting Class'!$H15:$K15,'WL Aggregate'!$B40:$E40)</f>
        <v>11375234085.542906</v>
      </c>
    </row>
    <row r="21" spans="1:21" x14ac:dyDescent="0.15">
      <c r="A21">
        <v>40</v>
      </c>
      <c r="B21" s="20">
        <f>'[1]Age distribution'!AA52*SUMPRODUCT('[1]Age by Underwriting Class'!$H16:$K16,'T20 Aggregate'!$B41:$E41)+'[1]Age distribution'!D52*SUMPRODUCT('[1]Age by Underwriting Class'!$H16:$K16,'WL Aggregate'!$B41:$E41)</f>
        <v>3164516924.3143892</v>
      </c>
      <c r="C21" s="20">
        <f>'[1]Age distribution'!AB52*SUMPRODUCT('[1]Age by Underwriting Class'!$H16:$K16,'T20 Aggregate'!$B41:$E41)+'[1]Age distribution'!E52*SUMPRODUCT('[1]Age by Underwriting Class'!$H16:$K16,'WL Aggregate'!$B41:$E41)</f>
        <v>3586793455.9363871</v>
      </c>
      <c r="D21" s="20">
        <f>'[1]Age distribution'!AC52*SUMPRODUCT('[1]Age by Underwriting Class'!$H16:$K16,'T20 Aggregate'!$B41:$E41)+'[1]Age distribution'!F52*SUMPRODUCT('[1]Age by Underwriting Class'!$H16:$K16,'WL Aggregate'!$B41:$E41)</f>
        <v>4000158964.7544842</v>
      </c>
      <c r="E21" s="20">
        <f>'[1]Age distribution'!AD52*SUMPRODUCT('[1]Age by Underwriting Class'!$H16:$K16,'T20 Aggregate'!$B41:$E41)+'[1]Age distribution'!G52*SUMPRODUCT('[1]Age by Underwriting Class'!$H16:$K16,'WL Aggregate'!$B41:$E41)</f>
        <v>4410310527.3611774</v>
      </c>
      <c r="F21" s="20">
        <f>'[1]Age distribution'!AE52*SUMPRODUCT('[1]Age by Underwriting Class'!$H16:$K16,'T20 Aggregate'!$B41:$E41)+'[1]Age distribution'!H52*SUMPRODUCT('[1]Age by Underwriting Class'!$H16:$K16,'WL Aggregate'!$B41:$E41)</f>
        <v>4820820481.2082052</v>
      </c>
      <c r="G21" s="20">
        <f>'[1]Age distribution'!AF52*SUMPRODUCT('[1]Age by Underwriting Class'!$H16:$K16,'T20 Aggregate'!$B41:$E41)+'[1]Age distribution'!I52*SUMPRODUCT('[1]Age by Underwriting Class'!$H16:$K16,'WL Aggregate'!$B41:$E41)</f>
        <v>5234063684.0559483</v>
      </c>
      <c r="H21" s="20">
        <f>'[1]Age distribution'!AG52*SUMPRODUCT('[1]Age by Underwriting Class'!$H16:$K16,'T20 Aggregate'!$B41:$E41)+'[1]Age distribution'!J52*SUMPRODUCT('[1]Age by Underwriting Class'!$H16:$K16,'WL Aggregate'!$B41:$E41)</f>
        <v>5651692059.0022755</v>
      </c>
      <c r="I21" s="20">
        <f>'[1]Age distribution'!AH52*SUMPRODUCT('[1]Age by Underwriting Class'!$H16:$K16,'T20 Aggregate'!$B41:$E41)+'[1]Age distribution'!K52*SUMPRODUCT('[1]Age by Underwriting Class'!$H16:$K16,'WL Aggregate'!$B41:$E41)</f>
        <v>6074897178.0611753</v>
      </c>
      <c r="J21" s="20">
        <f>'[1]Age distribution'!AI52*SUMPRODUCT('[1]Age by Underwriting Class'!$H16:$K16,'T20 Aggregate'!$B41:$E41)+'[1]Age distribution'!L52*SUMPRODUCT('[1]Age by Underwriting Class'!$H16:$K16,'WL Aggregate'!$B41:$E41)</f>
        <v>6504564694.8026209</v>
      </c>
      <c r="K21" s="20">
        <f>'[1]Age distribution'!AJ52*SUMPRODUCT('[1]Age by Underwriting Class'!$H16:$K16,'T20 Aggregate'!$B41:$E41)+'[1]Age distribution'!M52*SUMPRODUCT('[1]Age by Underwriting Class'!$H16:$K16,'WL Aggregate'!$B41:$E41)</f>
        <v>6941369736.0675001</v>
      </c>
      <c r="L21" s="20">
        <f>'[1]Age distribution'!AK52*SUMPRODUCT('[1]Age by Underwriting Class'!$H16:$K16,'T20 Aggregate'!$B41:$E41)+'[1]Age distribution'!N52*SUMPRODUCT('[1]Age by Underwriting Class'!$H16:$K16,'WL Aggregate'!$B41:$E41)</f>
        <v>7385838251.803834</v>
      </c>
      <c r="M21" s="20">
        <f>'[1]Age distribution'!AL52*SUMPRODUCT('[1]Age by Underwriting Class'!$H16:$K16,'T20 Aggregate'!$B41:$E41)+'[1]Age distribution'!O52*SUMPRODUCT('[1]Age by Underwriting Class'!$H16:$K16,'WL Aggregate'!$B41:$E41)</f>
        <v>7838387829.5322876</v>
      </c>
      <c r="N21" s="20">
        <f>'[1]Age distribution'!AM52*SUMPRODUCT('[1]Age by Underwriting Class'!$H16:$K16,'T20 Aggregate'!$B41:$E41)+'[1]Age distribution'!P52*SUMPRODUCT('[1]Age by Underwriting Class'!$H16:$K16,'WL Aggregate'!$B41:$E41)</f>
        <v>8299355640.7497721</v>
      </c>
      <c r="O21" s="20">
        <f>'[1]Age distribution'!AN52*SUMPRODUCT('[1]Age by Underwriting Class'!$H16:$K16,'T20 Aggregate'!$B41:$E41)+'[1]Age distribution'!Q52*SUMPRODUCT('[1]Age by Underwriting Class'!$H16:$K16,'WL Aggregate'!$B41:$E41)</f>
        <v>8769018057.5396614</v>
      </c>
      <c r="P21" s="20">
        <f>'[1]Age distribution'!AO52*SUMPRODUCT('[1]Age by Underwriting Class'!$H16:$K16,'T20 Aggregate'!$B41:$E41)+'[1]Age distribution'!R52*SUMPRODUCT('[1]Age by Underwriting Class'!$H16:$K16,'WL Aggregate'!$B41:$E41)</f>
        <v>9247604723.5029964</v>
      </c>
      <c r="Q21" s="20">
        <f>'[1]Age distribution'!AP52*SUMPRODUCT('[1]Age by Underwriting Class'!$H16:$K16,'T20 Aggregate'!$B41:$E41)+'[1]Age distribution'!S52*SUMPRODUCT('[1]Age by Underwriting Class'!$H16:$K16,'WL Aggregate'!$B41:$E41)</f>
        <v>9735308840.8497181</v>
      </c>
      <c r="R21" s="20">
        <f>'[1]Age distribution'!AQ52*SUMPRODUCT('[1]Age by Underwriting Class'!$H16:$K16,'T20 Aggregate'!$B41:$E41)+'[1]Age distribution'!T52*SUMPRODUCT('[1]Age by Underwriting Class'!$H16:$K16,'WL Aggregate'!$B41:$E41)</f>
        <v>10232294819.304045</v>
      </c>
      <c r="S21" s="20">
        <f>'[1]Age distribution'!AR52*SUMPRODUCT('[1]Age by Underwriting Class'!$H16:$K16,'T20 Aggregate'!$B41:$E41)+'[1]Age distribution'!U52*SUMPRODUCT('[1]Age by Underwriting Class'!$H16:$K16,'WL Aggregate'!$B41:$E41)</f>
        <v>10738704049.909092</v>
      </c>
      <c r="T21" s="20">
        <f>'[1]Age distribution'!AS52*SUMPRODUCT('[1]Age by Underwriting Class'!$H16:$K16,'T20 Aggregate'!$B41:$E41)+'[1]Age distribution'!V52*SUMPRODUCT('[1]Age by Underwriting Class'!$H16:$K16,'WL Aggregate'!$B41:$E41)</f>
        <v>11254659322.98394</v>
      </c>
      <c r="U21" s="20">
        <f>'[1]Age distribution'!AT52*SUMPRODUCT('[1]Age by Underwriting Class'!$H16:$K16,'T20 Aggregate'!$B41:$E41)+'[1]Age distribution'!W52*SUMPRODUCT('[1]Age by Underwriting Class'!$H16:$K16,'WL Aggregate'!$B41:$E41)</f>
        <v>11780268250.403376</v>
      </c>
    </row>
    <row r="22" spans="1:21" x14ac:dyDescent="0.15">
      <c r="A22">
        <v>41</v>
      </c>
      <c r="B22" s="20">
        <f>'[1]Age distribution'!AA53*SUMPRODUCT('[1]Age by Underwriting Class'!$H17:$K17,'T20 Aggregate'!$B42:$E42)+'[1]Age distribution'!D53*SUMPRODUCT('[1]Age by Underwriting Class'!$H17:$K17,'WL Aggregate'!$B42:$E42)</f>
        <v>3276772533.5625401</v>
      </c>
      <c r="C22" s="20">
        <f>'[1]Age distribution'!AB53*SUMPRODUCT('[1]Age by Underwriting Class'!$H17:$K17,'T20 Aggregate'!$B42:$E42)+'[1]Age distribution'!E53*SUMPRODUCT('[1]Age by Underwriting Class'!$H17:$K17,'WL Aggregate'!$B42:$E42)</f>
        <v>3713802080.6192374</v>
      </c>
      <c r="D22" s="20">
        <f>'[1]Age distribution'!AC53*SUMPRODUCT('[1]Age by Underwriting Class'!$H17:$K17,'T20 Aggregate'!$B42:$E42)+'[1]Age distribution'!F53*SUMPRODUCT('[1]Age by Underwriting Class'!$H17:$K17,'WL Aggregate'!$B42:$E42)</f>
        <v>4141616510.5084682</v>
      </c>
      <c r="E22" s="20">
        <f>'[1]Age distribution'!AD53*SUMPRODUCT('[1]Age by Underwriting Class'!$H17:$K17,'T20 Aggregate'!$B42:$E42)+'[1]Age distribution'!G53*SUMPRODUCT('[1]Age by Underwriting Class'!$H17:$K17,'WL Aggregate'!$B42:$E42)</f>
        <v>4566109667.5536137</v>
      </c>
      <c r="F22" s="20">
        <f>'[1]Age distribution'!AE53*SUMPRODUCT('[1]Age by Underwriting Class'!$H17:$K17,'T20 Aggregate'!$B42:$E42)+'[1]Age distribution'!H53*SUMPRODUCT('[1]Age by Underwriting Class'!$H17:$K17,'WL Aggregate'!$B42:$E42)</f>
        <v>4990977271.9138308</v>
      </c>
      <c r="G22" s="20">
        <f>'[1]Age distribution'!AF53*SUMPRODUCT('[1]Age by Underwriting Class'!$H17:$K17,'T20 Aggregate'!$B42:$E42)+'[1]Age distribution'!I53*SUMPRODUCT('[1]Age by Underwriting Class'!$H17:$K17,'WL Aggregate'!$B42:$E42)</f>
        <v>5418676205.0620298</v>
      </c>
      <c r="H22" s="20">
        <f>'[1]Age distribution'!AG53*SUMPRODUCT('[1]Age by Underwriting Class'!$H17:$K17,'T20 Aggregate'!$B42:$E42)+'[1]Age distribution'!J53*SUMPRODUCT('[1]Age by Underwriting Class'!$H17:$K17,'WL Aggregate'!$B42:$E42)</f>
        <v>5850915444.8248148</v>
      </c>
      <c r="I22" s="20">
        <f>'[1]Age distribution'!AH53*SUMPRODUCT('[1]Age by Underwriting Class'!$H17:$K17,'T20 Aggregate'!$B42:$E42)+'[1]Age distribution'!K53*SUMPRODUCT('[1]Age by Underwriting Class'!$H17:$K17,'WL Aggregate'!$B42:$E42)</f>
        <v>6288927718.1695242</v>
      </c>
      <c r="J22" s="20">
        <f>'[1]Age distribution'!AI53*SUMPRODUCT('[1]Age by Underwriting Class'!$H17:$K17,'T20 Aggregate'!$B42:$E42)+'[1]Age distribution'!L53*SUMPRODUCT('[1]Age by Underwriting Class'!$H17:$K17,'WL Aggregate'!$B42:$E42)</f>
        <v>6733629267.6955147</v>
      </c>
      <c r="K22" s="20">
        <f>'[1]Age distribution'!AJ53*SUMPRODUCT('[1]Age by Underwriting Class'!$H17:$K17,'T20 Aggregate'!$B42:$E42)+'[1]Age distribution'!M53*SUMPRODUCT('[1]Age by Underwriting Class'!$H17:$K17,'WL Aggregate'!$B42:$E42)</f>
        <v>7185718538.0233116</v>
      </c>
      <c r="L22" s="20">
        <f>'[1]Age distribution'!AK53*SUMPRODUCT('[1]Age by Underwriting Class'!$H17:$K17,'T20 Aggregate'!$B42:$E42)+'[1]Age distribution'!N53*SUMPRODUCT('[1]Age by Underwriting Class'!$H17:$K17,'WL Aggregate'!$B42:$E42)</f>
        <v>7645739644.5540657</v>
      </c>
      <c r="M22" s="20">
        <f>'[1]Age distribution'!AL53*SUMPRODUCT('[1]Age by Underwriting Class'!$H17:$K17,'T20 Aggregate'!$B42:$E42)+'[1]Age distribution'!O53*SUMPRODUCT('[1]Age by Underwriting Class'!$H17:$K17,'WL Aggregate'!$B42:$E42)</f>
        <v>8114124597.6001282</v>
      </c>
      <c r="N22" s="20">
        <f>'[1]Age distribution'!AM53*SUMPRODUCT('[1]Age by Underwriting Class'!$H17:$K17,'T20 Aggregate'!$B42:$E42)+'[1]Age distribution'!P53*SUMPRODUCT('[1]Age by Underwriting Class'!$H17:$K17,'WL Aggregate'!$B42:$E42)</f>
        <v>8591222214.0118237</v>
      </c>
      <c r="O22" s="20">
        <f>'[1]Age distribution'!AN53*SUMPRODUCT('[1]Age by Underwriting Class'!$H17:$K17,'T20 Aggregate'!$B42:$E42)+'[1]Age distribution'!Q53*SUMPRODUCT('[1]Age by Underwriting Class'!$H17:$K17,'WL Aggregate'!$B42:$E42)</f>
        <v>9077318411.3133926</v>
      </c>
      <c r="P22" s="20">
        <f>'[1]Age distribution'!AO53*SUMPRODUCT('[1]Age by Underwriting Class'!$H17:$K17,'T20 Aggregate'!$B42:$E42)+'[1]Age distribution'!R53*SUMPRODUCT('[1]Age by Underwriting Class'!$H17:$K17,'WL Aggregate'!$B42:$E42)</f>
        <v>9572650764.6212025</v>
      </c>
      <c r="Q22" s="20">
        <f>'[1]Age distribution'!AP53*SUMPRODUCT('[1]Age by Underwriting Class'!$H17:$K17,'T20 Aggregate'!$B42:$E42)+'[1]Age distribution'!S53*SUMPRODUCT('[1]Age by Underwriting Class'!$H17:$K17,'WL Aggregate'!$B42:$E42)</f>
        <v>10077419149.034319</v>
      </c>
      <c r="R22" s="20">
        <f>'[1]Age distribution'!AQ53*SUMPRODUCT('[1]Age by Underwriting Class'!$H17:$K17,'T20 Aggregate'!$B42:$E42)+'[1]Age distribution'!T53*SUMPRODUCT('[1]Age by Underwriting Class'!$H17:$K17,'WL Aggregate'!$B42:$E42)</f>
        <v>10591793652.720604</v>
      </c>
      <c r="S22" s="20">
        <f>'[1]Age distribution'!AR53*SUMPRODUCT('[1]Age by Underwriting Class'!$H17:$K17,'T20 Aggregate'!$B42:$E42)+'[1]Age distribution'!U53*SUMPRODUCT('[1]Age by Underwriting Class'!$H17:$K17,'WL Aggregate'!$B42:$E42)</f>
        <v>11115920550.139128</v>
      </c>
      <c r="T22" s="20">
        <f>'[1]Age distribution'!AS53*SUMPRODUCT('[1]Age by Underwriting Class'!$H17:$K17,'T20 Aggregate'!$B42:$E42)+'[1]Age distribution'!V53*SUMPRODUCT('[1]Age by Underwriting Class'!$H17:$K17,'WL Aggregate'!$B42:$E42)</f>
        <v>11649926872.586267</v>
      </c>
      <c r="U22" s="20">
        <f>'[1]Age distribution'!AT53*SUMPRODUCT('[1]Age by Underwriting Class'!$H17:$K17,'T20 Aggregate'!$B42:$E42)+'[1]Age distribution'!W53*SUMPRODUCT('[1]Age by Underwriting Class'!$H17:$K17,'WL Aggregate'!$B42:$E42)</f>
        <v>12193923948.675392</v>
      </c>
    </row>
    <row r="23" spans="1:21" x14ac:dyDescent="0.15">
      <c r="A23">
        <v>42</v>
      </c>
      <c r="B23" s="20">
        <f>'[1]Age distribution'!AA54*SUMPRODUCT('[1]Age by Underwriting Class'!$H18:$K18,'T20 Aggregate'!$B43:$E43)+'[1]Age distribution'!D54*SUMPRODUCT('[1]Age by Underwriting Class'!$H18:$K18,'WL Aggregate'!$B43:$E43)</f>
        <v>3395394705.5174346</v>
      </c>
      <c r="C23" s="20">
        <f>'[1]Age distribution'!AB54*SUMPRODUCT('[1]Age by Underwriting Class'!$H18:$K18,'T20 Aggregate'!$B43:$E43)+'[1]Age distribution'!E54*SUMPRODUCT('[1]Age by Underwriting Class'!$H18:$K18,'WL Aggregate'!$B43:$E43)</f>
        <v>3847981637.9896121</v>
      </c>
      <c r="D23" s="20">
        <f>'[1]Age distribution'!AC54*SUMPRODUCT('[1]Age by Underwriting Class'!$H18:$K18,'T20 Aggregate'!$B43:$E43)+'[1]Age distribution'!F54*SUMPRODUCT('[1]Age by Underwriting Class'!$H18:$K18,'WL Aggregate'!$B43:$E43)</f>
        <v>4291033827.1602793</v>
      </c>
      <c r="E23" s="20">
        <f>'[1]Age distribution'!AD54*SUMPRODUCT('[1]Age by Underwriting Class'!$H18:$K18,'T20 Aggregate'!$B43:$E43)+'[1]Age distribution'!G54*SUMPRODUCT('[1]Age by Underwriting Class'!$H18:$K18,'WL Aggregate'!$B43:$E43)</f>
        <v>4730652284.147296</v>
      </c>
      <c r="F23" s="20">
        <f>'[1]Age distribution'!AE54*SUMPRODUCT('[1]Age by Underwriting Class'!$H18:$K18,'T20 Aggregate'!$B43:$E43)+'[1]Age distribution'!H54*SUMPRODUCT('[1]Age by Underwriting Class'!$H18:$K18,'WL Aggregate'!$B43:$E43)</f>
        <v>5170662632.5237293</v>
      </c>
      <c r="G23" s="20">
        <f>'[1]Age distribution'!AF54*SUMPRODUCT('[1]Age by Underwriting Class'!$H18:$K18,'T20 Aggregate'!$B43:$E43)+'[1]Age distribution'!I54*SUMPRODUCT('[1]Age by Underwriting Class'!$H18:$K18,'WL Aggregate'!$B43:$E43)</f>
        <v>5613608112.3819618</v>
      </c>
      <c r="H23" s="20">
        <f>'[1]Age distribution'!AG54*SUMPRODUCT('[1]Age by Underwriting Class'!$H18:$K18,'T20 Aggregate'!$B43:$E43)+'[1]Age distribution'!J54*SUMPRODUCT('[1]Age by Underwriting Class'!$H18:$K18,'WL Aggregate'!$B43:$E43)</f>
        <v>6061257771.5875645</v>
      </c>
      <c r="I23" s="20">
        <f>'[1]Age distribution'!AH54*SUMPRODUCT('[1]Age by Underwriting Class'!$H18:$K18,'T20 Aggregate'!$B43:$E43)+'[1]Age distribution'!K54*SUMPRODUCT('[1]Age by Underwriting Class'!$H18:$K18,'WL Aggregate'!$B43:$E43)</f>
        <v>6514887667.0772934</v>
      </c>
      <c r="J23" s="20">
        <f>'[1]Age distribution'!AI54*SUMPRODUCT('[1]Age by Underwriting Class'!$H18:$K18,'T20 Aggregate'!$B43:$E43)+'[1]Age distribution'!L54*SUMPRODUCT('[1]Age by Underwriting Class'!$H18:$K18,'WL Aggregate'!$B43:$E43)</f>
        <v>6975446247.0928459</v>
      </c>
      <c r="K23" s="20">
        <f>'[1]Age distribution'!AJ54*SUMPRODUCT('[1]Age by Underwriting Class'!$H18:$K18,'T20 Aggregate'!$B43:$E43)+'[1]Age distribution'!M54*SUMPRODUCT('[1]Age by Underwriting Class'!$H18:$K18,'WL Aggregate'!$B43:$E43)</f>
        <v>7443656506.36588</v>
      </c>
      <c r="L23" s="20">
        <f>'[1]Age distribution'!AK54*SUMPRODUCT('[1]Age by Underwriting Class'!$H18:$K18,'T20 Aggregate'!$B43:$E43)+'[1]Age distribution'!N54*SUMPRODUCT('[1]Age by Underwriting Class'!$H18:$K18,'WL Aggregate'!$B43:$E43)</f>
        <v>7920081685.7846327</v>
      </c>
      <c r="M23" s="20">
        <f>'[1]Age distribution'!AL54*SUMPRODUCT('[1]Age by Underwriting Class'!$H18:$K18,'T20 Aggregate'!$B43:$E43)+'[1]Age distribution'!O54*SUMPRODUCT('[1]Age by Underwriting Class'!$H18:$K18,'WL Aggregate'!$B43:$E43)</f>
        <v>8405168980.689539</v>
      </c>
      <c r="N23" s="20">
        <f>'[1]Age distribution'!AM54*SUMPRODUCT('[1]Age by Underwriting Class'!$H18:$K18,'T20 Aggregate'!$B43:$E43)+'[1]Age distribution'!P54*SUMPRODUCT('[1]Age by Underwriting Class'!$H18:$K18,'WL Aggregate'!$B43:$E43)</f>
        <v>8899279468.7347031</v>
      </c>
      <c r="O23" s="20">
        <f>'[1]Age distribution'!AN54*SUMPRODUCT('[1]Age by Underwriting Class'!$H18:$K18,'T20 Aggregate'!$B43:$E43)+'[1]Age distribution'!Q54*SUMPRODUCT('[1]Age by Underwriting Class'!$H18:$K18,'WL Aggregate'!$B43:$E43)</f>
        <v>9402709117.3563976</v>
      </c>
      <c r="P23" s="20">
        <f>'[1]Age distribution'!AO54*SUMPRODUCT('[1]Age by Underwriting Class'!$H18:$K18,'T20 Aggregate'!$B43:$E43)+'[1]Age distribution'!R54*SUMPRODUCT('[1]Age by Underwriting Class'!$H18:$K18,'WL Aggregate'!$B43:$E43)</f>
        <v>9915703852.3624249</v>
      </c>
      <c r="Q23" s="20">
        <f>'[1]Age distribution'!AP54*SUMPRODUCT('[1]Age by Underwriting Class'!$H18:$K18,'T20 Aggregate'!$B43:$E43)+'[1]Age distribution'!S54*SUMPRODUCT('[1]Age by Underwriting Class'!$H18:$K18,'WL Aggregate'!$B43:$E43)</f>
        <v>10438470574.399403</v>
      </c>
      <c r="R23" s="20">
        <f>'[1]Age distribution'!AQ54*SUMPRODUCT('[1]Age by Underwriting Class'!$H18:$K18,'T20 Aggregate'!$B43:$E43)+'[1]Age distribution'!T54*SUMPRODUCT('[1]Age by Underwriting Class'!$H18:$K18,'WL Aggregate'!$B43:$E43)</f>
        <v>10971185350.181381</v>
      </c>
      <c r="S23" s="20">
        <f>'[1]Age distribution'!AR54*SUMPRODUCT('[1]Age by Underwriting Class'!$H18:$K18,'T20 Aggregate'!$B43:$E43)+'[1]Age distribution'!U54*SUMPRODUCT('[1]Age by Underwriting Class'!$H18:$K18,'WL Aggregate'!$B43:$E43)</f>
        <v>11513999595.669167</v>
      </c>
      <c r="T23" s="20">
        <f>'[1]Age distribution'!AS54*SUMPRODUCT('[1]Age by Underwriting Class'!$H18:$K18,'T20 Aggregate'!$B43:$E43)+'[1]Age distribution'!V54*SUMPRODUCT('[1]Age by Underwriting Class'!$H18:$K18,'WL Aggregate'!$B43:$E43)</f>
        <v>12067044807.26968</v>
      </c>
      <c r="U23" s="20">
        <f>'[1]Age distribution'!AT54*SUMPRODUCT('[1]Age by Underwriting Class'!$H18:$K18,'T20 Aggregate'!$B43:$E43)+'[1]Age distribution'!W54*SUMPRODUCT('[1]Age by Underwriting Class'!$H18:$K18,'WL Aggregate'!$B43:$E43)</f>
        <v>12630436226.762423</v>
      </c>
    </row>
    <row r="24" spans="1:21" x14ac:dyDescent="0.15">
      <c r="A24">
        <v>43</v>
      </c>
      <c r="B24" s="20">
        <f>'[1]Age distribution'!AA55*SUMPRODUCT('[1]Age by Underwriting Class'!$H19:$K19,'T20 Aggregate'!$B44:$E44)+'[1]Age distribution'!D55*SUMPRODUCT('[1]Age by Underwriting Class'!$H19:$K19,'WL Aggregate'!$B44:$E44)</f>
        <v>3512131139.9682264</v>
      </c>
      <c r="C24" s="20">
        <f>'[1]Age distribution'!AB55*SUMPRODUCT('[1]Age by Underwriting Class'!$H19:$K19,'T20 Aggregate'!$B44:$E44)+'[1]Age distribution'!E55*SUMPRODUCT('[1]Age by Underwriting Class'!$H19:$K19,'WL Aggregate'!$B44:$E44)</f>
        <v>3980007568.5038624</v>
      </c>
      <c r="D24" s="20">
        <f>'[1]Age distribution'!AC55*SUMPRODUCT('[1]Age by Underwriting Class'!$H19:$K19,'T20 Aggregate'!$B44:$E44)+'[1]Age distribution'!F55*SUMPRODUCT('[1]Age by Underwriting Class'!$H19:$K19,'WL Aggregate'!$B44:$E44)</f>
        <v>4438035799.4762897</v>
      </c>
      <c r="E24" s="20">
        <f>'[1]Age distribution'!AD55*SUMPRODUCT('[1]Age by Underwriting Class'!$H19:$K19,'T20 Aggregate'!$B44:$E44)+'[1]Age distribution'!G55*SUMPRODUCT('[1]Age by Underwriting Class'!$H19:$K19,'WL Aggregate'!$B44:$E44)</f>
        <v>4892520233.6862335</v>
      </c>
      <c r="F24" s="20">
        <f>'[1]Age distribution'!AE55*SUMPRODUCT('[1]Age by Underwriting Class'!$H19:$K19,'T20 Aggregate'!$B44:$E44)+'[1]Age distribution'!H55*SUMPRODUCT('[1]Age by Underwriting Class'!$H19:$K19,'WL Aggregate'!$B44:$E44)</f>
        <v>5347414029.6923952</v>
      </c>
      <c r="G24" s="20">
        <f>'[1]Age distribution'!AF55*SUMPRODUCT('[1]Age by Underwriting Class'!$H19:$K19,'T20 Aggregate'!$B44:$E44)+'[1]Age distribution'!I55*SUMPRODUCT('[1]Age by Underwriting Class'!$H19:$K19,'WL Aggregate'!$B44:$E44)</f>
        <v>5805345211.6968498</v>
      </c>
      <c r="H24" s="20">
        <f>'[1]Age distribution'!AG55*SUMPRODUCT('[1]Age by Underwriting Class'!$H19:$K19,'T20 Aggregate'!$B44:$E44)+'[1]Age distribution'!J55*SUMPRODUCT('[1]Age by Underwriting Class'!$H19:$K19,'WL Aggregate'!$B44:$E44)</f>
        <v>6268141802.3936663</v>
      </c>
      <c r="I24" s="20">
        <f>'[1]Age distribution'!AH55*SUMPRODUCT('[1]Age by Underwriting Class'!$H19:$K19,'T20 Aggregate'!$B44:$E44)+'[1]Age distribution'!K55*SUMPRODUCT('[1]Age by Underwriting Class'!$H19:$K19,'WL Aggregate'!$B44:$E44)</f>
        <v>6737122398.6872683</v>
      </c>
      <c r="J24" s="20">
        <f>'[1]Age distribution'!AI55*SUMPRODUCT('[1]Age by Underwriting Class'!$H19:$K19,'T20 Aggregate'!$B44:$E44)+'[1]Age distribution'!L55*SUMPRODUCT('[1]Age by Underwriting Class'!$H19:$K19,'WL Aggregate'!$B44:$E44)</f>
        <v>7213267067.2811699</v>
      </c>
      <c r="K24" s="20">
        <f>'[1]Age distribution'!AJ55*SUMPRODUCT('[1]Age by Underwriting Class'!$H19:$K19,'T20 Aggregate'!$B44:$E44)+'[1]Age distribution'!M55*SUMPRODUCT('[1]Age by Underwriting Class'!$H19:$K19,'WL Aggregate'!$B44:$E44)</f>
        <v>7697322905.4150181</v>
      </c>
      <c r="L24" s="20">
        <f>'[1]Age distribution'!AK55*SUMPRODUCT('[1]Age by Underwriting Class'!$H19:$K19,'T20 Aggregate'!$B44:$E44)+'[1]Age distribution'!N55*SUMPRODUCT('[1]Age by Underwriting Class'!$H19:$K19,'WL Aggregate'!$B44:$E44)</f>
        <v>8189871930.7639456</v>
      </c>
      <c r="M24" s="20">
        <f>'[1]Age distribution'!AL55*SUMPRODUCT('[1]Age by Underwriting Class'!$H19:$K19,'T20 Aggregate'!$B44:$E44)+'[1]Age distribution'!O55*SUMPRODUCT('[1]Age by Underwriting Class'!$H19:$K19,'WL Aggregate'!$B44:$E44)</f>
        <v>8691376246.8396301</v>
      </c>
      <c r="N24" s="20">
        <f>'[1]Age distribution'!AM55*SUMPRODUCT('[1]Age by Underwriting Class'!$H19:$K19,'T20 Aggregate'!$B44:$E44)+'[1]Age distribution'!P55*SUMPRODUCT('[1]Age by Underwriting Class'!$H19:$K19,'WL Aggregate'!$B44:$E44)</f>
        <v>9202208968.5582161</v>
      </c>
      <c r="O24" s="20">
        <f>'[1]Age distribution'!AN55*SUMPRODUCT('[1]Age by Underwriting Class'!$H19:$K19,'T20 Aggregate'!$B44:$E44)+'[1]Age distribution'!Q55*SUMPRODUCT('[1]Age by Underwriting Class'!$H19:$K19,'WL Aggregate'!$B44:$E44)</f>
        <v>9722675930.0357513</v>
      </c>
      <c r="P24" s="20">
        <f>'[1]Age distribution'!AO55*SUMPRODUCT('[1]Age by Underwriting Class'!$H19:$K19,'T20 Aggregate'!$B44:$E44)+'[1]Age distribution'!R55*SUMPRODUCT('[1]Age by Underwriting Class'!$H19:$K19,'WL Aggregate'!$B44:$E44)</f>
        <v>10253031255.519789</v>
      </c>
      <c r="Q24" s="20">
        <f>'[1]Age distribution'!AP55*SUMPRODUCT('[1]Age by Underwriting Class'!$H19:$K19,'T20 Aggregate'!$B44:$E44)+'[1]Age distribution'!S55*SUMPRODUCT('[1]Age by Underwriting Class'!$H19:$K19,'WL Aggregate'!$B44:$E44)</f>
        <v>10793488743.113134</v>
      </c>
      <c r="R24" s="20">
        <f>'[1]Age distribution'!AQ55*SUMPRODUCT('[1]Age by Underwriting Class'!$H19:$K19,'T20 Aggregate'!$B44:$E44)+'[1]Age distribution'!T55*SUMPRODUCT('[1]Age by Underwriting Class'!$H19:$K19,'WL Aggregate'!$B44:$E44)</f>
        <v>11344230329.073828</v>
      </c>
      <c r="S24" s="20">
        <f>'[1]Age distribution'!AR55*SUMPRODUCT('[1]Age by Underwriting Class'!$H19:$K19,'T20 Aggregate'!$B44:$E44)+'[1]Age distribution'!U55*SUMPRODUCT('[1]Age by Underwriting Class'!$H19:$K19,'WL Aggregate'!$B44:$E44)</f>
        <v>11905412477.12339</v>
      </c>
      <c r="T24" s="20">
        <f>'[1]Age distribution'!AS55*SUMPRODUCT('[1]Age by Underwriting Class'!$H19:$K19,'T20 Aggregate'!$B44:$E44)+'[1]Age distribution'!V55*SUMPRODUCT('[1]Age by Underwriting Class'!$H19:$K19,'WL Aggregate'!$B44:$E44)</f>
        <v>12477171067.370396</v>
      </c>
      <c r="U24" s="20">
        <f>'[1]Age distribution'!AT55*SUMPRODUCT('[1]Age by Underwriting Class'!$H19:$K19,'T20 Aggregate'!$B44:$E44)+'[1]Age distribution'!W55*SUMPRODUCT('[1]Age by Underwriting Class'!$H19:$K19,'WL Aggregate'!$B44:$E44)</f>
        <v>13059625183.414745</v>
      </c>
    </row>
    <row r="25" spans="1:21" x14ac:dyDescent="0.15">
      <c r="A25">
        <v>44</v>
      </c>
      <c r="B25" s="20">
        <f>'[1]Age distribution'!AA56*SUMPRODUCT('[1]Age by Underwriting Class'!$H20:$K20,'T20 Aggregate'!$B45:$E45)+'[1]Age distribution'!D56*SUMPRODUCT('[1]Age by Underwriting Class'!$H20:$K20,'WL Aggregate'!$B45:$E45)</f>
        <v>3638823248.8397102</v>
      </c>
      <c r="C25" s="20">
        <f>'[1]Age distribution'!AB56*SUMPRODUCT('[1]Age by Underwriting Class'!$H20:$K20,'T20 Aggregate'!$B45:$E45)+'[1]Age distribution'!E56*SUMPRODUCT('[1]Age by Underwriting Class'!$H20:$K20,'WL Aggregate'!$B45:$E45)</f>
        <v>4123252847.3496246</v>
      </c>
      <c r="D25" s="20">
        <f>'[1]Age distribution'!AC56*SUMPRODUCT('[1]Age by Underwriting Class'!$H20:$K20,'T20 Aggregate'!$B45:$E45)+'[1]Age distribution'!F56*SUMPRODUCT('[1]Age by Underwriting Class'!$H20:$K20,'WL Aggregate'!$B45:$E45)</f>
        <v>4597496196.4204378</v>
      </c>
      <c r="E25" s="20">
        <f>'[1]Age distribution'!AD56*SUMPRODUCT('[1]Age by Underwriting Class'!$H20:$K20,'T20 Aggregate'!$B45:$E45)+'[1]Age distribution'!G56*SUMPRODUCT('[1]Age by Underwriting Class'!$H20:$K20,'WL Aggregate'!$B45:$E45)</f>
        <v>5068077485.4565039</v>
      </c>
      <c r="F25" s="20">
        <f>'[1]Age distribution'!AE56*SUMPRODUCT('[1]Age by Underwriting Class'!$H20:$K20,'T20 Aggregate'!$B45:$E45)+'[1]Age distribution'!H56*SUMPRODUCT('[1]Age by Underwriting Class'!$H20:$K20,'WL Aggregate'!$B45:$E45)</f>
        <v>5539087690.9039021</v>
      </c>
      <c r="G25" s="20">
        <f>'[1]Age distribution'!AF56*SUMPRODUCT('[1]Age by Underwriting Class'!$H20:$K20,'T20 Aggregate'!$B45:$E45)+'[1]Age distribution'!I56*SUMPRODUCT('[1]Age by Underwriting Class'!$H20:$K20,'WL Aggregate'!$B45:$E45)</f>
        <v>6013246457.0548525</v>
      </c>
      <c r="H25" s="20">
        <f>'[1]Age distribution'!AG56*SUMPRODUCT('[1]Age by Underwriting Class'!$H20:$K20,'T20 Aggregate'!$B45:$E45)+'[1]Age distribution'!J56*SUMPRODUCT('[1]Age by Underwriting Class'!$H20:$K20,'WL Aggregate'!$B45:$E45)</f>
        <v>6492445536.4594469</v>
      </c>
      <c r="I25" s="20">
        <f>'[1]Age distribution'!AH56*SUMPRODUCT('[1]Age by Underwriting Class'!$H20:$K20,'T20 Aggregate'!$B45:$E45)+'[1]Age distribution'!K56*SUMPRODUCT('[1]Age by Underwriting Class'!$H20:$K20,'WL Aggregate'!$B45:$E45)</f>
        <v>6978049495.9059286</v>
      </c>
      <c r="J25" s="20">
        <f>'[1]Age distribution'!AI56*SUMPRODUCT('[1]Age by Underwriting Class'!$H20:$K20,'T20 Aggregate'!$B45:$E45)+'[1]Age distribution'!L56*SUMPRODUCT('[1]Age by Underwriting Class'!$H20:$K20,'WL Aggregate'!$B45:$E45)</f>
        <v>7471072569.8956785</v>
      </c>
      <c r="K25" s="20">
        <f>'[1]Age distribution'!AJ56*SUMPRODUCT('[1]Age by Underwriting Class'!$H20:$K20,'T20 Aggregate'!$B45:$E45)+'[1]Age distribution'!M56*SUMPRODUCT('[1]Age by Underwriting Class'!$H20:$K20,'WL Aggregate'!$B45:$E45)</f>
        <v>7972287901.5154076</v>
      </c>
      <c r="L25" s="20">
        <f>'[1]Age distribution'!AK56*SUMPRODUCT('[1]Age by Underwriting Class'!$H20:$K20,'T20 Aggregate'!$B45:$E45)+'[1]Age distribution'!N56*SUMPRODUCT('[1]Age by Underwriting Class'!$H20:$K20,'WL Aggregate'!$B45:$E45)</f>
        <v>8482297799.1635294</v>
      </c>
      <c r="M25" s="20">
        <f>'[1]Age distribution'!AL56*SUMPRODUCT('[1]Age by Underwriting Class'!$H20:$K20,'T20 Aggregate'!$B45:$E45)+'[1]Age distribution'!O56*SUMPRODUCT('[1]Age by Underwriting Class'!$H20:$K20,'WL Aggregate'!$B45:$E45)</f>
        <v>9001580476.5402641</v>
      </c>
      <c r="N25" s="20">
        <f>'[1]Age distribution'!AM56*SUMPRODUCT('[1]Age by Underwriting Class'!$H20:$K20,'T20 Aggregate'!$B45:$E45)+'[1]Age distribution'!P56*SUMPRODUCT('[1]Age by Underwriting Class'!$H20:$K20,'WL Aggregate'!$B45:$E45)</f>
        <v>9530522056.3652</v>
      </c>
      <c r="O25" s="20">
        <f>'[1]Age distribution'!AN56*SUMPRODUCT('[1]Age by Underwriting Class'!$H20:$K20,'T20 Aggregate'!$B45:$E45)+'[1]Age distribution'!Q56*SUMPRODUCT('[1]Age by Underwriting Class'!$H20:$K20,'WL Aggregate'!$B45:$E45)</f>
        <v>10069439034.96566</v>
      </c>
      <c r="P25" s="20">
        <f>'[1]Age distribution'!AO56*SUMPRODUCT('[1]Age by Underwriting Class'!$H20:$K20,'T20 Aggregate'!$B45:$E45)+'[1]Age distribution'!R56*SUMPRODUCT('[1]Age by Underwriting Class'!$H20:$K20,'WL Aggregate'!$B45:$E45)</f>
        <v>10618594396.05344</v>
      </c>
      <c r="Q25" s="20">
        <f>'[1]Age distribution'!AP56*SUMPRODUCT('[1]Age by Underwriting Class'!$H20:$K20,'T20 Aggregate'!$B45:$E45)+'[1]Age distribution'!S56*SUMPRODUCT('[1]Age by Underwriting Class'!$H20:$K20,'WL Aggregate'!$B45:$E45)</f>
        <v>11178209391.316233</v>
      </c>
      <c r="R25" s="20">
        <f>'[1]Age distribution'!AQ56*SUMPRODUCT('[1]Age by Underwriting Class'!$H20:$K20,'T20 Aggregate'!$B45:$E45)+'[1]Age distribution'!T56*SUMPRODUCT('[1]Age by Underwriting Class'!$H20:$K20,'WL Aggregate'!$B45:$E45)</f>
        <v>11748472299.806162</v>
      </c>
      <c r="S25" s="20">
        <f>'[1]Age distribution'!AR56*SUMPRODUCT('[1]Age by Underwriting Class'!$H20:$K20,'T20 Aggregate'!$B45:$E45)+'[1]Age distribution'!U56*SUMPRODUCT('[1]Age by Underwriting Class'!$H20:$K20,'WL Aggregate'!$B45:$E45)</f>
        <v>12329545039.996746</v>
      </c>
      <c r="T25" s="20">
        <f>'[1]Age distribution'!AS56*SUMPRODUCT('[1]Age by Underwriting Class'!$H20:$K20,'T20 Aggregate'!$B45:$E45)+'[1]Age distribution'!V56*SUMPRODUCT('[1]Age by Underwriting Class'!$H20:$K20,'WL Aggregate'!$B45:$E45)</f>
        <v>12921568229.147678</v>
      </c>
      <c r="U25" s="20">
        <f>'[1]Age distribution'!AT56*SUMPRODUCT('[1]Age by Underwriting Class'!$H20:$K20,'T20 Aggregate'!$B45:$E45)+'[1]Age distribution'!W56*SUMPRODUCT('[1]Age by Underwriting Class'!$H20:$K20,'WL Aggregate'!$B45:$E45)</f>
        <v>13524665102.437889</v>
      </c>
    </row>
    <row r="26" spans="1:21" x14ac:dyDescent="0.15">
      <c r="A26">
        <v>45</v>
      </c>
      <c r="B26" s="20">
        <f>'[1]Age distribution'!AA57*SUMPRODUCT('[1]Age by Underwriting Class'!$H21:$K21,'T20 Aggregate'!$B46:$E46)+'[1]Age distribution'!D57*SUMPRODUCT('[1]Age by Underwriting Class'!$H21:$K21,'WL Aggregate'!$B46:$E46)</f>
        <v>3759908178.9480443</v>
      </c>
      <c r="C26" s="20">
        <f>'[1]Age distribution'!AB57*SUMPRODUCT('[1]Age by Underwriting Class'!$H21:$K21,'T20 Aggregate'!$B46:$E46)+'[1]Age distribution'!E57*SUMPRODUCT('[1]Age by Underwriting Class'!$H21:$K21,'WL Aggregate'!$B46:$E46)</f>
        <v>4260140831.9954133</v>
      </c>
      <c r="D26" s="20">
        <f>'[1]Age distribution'!AC57*SUMPRODUCT('[1]Age by Underwriting Class'!$H21:$K21,'T20 Aggregate'!$B46:$E46)+'[1]Age distribution'!F57*SUMPRODUCT('[1]Age by Underwriting Class'!$H21:$K21,'WL Aggregate'!$B46:$E46)</f>
        <v>4749865073.1597881</v>
      </c>
      <c r="E26" s="20">
        <f>'[1]Age distribution'!AD57*SUMPRODUCT('[1]Age by Underwriting Class'!$H21:$K21,'T20 Aggregate'!$B46:$E46)+'[1]Age distribution'!G57*SUMPRODUCT('[1]Age by Underwriting Class'!$H21:$K21,'WL Aggregate'!$B46:$E46)</f>
        <v>5235814741.4671507</v>
      </c>
      <c r="F26" s="20">
        <f>'[1]Age distribution'!AE57*SUMPRODUCT('[1]Age by Underwriting Class'!$H21:$K21,'T20 Aggregate'!$B46:$E46)+'[1]Age distribution'!H57*SUMPRODUCT('[1]Age by Underwriting Class'!$H21:$K21,'WL Aggregate'!$B46:$E46)</f>
        <v>5722212273.6279678</v>
      </c>
      <c r="G26" s="20">
        <f>'[1]Age distribution'!AF57*SUMPRODUCT('[1]Age by Underwriting Class'!$H21:$K21,'T20 Aggregate'!$B46:$E46)+'[1]Age distribution'!I57*SUMPRODUCT('[1]Age by Underwriting Class'!$H21:$K21,'WL Aggregate'!$B46:$E46)</f>
        <v>6211864707.5341072</v>
      </c>
      <c r="H26" s="20">
        <f>'[1]Age distribution'!AG57*SUMPRODUCT('[1]Age by Underwriting Class'!$H21:$K21,'T20 Aggregate'!$B46:$E46)+'[1]Age distribution'!J57*SUMPRODUCT('[1]Age by Underwriting Class'!$H21:$K21,'WL Aggregate'!$B46:$E46)</f>
        <v>6706724585.6946497</v>
      </c>
      <c r="I26" s="20">
        <f>'[1]Age distribution'!AH57*SUMPRODUCT('[1]Age by Underwriting Class'!$H21:$K21,'T20 Aggregate'!$B46:$E46)+'[1]Age distribution'!K57*SUMPRODUCT('[1]Age by Underwriting Class'!$H21:$K21,'WL Aggregate'!$B46:$E46)</f>
        <v>7208200324.1629534</v>
      </c>
      <c r="J26" s="20">
        <f>'[1]Age distribution'!AI57*SUMPRODUCT('[1]Age by Underwriting Class'!$H21:$K21,'T20 Aggregate'!$B46:$E46)+'[1]Age distribution'!L57*SUMPRODUCT('[1]Age by Underwriting Class'!$H21:$K21,'WL Aggregate'!$B46:$E46)</f>
        <v>7717338749.0569649</v>
      </c>
      <c r="K26" s="20">
        <f>'[1]Age distribution'!AJ57*SUMPRODUCT('[1]Age by Underwriting Class'!$H21:$K21,'T20 Aggregate'!$B46:$E46)+'[1]Age distribution'!M57*SUMPRODUCT('[1]Age by Underwriting Class'!$H21:$K21,'WL Aggregate'!$B46:$E46)</f>
        <v>8234937847.7996826</v>
      </c>
      <c r="L26" s="20">
        <f>'[1]Age distribution'!AK57*SUMPRODUCT('[1]Age by Underwriting Class'!$H21:$K21,'T20 Aggregate'!$B46:$E46)+'[1]Age distribution'!N57*SUMPRODUCT('[1]Age by Underwriting Class'!$H21:$K21,'WL Aggregate'!$B46:$E46)</f>
        <v>8761619283.4893951</v>
      </c>
      <c r="M26" s="20">
        <f>'[1]Age distribution'!AL57*SUMPRODUCT('[1]Age by Underwriting Class'!$H21:$K21,'T20 Aggregate'!$B46:$E46)+'[1]Age distribution'!O57*SUMPRODUCT('[1]Age by Underwriting Class'!$H21:$K21,'WL Aggregate'!$B46:$E46)</f>
        <v>9297876636.8420715</v>
      </c>
      <c r="N26" s="20">
        <f>'[1]Age distribution'!AM57*SUMPRODUCT('[1]Age by Underwriting Class'!$H21:$K21,'T20 Aggregate'!$B46:$E46)+'[1]Age distribution'!P57*SUMPRODUCT('[1]Age by Underwriting Class'!$H21:$K21,'WL Aggregate'!$B46:$E46)</f>
        <v>9844108438.3228455</v>
      </c>
      <c r="O26" s="20">
        <f>'[1]Age distribution'!AN57*SUMPRODUCT('[1]Age by Underwriting Class'!$H21:$K21,'T20 Aggregate'!$B46:$E46)+'[1]Age distribution'!Q57*SUMPRODUCT('[1]Age by Underwriting Class'!$H21:$K21,'WL Aggregate'!$B46:$E46)</f>
        <v>10400641354.61603</v>
      </c>
      <c r="P26" s="20">
        <f>'[1]Age distribution'!AO57*SUMPRODUCT('[1]Age by Underwriting Class'!$H21:$K21,'T20 Aggregate'!$B46:$E46)+'[1]Age distribution'!R57*SUMPRODUCT('[1]Age by Underwriting Class'!$H21:$K21,'WL Aggregate'!$B46:$E46)</f>
        <v>10967746820.205191</v>
      </c>
      <c r="Q26" s="20">
        <f>'[1]Age distribution'!AP57*SUMPRODUCT('[1]Age by Underwriting Class'!$H21:$K21,'T20 Aggregate'!$B46:$E46)+'[1]Age distribution'!S57*SUMPRODUCT('[1]Age by Underwriting Class'!$H21:$K21,'WL Aggregate'!$B46:$E46)</f>
        <v>11545653196.5245</v>
      </c>
      <c r="R26" s="20">
        <f>'[1]Age distribution'!AQ57*SUMPRODUCT('[1]Age by Underwriting Class'!$H21:$K21,'T20 Aggregate'!$B46:$E46)+'[1]Age distribution'!T57*SUMPRODUCT('[1]Age by Underwriting Class'!$H21:$K21,'WL Aggregate'!$B46:$E46)</f>
        <v>12134554812.823208</v>
      </c>
      <c r="S26" s="20">
        <f>'[1]Age distribution'!AR57*SUMPRODUCT('[1]Age by Underwriting Class'!$H21:$K21,'T20 Aggregate'!$B46:$E46)+'[1]Age distribution'!U57*SUMPRODUCT('[1]Age by Underwriting Class'!$H21:$K21,'WL Aggregate'!$B46:$E46)</f>
        <v>12734618790.695808</v>
      </c>
      <c r="T26" s="20">
        <f>'[1]Age distribution'!AS57*SUMPRODUCT('[1]Age by Underwriting Class'!$H21:$K21,'T20 Aggregate'!$B46:$E46)+'[1]Age distribution'!V57*SUMPRODUCT('[1]Age by Underwriting Class'!$H21:$K21,'WL Aggregate'!$B46:$E46)</f>
        <v>13345990266.025455</v>
      </c>
      <c r="U26" s="20">
        <f>'[1]Age distribution'!AT57*SUMPRODUCT('[1]Age by Underwriting Class'!$H21:$K21,'T20 Aggregate'!$B46:$E46)+'[1]Age distribution'!W57*SUMPRODUCT('[1]Age by Underwriting Class'!$H21:$K21,'WL Aggregate'!$B46:$E46)</f>
        <v>13968796434.055233</v>
      </c>
    </row>
    <row r="27" spans="1:21" x14ac:dyDescent="0.15">
      <c r="A27">
        <v>46</v>
      </c>
      <c r="B27" s="20">
        <f>'[1]Age distribution'!AA58*SUMPRODUCT('[1]Age by Underwriting Class'!$H22:$K22,'T20 Aggregate'!$B47:$E47)+'[1]Age distribution'!D58*SUMPRODUCT('[1]Age by Underwriting Class'!$H22:$K22,'WL Aggregate'!$B47:$E47)</f>
        <v>3893575355.2205372</v>
      </c>
      <c r="C27" s="20">
        <f>'[1]Age distribution'!AB58*SUMPRODUCT('[1]Age by Underwriting Class'!$H22:$K22,'T20 Aggregate'!$B47:$E47)+'[1]Age distribution'!E58*SUMPRODUCT('[1]Age by Underwriting Class'!$H22:$K22,'WL Aggregate'!$B47:$E47)</f>
        <v>4411200722.2112732</v>
      </c>
      <c r="D27" s="20">
        <f>'[1]Age distribution'!AC58*SUMPRODUCT('[1]Age by Underwriting Class'!$H22:$K22,'T20 Aggregate'!$B47:$E47)+'[1]Age distribution'!F58*SUMPRODUCT('[1]Age by Underwriting Class'!$H22:$K22,'WL Aggregate'!$B47:$E47)</f>
        <v>4917964820.3730516</v>
      </c>
      <c r="E27" s="20">
        <f>'[1]Age distribution'!AD58*SUMPRODUCT('[1]Age by Underwriting Class'!$H22:$K22,'T20 Aggregate'!$B47:$E47)+'[1]Age distribution'!G58*SUMPRODUCT('[1]Age by Underwriting Class'!$H22:$K22,'WL Aggregate'!$B47:$E47)</f>
        <v>5420831689.6123266</v>
      </c>
      <c r="F27" s="20">
        <f>'[1]Age distribution'!AE58*SUMPRODUCT('[1]Age by Underwriting Class'!$H22:$K22,'T20 Aggregate'!$B47:$E47)+'[1]Age distribution'!H58*SUMPRODUCT('[1]Age by Underwriting Class'!$H22:$K22,'WL Aggregate'!$B47:$E47)</f>
        <v>5924168113.5187721</v>
      </c>
      <c r="G27" s="20">
        <f>'[1]Age distribution'!AF58*SUMPRODUCT('[1]Age by Underwriting Class'!$H22:$K22,'T20 Aggregate'!$B47:$E47)+'[1]Age distribution'!I58*SUMPRODUCT('[1]Age by Underwriting Class'!$H22:$K22,'WL Aggregate'!$B47:$E47)</f>
        <v>6430877090.4893627</v>
      </c>
      <c r="H27" s="20">
        <f>'[1]Age distribution'!AG58*SUMPRODUCT('[1]Age by Underwriting Class'!$H22:$K22,'T20 Aggregate'!$B47:$E47)+'[1]Age distribution'!J58*SUMPRODUCT('[1]Age by Underwriting Class'!$H22:$K22,'WL Aggregate'!$B47:$E47)</f>
        <v>6942977912.0307436</v>
      </c>
      <c r="I27" s="20">
        <f>'[1]Age distribution'!AH58*SUMPRODUCT('[1]Age by Underwriting Class'!$H22:$K22,'T20 Aggregate'!$B47:$E47)+'[1]Age distribution'!K58*SUMPRODUCT('[1]Age by Underwriting Class'!$H22:$K22,'WL Aggregate'!$B47:$E47)</f>
        <v>7461927141.8597822</v>
      </c>
      <c r="J27" s="20">
        <f>'[1]Age distribution'!AI58*SUMPRODUCT('[1]Age by Underwriting Class'!$H22:$K22,'T20 Aggregate'!$B47:$E47)+'[1]Age distribution'!L58*SUMPRODUCT('[1]Age by Underwriting Class'!$H22:$K22,'WL Aggregate'!$B47:$E47)</f>
        <v>7988807392.5593414</v>
      </c>
      <c r="K27" s="20">
        <f>'[1]Age distribution'!AJ58*SUMPRODUCT('[1]Age by Underwriting Class'!$H22:$K22,'T20 Aggregate'!$B47:$E47)+'[1]Age distribution'!M58*SUMPRODUCT('[1]Age by Underwriting Class'!$H22:$K22,'WL Aggregate'!$B47:$E47)</f>
        <v>8524443931.2968082</v>
      </c>
      <c r="L27" s="20">
        <f>'[1]Age distribution'!AK58*SUMPRODUCT('[1]Age by Underwriting Class'!$H22:$K22,'T20 Aggregate'!$B47:$E47)+'[1]Age distribution'!N58*SUMPRODUCT('[1]Age by Underwriting Class'!$H22:$K22,'WL Aggregate'!$B47:$E47)</f>
        <v>9069479673.147543</v>
      </c>
      <c r="M27" s="20">
        <f>'[1]Age distribution'!AL58*SUMPRODUCT('[1]Age by Underwriting Class'!$H22:$K22,'T20 Aggregate'!$B47:$E47)+'[1]Age distribution'!O58*SUMPRODUCT('[1]Age by Underwriting Class'!$H22:$K22,'WL Aggregate'!$B47:$E47)</f>
        <v>9624425072.2209778</v>
      </c>
      <c r="N27" s="20">
        <f>'[1]Age distribution'!AM58*SUMPRODUCT('[1]Age by Underwriting Class'!$H22:$K22,'T20 Aggregate'!$B47:$E47)+'[1]Age distribution'!P58*SUMPRODUCT('[1]Age by Underwriting Class'!$H22:$K22,'WL Aggregate'!$B47:$E47)</f>
        <v>10189692283.018045</v>
      </c>
      <c r="O27" s="20">
        <f>'[1]Age distribution'!AN58*SUMPRODUCT('[1]Age by Underwriting Class'!$H22:$K22,'T20 Aggregate'!$B47:$E47)+'[1]Age distribution'!Q58*SUMPRODUCT('[1]Age by Underwriting Class'!$H22:$K22,'WL Aggregate'!$B47:$E47)</f>
        <v>10765619139.546494</v>
      </c>
      <c r="P27" s="20">
        <f>'[1]Age distribution'!AO58*SUMPRODUCT('[1]Age by Underwriting Class'!$H22:$K22,'T20 Aggregate'!$B47:$E47)+'[1]Age distribution'!R58*SUMPRODUCT('[1]Age by Underwriting Class'!$H22:$K22,'WL Aggregate'!$B47:$E47)</f>
        <v>11352486355.462864</v>
      </c>
      <c r="Q27" s="20">
        <f>'[1]Age distribution'!AP58*SUMPRODUCT('[1]Age by Underwriting Class'!$H22:$K22,'T20 Aggregate'!$B47:$E47)+'[1]Age distribution'!S58*SUMPRODUCT('[1]Age by Underwriting Class'!$H22:$K22,'WL Aggregate'!$B47:$E47)</f>
        <v>11950530098.892723</v>
      </c>
      <c r="R27" s="20">
        <f>'[1]Age distribution'!AQ58*SUMPRODUCT('[1]Age by Underwriting Class'!$H22:$K22,'T20 Aggregate'!$B47:$E47)+'[1]Age distribution'!T58*SUMPRODUCT('[1]Age by Underwriting Class'!$H22:$K22,'WL Aggregate'!$B47:$E47)</f>
        <v>12559951342.363276</v>
      </c>
      <c r="S27" s="20">
        <f>'[1]Age distribution'!AR58*SUMPRODUCT('[1]Age by Underwriting Class'!$H22:$K22,'T20 Aggregate'!$B47:$E47)+'[1]Age distribution'!U58*SUMPRODUCT('[1]Age by Underwriting Class'!$H22:$K22,'WL Aggregate'!$B47:$E47)</f>
        <v>13180922920.634712</v>
      </c>
      <c r="T27" s="20">
        <f>'[1]Age distribution'!AS58*SUMPRODUCT('[1]Age by Underwriting Class'!$H22:$K22,'T20 Aggregate'!$B47:$E47)+'[1]Age distribution'!V58*SUMPRODUCT('[1]Age by Underwriting Class'!$H22:$K22,'WL Aggregate'!$B47:$E47)</f>
        <v>13813594931.159357</v>
      </c>
      <c r="U27" s="20">
        <f>'[1]Age distribution'!AT58*SUMPRODUCT('[1]Age by Underwriting Class'!$H22:$K22,'T20 Aggregate'!$B47:$E47)+'[1]Age distribution'!W58*SUMPRODUCT('[1]Age by Underwriting Class'!$H22:$K22,'WL Aggregate'!$B47:$E47)</f>
        <v>14458098917.436447</v>
      </c>
    </row>
    <row r="28" spans="1:21" x14ac:dyDescent="0.15">
      <c r="A28">
        <v>47</v>
      </c>
      <c r="B28" s="20">
        <f>'[1]Age distribution'!AA59*SUMPRODUCT('[1]Age by Underwriting Class'!$H23:$K23,'T20 Aggregate'!$B48:$E48)+'[1]Age distribution'!D59*SUMPRODUCT('[1]Age by Underwriting Class'!$H23:$K23,'WL Aggregate'!$B48:$E48)</f>
        <v>4031566758.3150301</v>
      </c>
      <c r="C28" s="20">
        <f>'[1]Age distribution'!AB59*SUMPRODUCT('[1]Age by Underwriting Class'!$H23:$K23,'T20 Aggregate'!$B48:$E48)+'[1]Age distribution'!E59*SUMPRODUCT('[1]Age by Underwriting Class'!$H23:$K23,'WL Aggregate'!$B48:$E48)</f>
        <v>4567098342.3554621</v>
      </c>
      <c r="D28" s="20">
        <f>'[1]Age distribution'!AC59*SUMPRODUCT('[1]Age by Underwriting Class'!$H23:$K23,'T20 Aggregate'!$B48:$E48)+'[1]Age distribution'!F59*SUMPRODUCT('[1]Age by Underwriting Class'!$H23:$K23,'WL Aggregate'!$B48:$E48)</f>
        <v>5091406992.0153999</v>
      </c>
      <c r="E28" s="20">
        <f>'[1]Age distribution'!AD59*SUMPRODUCT('[1]Age by Underwriting Class'!$H23:$K23,'T20 Aggregate'!$B48:$E48)+'[1]Age distribution'!G59*SUMPRODUCT('[1]Age by Underwriting Class'!$H23:$K23,'WL Aggregate'!$B48:$E48)</f>
        <v>5611693239.1788616</v>
      </c>
      <c r="F28" s="20">
        <f>'[1]Age distribution'!AE59*SUMPRODUCT('[1]Age by Underwriting Class'!$H23:$K23,'T20 Aggregate'!$B48:$E48)+'[1]Age distribution'!H59*SUMPRODUCT('[1]Age by Underwriting Class'!$H23:$K23,'WL Aggregate'!$B48:$E48)</f>
        <v>6132472159.1312342</v>
      </c>
      <c r="G28" s="20">
        <f>'[1]Age distribution'!AF59*SUMPRODUCT('[1]Age by Underwriting Class'!$H23:$K23,'T20 Aggregate'!$B48:$E48)+'[1]Age distribution'!I59*SUMPRODUCT('[1]Age by Underwriting Class'!$H23:$K23,'WL Aggregate'!$B48:$E48)</f>
        <v>6656745333.2530689</v>
      </c>
      <c r="H28" s="20">
        <f>'[1]Age distribution'!AG59*SUMPRODUCT('[1]Age by Underwriting Class'!$H23:$K23,'T20 Aggregate'!$B48:$E48)+'[1]Age distribution'!J59*SUMPRODUCT('[1]Age by Underwriting Class'!$H23:$K23,'WL Aggregate'!$B48:$E48)</f>
        <v>7186600626.2137356</v>
      </c>
      <c r="I28" s="20">
        <f>'[1]Age distribution'!AH59*SUMPRODUCT('[1]Age by Underwriting Class'!$H23:$K23,'T20 Aggregate'!$B48:$E48)+'[1]Age distribution'!K59*SUMPRODUCT('[1]Age by Underwriting Class'!$H23:$K23,'WL Aggregate'!$B48:$E48)</f>
        <v>7723544065.2079754</v>
      </c>
      <c r="J28" s="20">
        <f>'[1]Age distribution'!AI59*SUMPRODUCT('[1]Age by Underwriting Class'!$H23:$K23,'T20 Aggregate'!$B48:$E48)+'[1]Age distribution'!L59*SUMPRODUCT('[1]Age by Underwriting Class'!$H23:$K23,'WL Aggregate'!$B48:$E48)</f>
        <v>8268695027.2821112</v>
      </c>
      <c r="K28" s="20">
        <f>'[1]Age distribution'!AJ59*SUMPRODUCT('[1]Age by Underwriting Class'!$H23:$K23,'T20 Aggregate'!$B48:$E48)+'[1]Age distribution'!M59*SUMPRODUCT('[1]Age by Underwriting Class'!$H23:$K23,'WL Aggregate'!$B48:$E48)</f>
        <v>8822906804.8686142</v>
      </c>
      <c r="L28" s="20">
        <f>'[1]Age distribution'!AK59*SUMPRODUCT('[1]Age by Underwriting Class'!$H23:$K23,'T20 Aggregate'!$B48:$E48)+'[1]Age distribution'!N59*SUMPRODUCT('[1]Age by Underwriting Class'!$H23:$K23,'WL Aggregate'!$B48:$E48)</f>
        <v>9386844145.8094006</v>
      </c>
      <c r="M28" s="20">
        <f>'[1]Age distribution'!AL59*SUMPRODUCT('[1]Age by Underwriting Class'!$H23:$K23,'T20 Aggregate'!$B48:$E48)+'[1]Age distribution'!O59*SUMPRODUCT('[1]Age by Underwriting Class'!$H23:$K23,'WL Aggregate'!$B48:$E48)</f>
        <v>9961034838.7357311</v>
      </c>
      <c r="N28" s="20">
        <f>'[1]Age distribution'!AM59*SUMPRODUCT('[1]Age by Underwriting Class'!$H23:$K23,'T20 Aggregate'!$B48:$E48)+'[1]Age distribution'!P59*SUMPRODUCT('[1]Age by Underwriting Class'!$H23:$K23,'WL Aggregate'!$B48:$E48)</f>
        <v>10545905034.511909</v>
      </c>
      <c r="O28" s="20">
        <f>'[1]Age distribution'!AN59*SUMPRODUCT('[1]Age by Underwriting Class'!$H23:$K23,'T20 Aggregate'!$B48:$E48)+'[1]Age distribution'!Q59*SUMPRODUCT('[1]Age by Underwriting Class'!$H23:$K23,'WL Aggregate'!$B48:$E48)</f>
        <v>11141804039.657843</v>
      </c>
      <c r="P28" s="20">
        <f>'[1]Age distribution'!AO59*SUMPRODUCT('[1]Age by Underwriting Class'!$H23:$K23,'T20 Aggregate'!$B48:$E48)+'[1]Age distribution'!R59*SUMPRODUCT('[1]Age by Underwriting Class'!$H23:$K23,'WL Aggregate'!$B48:$E48)</f>
        <v>11749022100.591045</v>
      </c>
      <c r="Q28" s="20">
        <f>'[1]Age distribution'!AP59*SUMPRODUCT('[1]Age by Underwriting Class'!$H23:$K23,'T20 Aggregate'!$B48:$E48)+'[1]Age distribution'!S59*SUMPRODUCT('[1]Age by Underwriting Class'!$H23:$K23,'WL Aggregate'!$B48:$E48)</f>
        <v>12367803405.475416</v>
      </c>
      <c r="R28" s="20">
        <f>'[1]Age distribution'!AQ59*SUMPRODUCT('[1]Age by Underwriting Class'!$H23:$K23,'T20 Aggregate'!$B48:$E48)+'[1]Age distribution'!T59*SUMPRODUCT('[1]Age by Underwriting Class'!$H23:$K23,'WL Aggregate'!$B48:$E48)</f>
        <v>12998355751.668436</v>
      </c>
      <c r="S28" s="20">
        <f>'[1]Age distribution'!AR59*SUMPRODUCT('[1]Age by Underwriting Class'!$H23:$K23,'T20 Aggregate'!$B48:$E48)+'[1]Age distribution'!U59*SUMPRODUCT('[1]Age by Underwriting Class'!$H23:$K23,'WL Aggregate'!$B48:$E48)</f>
        <v>13640857843.229555</v>
      </c>
      <c r="T28" s="20">
        <f>'[1]Age distribution'!AS59*SUMPRODUCT('[1]Age by Underwriting Class'!$H23:$K23,'T20 Aggregate'!$B48:$E48)+'[1]Age distribution'!V59*SUMPRODUCT('[1]Age by Underwriting Class'!$H23:$K23,'WL Aggregate'!$B48:$E48)</f>
        <v>14295464874.773634</v>
      </c>
      <c r="U28" s="20">
        <f>'[1]Age distribution'!AT59*SUMPRODUCT('[1]Age by Underwriting Class'!$H23:$K23,'T20 Aggregate'!$B48:$E48)+'[1]Age distribution'!W59*SUMPRODUCT('[1]Age by Underwriting Class'!$H23:$K23,'WL Aggregate'!$B48:$E48)</f>
        <v>14962312856.888363</v>
      </c>
    </row>
    <row r="29" spans="1:21" x14ac:dyDescent="0.15">
      <c r="A29">
        <v>48</v>
      </c>
      <c r="B29" s="20">
        <f>'[1]Age distribution'!AA60*SUMPRODUCT('[1]Age by Underwriting Class'!$H24:$K24,'T20 Aggregate'!$B49:$E49)+'[1]Age distribution'!D60*SUMPRODUCT('[1]Age by Underwriting Class'!$H24:$K24,'WL Aggregate'!$B49:$E49)</f>
        <v>4161778770.9687357</v>
      </c>
      <c r="C29" s="20">
        <f>'[1]Age distribution'!AB60*SUMPRODUCT('[1]Age by Underwriting Class'!$H24:$K24,'T20 Aggregate'!$B49:$E49)+'[1]Age distribution'!E60*SUMPRODUCT('[1]Age by Underwriting Class'!$H24:$K24,'WL Aggregate'!$B49:$E49)</f>
        <v>4714184205.3539467</v>
      </c>
      <c r="D29" s="20">
        <f>'[1]Age distribution'!AC60*SUMPRODUCT('[1]Age by Underwriting Class'!$H24:$K24,'T20 Aggregate'!$B49:$E49)+'[1]Age distribution'!F60*SUMPRODUCT('[1]Age by Underwriting Class'!$H24:$K24,'WL Aggregate'!$B49:$E49)</f>
        <v>5255026642.4884853</v>
      </c>
      <c r="E29" s="20">
        <f>'[1]Age distribution'!AD60*SUMPRODUCT('[1]Age by Underwriting Class'!$H24:$K24,'T20 Aggregate'!$B49:$E49)+'[1]Age distribution'!G60*SUMPRODUCT('[1]Age by Underwriting Class'!$H24:$K24,'WL Aggregate'!$B49:$E49)</f>
        <v>5791729235.5916452</v>
      </c>
      <c r="F29" s="20">
        <f>'[1]Age distribution'!AE60*SUMPRODUCT('[1]Age by Underwriting Class'!$H24:$K24,'T20 Aggregate'!$B49:$E49)+'[1]Age distribution'!H60*SUMPRODUCT('[1]Age by Underwriting Class'!$H24:$K24,'WL Aggregate'!$B49:$E49)</f>
        <v>6328946654.0933971</v>
      </c>
      <c r="G29" s="20">
        <f>'[1]Age distribution'!AF60*SUMPRODUCT('[1]Age by Underwriting Class'!$H24:$K24,'T20 Aggregate'!$B49:$E49)+'[1]Age distribution'!I60*SUMPRODUCT('[1]Age by Underwriting Class'!$H24:$K24,'WL Aggregate'!$B49:$E49)</f>
        <v>6869773280.3042345</v>
      </c>
      <c r="H29" s="20">
        <f>'[1]Age distribution'!AG60*SUMPRODUCT('[1]Age by Underwriting Class'!$H24:$K24,'T20 Aggregate'!$B49:$E49)+'[1]Age distribution'!J60*SUMPRODUCT('[1]Age by Underwriting Class'!$H24:$K24,'WL Aggregate'!$B49:$E49)</f>
        <v>7416361530.1278</v>
      </c>
      <c r="I29" s="20">
        <f>'[1]Age distribution'!AH60*SUMPRODUCT('[1]Age by Underwriting Class'!$H24:$K24,'T20 Aggregate'!$B49:$E49)+'[1]Age distribution'!K60*SUMPRODUCT('[1]Age by Underwriting Class'!$H24:$K24,'WL Aggregate'!$B49:$E49)</f>
        <v>7970263993.1226282</v>
      </c>
      <c r="J29" s="20">
        <f>'[1]Age distribution'!AI60*SUMPRODUCT('[1]Age by Underwriting Class'!$H24:$K24,'T20 Aggregate'!$B49:$E49)+'[1]Age distribution'!L60*SUMPRODUCT('[1]Age by Underwriting Class'!$H24:$K24,'WL Aggregate'!$B49:$E49)</f>
        <v>8532634654.5024271</v>
      </c>
      <c r="K29" s="20">
        <f>'[1]Age distribution'!AJ60*SUMPRODUCT('[1]Age by Underwriting Class'!$H24:$K24,'T20 Aggregate'!$B49:$E49)+'[1]Age distribution'!M60*SUMPRODUCT('[1]Age by Underwriting Class'!$H24:$K24,'WL Aggregate'!$B49:$E49)</f>
        <v>9104353188.2370014</v>
      </c>
      <c r="L29" s="20">
        <f>'[1]Age distribution'!AK60*SUMPRODUCT('[1]Age by Underwriting Class'!$H24:$K24,'T20 Aggregate'!$B49:$E49)+'[1]Age distribution'!N60*SUMPRODUCT('[1]Age by Underwriting Class'!$H24:$K24,'WL Aggregate'!$B49:$E49)</f>
        <v>9686104894.4072628</v>
      </c>
      <c r="M29" s="20">
        <f>'[1]Age distribution'!AL60*SUMPRODUCT('[1]Age by Underwriting Class'!$H24:$K24,'T20 Aggregate'!$B49:$E49)+'[1]Age distribution'!O60*SUMPRODUCT('[1]Age by Underwriting Class'!$H24:$K24,'WL Aggregate'!$B49:$E49)</f>
        <v>10278433879.468174</v>
      </c>
      <c r="N29" s="20">
        <f>'[1]Age distribution'!AM60*SUMPRODUCT('[1]Age by Underwriting Class'!$H24:$K24,'T20 Aggregate'!$B49:$E49)+'[1]Age distribution'!P60*SUMPRODUCT('[1]Age by Underwriting Class'!$H24:$K24,'WL Aggregate'!$B49:$E49)</f>
        <v>10881779469.737736</v>
      </c>
      <c r="O29" s="20">
        <f>'[1]Age distribution'!AN60*SUMPRODUCT('[1]Age by Underwriting Class'!$H24:$K24,'T20 Aggregate'!$B49:$E49)+'[1]Age distribution'!Q60*SUMPRODUCT('[1]Age by Underwriting Class'!$H24:$K24,'WL Aggregate'!$B49:$E49)</f>
        <v>11496501771.366375</v>
      </c>
      <c r="P29" s="20">
        <f>'[1]Age distribution'!AO60*SUMPRODUCT('[1]Age by Underwriting Class'!$H24:$K24,'T20 Aggregate'!$B49:$E49)+'[1]Age distribution'!R60*SUMPRODUCT('[1]Age by Underwriting Class'!$H24:$K24,'WL Aggregate'!$B49:$E49)</f>
        <v>12122900004.420506</v>
      </c>
      <c r="Q29" s="20">
        <f>'[1]Age distribution'!AP60*SUMPRODUCT('[1]Age by Underwriting Class'!$H24:$K24,'T20 Aggregate'!$B49:$E49)+'[1]Age distribution'!S60*SUMPRODUCT('[1]Age by Underwriting Class'!$H24:$K24,'WL Aggregate'!$B49:$E49)</f>
        <v>12761225906.71397</v>
      </c>
      <c r="R29" s="20">
        <f>'[1]Age distribution'!AQ60*SUMPRODUCT('[1]Age by Underwriting Class'!$H24:$K24,'T20 Aggregate'!$B49:$E49)+'[1]Age distribution'!T60*SUMPRODUCT('[1]Age by Underwriting Class'!$H24:$K24,'WL Aggregate'!$B49:$E49)</f>
        <v>13411693700.147034</v>
      </c>
      <c r="S29" s="20">
        <f>'[1]Age distribution'!AR60*SUMPRODUCT('[1]Age by Underwriting Class'!$H24:$K24,'T20 Aggregate'!$B49:$E49)+'[1]Age distribution'!U60*SUMPRODUCT('[1]Age by Underwriting Class'!$H24:$K24,'WL Aggregate'!$B49:$E49)</f>
        <v>14074487613.834373</v>
      </c>
      <c r="T29" s="20">
        <f>'[1]Age distribution'!AS60*SUMPRODUCT('[1]Age by Underwriting Class'!$H24:$K24,'T20 Aggregate'!$B49:$E49)+'[1]Age distribution'!V60*SUMPRODUCT('[1]Age by Underwriting Class'!$H24:$K24,'WL Aggregate'!$B49:$E49)</f>
        <v>14749767640.596451</v>
      </c>
      <c r="U29" s="20">
        <f>'[1]Age distribution'!AT60*SUMPRODUCT('[1]Age by Underwriting Class'!$H24:$K24,'T20 Aggregate'!$B49:$E49)+'[1]Age distribution'!W60*SUMPRODUCT('[1]Age by Underwriting Class'!$H24:$K24,'WL Aggregate'!$B49:$E49)</f>
        <v>15437673996.107347</v>
      </c>
    </row>
    <row r="30" spans="1:21" x14ac:dyDescent="0.15">
      <c r="A30">
        <v>49</v>
      </c>
      <c r="B30" s="20">
        <f>'[1]Age distribution'!AA61*SUMPRODUCT('[1]Age by Underwriting Class'!$H25:$K25,'T20 Aggregate'!$B50:$E50)+'[1]Age distribution'!D61*SUMPRODUCT('[1]Age by Underwriting Class'!$H25:$K25,'WL Aggregate'!$B50:$E50)</f>
        <v>4307147710.1863956</v>
      </c>
      <c r="C30" s="20">
        <f>'[1]Age distribution'!AB61*SUMPRODUCT('[1]Age by Underwriting Class'!$H25:$K25,'T20 Aggregate'!$B50:$E50)+'[1]Age distribution'!E61*SUMPRODUCT('[1]Age by Underwriting Class'!$H25:$K25,'WL Aggregate'!$B50:$E50)</f>
        <v>4878316695.2250557</v>
      </c>
      <c r="D30" s="20">
        <f>'[1]Age distribution'!AC61*SUMPRODUCT('[1]Age by Underwriting Class'!$H25:$K25,'T20 Aggregate'!$B50:$E50)+'[1]Age distribution'!F61*SUMPRODUCT('[1]Age by Underwriting Class'!$H25:$K25,'WL Aggregate'!$B50:$E50)</f>
        <v>5437546983.2930584</v>
      </c>
      <c r="E30" s="20">
        <f>'[1]Age distribution'!AD61*SUMPRODUCT('[1]Age by Underwriting Class'!$H25:$K25,'T20 Aggregate'!$B50:$E50)+'[1]Age distribution'!G61*SUMPRODUCT('[1]Age by Underwriting Class'!$H25:$K25,'WL Aggregate'!$B50:$E50)</f>
        <v>5992508511.8684664</v>
      </c>
      <c r="F30" s="20">
        <f>'[1]Age distribution'!AE61*SUMPRODUCT('[1]Age by Underwriting Class'!$H25:$K25,'T20 Aggregate'!$B50:$E50)+'[1]Age distribution'!H61*SUMPRODUCT('[1]Age by Underwriting Class'!$H25:$K25,'WL Aggregate'!$B50:$E50)</f>
        <v>6548010695.8258295</v>
      </c>
      <c r="G30" s="20">
        <f>'[1]Age distribution'!AF61*SUMPRODUCT('[1]Age by Underwriting Class'!$H25:$K25,'T20 Aggregate'!$B50:$E50)+'[1]Age distribution'!I61*SUMPRODUCT('[1]Age by Underwriting Class'!$H25:$K25,'WL Aggregate'!$B50:$E50)</f>
        <v>7107250790.8533382</v>
      </c>
      <c r="H30" s="20">
        <f>'[1]Age distribution'!AG61*SUMPRODUCT('[1]Age by Underwriting Class'!$H25:$K25,'T20 Aggregate'!$B50:$E50)+'[1]Age distribution'!J61*SUMPRODUCT('[1]Age by Underwriting Class'!$H25:$K25,'WL Aggregate'!$B50:$E50)</f>
        <v>7672452770.3649912</v>
      </c>
      <c r="I30" s="20">
        <f>'[1]Age distribution'!AH61*SUMPRODUCT('[1]Age by Underwriting Class'!$H25:$K25,'T20 Aggregate'!$B50:$E50)+'[1]Age distribution'!K61*SUMPRODUCT('[1]Age by Underwriting Class'!$H25:$K25,'WL Aggregate'!$B50:$E50)</f>
        <v>8245220840.0791998</v>
      </c>
      <c r="J30" s="20">
        <f>'[1]Age distribution'!AI61*SUMPRODUCT('[1]Age by Underwriting Class'!$H25:$K25,'T20 Aggregate'!$B50:$E50)+'[1]Age distribution'!L61*SUMPRODUCT('[1]Age by Underwriting Class'!$H25:$K25,'WL Aggregate'!$B50:$E50)</f>
        <v>8826747349.6859531</v>
      </c>
      <c r="K30" s="20">
        <f>'[1]Age distribution'!AJ61*SUMPRODUCT('[1]Age by Underwriting Class'!$H25:$K25,'T20 Aggregate'!$B50:$E50)+'[1]Age distribution'!M61*SUMPRODUCT('[1]Age by Underwriting Class'!$H25:$K25,'WL Aggregate'!$B50:$E50)</f>
        <v>9417941218.0974884</v>
      </c>
      <c r="L30" s="20">
        <f>'[1]Age distribution'!AK61*SUMPRODUCT('[1]Age by Underwriting Class'!$H25:$K25,'T20 Aggregate'!$B50:$E50)+'[1]Age distribution'!N61*SUMPRODUCT('[1]Age by Underwriting Class'!$H25:$K25,'WL Aggregate'!$B50:$E50)</f>
        <v>10019510528.33716</v>
      </c>
      <c r="M30" s="20">
        <f>'[1]Age distribution'!AL61*SUMPRODUCT('[1]Age by Underwriting Class'!$H25:$K25,'T20 Aggregate'!$B50:$E50)+'[1]Age distribution'!O61*SUMPRODUCT('[1]Age by Underwriting Class'!$H25:$K25,'WL Aggregate'!$B50:$E50)</f>
        <v>10632017475.791174</v>
      </c>
      <c r="N30" s="20">
        <f>'[1]Age distribution'!AM61*SUMPRODUCT('[1]Age by Underwriting Class'!$H25:$K25,'T20 Aggregate'!$B50:$E50)+'[1]Age distribution'!P61*SUMPRODUCT('[1]Age by Underwriting Class'!$H25:$K25,'WL Aggregate'!$B50:$E50)</f>
        <v>11255915992.271515</v>
      </c>
      <c r="O30" s="20">
        <f>'[1]Age distribution'!AN61*SUMPRODUCT('[1]Age by Underwriting Class'!$H25:$K25,'T20 Aggregate'!$B50:$E50)+'[1]Age distribution'!Q61*SUMPRODUCT('[1]Age by Underwriting Class'!$H25:$K25,'WL Aggregate'!$B50:$E50)</f>
        <v>11891578155.73181</v>
      </c>
      <c r="P30" s="20">
        <f>'[1]Age distribution'!AO61*SUMPRODUCT('[1]Age by Underwriting Class'!$H25:$K25,'T20 Aggregate'!$B50:$E50)+'[1]Age distribution'!R61*SUMPRODUCT('[1]Age by Underwriting Class'!$H25:$K25,'WL Aggregate'!$B50:$E50)</f>
        <v>12539313133.871246</v>
      </c>
      <c r="Q30" s="20">
        <f>'[1]Age distribution'!AP61*SUMPRODUCT('[1]Age by Underwriting Class'!$H25:$K25,'T20 Aggregate'!$B50:$E50)+'[1]Age distribution'!S61*SUMPRODUCT('[1]Age by Underwriting Class'!$H25:$K25,'WL Aggregate'!$B50:$E50)</f>
        <v>13199381033.579182</v>
      </c>
      <c r="R30" s="20">
        <f>'[1]Age distribution'!AQ61*SUMPRODUCT('[1]Age by Underwriting Class'!$H25:$K25,'T20 Aggregate'!$B50:$E50)+'[1]Age distribution'!T61*SUMPRODUCT('[1]Age by Underwriting Class'!$H25:$K25,'WL Aggregate'!$B50:$E50)</f>
        <v>13872003198.607105</v>
      </c>
      <c r="S30" s="20">
        <f>'[1]Age distribution'!AR61*SUMPRODUCT('[1]Age by Underwriting Class'!$H25:$K25,'T20 Aggregate'!$B50:$E50)+'[1]Age distribution'!U61*SUMPRODUCT('[1]Age by Underwriting Class'!$H25:$K25,'WL Aggregate'!$B50:$E50)</f>
        <v>14557369982.804583</v>
      </c>
      <c r="T30" s="20">
        <f>'[1]Age distribution'!AS61*SUMPRODUCT('[1]Age by Underwriting Class'!$H25:$K25,'T20 Aggregate'!$B50:$E50)+'[1]Age distribution'!V61*SUMPRODUCT('[1]Age by Underwriting Class'!$H25:$K25,'WL Aggregate'!$B50:$E50)</f>
        <v>15255646697.986368</v>
      </c>
      <c r="U30" s="20">
        <f>'[1]Age distribution'!AT61*SUMPRODUCT('[1]Age by Underwriting Class'!$H25:$K25,'T20 Aggregate'!$B50:$E50)+'[1]Age distribution'!W61*SUMPRODUCT('[1]Age by Underwriting Class'!$H25:$K25,'WL Aggregate'!$B50:$E50)</f>
        <v>15966978221.325529</v>
      </c>
    </row>
    <row r="31" spans="1:21" x14ac:dyDescent="0.15">
      <c r="A31">
        <v>50</v>
      </c>
      <c r="B31" s="20">
        <f>'[1]Age distribution'!AA62*SUMPRODUCT('[1]Age by Underwriting Class'!$H26:$K26,'T20 Aggregate'!$B51:$E51)+'[1]Age distribution'!D62*SUMPRODUCT('[1]Age by Underwriting Class'!$H26:$K26,'WL Aggregate'!$B51:$E51)</f>
        <v>4448259510.9358912</v>
      </c>
      <c r="C31" s="20">
        <f>'[1]Age distribution'!AB62*SUMPRODUCT('[1]Age by Underwriting Class'!$H26:$K26,'T20 Aggregate'!$B51:$E51)+'[1]Age distribution'!E62*SUMPRODUCT('[1]Age by Underwriting Class'!$H26:$K26,'WL Aggregate'!$B51:$E51)</f>
        <v>5037603392.8433743</v>
      </c>
      <c r="D31" s="20">
        <f>'[1]Age distribution'!AC62*SUMPRODUCT('[1]Age by Underwriting Class'!$H26:$K26,'T20 Aggregate'!$B51:$E51)+'[1]Age distribution'!F62*SUMPRODUCT('[1]Age by Underwriting Class'!$H26:$K26,'WL Aggregate'!$B51:$E51)</f>
        <v>5614645956.7584372</v>
      </c>
      <c r="E31" s="20">
        <f>'[1]Age distribution'!AD62*SUMPRODUCT('[1]Age by Underwriting Class'!$H26:$K26,'T20 Aggregate'!$B51:$E51)+'[1]Age distribution'!G62*SUMPRODUCT('[1]Age by Underwriting Class'!$H26:$K26,'WL Aggregate'!$B51:$E51)</f>
        <v>6187295776.4415607</v>
      </c>
      <c r="F31" s="20">
        <f>'[1]Age distribution'!AE62*SUMPRODUCT('[1]Age by Underwriting Class'!$H26:$K26,'T20 Aggregate'!$B51:$E51)+'[1]Age distribution'!H62*SUMPRODUCT('[1]Age by Underwriting Class'!$H26:$K26,'WL Aggregate'!$B51:$E51)</f>
        <v>6760511903.043931</v>
      </c>
      <c r="G31" s="20">
        <f>'[1]Age distribution'!AF62*SUMPRODUCT('[1]Age by Underwriting Class'!$H26:$K26,'T20 Aggregate'!$B51:$E51)+'[1]Age distribution'!I62*SUMPRODUCT('[1]Age by Underwriting Class'!$H26:$K26,'WL Aggregate'!$B51:$E51)</f>
        <v>7337591069.1026125</v>
      </c>
      <c r="H31" s="20">
        <f>'[1]Age distribution'!AG62*SUMPRODUCT('[1]Age by Underwriting Class'!$H26:$K26,'T20 Aggregate'!$B51:$E51)+'[1]Age distribution'!J62*SUMPRODUCT('[1]Age by Underwriting Class'!$H26:$K26,'WL Aggregate'!$B51:$E51)</f>
        <v>7920826442.9564915</v>
      </c>
      <c r="I31" s="20">
        <f>'[1]Age distribution'!AH62*SUMPRODUCT('[1]Age by Underwriting Class'!$H26:$K26,'T20 Aggregate'!$B51:$E51)+'[1]Age distribution'!K62*SUMPRODUCT('[1]Age by Underwriting Class'!$H26:$K26,'WL Aggregate'!$B51:$E51)</f>
        <v>8511872142.2939262</v>
      </c>
      <c r="J31" s="20">
        <f>'[1]Age distribution'!AI62*SUMPRODUCT('[1]Age by Underwriting Class'!$H26:$K26,'T20 Aggregate'!$B51:$E51)+'[1]Age distribution'!L62*SUMPRODUCT('[1]Age by Underwriting Class'!$H26:$K26,'WL Aggregate'!$B51:$E51)</f>
        <v>9111957614.6167393</v>
      </c>
      <c r="K31" s="20">
        <f>'[1]Age distribution'!AJ62*SUMPRODUCT('[1]Age by Underwriting Class'!$H26:$K26,'T20 Aggregate'!$B51:$E51)+'[1]Age distribution'!M62*SUMPRODUCT('[1]Age by Underwriting Class'!$H26:$K26,'WL Aggregate'!$B51:$E51)</f>
        <v>9722020058.2111359</v>
      </c>
      <c r="L31" s="20">
        <f>'[1]Age distribution'!AK62*SUMPRODUCT('[1]Age by Underwriting Class'!$H26:$K26,'T20 Aggregate'!$B51:$E51)+'[1]Age distribution'!N62*SUMPRODUCT('[1]Age by Underwriting Class'!$H26:$K26,'WL Aggregate'!$B51:$E51)</f>
        <v>10342789586.827682</v>
      </c>
      <c r="M31" s="20">
        <f>'[1]Age distribution'!AL62*SUMPRODUCT('[1]Age by Underwriting Class'!$H26:$K26,'T20 Aggregate'!$B51:$E51)+'[1]Age distribution'!O62*SUMPRODUCT('[1]Age by Underwriting Class'!$H26:$K26,'WL Aggregate'!$B51:$E51)</f>
        <v>10974845887.54888</v>
      </c>
      <c r="N31" s="20">
        <f>'[1]Age distribution'!AM62*SUMPRODUCT('[1]Age by Underwriting Class'!$H26:$K26,'T20 Aggregate'!$B51:$E51)+'[1]Age distribution'!P62*SUMPRODUCT('[1]Age by Underwriting Class'!$H26:$K26,'WL Aggregate'!$B51:$E51)</f>
        <v>11618657015.457003</v>
      </c>
      <c r="O31" s="20">
        <f>'[1]Age distribution'!AN62*SUMPRODUCT('[1]Age by Underwriting Class'!$H26:$K26,'T20 Aggregate'!$B51:$E51)+'[1]Age distribution'!Q62*SUMPRODUCT('[1]Age by Underwriting Class'!$H26:$K26,'WL Aggregate'!$B51:$E51)</f>
        <v>12274606625.040665</v>
      </c>
      <c r="P31" s="20">
        <f>'[1]Age distribution'!AO62*SUMPRODUCT('[1]Age by Underwriting Class'!$H26:$K26,'T20 Aggregate'!$B51:$E51)+'[1]Age distribution'!R62*SUMPRODUCT('[1]Age by Underwriting Class'!$H26:$K26,'WL Aggregate'!$B51:$E51)</f>
        <v>12943013503.194862</v>
      </c>
      <c r="Q31" s="20">
        <f>'[1]Age distribution'!AP62*SUMPRODUCT('[1]Age by Underwriting Class'!$H26:$K26,'T20 Aggregate'!$B51:$E51)+'[1]Age distribution'!S62*SUMPRODUCT('[1]Age by Underwriting Class'!$H26:$K26,'WL Aggregate'!$B51:$E51)</f>
        <v>13624145849.566063</v>
      </c>
      <c r="R31" s="20">
        <f>'[1]Age distribution'!AQ62*SUMPRODUCT('[1]Age by Underwriting Class'!$H26:$K26,'T20 Aggregate'!$B51:$E51)+'[1]Age distribution'!T62*SUMPRODUCT('[1]Age by Underwriting Class'!$H26:$K26,'WL Aggregate'!$B51:$E51)</f>
        <v>14318231894.617697</v>
      </c>
      <c r="S31" s="20">
        <f>'[1]Age distribution'!AR62*SUMPRODUCT('[1]Age by Underwriting Class'!$H26:$K26,'T20 Aggregate'!$B51:$E51)+'[1]Age distribution'!U62*SUMPRODUCT('[1]Age by Underwriting Class'!$H26:$K26,'WL Aggregate'!$B51:$E51)</f>
        <v>15025467914.716316</v>
      </c>
      <c r="T31" s="20">
        <f>'[1]Age distribution'!AS62*SUMPRODUCT('[1]Age by Underwriting Class'!$H26:$K26,'T20 Aggregate'!$B51:$E51)+'[1]Age distribution'!V62*SUMPRODUCT('[1]Age by Underwriting Class'!$H26:$K26,'WL Aggregate'!$B51:$E51)</f>
        <v>15746024365.05588</v>
      </c>
      <c r="U31" s="20">
        <f>'[1]Age distribution'!AT62*SUMPRODUCT('[1]Age by Underwriting Class'!$H26:$K26,'T20 Aggregate'!$B51:$E51)+'[1]Age distribution'!W62*SUMPRODUCT('[1]Age by Underwriting Class'!$H26:$K26,'WL Aggregate'!$B51:$E51)</f>
        <v>16480050630.401604</v>
      </c>
    </row>
    <row r="32" spans="1:21" x14ac:dyDescent="0.15">
      <c r="A32">
        <v>51</v>
      </c>
      <c r="B32" s="20">
        <f>'[1]Age distribution'!AA63*SUMPRODUCT('[1]Age by Underwriting Class'!$H27:$K27,'T20 Aggregate'!$B52:$E52)+'[1]Age distribution'!D63*SUMPRODUCT('[1]Age by Underwriting Class'!$H27:$K27,'WL Aggregate'!$B52:$E52)</f>
        <v>4595888095.5961065</v>
      </c>
      <c r="C32" s="20">
        <f>'[1]Age distribution'!AB63*SUMPRODUCT('[1]Age by Underwriting Class'!$H27:$K27,'T20 Aggregate'!$B52:$E52)+'[1]Age distribution'!E63*SUMPRODUCT('[1]Age by Underwriting Class'!$H27:$K27,'WL Aggregate'!$B52:$E52)</f>
        <v>5204177421.0820122</v>
      </c>
      <c r="D32" s="20">
        <f>'[1]Age distribution'!AC63*SUMPRODUCT('[1]Age by Underwriting Class'!$H27:$K27,'T20 Aggregate'!$B52:$E52)+'[1]Age distribution'!F63*SUMPRODUCT('[1]Age by Underwriting Class'!$H27:$K27,'WL Aggregate'!$B52:$E52)</f>
        <v>5799789708.8183508</v>
      </c>
      <c r="E32" s="20">
        <f>'[1]Age distribution'!AD63*SUMPRODUCT('[1]Age by Underwriting Class'!$H27:$K27,'T20 Aggregate'!$B52:$E52)+'[1]Age distribution'!G63*SUMPRODUCT('[1]Age by Underwriting Class'!$H27:$K27,'WL Aggregate'!$B52:$E52)</f>
        <v>6390881571.6418152</v>
      </c>
      <c r="F32" s="20">
        <f>'[1]Age distribution'!AE63*SUMPRODUCT('[1]Age by Underwriting Class'!$H27:$K27,'T20 Aggregate'!$B52:$E52)+'[1]Age distribution'!H63*SUMPRODUCT('[1]Age by Underwriting Class'!$H27:$K27,'WL Aggregate'!$B52:$E52)</f>
        <v>6982567592.9782705</v>
      </c>
      <c r="G32" s="20">
        <f>'[1]Age distribution'!AF63*SUMPRODUCT('[1]Age by Underwriting Class'!$H27:$K27,'T20 Aggregate'!$B52:$E52)+'[1]Age distribution'!I63*SUMPRODUCT('[1]Age by Underwriting Class'!$H27:$K27,'WL Aggregate'!$B52:$E52)</f>
        <v>7578247901.8200426</v>
      </c>
      <c r="H32" s="20">
        <f>'[1]Age distribution'!AG63*SUMPRODUCT('[1]Age by Underwriting Class'!$H27:$K27,'T20 Aggregate'!$B52:$E52)+'[1]Age distribution'!J63*SUMPRODUCT('[1]Age by Underwriting Class'!$H27:$K27,'WL Aggregate'!$B52:$E52)</f>
        <v>8180287587.8629665</v>
      </c>
      <c r="I32" s="20">
        <f>'[1]Age distribution'!AH63*SUMPRODUCT('[1]Age by Underwriting Class'!$H27:$K27,'T20 Aggregate'!$B52:$E52)+'[1]Age distribution'!K63*SUMPRODUCT('[1]Age by Underwriting Class'!$H27:$K27,'WL Aggregate'!$B52:$E52)</f>
        <v>8790392647.4066105</v>
      </c>
      <c r="J32" s="20">
        <f>'[1]Age distribution'!AI63*SUMPRODUCT('[1]Age by Underwriting Class'!$H27:$K27,'T20 Aggregate'!$B52:$E52)+'[1]Age distribution'!L63*SUMPRODUCT('[1]Age by Underwriting Class'!$H27:$K27,'WL Aggregate'!$B52:$E52)</f>
        <v>9409831087.4999256</v>
      </c>
      <c r="K32" s="20">
        <f>'[1]Age distribution'!AJ63*SUMPRODUCT('[1]Age by Underwriting Class'!$H27:$K27,'T20 Aggregate'!$B52:$E52)+'[1]Age distribution'!M63*SUMPRODUCT('[1]Age by Underwriting Class'!$H27:$K27,'WL Aggregate'!$B52:$E52)</f>
        <v>10039569500.07254</v>
      </c>
      <c r="L32" s="20">
        <f>'[1]Age distribution'!AK63*SUMPRODUCT('[1]Age by Underwriting Class'!$H27:$K27,'T20 Aggregate'!$B52:$E52)+'[1]Age distribution'!N63*SUMPRODUCT('[1]Age by Underwriting Class'!$H27:$K27,'WL Aggregate'!$B52:$E52)</f>
        <v>10680360897.661295</v>
      </c>
      <c r="M32" s="20">
        <f>'[1]Age distribution'!AL63*SUMPRODUCT('[1]Age by Underwriting Class'!$H27:$K27,'T20 Aggregate'!$B52:$E52)+'[1]Age distribution'!O63*SUMPRODUCT('[1]Age by Underwriting Class'!$H27:$K27,'WL Aggregate'!$B52:$E52)</f>
        <v>11332803148.256239</v>
      </c>
      <c r="N32" s="20">
        <f>'[1]Age distribution'!AM63*SUMPRODUCT('[1]Age by Underwriting Class'!$H27:$K27,'T20 Aggregate'!$B52:$E52)+'[1]Age distribution'!P63*SUMPRODUCT('[1]Age by Underwriting Class'!$H27:$K27,'WL Aggregate'!$B52:$E52)</f>
        <v>11997378986.697811</v>
      </c>
      <c r="O32" s="20">
        <f>'[1]Age distribution'!AN63*SUMPRODUCT('[1]Age by Underwriting Class'!$H27:$K27,'T20 Aggregate'!$B52:$E52)+'[1]Age distribution'!Q63*SUMPRODUCT('[1]Age by Underwriting Class'!$H27:$K27,'WL Aggregate'!$B52:$E52)</f>
        <v>12674484100.150539</v>
      </c>
      <c r="P32" s="20">
        <f>'[1]Age distribution'!AO63*SUMPRODUCT('[1]Age by Underwriting Class'!$H27:$K27,'T20 Aggregate'!$B52:$E52)+'[1]Age distribution'!R63*SUMPRODUCT('[1]Age by Underwriting Class'!$H27:$K27,'WL Aggregate'!$B52:$E52)</f>
        <v>13364447273.72266</v>
      </c>
      <c r="Q32" s="20">
        <f>'[1]Age distribution'!AP63*SUMPRODUCT('[1]Age by Underwriting Class'!$H27:$K27,'T20 Aggregate'!$B52:$E52)+'[1]Age distribution'!S63*SUMPRODUCT('[1]Age by Underwriting Class'!$H27:$K27,'WL Aggregate'!$B52:$E52)</f>
        <v>14067545118.690166</v>
      </c>
      <c r="R32" s="20">
        <f>'[1]Age distribution'!AQ63*SUMPRODUCT('[1]Age by Underwriting Class'!$H27:$K27,'T20 Aggregate'!$B52:$E52)+'[1]Age distribution'!T63*SUMPRODUCT('[1]Age by Underwriting Class'!$H27:$K27,'WL Aggregate'!$B52:$E52)</f>
        <v>14784013023.580008</v>
      </c>
      <c r="S32" s="20">
        <f>'[1]Age distribution'!AR63*SUMPRODUCT('[1]Age by Underwriting Class'!$H27:$K27,'T20 Aggregate'!$B52:$E52)+'[1]Age distribution'!U63*SUMPRODUCT('[1]Age by Underwriting Class'!$H27:$K27,'WL Aggregate'!$B52:$E52)</f>
        <v>15514053420.63591</v>
      </c>
      <c r="T32" s="20">
        <f>'[1]Age distribution'!AS63*SUMPRODUCT('[1]Age by Underwriting Class'!$H27:$K27,'T20 Aggregate'!$B52:$E52)+'[1]Age distribution'!V63*SUMPRODUCT('[1]Age by Underwriting Class'!$H27:$K27,'WL Aggregate'!$B52:$E52)</f>
        <v>16257842111.091465</v>
      </c>
      <c r="U32" s="20">
        <f>'[1]Age distribution'!AT63*SUMPRODUCT('[1]Age by Underwriting Class'!$H27:$K27,'T20 Aggregate'!$B52:$E52)+'[1]Age distribution'!W63*SUMPRODUCT('[1]Age by Underwriting Class'!$H27:$K27,'WL Aggregate'!$B52:$E52)</f>
        <v>17015533164.913084</v>
      </c>
    </row>
    <row r="33" spans="1:21" x14ac:dyDescent="0.15">
      <c r="A33">
        <v>52</v>
      </c>
      <c r="B33" s="20">
        <f>'[1]Age distribution'!AA64*SUMPRODUCT('[1]Age by Underwriting Class'!$H28:$K28,'T20 Aggregate'!$B53:$E53)+'[1]Age distribution'!D64*SUMPRODUCT('[1]Age by Underwriting Class'!$H28:$K28,'WL Aggregate'!$B53:$E53)</f>
        <v>4751442055.6847973</v>
      </c>
      <c r="C33" s="20">
        <f>'[1]Age distribution'!AB64*SUMPRODUCT('[1]Age by Underwriting Class'!$H28:$K28,'T20 Aggregate'!$B53:$E53)+'[1]Age distribution'!E64*SUMPRODUCT('[1]Age by Underwriting Class'!$H28:$K28,'WL Aggregate'!$B53:$E53)</f>
        <v>5379605373.5215092</v>
      </c>
      <c r="D33" s="20">
        <f>'[1]Age distribution'!AC64*SUMPRODUCT('[1]Age by Underwriting Class'!$H28:$K28,'T20 Aggregate'!$B53:$E53)+'[1]Age distribution'!F64*SUMPRODUCT('[1]Age by Underwriting Class'!$H28:$K28,'WL Aggregate'!$B53:$E53)</f>
        <v>5994700457.1688824</v>
      </c>
      <c r="E33" s="20">
        <f>'[1]Age distribution'!AD64*SUMPRODUCT('[1]Age by Underwriting Class'!$H28:$K28,'T20 Aggregate'!$B53:$E53)+'[1]Age distribution'!G64*SUMPRODUCT('[1]Age by Underwriting Class'!$H28:$K28,'WL Aggregate'!$B53:$E53)</f>
        <v>6605143192.6740284</v>
      </c>
      <c r="F33" s="20">
        <f>'[1]Age distribution'!AE64*SUMPRODUCT('[1]Age by Underwriting Class'!$H28:$K28,'T20 Aggregate'!$B53:$E53)+'[1]Age distribution'!H64*SUMPRODUCT('[1]Age by Underwriting Class'!$H28:$K28,'WL Aggregate'!$B53:$E53)</f>
        <v>7216210740.072896</v>
      </c>
      <c r="G33" s="20">
        <f>'[1]Age distribution'!AF64*SUMPRODUCT('[1]Age by Underwriting Class'!$H28:$K28,'T20 Aggregate'!$B53:$E53)+'[1]Age distribution'!I64*SUMPRODUCT('[1]Age by Underwriting Class'!$H28:$K28,'WL Aggregate'!$B53:$E53)</f>
        <v>7831411307.823802</v>
      </c>
      <c r="H33" s="20">
        <f>'[1]Age distribution'!AG64*SUMPRODUCT('[1]Age by Underwriting Class'!$H28:$K28,'T20 Aggregate'!$B53:$E53)+'[1]Age distribution'!J64*SUMPRODUCT('[1]Age by Underwriting Class'!$H28:$K28,'WL Aggregate'!$B53:$E53)</f>
        <v>8453185164.4266558</v>
      </c>
      <c r="I33" s="20">
        <f>'[1]Age distribution'!AH64*SUMPRODUCT('[1]Age by Underwriting Class'!$H28:$K28,'T20 Aggregate'!$B53:$E53)+'[1]Age distribution'!K64*SUMPRODUCT('[1]Age by Underwriting Class'!$H28:$K28,'WL Aggregate'!$B53:$E53)</f>
        <v>9083292534.4674988</v>
      </c>
      <c r="J33" s="20">
        <f>'[1]Age distribution'!AI64*SUMPRODUCT('[1]Age by Underwriting Class'!$H28:$K28,'T20 Aggregate'!$B53:$E53)+'[1]Age distribution'!L64*SUMPRODUCT('[1]Age by Underwriting Class'!$H28:$K28,'WL Aggregate'!$B53:$E53)</f>
        <v>9723041730.9733849</v>
      </c>
      <c r="K33" s="20">
        <f>'[1]Age distribution'!AJ64*SUMPRODUCT('[1]Age by Underwriting Class'!$H28:$K28,'T20 Aggregate'!$B53:$E53)+'[1]Age distribution'!M64*SUMPRODUCT('[1]Age by Underwriting Class'!$H28:$K28,'WL Aggregate'!$B53:$E53)</f>
        <v>10373430070.808155</v>
      </c>
      <c r="L33" s="20">
        <f>'[1]Age distribution'!AK64*SUMPRODUCT('[1]Age by Underwriting Class'!$H28:$K28,'T20 Aggregate'!$B53:$E53)+'[1]Age distribution'!N64*SUMPRODUCT('[1]Age by Underwriting Class'!$H28:$K28,'WL Aggregate'!$B53:$E53)</f>
        <v>11035234502.42197</v>
      </c>
      <c r="M33" s="20">
        <f>'[1]Age distribution'!AL64*SUMPRODUCT('[1]Age by Underwriting Class'!$H28:$K28,'T20 Aggregate'!$B53:$E53)+'[1]Age distribution'!O64*SUMPRODUCT('[1]Age by Underwriting Class'!$H28:$K28,'WL Aggregate'!$B53:$E53)</f>
        <v>11709071898.158319</v>
      </c>
      <c r="N33" s="20">
        <f>'[1]Age distribution'!AM64*SUMPRODUCT('[1]Age by Underwriting Class'!$H28:$K28,'T20 Aggregate'!$B53:$E53)+'[1]Age distribution'!P64*SUMPRODUCT('[1]Age by Underwriting Class'!$H28:$K28,'WL Aggregate'!$B53:$E53)</f>
        <v>12395440337.488359</v>
      </c>
      <c r="O33" s="20">
        <f>'[1]Age distribution'!AN64*SUMPRODUCT('[1]Age by Underwriting Class'!$H28:$K28,'T20 Aggregate'!$B53:$E53)+'[1]Age distribution'!Q64*SUMPRODUCT('[1]Age by Underwriting Class'!$H28:$K28,'WL Aggregate'!$B53:$E53)</f>
        <v>13094748085.233969</v>
      </c>
      <c r="P33" s="20">
        <f>'[1]Age distribution'!AO64*SUMPRODUCT('[1]Age by Underwriting Class'!$H28:$K28,'T20 Aggregate'!$B53:$E53)+'[1]Age distribution'!R64*SUMPRODUCT('[1]Age by Underwriting Class'!$H28:$K28,'WL Aggregate'!$B53:$E53)</f>
        <v>13807334377.553631</v>
      </c>
      <c r="Q33" s="20">
        <f>'[1]Age distribution'!AP64*SUMPRODUCT('[1]Age by Underwriting Class'!$H28:$K28,'T20 Aggregate'!$B53:$E53)+'[1]Age distribution'!S64*SUMPRODUCT('[1]Age by Underwriting Class'!$H28:$K28,'WL Aggregate'!$B53:$E53)</f>
        <v>14533484618.330635</v>
      </c>
      <c r="R33" s="20">
        <f>'[1]Age distribution'!AQ64*SUMPRODUCT('[1]Age by Underwriting Class'!$H28:$K28,'T20 Aggregate'!$B53:$E53)+'[1]Age distribution'!T64*SUMPRODUCT('[1]Age by Underwriting Class'!$H28:$K28,'WL Aggregate'!$B53:$E53)</f>
        <v>15273441678.356976</v>
      </c>
      <c r="S33" s="20">
        <f>'[1]Age distribution'!AR64*SUMPRODUCT('[1]Age by Underwriting Class'!$H28:$K28,'T20 Aggregate'!$B53:$E53)+'[1]Age distribution'!U64*SUMPRODUCT('[1]Age by Underwriting Class'!$H28:$K28,'WL Aggregate'!$B53:$E53)</f>
        <v>16027414424.564247</v>
      </c>
      <c r="T33" s="20">
        <f>'[1]Age distribution'!AS64*SUMPRODUCT('[1]Age by Underwriting Class'!$H28:$K28,'T20 Aggregate'!$B53:$E53)+'[1]Age distribution'!V64*SUMPRODUCT('[1]Age by Underwriting Class'!$H28:$K28,'WL Aggregate'!$B53:$E53)</f>
        <v>16795584246.357405</v>
      </c>
      <c r="U33" s="20">
        <f>'[1]Age distribution'!AT64*SUMPRODUCT('[1]Age by Underwriting Class'!$H28:$K28,'T20 Aggregate'!$B53:$E53)+'[1]Age distribution'!W64*SUMPRODUCT('[1]Age by Underwriting Class'!$H28:$K28,'WL Aggregate'!$B53:$E53)</f>
        <v>17578110111.105202</v>
      </c>
    </row>
    <row r="34" spans="1:21" x14ac:dyDescent="0.15">
      <c r="A34">
        <v>53</v>
      </c>
      <c r="B34" s="20">
        <f>'[1]Age distribution'!AA65*SUMPRODUCT('[1]Age by Underwriting Class'!$H29:$K29,'T20 Aggregate'!$B54:$E54)+'[1]Age distribution'!D65*SUMPRODUCT('[1]Age by Underwriting Class'!$H29:$K29,'WL Aggregate'!$B54:$E54)</f>
        <v>4905152198.583457</v>
      </c>
      <c r="C34" s="20">
        <f>'[1]Age distribution'!AB65*SUMPRODUCT('[1]Age by Underwriting Class'!$H29:$K29,'T20 Aggregate'!$B54:$E54)+'[1]Age distribution'!E65*SUMPRODUCT('[1]Age by Underwriting Class'!$H29:$K29,'WL Aggregate'!$B54:$E54)</f>
        <v>5552887214.2380133</v>
      </c>
      <c r="D34" s="20">
        <f>'[1]Age distribution'!AC65*SUMPRODUCT('[1]Age by Underwriting Class'!$H29:$K29,'T20 Aggregate'!$B54:$E54)+'[1]Age distribution'!F65*SUMPRODUCT('[1]Age by Underwriting Class'!$H29:$K29,'WL Aggregate'!$B54:$E54)</f>
        <v>6187170973.7786455</v>
      </c>
      <c r="E34" s="20">
        <f>'[1]Age distribution'!AD65*SUMPRODUCT('[1]Age by Underwriting Class'!$H29:$K29,'T20 Aggregate'!$B54:$E54)+'[1]Age distribution'!G65*SUMPRODUCT('[1]Age by Underwriting Class'!$H29:$K29,'WL Aggregate'!$B54:$E54)</f>
        <v>6816673994.2536659</v>
      </c>
      <c r="F34" s="20">
        <f>'[1]Age distribution'!AE65*SUMPRODUCT('[1]Age by Underwriting Class'!$H29:$K29,'T20 Aggregate'!$B54:$E54)+'[1]Age distribution'!H65*SUMPRODUCT('[1]Age by Underwriting Class'!$H29:$K29,'WL Aggregate'!$B54:$E54)</f>
        <v>7446833101.4235773</v>
      </c>
      <c r="G34" s="20">
        <f>'[1]Age distribution'!AF65*SUMPRODUCT('[1]Age by Underwriting Class'!$H29:$K29,'T20 Aggregate'!$B54:$E54)+'[1]Age distribution'!I65*SUMPRODUCT('[1]Age by Underwriting Class'!$H29:$K29,'WL Aggregate'!$B54:$E54)</f>
        <v>8081262648.082201</v>
      </c>
      <c r="H34" s="20">
        <f>'[1]Age distribution'!AG65*SUMPRODUCT('[1]Age by Underwriting Class'!$H29:$K29,'T20 Aggregate'!$B54:$E54)+'[1]Age distribution'!J65*SUMPRODUCT('[1]Age by Underwriting Class'!$H29:$K29,'WL Aggregate'!$B54:$E54)</f>
        <v>8722476735.4795399</v>
      </c>
      <c r="I34" s="20">
        <f>'[1]Age distribution'!AH65*SUMPRODUCT('[1]Age by Underwriting Class'!$H29:$K29,'T20 Aggregate'!$B54:$E54)+'[1]Age distribution'!K65*SUMPRODUCT('[1]Age by Underwriting Class'!$H29:$K29,'WL Aggregate'!$B54:$E54)</f>
        <v>9372288845.546875</v>
      </c>
      <c r="J34" s="20">
        <f>'[1]Age distribution'!AI65*SUMPRODUCT('[1]Age by Underwriting Class'!$H29:$K29,'T20 Aggregate'!$B54:$E54)+'[1]Age distribution'!L65*SUMPRODUCT('[1]Age by Underwriting Class'!$H29:$K29,'WL Aggregate'!$B54:$E54)</f>
        <v>10032046875.622889</v>
      </c>
      <c r="K34" s="20">
        <f>'[1]Age distribution'!AJ65*SUMPRODUCT('[1]Age by Underwriting Class'!$H29:$K29,'T20 Aggregate'!$B54:$E54)+'[1]Age distribution'!M65*SUMPRODUCT('[1]Age by Underwriting Class'!$H29:$K29,'WL Aggregate'!$B54:$E54)</f>
        <v>10702778317.384886</v>
      </c>
      <c r="L34" s="20">
        <f>'[1]Age distribution'!AK65*SUMPRODUCT('[1]Age by Underwriting Class'!$H29:$K29,'T20 Aggregate'!$B54:$E54)+'[1]Age distribution'!N65*SUMPRODUCT('[1]Age by Underwriting Class'!$H29:$K29,'WL Aggregate'!$B54:$E54)</f>
        <v>11385283626.630989</v>
      </c>
      <c r="M34" s="20">
        <f>'[1]Age distribution'!AL65*SUMPRODUCT('[1]Age by Underwriting Class'!$H29:$K29,'T20 Aggregate'!$B54:$E54)+'[1]Age distribution'!O65*SUMPRODUCT('[1]Age by Underwriting Class'!$H29:$K29,'WL Aggregate'!$B54:$E54)</f>
        <v>12080198339.790867</v>
      </c>
      <c r="N34" s="20">
        <f>'[1]Age distribution'!AM65*SUMPRODUCT('[1]Age by Underwriting Class'!$H29:$K29,'T20 Aggregate'!$B54:$E54)+'[1]Age distribution'!P65*SUMPRODUCT('[1]Age by Underwriting Class'!$H29:$K29,'WL Aggregate'!$B54:$E54)</f>
        <v>12788035606.225367</v>
      </c>
      <c r="O34" s="20">
        <f>'[1]Age distribution'!AN65*SUMPRODUCT('[1]Age by Underwriting Class'!$H29:$K29,'T20 Aggregate'!$B54:$E54)+'[1]Age distribution'!Q65*SUMPRODUCT('[1]Age by Underwriting Class'!$H29:$K29,'WL Aggregate'!$B54:$E54)</f>
        <v>13509216043.214542</v>
      </c>
      <c r="P34" s="20">
        <f>'[1]Age distribution'!AO65*SUMPRODUCT('[1]Age by Underwriting Class'!$H29:$K29,'T20 Aggregate'!$B54:$E54)+'[1]Age distribution'!R65*SUMPRODUCT('[1]Age by Underwriting Class'!$H29:$K29,'WL Aggregate'!$B54:$E54)</f>
        <v>14244089150.844187</v>
      </c>
      <c r="Q34" s="20">
        <f>'[1]Age distribution'!AP65*SUMPRODUCT('[1]Age by Underwriting Class'!$H29:$K29,'T20 Aggregate'!$B54:$E54)+'[1]Age distribution'!S65*SUMPRODUCT('[1]Age by Underwriting Class'!$H29:$K29,'WL Aggregate'!$B54:$E54)</f>
        <v>14992948968.175892</v>
      </c>
      <c r="R34" s="20">
        <f>'[1]Age distribution'!AQ65*SUMPRODUCT('[1]Age by Underwriting Class'!$H29:$K29,'T20 Aggregate'!$B54:$E54)+'[1]Age distribution'!T65*SUMPRODUCT('[1]Age by Underwriting Class'!$H29:$K29,'WL Aggregate'!$B54:$E54)</f>
        <v>15756045714.298973</v>
      </c>
      <c r="S34" s="20">
        <f>'[1]Age distribution'!AR65*SUMPRODUCT('[1]Age by Underwriting Class'!$H29:$K29,'T20 Aggregate'!$B54:$E54)+'[1]Age distribution'!U65*SUMPRODUCT('[1]Age by Underwriting Class'!$H29:$K29,'WL Aggregate'!$B54:$E54)</f>
        <v>16533594575.62174</v>
      </c>
      <c r="T34" s="20">
        <f>'[1]Age distribution'!AS65*SUMPRODUCT('[1]Age by Underwriting Class'!$H29:$K29,'T20 Aggregate'!$B54:$E54)+'[1]Age distribution'!V65*SUMPRODUCT('[1]Age by Underwriting Class'!$H29:$K29,'WL Aggregate'!$B54:$E54)</f>
        <v>17325782429.66597</v>
      </c>
      <c r="U34" s="20">
        <f>'[1]Age distribution'!AT65*SUMPRODUCT('[1]Age by Underwriting Class'!$H29:$K29,'T20 Aggregate'!$B54:$E54)+'[1]Age distribution'!W65*SUMPRODUCT('[1]Age by Underwriting Class'!$H29:$K29,'WL Aggregate'!$B54:$E54)</f>
        <v>18132773053.516239</v>
      </c>
    </row>
    <row r="35" spans="1:21" x14ac:dyDescent="0.15">
      <c r="A35">
        <v>54</v>
      </c>
      <c r="B35" s="20">
        <f>'[1]Age distribution'!AA66*SUMPRODUCT('[1]Age by Underwriting Class'!$H30:$K30,'T20 Aggregate'!$B55:$E55)+'[1]Age distribution'!D66*SUMPRODUCT('[1]Age by Underwriting Class'!$H30:$K30,'WL Aggregate'!$B55:$E55)</f>
        <v>5062756606.4858236</v>
      </c>
      <c r="C35" s="20">
        <f>'[1]Age distribution'!AB66*SUMPRODUCT('[1]Age by Underwriting Class'!$H30:$K30,'T20 Aggregate'!$B55:$E55)+'[1]Age distribution'!E66*SUMPRODUCT('[1]Age by Underwriting Class'!$H30:$K30,'WL Aggregate'!$B55:$E55)</f>
        <v>5730460947.4387417</v>
      </c>
      <c r="D35" s="20">
        <f>'[1]Age distribution'!AC66*SUMPRODUCT('[1]Age by Underwriting Class'!$H30:$K30,'T20 Aggregate'!$B55:$E55)+'[1]Age distribution'!F66*SUMPRODUCT('[1]Age by Underwriting Class'!$H30:$K30,'WL Aggregate'!$B55:$E55)</f>
        <v>6384326514.1180515</v>
      </c>
      <c r="E35" s="20">
        <f>'[1]Age distribution'!AD66*SUMPRODUCT('[1]Age by Underwriting Class'!$H30:$K30,'T20 Aggregate'!$B55:$E55)+'[1]Age distribution'!G66*SUMPRODUCT('[1]Age by Underwriting Class'!$H30:$K30,'WL Aggregate'!$B55:$E55)</f>
        <v>7033282595.9749269</v>
      </c>
      <c r="F35" s="20">
        <f>'[1]Age distribution'!AE66*SUMPRODUCT('[1]Age by Underwriting Class'!$H30:$K30,'T20 Aggregate'!$B55:$E55)+'[1]Age distribution'!H66*SUMPRODUCT('[1]Age by Underwriting Class'!$H30:$K30,'WL Aggregate'!$B55:$E55)</f>
        <v>7682928281.3498449</v>
      </c>
      <c r="G35" s="20">
        <f>'[1]Age distribution'!AF66*SUMPRODUCT('[1]Age by Underwriting Class'!$H30:$K30,'T20 Aggregate'!$B55:$E55)+'[1]Age distribution'!I66*SUMPRODUCT('[1]Age by Underwriting Class'!$H30:$K30,'WL Aggregate'!$B55:$E55)</f>
        <v>8336985793.738225</v>
      </c>
      <c r="H35" s="20">
        <f>'[1]Age distribution'!AG66*SUMPRODUCT('[1]Age by Underwriting Class'!$H30:$K30,'T20 Aggregate'!$B55:$E55)+'[1]Age distribution'!J66*SUMPRODUCT('[1]Age by Underwriting Class'!$H30:$K30,'WL Aggregate'!$B55:$E55)</f>
        <v>8998044267.9800968</v>
      </c>
      <c r="I35" s="20">
        <f>'[1]Age distribution'!AH66*SUMPRODUCT('[1]Age by Underwriting Class'!$H30:$K30,'T20 Aggregate'!$B55:$E55)+'[1]Age distribution'!K66*SUMPRODUCT('[1]Age by Underwriting Class'!$H30:$K30,'WL Aggregate'!$B55:$E55)</f>
        <v>9667971309.5468063</v>
      </c>
      <c r="J35" s="20">
        <f>'[1]Age distribution'!AI66*SUMPRODUCT('[1]Age by Underwriting Class'!$H30:$K30,'T20 Aggregate'!$B55:$E55)+'[1]Age distribution'!L66*SUMPRODUCT('[1]Age by Underwriting Class'!$H30:$K30,'WL Aggregate'!$B55:$E55)</f>
        <v>10348155043.900835</v>
      </c>
      <c r="K35" s="20">
        <f>'[1]Age distribution'!AJ66*SUMPRODUCT('[1]Age by Underwriting Class'!$H30:$K30,'T20 Aggregate'!$B55:$E55)+'[1]Age distribution'!M66*SUMPRODUCT('[1]Age by Underwriting Class'!$H30:$K30,'WL Aggregate'!$B55:$E55)</f>
        <v>11039653628.305944</v>
      </c>
      <c r="L35" s="20">
        <f>'[1]Age distribution'!AK66*SUMPRODUCT('[1]Age by Underwriting Class'!$H30:$K30,'T20 Aggregate'!$B55:$E55)+'[1]Age distribution'!N66*SUMPRODUCT('[1]Age by Underwriting Class'!$H30:$K30,'WL Aggregate'!$B55:$E55)</f>
        <v>11743291408.239403</v>
      </c>
      <c r="M35" s="20">
        <f>'[1]Age distribution'!AL66*SUMPRODUCT('[1]Age by Underwriting Class'!$H30:$K30,'T20 Aggregate'!$B55:$E55)+'[1]Age distribution'!O66*SUMPRODUCT('[1]Age by Underwriting Class'!$H30:$K30,'WL Aggregate'!$B55:$E55)</f>
        <v>12459722887.775843</v>
      </c>
      <c r="N35" s="20">
        <f>'[1]Age distribution'!AM66*SUMPRODUCT('[1]Age by Underwriting Class'!$H30:$K30,'T20 Aggregate'!$B55:$E55)+'[1]Age distribution'!P66*SUMPRODUCT('[1]Age by Underwriting Class'!$H30:$K30,'WL Aggregate'!$B55:$E55)</f>
        <v>13189476531.267401</v>
      </c>
      <c r="O35" s="20">
        <f>'[1]Age distribution'!AN66*SUMPRODUCT('[1]Age by Underwriting Class'!$H30:$K30,'T20 Aggregate'!$B55:$E55)+'[1]Age distribution'!Q66*SUMPRODUCT('[1]Age by Underwriting Class'!$H30:$K30,'WL Aggregate'!$B55:$E55)</f>
        <v>13932985509.356714</v>
      </c>
      <c r="P35" s="20">
        <f>'[1]Age distribution'!AO66*SUMPRODUCT('[1]Age by Underwriting Class'!$H30:$K30,'T20 Aggregate'!$B55:$E55)+'[1]Age distribution'!R66*SUMPRODUCT('[1]Age by Underwriting Class'!$H30:$K30,'WL Aggregate'!$B55:$E55)</f>
        <v>14690609752.992752</v>
      </c>
      <c r="Q35" s="20">
        <f>'[1]Age distribution'!AP66*SUMPRODUCT('[1]Age by Underwriting Class'!$H30:$K30,'T20 Aggregate'!$B55:$E55)+'[1]Age distribution'!S66*SUMPRODUCT('[1]Age by Underwriting Class'!$H30:$K30,'WL Aggregate'!$B55:$E55)</f>
        <v>15462652076.860758</v>
      </c>
      <c r="R35" s="20">
        <f>'[1]Age distribution'!AQ66*SUMPRODUCT('[1]Age by Underwriting Class'!$H30:$K30,'T20 Aggregate'!$B55:$E55)+'[1]Age distribution'!T66*SUMPRODUCT('[1]Age by Underwriting Class'!$H30:$K30,'WL Aggregate'!$B55:$E55)</f>
        <v>16249370167.862476</v>
      </c>
      <c r="S35" s="20">
        <f>'[1]Age distribution'!AR66*SUMPRODUCT('[1]Age by Underwriting Class'!$H30:$K30,'T20 Aggregate'!$B55:$E55)+'[1]Age distribution'!U66*SUMPRODUCT('[1]Age by Underwriting Class'!$H30:$K30,'WL Aggregate'!$B55:$E55)</f>
        <v>17050985634.664965</v>
      </c>
      <c r="T35" s="20">
        <f>'[1]Age distribution'!AS66*SUMPRODUCT('[1]Age by Underwriting Class'!$H30:$K30,'T20 Aggregate'!$B55:$E55)+'[1]Age distribution'!V66*SUMPRODUCT('[1]Age by Underwriting Class'!$H30:$K30,'WL Aggregate'!$B55:$E55)</f>
        <v>17867690932.167351</v>
      </c>
      <c r="U35" s="20">
        <f>'[1]Age distribution'!AT66*SUMPRODUCT('[1]Age by Underwriting Class'!$H30:$K30,'T20 Aggregate'!$B55:$E55)+'[1]Age distribution'!W66*SUMPRODUCT('[1]Age by Underwriting Class'!$H30:$K30,'WL Aggregate'!$B55:$E55)</f>
        <v>18699654725.396801</v>
      </c>
    </row>
    <row r="36" spans="1:21" x14ac:dyDescent="0.15">
      <c r="A36">
        <v>55</v>
      </c>
      <c r="B36" s="20">
        <f>'[1]Age distribution'!AA67*SUMPRODUCT('[1]Age by Underwriting Class'!$H31:$K31,'T20 Aggregate'!$B56:$E56)+'[1]Age distribution'!D67*SUMPRODUCT('[1]Age by Underwriting Class'!$H31:$K31,'WL Aggregate'!$B56:$E56)</f>
        <v>5227317427.1075726</v>
      </c>
      <c r="C36" s="20">
        <f>'[1]Age distribution'!AB67*SUMPRODUCT('[1]Age by Underwriting Class'!$H31:$K31,'T20 Aggregate'!$B56:$E56)+'[1]Age distribution'!E67*SUMPRODUCT('[1]Age by Underwriting Class'!$H31:$K31,'WL Aggregate'!$B56:$E56)</f>
        <v>5915744214.5062485</v>
      </c>
      <c r="D36" s="20">
        <f>'[1]Age distribution'!AC67*SUMPRODUCT('[1]Age by Underwriting Class'!$H31:$K31,'T20 Aggregate'!$B56:$E56)+'[1]Age distribution'!F67*SUMPRODUCT('[1]Age by Underwriting Class'!$H31:$K31,'WL Aggregate'!$B56:$E56)</f>
        <v>6589934406.9530659</v>
      </c>
      <c r="E36" s="20">
        <f>'[1]Age distribution'!AD67*SUMPRODUCT('[1]Age by Underwriting Class'!$H31:$K31,'T20 Aggregate'!$B56:$E56)+'[1]Age distribution'!G67*SUMPRODUCT('[1]Age by Underwriting Class'!$H31:$K31,'WL Aggregate'!$B56:$E56)</f>
        <v>7259084471.3222628</v>
      </c>
      <c r="F36" s="20">
        <f>'[1]Age distribution'!AE67*SUMPRODUCT('[1]Age by Underwriting Class'!$H31:$K31,'T20 Aggregate'!$B56:$E56)+'[1]Age distribution'!H67*SUMPRODUCT('[1]Age by Underwriting Class'!$H31:$K31,'WL Aggregate'!$B56:$E56)</f>
        <v>7928961028.8809319</v>
      </c>
      <c r="G36" s="20">
        <f>'[1]Age distribution'!AF67*SUMPRODUCT('[1]Age by Underwriting Class'!$H31:$K31,'T20 Aggregate'!$B56:$E56)+'[1]Age distribution'!I67*SUMPRODUCT('[1]Age by Underwriting Class'!$H31:$K31,'WL Aggregate'!$B56:$E56)</f>
        <v>8603397677.5050659</v>
      </c>
      <c r="H36" s="20">
        <f>'[1]Age distribution'!AG67*SUMPRODUCT('[1]Age by Underwriting Class'!$H31:$K31,'T20 Aggregate'!$B56:$E56)+'[1]Age distribution'!J67*SUMPRODUCT('[1]Age by Underwriting Class'!$H31:$K31,'WL Aggregate'!$B56:$E56)</f>
        <v>9285061022.7425613</v>
      </c>
      <c r="I36" s="20">
        <f>'[1]Age distribution'!AH67*SUMPRODUCT('[1]Age by Underwriting Class'!$H31:$K31,'T20 Aggregate'!$B56:$E56)+'[1]Age distribution'!K67*SUMPRODUCT('[1]Age by Underwriting Class'!$H31:$K31,'WL Aggregate'!$B56:$E56)</f>
        <v>9975874551.5567799</v>
      </c>
      <c r="J36" s="20">
        <f>'[1]Age distribution'!AI67*SUMPRODUCT('[1]Age by Underwriting Class'!$H31:$K31,'T20 Aggregate'!$B56:$E56)+'[1]Age distribution'!L67*SUMPRODUCT('[1]Age by Underwriting Class'!$H31:$K31,'WL Aggregate'!$B56:$E56)</f>
        <v>10677267924.157837</v>
      </c>
      <c r="K36" s="20">
        <f>'[1]Age distribution'!AJ67*SUMPRODUCT('[1]Age by Underwriting Class'!$H31:$K31,'T20 Aggregate'!$B56:$E56)+'[1]Age distribution'!M67*SUMPRODUCT('[1]Age by Underwriting Class'!$H31:$K31,'WL Aggregate'!$B56:$E56)</f>
        <v>11390330959.425184</v>
      </c>
      <c r="L36" s="20">
        <f>'[1]Age distribution'!AK67*SUMPRODUCT('[1]Age by Underwriting Class'!$H31:$K31,'T20 Aggregate'!$B56:$E56)+'[1]Age distribution'!N67*SUMPRODUCT('[1]Age by Underwriting Class'!$H31:$K31,'WL Aggregate'!$B56:$E56)</f>
        <v>12115912668.46055</v>
      </c>
      <c r="M36" s="20">
        <f>'[1]Age distribution'!AL67*SUMPRODUCT('[1]Age by Underwriting Class'!$H31:$K31,'T20 Aggregate'!$B56:$E56)+'[1]Age distribution'!O67*SUMPRODUCT('[1]Age by Underwriting Class'!$H31:$K31,'WL Aggregate'!$B56:$E56)</f>
        <v>12854687139.05942</v>
      </c>
      <c r="N36" s="20">
        <f>'[1]Age distribution'!AM67*SUMPRODUCT('[1]Age by Underwriting Class'!$H31:$K31,'T20 Aggregate'!$B56:$E56)+'[1]Age distribution'!P67*SUMPRODUCT('[1]Age by Underwriting Class'!$H31:$K31,'WL Aggregate'!$B56:$E56)</f>
        <v>13607198648.001633</v>
      </c>
      <c r="O36" s="20">
        <f>'[1]Age distribution'!AN67*SUMPRODUCT('[1]Age by Underwriting Class'!$H31:$K31,'T20 Aggregate'!$B56:$E56)+'[1]Age distribution'!Q67*SUMPRODUCT('[1]Age by Underwriting Class'!$H31:$K31,'WL Aggregate'!$B56:$E56)</f>
        <v>14373893327.030098</v>
      </c>
      <c r="P36" s="20">
        <f>'[1]Age distribution'!AO67*SUMPRODUCT('[1]Age by Underwriting Class'!$H31:$K31,'T20 Aggregate'!$B56:$E56)+'[1]Age distribution'!R67*SUMPRODUCT('[1]Age by Underwriting Class'!$H31:$K31,'WL Aggregate'!$B56:$E56)</f>
        <v>15155141876.755135</v>
      </c>
      <c r="Q36" s="20">
        <f>'[1]Age distribution'!AP67*SUMPRODUCT('[1]Age by Underwriting Class'!$H31:$K31,'T20 Aggregate'!$B56:$E56)+'[1]Age distribution'!S67*SUMPRODUCT('[1]Age by Underwriting Class'!$H31:$K31,'WL Aggregate'!$B56:$E56)</f>
        <v>15951256172.521038</v>
      </c>
      <c r="R36" s="20">
        <f>'[1]Age distribution'!AQ67*SUMPRODUCT('[1]Age by Underwriting Class'!$H31:$K31,'T20 Aggregate'!$B56:$E56)+'[1]Age distribution'!T67*SUMPRODUCT('[1]Age by Underwriting Class'!$H31:$K31,'WL Aggregate'!$B56:$E56)</f>
        <v>16762501611.599195</v>
      </c>
      <c r="S36" s="20">
        <f>'[1]Age distribution'!AR67*SUMPRODUCT('[1]Age by Underwriting Class'!$H31:$K31,'T20 Aggregate'!$B56:$E56)+'[1]Age distribution'!U67*SUMPRODUCT('[1]Age by Underwriting Class'!$H31:$K31,'WL Aggregate'!$B56:$E56)</f>
        <v>17589106433.51268</v>
      </c>
      <c r="T36" s="20">
        <f>'[1]Age distribution'!AS67*SUMPRODUCT('[1]Age by Underwriting Class'!$H31:$K31,'T20 Aggregate'!$B56:$E56)+'[1]Age distribution'!V67*SUMPRODUCT('[1]Age by Underwriting Class'!$H31:$K31,'WL Aggregate'!$B56:$E56)</f>
        <v>18431268851.693157</v>
      </c>
      <c r="U36" s="20">
        <f>'[1]Age distribution'!AT67*SUMPRODUCT('[1]Age by Underwriting Class'!$H31:$K31,'T20 Aggregate'!$B56:$E56)+'[1]Age distribution'!W67*SUMPRODUCT('[1]Age by Underwriting Class'!$H31:$K31,'WL Aggregate'!$B56:$E56)</f>
        <v>19289162577.872543</v>
      </c>
    </row>
    <row r="37" spans="1:21" x14ac:dyDescent="0.15">
      <c r="A37">
        <v>56</v>
      </c>
      <c r="B37" s="20">
        <f>'[1]Age distribution'!AA68*SUMPRODUCT('[1]Age by Underwriting Class'!$H32:$K32,'T20 Aggregate'!$B57:$E57)+'[1]Age distribution'!D68*SUMPRODUCT('[1]Age by Underwriting Class'!$H32:$K32,'WL Aggregate'!$B57:$E57)</f>
        <v>5260416500.8022184</v>
      </c>
      <c r="C37" s="20">
        <f>'[1]Age distribution'!AB68*SUMPRODUCT('[1]Age by Underwriting Class'!$H32:$K32,'T20 Aggregate'!$B57:$E57)+'[1]Age distribution'!E68*SUMPRODUCT('[1]Age by Underwriting Class'!$H32:$K32,'WL Aggregate'!$B57:$E57)</f>
        <v>5968882400.1451855</v>
      </c>
      <c r="D37" s="20">
        <f>'[1]Age distribution'!AC68*SUMPRODUCT('[1]Age by Underwriting Class'!$H32:$K32,'T20 Aggregate'!$B57:$E57)+'[1]Age distribution'!F68*SUMPRODUCT('[1]Age by Underwriting Class'!$H32:$K32,'WL Aggregate'!$B57:$E57)</f>
        <v>6662190228.8866577</v>
      </c>
      <c r="E37" s="20">
        <f>'[1]Age distribution'!AD68*SUMPRODUCT('[1]Age by Underwriting Class'!$H32:$K32,'T20 Aggregate'!$B57:$E57)+'[1]Age distribution'!G68*SUMPRODUCT('[1]Age by Underwriting Class'!$H32:$K32,'WL Aggregate'!$B57:$E57)</f>
        <v>7349963396.8735104</v>
      </c>
      <c r="F37" s="20">
        <f>'[1]Age distribution'!AE68*SUMPRODUCT('[1]Age by Underwriting Class'!$H32:$K32,'T20 Aggregate'!$B57:$E57)+'[1]Age distribution'!H68*SUMPRODUCT('[1]Age by Underwriting Class'!$H32:$K32,'WL Aggregate'!$B57:$E57)</f>
        <v>8038236238.8827591</v>
      </c>
      <c r="G37" s="20">
        <f>'[1]Age distribution'!AF68*SUMPRODUCT('[1]Age by Underwriting Class'!$H32:$K32,'T20 Aggregate'!$B57:$E57)+'[1]Age distribution'!I68*SUMPRODUCT('[1]Age by Underwriting Class'!$H32:$K32,'WL Aggregate'!$B57:$E57)</f>
        <v>8731020326.3203907</v>
      </c>
      <c r="H37" s="20">
        <f>'[1]Age distribution'!AG68*SUMPRODUCT('[1]Age by Underwriting Class'!$H32:$K32,'T20 Aggregate'!$B57:$E57)+'[1]Age distribution'!J68*SUMPRODUCT('[1]Age by Underwriting Class'!$H32:$K32,'WL Aggregate'!$B57:$E57)</f>
        <v>9431106061.0264015</v>
      </c>
      <c r="I37" s="20">
        <f>'[1]Age distribution'!AH68*SUMPRODUCT('[1]Age by Underwriting Class'!$H32:$K32,'T20 Aggregate'!$B57:$E57)+'[1]Age distribution'!K68*SUMPRODUCT('[1]Age by Underwriting Class'!$H32:$K32,'WL Aggregate'!$B57:$E57)</f>
        <v>10140506227.218542</v>
      </c>
      <c r="J37" s="20">
        <f>'[1]Age distribution'!AI68*SUMPRODUCT('[1]Age by Underwriting Class'!$H32:$K32,'T20 Aggregate'!$B57:$E57)+'[1]Age distribution'!L68*SUMPRODUCT('[1]Age by Underwriting Class'!$H32:$K32,'WL Aggregate'!$B57:$E57)</f>
        <v>10860716856.615503</v>
      </c>
      <c r="K37" s="20">
        <f>'[1]Age distribution'!AJ68*SUMPRODUCT('[1]Age by Underwriting Class'!$H32:$K32,'T20 Aggregate'!$B57:$E57)+'[1]Age distribution'!M68*SUMPRODUCT('[1]Age by Underwriting Class'!$H32:$K32,'WL Aggregate'!$B57:$E57)</f>
        <v>11592878362.582458</v>
      </c>
      <c r="L37" s="20">
        <f>'[1]Age distribution'!AK68*SUMPRODUCT('[1]Age by Underwriting Class'!$H32:$K32,'T20 Aggregate'!$B57:$E57)+'[1]Age distribution'!N68*SUMPRODUCT('[1]Age by Underwriting Class'!$H32:$K32,'WL Aggregate'!$B57:$E57)</f>
        <v>12337879171.284397</v>
      </c>
      <c r="M37" s="20">
        <f>'[1]Age distribution'!AL68*SUMPRODUCT('[1]Age by Underwriting Class'!$H32:$K32,'T20 Aggregate'!$B57:$E57)+'[1]Age distribution'!O68*SUMPRODUCT('[1]Age by Underwriting Class'!$H32:$K32,'WL Aggregate'!$B57:$E57)</f>
        <v>13096424664.822666</v>
      </c>
      <c r="N37" s="20">
        <f>'[1]Age distribution'!AM68*SUMPRODUCT('[1]Age by Underwriting Class'!$H32:$K32,'T20 Aggregate'!$B57:$E57)+'[1]Age distribution'!P68*SUMPRODUCT('[1]Age by Underwriting Class'!$H32:$K32,'WL Aggregate'!$B57:$E57)</f>
        <v>13869084387.848938</v>
      </c>
      <c r="O37" s="20">
        <f>'[1]Age distribution'!AN68*SUMPRODUCT('[1]Age by Underwriting Class'!$H32:$K32,'T20 Aggregate'!$B57:$E57)+'[1]Age distribution'!Q68*SUMPRODUCT('[1]Age by Underwriting Class'!$H32:$K32,'WL Aggregate'!$B57:$E57)</f>
        <v>14656325183.626659</v>
      </c>
      <c r="P37" s="20">
        <f>'[1]Age distribution'!AO68*SUMPRODUCT('[1]Age by Underwriting Class'!$H32:$K32,'T20 Aggregate'!$B57:$E57)+'[1]Age distribution'!R68*SUMPRODUCT('[1]Age by Underwriting Class'!$H32:$K32,'WL Aggregate'!$B57:$E57)</f>
        <v>15458534962.420973</v>
      </c>
      <c r="Q37" s="20">
        <f>'[1]Age distribution'!AP68*SUMPRODUCT('[1]Age by Underwriting Class'!$H32:$K32,'T20 Aggregate'!$B57:$E57)+'[1]Age distribution'!S68*SUMPRODUCT('[1]Age by Underwriting Class'!$H32:$K32,'WL Aggregate'!$B57:$E57)</f>
        <v>16276040078.287226</v>
      </c>
      <c r="R37" s="20">
        <f>'[1]Age distribution'!AQ68*SUMPRODUCT('[1]Age by Underwriting Class'!$H32:$K32,'T20 Aggregate'!$B57:$E57)+'[1]Age distribution'!T68*SUMPRODUCT('[1]Age by Underwriting Class'!$H32:$K32,'WL Aggregate'!$B57:$E57)</f>
        <v>17109118249.4785</v>
      </c>
      <c r="S37" s="20">
        <f>'[1]Age distribution'!AR68*SUMPRODUCT('[1]Age by Underwriting Class'!$H32:$K32,'T20 Aggregate'!$B57:$E57)+'[1]Age distribution'!U68*SUMPRODUCT('[1]Age by Underwriting Class'!$H32:$K32,'WL Aggregate'!$B57:$E57)</f>
        <v>17958008311.463219</v>
      </c>
      <c r="T37" s="20">
        <f>'[1]Age distribution'!AS68*SUMPRODUCT('[1]Age by Underwriting Class'!$H32:$K32,'T20 Aggregate'!$B57:$E57)+'[1]Age distribution'!V68*SUMPRODUCT('[1]Age by Underwriting Class'!$H32:$K32,'WL Aggregate'!$B57:$E57)</f>
        <v>18822917679.666916</v>
      </c>
      <c r="U37" s="20">
        <f>'[1]Age distribution'!AT68*SUMPRODUCT('[1]Age by Underwriting Class'!$H32:$K32,'T20 Aggregate'!$B57:$E57)+'[1]Age distribution'!W68*SUMPRODUCT('[1]Age by Underwriting Class'!$H32:$K32,'WL Aggregate'!$B57:$E57)</f>
        <v>19704028130.331955</v>
      </c>
    </row>
    <row r="38" spans="1:21" x14ac:dyDescent="0.15">
      <c r="A38">
        <v>57</v>
      </c>
      <c r="B38" s="20">
        <f>'[1]Age distribution'!AA69*SUMPRODUCT('[1]Age by Underwriting Class'!$H33:$K33,'T20 Aggregate'!$B58:$E58)+'[1]Age distribution'!D69*SUMPRODUCT('[1]Age by Underwriting Class'!$H33:$K33,'WL Aggregate'!$B58:$E58)</f>
        <v>5424776752.7578745</v>
      </c>
      <c r="C38" s="20">
        <f>'[1]Age distribution'!AB69*SUMPRODUCT('[1]Age by Underwriting Class'!$H33:$K33,'T20 Aggregate'!$B58:$E58)+'[1]Age distribution'!E69*SUMPRODUCT('[1]Age by Underwriting Class'!$H33:$K33,'WL Aggregate'!$B58:$E58)</f>
        <v>6155378472.2778645</v>
      </c>
      <c r="D38" s="20">
        <f>'[1]Age distribution'!AC69*SUMPRODUCT('[1]Age by Underwriting Class'!$H33:$K33,'T20 Aggregate'!$B58:$E58)+'[1]Age distribution'!F69*SUMPRODUCT('[1]Age by Underwriting Class'!$H33:$K33,'WL Aggregate'!$B58:$E58)</f>
        <v>6870348511.4921017</v>
      </c>
      <c r="E38" s="20">
        <f>'[1]Age distribution'!AD69*SUMPRODUCT('[1]Age by Underwriting Class'!$H33:$K33,'T20 Aggregate'!$B58:$E58)+'[1]Age distribution'!G69*SUMPRODUCT('[1]Age by Underwriting Class'!$H33:$K33,'WL Aggregate'!$B58:$E58)</f>
        <v>7579610961.0142508</v>
      </c>
      <c r="F38" s="20">
        <f>'[1]Age distribution'!AE69*SUMPRODUCT('[1]Age by Underwriting Class'!$H33:$K33,'T20 Aggregate'!$B58:$E58)+'[1]Age distribution'!H69*SUMPRODUCT('[1]Age by Underwriting Class'!$H33:$K33,'WL Aggregate'!$B58:$E58)</f>
        <v>8289388696.7347908</v>
      </c>
      <c r="G38" s="20">
        <f>'[1]Age distribution'!AF69*SUMPRODUCT('[1]Age by Underwriting Class'!$H33:$K33,'T20 Aggregate'!$B58:$E58)+'[1]Age distribution'!I69*SUMPRODUCT('[1]Age by Underwriting Class'!$H33:$K33,'WL Aggregate'!$B58:$E58)</f>
        <v>9003818630.4936695</v>
      </c>
      <c r="H38" s="20">
        <f>'[1]Age distribution'!AG69*SUMPRODUCT('[1]Age by Underwriting Class'!$H33:$K33,'T20 Aggregate'!$B58:$E58)+'[1]Age distribution'!J69*SUMPRODUCT('[1]Age by Underwriting Class'!$H33:$K33,'WL Aggregate'!$B58:$E58)</f>
        <v>9725778349.4610596</v>
      </c>
      <c r="I38" s="20">
        <f>'[1]Age distribution'!AH69*SUMPRODUCT('[1]Age by Underwriting Class'!$H33:$K33,'T20 Aggregate'!$B58:$E58)+'[1]Age distribution'!K69*SUMPRODUCT('[1]Age by Underwriting Class'!$H33:$K33,'WL Aggregate'!$B58:$E58)</f>
        <v>10457343526.738338</v>
      </c>
      <c r="J38" s="20">
        <f>'[1]Age distribution'!AI69*SUMPRODUCT('[1]Age by Underwriting Class'!$H33:$K33,'T20 Aggregate'!$B58:$E58)+'[1]Age distribution'!L69*SUMPRODUCT('[1]Age by Underwriting Class'!$H33:$K33,'WL Aggregate'!$B58:$E58)</f>
        <v>11200056937.139574</v>
      </c>
      <c r="K38" s="20">
        <f>'[1]Age distribution'!AJ69*SUMPRODUCT('[1]Age by Underwriting Class'!$H33:$K33,'T20 Aggregate'!$B58:$E58)+'[1]Age distribution'!M69*SUMPRODUCT('[1]Age by Underwriting Class'!$H33:$K33,'WL Aggregate'!$B58:$E58)</f>
        <v>11955094625.928671</v>
      </c>
      <c r="L38" s="20">
        <f>'[1]Age distribution'!AK69*SUMPRODUCT('[1]Age by Underwriting Class'!$H33:$K33,'T20 Aggregate'!$B58:$E58)+'[1]Age distribution'!N69*SUMPRODUCT('[1]Age by Underwriting Class'!$H33:$K33,'WL Aggregate'!$B58:$E58)</f>
        <v>12723372777.899294</v>
      </c>
      <c r="M38" s="20">
        <f>'[1]Age distribution'!AL69*SUMPRODUCT('[1]Age by Underwriting Class'!$H33:$K33,'T20 Aggregate'!$B58:$E58)+'[1]Age distribution'!O69*SUMPRODUCT('[1]Age by Underwriting Class'!$H33:$K33,'WL Aggregate'!$B58:$E58)</f>
        <v>13505618814.620552</v>
      </c>
      <c r="N38" s="20">
        <f>'[1]Age distribution'!AM69*SUMPRODUCT('[1]Age by Underwriting Class'!$H33:$K33,'T20 Aggregate'!$B58:$E58)+'[1]Age distribution'!P69*SUMPRODUCT('[1]Age by Underwriting Class'!$H33:$K33,'WL Aggregate'!$B58:$E58)</f>
        <v>14302420076.008512</v>
      </c>
      <c r="O38" s="20">
        <f>'[1]Age distribution'!AN69*SUMPRODUCT('[1]Age by Underwriting Class'!$H33:$K33,'T20 Aggregate'!$B58:$E58)+'[1]Age distribution'!Q69*SUMPRODUCT('[1]Age by Underwriting Class'!$H33:$K33,'WL Aggregate'!$B58:$E58)</f>
        <v>15114257991.71468</v>
      </c>
      <c r="P38" s="20">
        <f>'[1]Age distribution'!AO69*SUMPRODUCT('[1]Age by Underwriting Class'!$H33:$K33,'T20 Aggregate'!$B58:$E58)+'[1]Age distribution'!R69*SUMPRODUCT('[1]Age by Underwriting Class'!$H33:$K33,'WL Aggregate'!$B58:$E58)</f>
        <v>15941532592.152643</v>
      </c>
      <c r="Q38" s="20">
        <f>'[1]Age distribution'!AP69*SUMPRODUCT('[1]Age by Underwriting Class'!$H33:$K33,'T20 Aggregate'!$B58:$E58)+'[1]Age distribution'!S69*SUMPRODUCT('[1]Age by Underwriting Class'!$H33:$K33,'WL Aggregate'!$B58:$E58)</f>
        <v>16784580428.219536</v>
      </c>
      <c r="R38" s="20">
        <f>'[1]Age distribution'!AQ69*SUMPRODUCT('[1]Age by Underwriting Class'!$H33:$K33,'T20 Aggregate'!$B58:$E58)+'[1]Age distribution'!T69*SUMPRODUCT('[1]Age by Underwriting Class'!$H33:$K33,'WL Aggregate'!$B58:$E58)</f>
        <v>17643687895.39809</v>
      </c>
      <c r="S38" s="20">
        <f>'[1]Age distribution'!AR69*SUMPRODUCT('[1]Age by Underwriting Class'!$H33:$K33,'T20 Aggregate'!$B58:$E58)+'[1]Age distribution'!U69*SUMPRODUCT('[1]Age by Underwriting Class'!$H33:$K33,'WL Aggregate'!$B58:$E58)</f>
        <v>18519101291.504581</v>
      </c>
      <c r="T38" s="20">
        <f>'[1]Age distribution'!AS69*SUMPRODUCT('[1]Age by Underwriting Class'!$H33:$K33,'T20 Aggregate'!$B58:$E58)+'[1]Age distribution'!V69*SUMPRODUCT('[1]Age by Underwriting Class'!$H33:$K33,'WL Aggregate'!$B58:$E58)</f>
        <v>19411034512.601883</v>
      </c>
      <c r="U38" s="20">
        <f>'[1]Age distribution'!AT69*SUMPRODUCT('[1]Age by Underwriting Class'!$H33:$K33,'T20 Aggregate'!$B58:$E58)+'[1]Age distribution'!W69*SUMPRODUCT('[1]Age by Underwriting Class'!$H33:$K33,'WL Aggregate'!$B58:$E58)</f>
        <v>20319675014.480545</v>
      </c>
    </row>
    <row r="39" spans="1:21" x14ac:dyDescent="0.15">
      <c r="A39">
        <v>58</v>
      </c>
      <c r="B39" s="20">
        <f>'[1]Age distribution'!AA70*SUMPRODUCT('[1]Age by Underwriting Class'!$H34:$K34,'T20 Aggregate'!$B59:$E59)+'[1]Age distribution'!D70*SUMPRODUCT('[1]Age by Underwriting Class'!$H34:$K34,'WL Aggregate'!$B59:$E59)</f>
        <v>5595383673.94345</v>
      </c>
      <c r="C39" s="20">
        <f>'[1]Age distribution'!AB70*SUMPRODUCT('[1]Age by Underwriting Class'!$H34:$K34,'T20 Aggregate'!$B59:$E59)+'[1]Age distribution'!E70*SUMPRODUCT('[1]Age by Underwriting Class'!$H34:$K34,'WL Aggregate'!$B59:$E59)</f>
        <v>6348962506.745904</v>
      </c>
      <c r="D39" s="20">
        <f>'[1]Age distribution'!AC70*SUMPRODUCT('[1]Age by Underwriting Class'!$H34:$K34,'T20 Aggregate'!$B59:$E59)+'[1]Age distribution'!F70*SUMPRODUCT('[1]Age by Underwriting Class'!$H34:$K34,'WL Aggregate'!$B59:$E59)</f>
        <v>7086418049.5466728</v>
      </c>
      <c r="E39" s="20">
        <f>'[1]Age distribution'!AD70*SUMPRODUCT('[1]Age by Underwriting Class'!$H34:$K34,'T20 Aggregate'!$B59:$E59)+'[1]Age distribution'!G70*SUMPRODUCT('[1]Age by Underwriting Class'!$H34:$K34,'WL Aggregate'!$B59:$E59)</f>
        <v>7817986501.3875341</v>
      </c>
      <c r="F39" s="20">
        <f>'[1]Age distribution'!AE70*SUMPRODUCT('[1]Age by Underwriting Class'!$H34:$K34,'T20 Aggregate'!$B59:$E59)+'[1]Age distribution'!H70*SUMPRODUCT('[1]Age by Underwriting Class'!$H34:$K34,'WL Aggregate'!$B59:$E59)</f>
        <v>8550086444.9585247</v>
      </c>
      <c r="G39" s="20">
        <f>'[1]Age distribution'!AF70*SUMPRODUCT('[1]Age by Underwriting Class'!$H34:$K34,'T20 Aggregate'!$B59:$E59)+'[1]Age distribution'!I70*SUMPRODUCT('[1]Age by Underwriting Class'!$H34:$K34,'WL Aggregate'!$B59:$E59)</f>
        <v>9286984896.217123</v>
      </c>
      <c r="H39" s="20">
        <f>'[1]Age distribution'!AG70*SUMPRODUCT('[1]Age by Underwriting Class'!$H34:$K34,'T20 Aggregate'!$B59:$E59)+'[1]Age distribution'!J70*SUMPRODUCT('[1]Age by Underwriting Class'!$H34:$K34,'WL Aggregate'!$B59:$E59)</f>
        <v>10031649941.225885</v>
      </c>
      <c r="I39" s="20">
        <f>'[1]Age distribution'!AH70*SUMPRODUCT('[1]Age by Underwriting Class'!$H34:$K34,'T20 Aggregate'!$B59:$E59)+'[1]Age distribution'!K70*SUMPRODUCT('[1]Age by Underwriting Class'!$H34:$K34,'WL Aggregate'!$B59:$E59)</f>
        <v>10786222532.122244</v>
      </c>
      <c r="J39" s="20">
        <f>'[1]Age distribution'!AI70*SUMPRODUCT('[1]Age by Underwriting Class'!$H34:$K34,'T20 Aggregate'!$B59:$E59)+'[1]Age distribution'!L70*SUMPRODUCT('[1]Age by Underwriting Class'!$H34:$K34,'WL Aggregate'!$B59:$E59)</f>
        <v>11552293963.331869</v>
      </c>
      <c r="K39" s="20">
        <f>'[1]Age distribution'!AJ70*SUMPRODUCT('[1]Age by Underwriting Class'!$H34:$K34,'T20 Aggregate'!$B59:$E59)+'[1]Age distribution'!M70*SUMPRODUCT('[1]Age by Underwriting Class'!$H34:$K34,'WL Aggregate'!$B59:$E59)</f>
        <v>12331077266.241932</v>
      </c>
      <c r="L39" s="20">
        <f>'[1]Age distribution'!AK70*SUMPRODUCT('[1]Age by Underwriting Class'!$H34:$K34,'T20 Aggregate'!$B59:$E59)+'[1]Age distribution'!N70*SUMPRODUCT('[1]Age by Underwriting Class'!$H34:$K34,'WL Aggregate'!$B59:$E59)</f>
        <v>13123517439.268116</v>
      </c>
      <c r="M39" s="20">
        <f>'[1]Age distribution'!AL70*SUMPRODUCT('[1]Age by Underwriting Class'!$H34:$K34,'T20 Aggregate'!$B59:$E59)+'[1]Age distribution'!O70*SUMPRODUCT('[1]Age by Underwriting Class'!$H34:$K34,'WL Aggregate'!$B59:$E59)</f>
        <v>13930364781.078434</v>
      </c>
      <c r="N39" s="20">
        <f>'[1]Age distribution'!AM70*SUMPRODUCT('[1]Age by Underwriting Class'!$H34:$K34,'T20 Aggregate'!$B59:$E59)+'[1]Age distribution'!P70*SUMPRODUCT('[1]Age by Underwriting Class'!$H34:$K34,'WL Aggregate'!$B59:$E59)</f>
        <v>14752225103.179461</v>
      </c>
      <c r="O39" s="20">
        <f>'[1]Age distribution'!AN70*SUMPRODUCT('[1]Age by Underwriting Class'!$H34:$K34,'T20 Aggregate'!$B59:$E59)+'[1]Age distribution'!Q70*SUMPRODUCT('[1]Age by Underwriting Class'!$H34:$K34,'WL Aggregate'!$B59:$E59)</f>
        <v>15589594975.980436</v>
      </c>
      <c r="P39" s="20">
        <f>'[1]Age distribution'!AO70*SUMPRODUCT('[1]Age by Underwriting Class'!$H34:$K34,'T20 Aggregate'!$B59:$E59)+'[1]Age distribution'!R70*SUMPRODUCT('[1]Age by Underwriting Class'!$H34:$K34,'WL Aggregate'!$B59:$E59)</f>
        <v>16442887010.681295</v>
      </c>
      <c r="Q39" s="20">
        <f>'[1]Age distribution'!AP70*SUMPRODUCT('[1]Age by Underwriting Class'!$H34:$K34,'T20 Aggregate'!$B59:$E59)+'[1]Age distribution'!S70*SUMPRODUCT('[1]Age by Underwriting Class'!$H34:$K34,'WL Aggregate'!$B59:$E59)</f>
        <v>17312448342.56171</v>
      </c>
      <c r="R39" s="20">
        <f>'[1]Age distribution'!AQ70*SUMPRODUCT('[1]Age by Underwriting Class'!$H34:$K34,'T20 Aggregate'!$B59:$E59)+'[1]Age distribution'!T70*SUMPRODUCT('[1]Age by Underwriting Class'!$H34:$K34,'WL Aggregate'!$B59:$E59)</f>
        <v>18198574374.120514</v>
      </c>
      <c r="S39" s="20">
        <f>'[1]Age distribution'!AR70*SUMPRODUCT('[1]Age by Underwriting Class'!$H34:$K34,'T20 Aggregate'!$B59:$E59)+'[1]Age distribution'!U70*SUMPRODUCT('[1]Age by Underwriting Class'!$H34:$K34,'WL Aggregate'!$B59:$E59)</f>
        <v>19101519149.135529</v>
      </c>
      <c r="T39" s="20">
        <f>'[1]Age distribution'!AS70*SUMPRODUCT('[1]Age by Underwriting Class'!$H34:$K34,'T20 Aggregate'!$B59:$E59)+'[1]Age distribution'!V70*SUMPRODUCT('[1]Age by Underwriting Class'!$H34:$K34,'WL Aggregate'!$B59:$E59)</f>
        <v>20021503290.609818</v>
      </c>
      <c r="U39" s="20">
        <f>'[1]Age distribution'!AT70*SUMPRODUCT('[1]Age by Underwriting Class'!$H34:$K34,'T20 Aggregate'!$B59:$E59)+'[1]Age distribution'!W70*SUMPRODUCT('[1]Age by Underwriting Class'!$H34:$K34,'WL Aggregate'!$B59:$E59)</f>
        <v>20958720149.7388</v>
      </c>
    </row>
    <row r="40" spans="1:21" x14ac:dyDescent="0.15">
      <c r="A40">
        <v>59</v>
      </c>
      <c r="B40" s="20">
        <f>'[1]Age distribution'!AA71*SUMPRODUCT('[1]Age by Underwriting Class'!$H35:$K35,'T20 Aggregate'!$B60:$E60)+'[1]Age distribution'!D71*SUMPRODUCT('[1]Age by Underwriting Class'!$H35:$K35,'WL Aggregate'!$B60:$E60)</f>
        <v>5762137411.993104</v>
      </c>
      <c r="C40" s="20">
        <f>'[1]Age distribution'!AB71*SUMPRODUCT('[1]Age by Underwriting Class'!$H35:$K35,'T20 Aggregate'!$B60:$E60)+'[1]Age distribution'!E71*SUMPRODUCT('[1]Age by Underwriting Class'!$H35:$K35,'WL Aggregate'!$B60:$E60)</f>
        <v>6538174416.4970064</v>
      </c>
      <c r="D40" s="20">
        <f>'[1]Age distribution'!AC71*SUMPRODUCT('[1]Age by Underwriting Class'!$H35:$K35,'T20 Aggregate'!$B60:$E60)+'[1]Age distribution'!F71*SUMPRODUCT('[1]Age by Underwriting Class'!$H35:$K35,'WL Aggregate'!$B60:$E60)</f>
        <v>7297607624.382678</v>
      </c>
      <c r="E40" s="20">
        <f>'[1]Age distribution'!AD71*SUMPRODUCT('[1]Age by Underwriting Class'!$H35:$K35,'T20 Aggregate'!$B60:$E60)+'[1]Age distribution'!G71*SUMPRODUCT('[1]Age by Underwriting Class'!$H35:$K35,'WL Aggregate'!$B60:$E60)</f>
        <v>8050978294.1039248</v>
      </c>
      <c r="F40" s="20">
        <f>'[1]Age distribution'!AE71*SUMPRODUCT('[1]Age by Underwriting Class'!$H35:$K35,'T20 Aggregate'!$B60:$E60)+'[1]Age distribution'!H71*SUMPRODUCT('[1]Age by Underwriting Class'!$H35:$K35,'WL Aggregate'!$B60:$E60)</f>
        <v>8804896295.0826492</v>
      </c>
      <c r="G40" s="20">
        <f>'[1]Age distribution'!AF71*SUMPRODUCT('[1]Age by Underwriting Class'!$H35:$K35,'T20 Aggregate'!$B60:$E60)+'[1]Age distribution'!I71*SUMPRODUCT('[1]Age by Underwriting Class'!$H35:$K35,'WL Aggregate'!$B60:$E60)</f>
        <v>9563755808.972683</v>
      </c>
      <c r="H40" s="20">
        <f>'[1]Age distribution'!AG71*SUMPRODUCT('[1]Age by Underwriting Class'!$H35:$K35,'T20 Aggregate'!$B60:$E60)+'[1]Age distribution'!J71*SUMPRODUCT('[1]Age by Underwriting Class'!$H35:$K35,'WL Aggregate'!$B60:$E60)</f>
        <v>10330613376.797777</v>
      </c>
      <c r="I40" s="20">
        <f>'[1]Age distribution'!AH71*SUMPRODUCT('[1]Age by Underwriting Class'!$H35:$K35,'T20 Aggregate'!$B60:$E60)+'[1]Age distribution'!K71*SUMPRODUCT('[1]Age by Underwriting Class'!$H35:$K35,'WL Aggregate'!$B60:$E60)</f>
        <v>11107673755.394508</v>
      </c>
      <c r="J40" s="20">
        <f>'[1]Age distribution'!AI71*SUMPRODUCT('[1]Age by Underwriting Class'!$H35:$K35,'T20 Aggregate'!$B60:$E60)+'[1]Age distribution'!L71*SUMPRODUCT('[1]Age by Underwriting Class'!$H35:$K35,'WL Aggregate'!$B60:$E60)</f>
        <v>11896575662.977388</v>
      </c>
      <c r="K40" s="20">
        <f>'[1]Age distribution'!AJ71*SUMPRODUCT('[1]Age by Underwriting Class'!$H35:$K35,'T20 Aggregate'!$B60:$E60)+'[1]Age distribution'!M71*SUMPRODUCT('[1]Age by Underwriting Class'!$H35:$K35,'WL Aggregate'!$B60:$E60)</f>
        <v>12698568281.719656</v>
      </c>
      <c r="L40" s="20">
        <f>'[1]Age distribution'!AK71*SUMPRODUCT('[1]Age by Underwriting Class'!$H35:$K35,'T20 Aggregate'!$B60:$E60)+'[1]Age distribution'!N71*SUMPRODUCT('[1]Age by Underwriting Class'!$H35:$K35,'WL Aggregate'!$B60:$E60)</f>
        <v>13514624772.898996</v>
      </c>
      <c r="M40" s="20">
        <f>'[1]Age distribution'!AL71*SUMPRODUCT('[1]Age by Underwriting Class'!$H35:$K35,'T20 Aggregate'!$B60:$E60)+'[1]Age distribution'!O71*SUMPRODUCT('[1]Age by Underwriting Class'!$H35:$K35,'WL Aggregate'!$B60:$E60)</f>
        <v>14345517795.599588</v>
      </c>
      <c r="N40" s="20">
        <f>'[1]Age distribution'!AM71*SUMPRODUCT('[1]Age by Underwriting Class'!$H35:$K35,'T20 Aggregate'!$B60:$E60)+'[1]Age distribution'!P71*SUMPRODUCT('[1]Age by Underwriting Class'!$H35:$K35,'WL Aggregate'!$B60:$E60)</f>
        <v>15191871215.734848</v>
      </c>
      <c r="O40" s="20">
        <f>'[1]Age distribution'!AN71*SUMPRODUCT('[1]Age by Underwriting Class'!$H35:$K35,'T20 Aggregate'!$B60:$E60)+'[1]Age distribution'!Q71*SUMPRODUCT('[1]Age by Underwriting Class'!$H35:$K35,'WL Aggregate'!$B60:$E60)</f>
        <v>16054196402.51545</v>
      </c>
      <c r="P40" s="20">
        <f>'[1]Age distribution'!AO71*SUMPRODUCT('[1]Age by Underwriting Class'!$H35:$K35,'T20 Aggregate'!$B60:$E60)+'[1]Age distribution'!R71*SUMPRODUCT('[1]Age by Underwriting Class'!$H35:$K35,'WL Aggregate'!$B60:$E60)</f>
        <v>16932918263.788696</v>
      </c>
      <c r="Q40" s="20">
        <f>'[1]Age distribution'!AP71*SUMPRODUCT('[1]Age by Underwriting Class'!$H35:$K35,'T20 Aggregate'!$B60:$E60)+'[1]Age distribution'!S71*SUMPRODUCT('[1]Age by Underwriting Class'!$H35:$K35,'WL Aggregate'!$B60:$E60)</f>
        <v>17828394280.166931</v>
      </c>
      <c r="R40" s="20">
        <f>'[1]Age distribution'!AQ71*SUMPRODUCT('[1]Age by Underwriting Class'!$H35:$K35,'T20 Aggregate'!$B60:$E60)+'[1]Age distribution'!T71*SUMPRODUCT('[1]Age by Underwriting Class'!$H35:$K35,'WL Aggregate'!$B60:$E60)</f>
        <v>18740928657.740261</v>
      </c>
      <c r="S40" s="20">
        <f>'[1]Age distribution'!AR71*SUMPRODUCT('[1]Age by Underwriting Class'!$H35:$K35,'T20 Aggregate'!$B60:$E60)+'[1]Age distribution'!U71*SUMPRODUCT('[1]Age by Underwriting Class'!$H35:$K35,'WL Aggregate'!$B60:$E60)</f>
        <v>19670783011.304348</v>
      </c>
      <c r="T40" s="20">
        <f>'[1]Age distribution'!AS71*SUMPRODUCT('[1]Age by Underwriting Class'!$H35:$K35,'T20 Aggregate'!$B60:$E60)+'[1]Age distribution'!V71*SUMPRODUCT('[1]Age by Underwriting Class'!$H35:$K35,'WL Aggregate'!$B60:$E60)</f>
        <v>20618184538.87347</v>
      </c>
      <c r="U40" s="20">
        <f>'[1]Age distribution'!AT71*SUMPRODUCT('[1]Age by Underwriting Class'!$H35:$K35,'T20 Aggregate'!$B60:$E60)+'[1]Age distribution'!W71*SUMPRODUCT('[1]Age by Underwriting Class'!$H35:$K35,'WL Aggregate'!$B60:$E60)</f>
        <v>21583332353.899307</v>
      </c>
    </row>
    <row r="41" spans="1:21" x14ac:dyDescent="0.15">
      <c r="A41">
        <v>60</v>
      </c>
      <c r="B41" s="20">
        <f>'[1]Age distribution'!AA72*SUMPRODUCT('[1]Age by Underwriting Class'!$H36:$K36,'T20 Aggregate'!$B61:$E61)+'[1]Age distribution'!D72*SUMPRODUCT('[1]Age by Underwriting Class'!$H36:$K36,'WL Aggregate'!$B61:$E61)</f>
        <v>5921784582.4190636</v>
      </c>
      <c r="C41" s="20">
        <f>'[1]Age distribution'!AB72*SUMPRODUCT('[1]Age by Underwriting Class'!$H36:$K36,'T20 Aggregate'!$B61:$E61)+'[1]Age distribution'!E72*SUMPRODUCT('[1]Age by Underwriting Class'!$H36:$K36,'WL Aggregate'!$B61:$E61)</f>
        <v>6719322655.5467405</v>
      </c>
      <c r="D41" s="20">
        <f>'[1]Age distribution'!AC72*SUMPRODUCT('[1]Age by Underwriting Class'!$H36:$K36,'T20 Aggregate'!$B61:$E61)+'[1]Age distribution'!F72*SUMPRODUCT('[1]Age by Underwriting Class'!$H36:$K36,'WL Aggregate'!$B61:$E61)</f>
        <v>7499796903.2580347</v>
      </c>
      <c r="E41" s="20">
        <f>'[1]Age distribution'!AD72*SUMPRODUCT('[1]Age by Underwriting Class'!$H36:$K36,'T20 Aggregate'!$B61:$E61)+'[1]Age distribution'!G72*SUMPRODUCT('[1]Age by Underwriting Class'!$H36:$K36,'WL Aggregate'!$B61:$E61)</f>
        <v>8274040642.6586981</v>
      </c>
      <c r="F41" s="20">
        <f>'[1]Age distribution'!AE72*SUMPRODUCT('[1]Age by Underwriting Class'!$H36:$K36,'T20 Aggregate'!$B61:$E61)+'[1]Age distribution'!H72*SUMPRODUCT('[1]Age by Underwriting Class'!$H36:$K36,'WL Aggregate'!$B61:$E61)</f>
        <v>9048846877.808815</v>
      </c>
      <c r="G41" s="20">
        <f>'[1]Age distribution'!AF72*SUMPRODUCT('[1]Age by Underwriting Class'!$H36:$K36,'T20 Aggregate'!$B61:$E61)+'[1]Age distribution'!I72*SUMPRODUCT('[1]Age by Underwriting Class'!$H36:$K36,'WL Aggregate'!$B61:$E61)</f>
        <v>9828731536.6201077</v>
      </c>
      <c r="H41" s="20">
        <f>'[1]Age distribution'!AG72*SUMPRODUCT('[1]Age by Underwriting Class'!$H36:$K36,'T20 Aggregate'!$B61:$E61)+'[1]Age distribution'!J72*SUMPRODUCT('[1]Age by Underwriting Class'!$H36:$K36,'WL Aggregate'!$B61:$E61)</f>
        <v>10616835845.379946</v>
      </c>
      <c r="I41" s="20">
        <f>'[1]Age distribution'!AH72*SUMPRODUCT('[1]Age by Underwriting Class'!$H36:$K36,'T20 Aggregate'!$B61:$E61)+'[1]Age distribution'!K72*SUMPRODUCT('[1]Age by Underwriting Class'!$H36:$K36,'WL Aggregate'!$B61:$E61)</f>
        <v>11415425646.450165</v>
      </c>
      <c r="J41" s="20">
        <f>'[1]Age distribution'!AI72*SUMPRODUCT('[1]Age by Underwriting Class'!$H36:$K36,'T20 Aggregate'!$B61:$E61)+'[1]Age distribution'!L72*SUMPRODUCT('[1]Age by Underwriting Class'!$H36:$K36,'WL Aggregate'!$B61:$E61)</f>
        <v>12226185060.767803</v>
      </c>
      <c r="K41" s="20">
        <f>'[1]Age distribution'!AJ72*SUMPRODUCT('[1]Age by Underwriting Class'!$H36:$K36,'T20 Aggregate'!$B61:$E61)+'[1]Age distribution'!M72*SUMPRODUCT('[1]Age by Underwriting Class'!$H36:$K36,'WL Aggregate'!$B61:$E61)</f>
        <v>13050397880.649012</v>
      </c>
      <c r="L41" s="20">
        <f>'[1]Age distribution'!AK72*SUMPRODUCT('[1]Age by Underwriting Class'!$H36:$K36,'T20 Aggregate'!$B61:$E61)+'[1]Age distribution'!N72*SUMPRODUCT('[1]Age by Underwriting Class'!$H36:$K36,'WL Aggregate'!$B61:$E61)</f>
        <v>13889064230.01281</v>
      </c>
      <c r="M41" s="20">
        <f>'[1]Age distribution'!AL72*SUMPRODUCT('[1]Age by Underwriting Class'!$H36:$K36,'T20 Aggregate'!$B61:$E61)+'[1]Age distribution'!O72*SUMPRODUCT('[1]Age by Underwriting Class'!$H36:$K36,'WL Aggregate'!$B61:$E61)</f>
        <v>14742978175.422523</v>
      </c>
      <c r="N41" s="20">
        <f>'[1]Age distribution'!AM72*SUMPRODUCT('[1]Age by Underwriting Class'!$H36:$K36,'T20 Aggregate'!$B61:$E61)+'[1]Age distribution'!P72*SUMPRODUCT('[1]Age by Underwriting Class'!$H36:$K36,'WL Aggregate'!$B61:$E61)</f>
        <v>15612780867.771196</v>
      </c>
      <c r="O41" s="20">
        <f>'[1]Age distribution'!AN72*SUMPRODUCT('[1]Age by Underwriting Class'!$H36:$K36,'T20 Aggregate'!$B61:$E61)+'[1]Age distribution'!Q72*SUMPRODUCT('[1]Age by Underwriting Class'!$H36:$K36,'WL Aggregate'!$B61:$E61)</f>
        <v>16498997844.38833</v>
      </c>
      <c r="P41" s="20">
        <f>'[1]Age distribution'!AO72*SUMPRODUCT('[1]Age by Underwriting Class'!$H36:$K36,'T20 Aggregate'!$B61:$E61)+'[1]Age distribution'!R72*SUMPRODUCT('[1]Age by Underwriting Class'!$H36:$K36,'WL Aggregate'!$B61:$E61)</f>
        <v>17402065785.720638</v>
      </c>
      <c r="Q41" s="20">
        <f>'[1]Age distribution'!AP72*SUMPRODUCT('[1]Age by Underwriting Class'!$H36:$K36,'T20 Aggregate'!$B61:$E61)+'[1]Age distribution'!S72*SUMPRODUCT('[1]Age by Underwriting Class'!$H36:$K36,'WL Aggregate'!$B61:$E61)</f>
        <v>18322352076.824627</v>
      </c>
      <c r="R41" s="20">
        <f>'[1]Age distribution'!AQ72*SUMPRODUCT('[1]Age by Underwriting Class'!$H36:$K36,'T20 Aggregate'!$B61:$E61)+'[1]Age distribution'!T72*SUMPRODUCT('[1]Age by Underwriting Class'!$H36:$K36,'WL Aggregate'!$B61:$E61)</f>
        <v>19260169352.197792</v>
      </c>
      <c r="S41" s="20">
        <f>'[1]Age distribution'!AR72*SUMPRODUCT('[1]Age by Underwriting Class'!$H36:$K36,'T20 Aggregate'!$B61:$E61)+'[1]Age distribution'!U72*SUMPRODUCT('[1]Age by Underwriting Class'!$H36:$K36,'WL Aggregate'!$B61:$E61)</f>
        <v>20215786474.998474</v>
      </c>
      <c r="T41" s="20">
        <f>'[1]Age distribution'!AS72*SUMPRODUCT('[1]Age by Underwriting Class'!$H36:$K36,'T20 Aggregate'!$B61:$E61)+'[1]Age distribution'!V72*SUMPRODUCT('[1]Age by Underwriting Class'!$H36:$K36,'WL Aggregate'!$B61:$E61)</f>
        <v>21189436938.044014</v>
      </c>
      <c r="U41" s="20">
        <f>'[1]Age distribution'!AT72*SUMPRODUCT('[1]Age by Underwriting Class'!$H36:$K36,'T20 Aggregate'!$B61:$E61)+'[1]Age distribution'!W72*SUMPRODUCT('[1]Age by Underwriting Class'!$H36:$K36,'WL Aggregate'!$B61:$E61)</f>
        <v>22181325371.471451</v>
      </c>
    </row>
    <row r="42" spans="1:21" x14ac:dyDescent="0.15">
      <c r="A42">
        <v>61</v>
      </c>
      <c r="B42" s="20">
        <f>'[1]Age distribution'!AA73*SUMPRODUCT('[1]Age by Underwriting Class'!$H37:$K37,'T20 Aggregate'!$B62:$E62)+'[1]Age distribution'!D73*SUMPRODUCT('[1]Age by Underwriting Class'!$H37:$K37,'WL Aggregate'!$B62:$E62)</f>
        <v>6095430433.4731855</v>
      </c>
      <c r="C42" s="20">
        <f>'[1]Age distribution'!AB73*SUMPRODUCT('[1]Age by Underwriting Class'!$H37:$K37,'T20 Aggregate'!$B62:$E62)+'[1]Age distribution'!E73*SUMPRODUCT('[1]Age by Underwriting Class'!$H37:$K37,'WL Aggregate'!$B62:$E62)</f>
        <v>6916354898.9170361</v>
      </c>
      <c r="D42" s="20">
        <f>'[1]Age distribution'!AC73*SUMPRODUCT('[1]Age by Underwriting Class'!$H37:$K37,'T20 Aggregate'!$B62:$E62)+'[1]Age distribution'!F73*SUMPRODUCT('[1]Age by Underwriting Class'!$H37:$K37,'WL Aggregate'!$B62:$E62)</f>
        <v>7719715172.4679079</v>
      </c>
      <c r="E42" s="20">
        <f>'[1]Age distribution'!AD73*SUMPRODUCT('[1]Age by Underwriting Class'!$H37:$K37,'T20 Aggregate'!$B62:$E62)+'[1]Age distribution'!G73*SUMPRODUCT('[1]Age by Underwriting Class'!$H37:$K37,'WL Aggregate'!$B62:$E62)</f>
        <v>8516662239.0802183</v>
      </c>
      <c r="F42" s="20">
        <f>'[1]Age distribution'!AE73*SUMPRODUCT('[1]Age by Underwriting Class'!$H37:$K37,'T20 Aggregate'!$B62:$E62)+'[1]Age distribution'!H73*SUMPRODUCT('[1]Age by Underwriting Class'!$H37:$K37,'WL Aggregate'!$B62:$E62)</f>
        <v>9314188295.6341934</v>
      </c>
      <c r="G42" s="20">
        <f>'[1]Age distribution'!AF73*SUMPRODUCT('[1]Age by Underwriting Class'!$H37:$K37,'T20 Aggregate'!$B62:$E62)+'[1]Age distribution'!I73*SUMPRODUCT('[1]Age by Underwriting Class'!$H37:$K37,'WL Aggregate'!$B62:$E62)</f>
        <v>10116941691.634171</v>
      </c>
      <c r="H42" s="20">
        <f>'[1]Age distribution'!AG73*SUMPRODUCT('[1]Age by Underwriting Class'!$H37:$K37,'T20 Aggregate'!$B62:$E62)+'[1]Age distribution'!J73*SUMPRODUCT('[1]Age by Underwriting Class'!$H37:$K37,'WL Aggregate'!$B62:$E62)</f>
        <v>10928155764.268282</v>
      </c>
      <c r="I42" s="20">
        <f>'[1]Age distribution'!AH73*SUMPRODUCT('[1]Age by Underwriting Class'!$H37:$K37,'T20 Aggregate'!$B62:$E62)+'[1]Age distribution'!K73*SUMPRODUCT('[1]Age by Underwriting Class'!$H37:$K37,'WL Aggregate'!$B62:$E62)</f>
        <v>11750162797.714985</v>
      </c>
      <c r="J42" s="20">
        <f>'[1]Age distribution'!AI73*SUMPRODUCT('[1]Age by Underwriting Class'!$H37:$K37,'T20 Aggregate'!$B62:$E62)+'[1]Age distribution'!L73*SUMPRODUCT('[1]Age by Underwriting Class'!$H37:$K37,'WL Aggregate'!$B62:$E62)</f>
        <v>12584696296.776823</v>
      </c>
      <c r="K42" s="20">
        <f>'[1]Age distribution'!AJ73*SUMPRODUCT('[1]Age by Underwriting Class'!$H37:$K37,'T20 Aggregate'!$B62:$E62)+'[1]Age distribution'!M73*SUMPRODUCT('[1]Age by Underwriting Class'!$H37:$K37,'WL Aggregate'!$B62:$E62)</f>
        <v>13433077698.707251</v>
      </c>
      <c r="L42" s="20">
        <f>'[1]Age distribution'!AK73*SUMPRODUCT('[1]Age by Underwriting Class'!$H37:$K37,'T20 Aggregate'!$B62:$E62)+'[1]Age distribution'!N73*SUMPRODUCT('[1]Age by Underwriting Class'!$H37:$K37,'WL Aggregate'!$B62:$E62)</f>
        <v>14296336454.288946</v>
      </c>
      <c r="M42" s="20">
        <f>'[1]Age distribution'!AL73*SUMPRODUCT('[1]Age by Underwriting Class'!$H37:$K37,'T20 Aggregate'!$B62:$E62)+'[1]Age distribution'!O73*SUMPRODUCT('[1]Age by Underwriting Class'!$H37:$K37,'WL Aggregate'!$B62:$E62)</f>
        <v>15175289914.681669</v>
      </c>
      <c r="N42" s="20">
        <f>'[1]Age distribution'!AM73*SUMPRODUCT('[1]Age by Underwriting Class'!$H37:$K37,'T20 Aggregate'!$B62:$E62)+'[1]Age distribution'!P73*SUMPRODUCT('[1]Age by Underwriting Class'!$H37:$K37,'WL Aggregate'!$B62:$E62)</f>
        <v>16070598031.393543</v>
      </c>
      <c r="O42" s="20">
        <f>'[1]Age distribution'!AN73*SUMPRODUCT('[1]Age by Underwriting Class'!$H37:$K37,'T20 Aggregate'!$B62:$E62)+'[1]Age distribution'!Q73*SUMPRODUCT('[1]Age by Underwriting Class'!$H37:$K37,'WL Aggregate'!$B62:$E62)</f>
        <v>16982801752.206028</v>
      </c>
      <c r="P42" s="20">
        <f>'[1]Age distribution'!AO73*SUMPRODUCT('[1]Age by Underwriting Class'!$H37:$K37,'T20 Aggregate'!$B62:$E62)+'[1]Age distribution'!R73*SUMPRODUCT('[1]Age by Underwriting Class'!$H37:$K37,'WL Aggregate'!$B62:$E62)</f>
        <v>17912350562.446995</v>
      </c>
      <c r="Q42" s="20">
        <f>'[1]Age distribution'!AP73*SUMPRODUCT('[1]Age by Underwriting Class'!$H37:$K37,'T20 Aggregate'!$B62:$E62)+'[1]Age distribution'!S73*SUMPRODUCT('[1]Age by Underwriting Class'!$H37:$K37,'WL Aggregate'!$B62:$E62)</f>
        <v>18859622620.089439</v>
      </c>
      <c r="R42" s="20">
        <f>'[1]Age distribution'!AQ73*SUMPRODUCT('[1]Age by Underwriting Class'!$H37:$K37,'T20 Aggregate'!$B62:$E62)+'[1]Age distribution'!T73*SUMPRODUCT('[1]Age by Underwriting Class'!$H37:$K37,'WL Aggregate'!$B62:$E62)</f>
        <v>19824939727.084122</v>
      </c>
      <c r="S42" s="20">
        <f>'[1]Age distribution'!AR73*SUMPRODUCT('[1]Age by Underwriting Class'!$H37:$K37,'T20 Aggregate'!$B62:$E62)+'[1]Age distribution'!U73*SUMPRODUCT('[1]Age by Underwriting Class'!$H37:$K37,'WL Aggregate'!$B62:$E62)</f>
        <v>20808578630.525604</v>
      </c>
      <c r="T42" s="20">
        <f>'[1]Age distribution'!AS73*SUMPRODUCT('[1]Age by Underwriting Class'!$H37:$K37,'T20 Aggregate'!$B62:$E62)+'[1]Age distribution'!V73*SUMPRODUCT('[1]Age by Underwriting Class'!$H37:$K37,'WL Aggregate'!$B62:$E62)</f>
        <v>21810779669.994801</v>
      </c>
      <c r="U42" s="20">
        <f>'[1]Age distribution'!AT73*SUMPRODUCT('[1]Age by Underwriting Class'!$H37:$K37,'T20 Aggregate'!$B62:$E62)+'[1]Age distribution'!W73*SUMPRODUCT('[1]Age by Underwriting Class'!$H37:$K37,'WL Aggregate'!$B62:$E62)</f>
        <v>22831753476.045311</v>
      </c>
    </row>
    <row r="43" spans="1:21" x14ac:dyDescent="0.15">
      <c r="A43">
        <v>62</v>
      </c>
      <c r="B43" s="20">
        <f>'[1]Age distribution'!AA74*SUMPRODUCT('[1]Age by Underwriting Class'!$H38:$K38,'T20 Aggregate'!$B63:$E63)+'[1]Age distribution'!D74*SUMPRODUCT('[1]Age by Underwriting Class'!$H38:$K38,'WL Aggregate'!$B63:$E63)</f>
        <v>6261882146.8941536</v>
      </c>
      <c r="C43" s="20">
        <f>'[1]Age distribution'!AB74*SUMPRODUCT('[1]Age by Underwriting Class'!$H38:$K38,'T20 Aggregate'!$B63:$E63)+'[1]Age distribution'!E74*SUMPRODUCT('[1]Age by Underwriting Class'!$H38:$K38,'WL Aggregate'!$B63:$E63)</f>
        <v>7105224107.7640753</v>
      </c>
      <c r="D43" s="20">
        <f>'[1]Age distribution'!AC74*SUMPRODUCT('[1]Age by Underwriting Class'!$H38:$K38,'T20 Aggregate'!$B63:$E63)+'[1]Age distribution'!F74*SUMPRODUCT('[1]Age by Underwriting Class'!$H38:$K38,'WL Aggregate'!$B63:$E63)</f>
        <v>7930522240.4188013</v>
      </c>
      <c r="E43" s="20">
        <f>'[1]Age distribution'!AD74*SUMPRODUCT('[1]Age by Underwriting Class'!$H38:$K38,'T20 Aggregate'!$B63:$E63)+'[1]Age distribution'!G74*SUMPRODUCT('[1]Age by Underwriting Class'!$H38:$K38,'WL Aggregate'!$B63:$E63)</f>
        <v>8749232036.7006969</v>
      </c>
      <c r="F43" s="20">
        <f>'[1]Age distribution'!AE74*SUMPRODUCT('[1]Age by Underwriting Class'!$H38:$K38,'T20 Aggregate'!$B63:$E63)+'[1]Age distribution'!H74*SUMPRODUCT('[1]Age by Underwriting Class'!$H38:$K38,'WL Aggregate'!$B63:$E63)</f>
        <v>9568536633.763031</v>
      </c>
      <c r="G43" s="20">
        <f>'[1]Age distribution'!AF74*SUMPRODUCT('[1]Age by Underwriting Class'!$H38:$K38,'T20 Aggregate'!$B63:$E63)+'[1]Age distribution'!I74*SUMPRODUCT('[1]Age by Underwriting Class'!$H38:$K38,'WL Aggregate'!$B63:$E63)</f>
        <v>10393211316.48378</v>
      </c>
      <c r="H43" s="20">
        <f>'[1]Age distribution'!AG74*SUMPRODUCT('[1]Age by Underwriting Class'!$H38:$K38,'T20 Aggregate'!$B63:$E63)+'[1]Age distribution'!J74*SUMPRODUCT('[1]Age by Underwriting Class'!$H38:$K38,'WL Aggregate'!$B63:$E63)</f>
        <v>11226577716.802519</v>
      </c>
      <c r="I43" s="20">
        <f>'[1]Age distribution'!AH74*SUMPRODUCT('[1]Age by Underwriting Class'!$H38:$K38,'T20 Aggregate'!$B63:$E63)+'[1]Age distribution'!K74*SUMPRODUCT('[1]Age by Underwriting Class'!$H38:$K38,'WL Aggregate'!$B63:$E63)</f>
        <v>12071031808.033676</v>
      </c>
      <c r="J43" s="20">
        <f>'[1]Age distribution'!AI74*SUMPRODUCT('[1]Age by Underwriting Class'!$H38:$K38,'T20 Aggregate'!$B63:$E63)+'[1]Age distribution'!L74*SUMPRODUCT('[1]Age by Underwriting Class'!$H38:$K38,'WL Aggregate'!$B63:$E63)</f>
        <v>12928354432.874592</v>
      </c>
      <c r="K43" s="20">
        <f>'[1]Age distribution'!AJ74*SUMPRODUCT('[1]Age by Underwriting Class'!$H38:$K38,'T20 Aggregate'!$B63:$E63)+'[1]Age distribution'!M74*SUMPRODUCT('[1]Age by Underwriting Class'!$H38:$K38,'WL Aggregate'!$B63:$E63)</f>
        <v>13799903113.888432</v>
      </c>
      <c r="L43" s="20">
        <f>'[1]Age distribution'!AK74*SUMPRODUCT('[1]Age by Underwriting Class'!$H38:$K38,'T20 Aggregate'!$B63:$E63)+'[1]Age distribution'!N74*SUMPRODUCT('[1]Age by Underwriting Class'!$H38:$K38,'WL Aggregate'!$B63:$E63)</f>
        <v>14686735413.71126</v>
      </c>
      <c r="M43" s="20">
        <f>'[1]Age distribution'!AL74*SUMPRODUCT('[1]Age by Underwriting Class'!$H38:$K38,'T20 Aggregate'!$B63:$E63)+'[1]Age distribution'!O74*SUMPRODUCT('[1]Age by Underwriting Class'!$H38:$K38,'WL Aggregate'!$B63:$E63)</f>
        <v>15589691003.419781</v>
      </c>
      <c r="N43" s="20">
        <f>'[1]Age distribution'!AM74*SUMPRODUCT('[1]Age by Underwriting Class'!$H38:$K38,'T20 Aggregate'!$B63:$E63)+'[1]Age distribution'!P74*SUMPRODUCT('[1]Age by Underwriting Class'!$H38:$K38,'WL Aggregate'!$B63:$E63)</f>
        <v>16509447856.228781</v>
      </c>
      <c r="O43" s="20">
        <f>'[1]Age distribution'!AN74*SUMPRODUCT('[1]Age by Underwriting Class'!$H38:$K38,'T20 Aggregate'!$B63:$E63)+'[1]Age distribution'!Q74*SUMPRODUCT('[1]Age by Underwriting Class'!$H38:$K38,'WL Aggregate'!$B63:$E63)</f>
        <v>17446561691.917549</v>
      </c>
      <c r="P43" s="20">
        <f>'[1]Age distribution'!AO74*SUMPRODUCT('[1]Age by Underwriting Class'!$H38:$K38,'T20 Aggregate'!$B63:$E63)+'[1]Age distribution'!R74*SUMPRODUCT('[1]Age by Underwriting Class'!$H38:$K38,'WL Aggregate'!$B63:$E63)</f>
        <v>18401494270.189625</v>
      </c>
      <c r="Q43" s="20">
        <f>'[1]Age distribution'!AP74*SUMPRODUCT('[1]Age by Underwriting Class'!$H38:$K38,'T20 Aggregate'!$B63:$E63)+'[1]Age distribution'!S74*SUMPRODUCT('[1]Age by Underwriting Class'!$H38:$K38,'WL Aggregate'!$B63:$E63)</f>
        <v>19374634075.613178</v>
      </c>
      <c r="R43" s="20">
        <f>'[1]Age distribution'!AQ74*SUMPRODUCT('[1]Age by Underwriting Class'!$H38:$K38,'T20 Aggregate'!$B63:$E63)+'[1]Age distribution'!T74*SUMPRODUCT('[1]Age by Underwriting Class'!$H38:$K38,'WL Aggregate'!$B63:$E63)</f>
        <v>20366311697.785175</v>
      </c>
      <c r="S43" s="20">
        <f>'[1]Age distribution'!AR74*SUMPRODUCT('[1]Age by Underwriting Class'!$H38:$K38,'T20 Aggregate'!$B63:$E63)+'[1]Age distribution'!U74*SUMPRODUCT('[1]Age by Underwriting Class'!$H38:$K38,'WL Aggregate'!$B63:$E63)</f>
        <v>21376811441.105373</v>
      </c>
      <c r="T43" s="20">
        <f>'[1]Age distribution'!AS74*SUMPRODUCT('[1]Age by Underwriting Class'!$H38:$K38,'T20 Aggregate'!$B63:$E63)+'[1]Age distribution'!V74*SUMPRODUCT('[1]Age by Underwriting Class'!$H38:$K38,'WL Aggregate'!$B63:$E63)</f>
        <v>22406380208.257233</v>
      </c>
      <c r="U43" s="20">
        <f>'[1]Age distribution'!AT74*SUMPRODUCT('[1]Age by Underwriting Class'!$H38:$K38,'T20 Aggregate'!$B63:$E63)+'[1]Age distribution'!W74*SUMPRODUCT('[1]Age by Underwriting Class'!$H38:$K38,'WL Aggregate'!$B63:$E63)</f>
        <v>23455234381.61401</v>
      </c>
    </row>
    <row r="44" spans="1:21" x14ac:dyDescent="0.15">
      <c r="A44">
        <v>63</v>
      </c>
      <c r="B44" s="20">
        <f>'[1]Age distribution'!AA75*SUMPRODUCT('[1]Age by Underwriting Class'!$H39:$K39,'T20 Aggregate'!$B64:$E64)+'[1]Age distribution'!D75*SUMPRODUCT('[1]Age by Underwriting Class'!$H39:$K39,'WL Aggregate'!$B64:$E64)</f>
        <v>6438623634.9989901</v>
      </c>
      <c r="C44" s="20">
        <f>'[1]Age distribution'!AB75*SUMPRODUCT('[1]Age by Underwriting Class'!$H39:$K39,'T20 Aggregate'!$B64:$E64)+'[1]Age distribution'!E75*SUMPRODUCT('[1]Age by Underwriting Class'!$H39:$K39,'WL Aggregate'!$B64:$E64)</f>
        <v>7305768904.4666843</v>
      </c>
      <c r="D44" s="20">
        <f>'[1]Age distribution'!AC75*SUMPRODUCT('[1]Age by Underwriting Class'!$H39:$K39,'T20 Aggregate'!$B64:$E64)+'[1]Age distribution'!F75*SUMPRODUCT('[1]Age by Underwriting Class'!$H39:$K39,'WL Aggregate'!$B64:$E64)</f>
        <v>8154361059.0582314</v>
      </c>
      <c r="E44" s="20">
        <f>'[1]Age distribution'!AD75*SUMPRODUCT('[1]Age by Underwriting Class'!$H39:$K39,'T20 Aggregate'!$B64:$E64)+'[1]Age distribution'!G75*SUMPRODUCT('[1]Age by Underwriting Class'!$H39:$K39,'WL Aggregate'!$B64:$E64)</f>
        <v>8996178921.6253796</v>
      </c>
      <c r="F44" s="20">
        <f>'[1]Age distribution'!AE75*SUMPRODUCT('[1]Age by Underwriting Class'!$H39:$K39,'T20 Aggregate'!$B64:$E64)+'[1]Age distribution'!H75*SUMPRODUCT('[1]Age by Underwriting Class'!$H39:$K39,'WL Aggregate'!$B64:$E64)</f>
        <v>9838608373.2121239</v>
      </c>
      <c r="G44" s="20">
        <f>'[1]Age distribution'!AF75*SUMPRODUCT('[1]Age by Underwriting Class'!$H39:$K39,'T20 Aggregate'!$B64:$E64)+'[1]Age distribution'!I75*SUMPRODUCT('[1]Age by Underwriting Class'!$H39:$K39,'WL Aggregate'!$B64:$E64)</f>
        <v>10686559481.008797</v>
      </c>
      <c r="H44" s="20">
        <f>'[1]Age distribution'!AG75*SUMPRODUCT('[1]Age by Underwriting Class'!$H39:$K39,'T20 Aggregate'!$B64:$E64)+'[1]Age distribution'!J75*SUMPRODUCT('[1]Age by Underwriting Class'!$H39:$K39,'WL Aggregate'!$B64:$E64)</f>
        <v>11543447629.944597</v>
      </c>
      <c r="I44" s="20">
        <f>'[1]Age distribution'!AH75*SUMPRODUCT('[1]Age by Underwriting Class'!$H39:$K39,'T20 Aggregate'!$B64:$E64)+'[1]Age distribution'!K75*SUMPRODUCT('[1]Age by Underwriting Class'!$H39:$K39,'WL Aggregate'!$B64:$E64)</f>
        <v>12411736419.628908</v>
      </c>
      <c r="J44" s="20">
        <f>'[1]Age distribution'!AI75*SUMPRODUCT('[1]Age by Underwriting Class'!$H39:$K39,'T20 Aggregate'!$B64:$E64)+'[1]Age distribution'!L75*SUMPRODUCT('[1]Age by Underwriting Class'!$H39:$K39,'WL Aggregate'!$B64:$E64)</f>
        <v>13293256957.005672</v>
      </c>
      <c r="K44" s="20">
        <f>'[1]Age distribution'!AJ75*SUMPRODUCT('[1]Age by Underwriting Class'!$H39:$K39,'T20 Aggregate'!$B64:$E64)+'[1]Age distribution'!M75*SUMPRODUCT('[1]Age by Underwriting Class'!$H39:$K39,'WL Aggregate'!$B64:$E64)</f>
        <v>14189405080.683025</v>
      </c>
      <c r="L44" s="20">
        <f>'[1]Age distribution'!AK75*SUMPRODUCT('[1]Age by Underwriting Class'!$H39:$K39,'T20 Aggregate'!$B64:$E64)+'[1]Age distribution'!N75*SUMPRODUCT('[1]Age by Underwriting Class'!$H39:$K39,'WL Aggregate'!$B64:$E64)</f>
        <v>15101268202.979549</v>
      </c>
      <c r="M44" s="20">
        <f>'[1]Age distribution'!AL75*SUMPRODUCT('[1]Age by Underwriting Class'!$H39:$K39,'T20 Aggregate'!$B64:$E64)+'[1]Age distribution'!O75*SUMPRODUCT('[1]Age by Underwriting Class'!$H39:$K39,'WL Aggregate'!$B64:$E64)</f>
        <v>16029709694.669924</v>
      </c>
      <c r="N44" s="20">
        <f>'[1]Age distribution'!AM75*SUMPRODUCT('[1]Age by Underwriting Class'!$H39:$K39,'T20 Aggregate'!$B64:$E64)+'[1]Age distribution'!P75*SUMPRODUCT('[1]Age by Underwriting Class'!$H39:$K39,'WL Aggregate'!$B64:$E64)</f>
        <v>16975426664.748253</v>
      </c>
      <c r="O44" s="20">
        <f>'[1]Age distribution'!AN75*SUMPRODUCT('[1]Age by Underwriting Class'!$H39:$K39,'T20 Aggregate'!$B64:$E64)+'[1]Age distribution'!Q75*SUMPRODUCT('[1]Age by Underwriting Class'!$H39:$K39,'WL Aggregate'!$B64:$E64)</f>
        <v>17938990518.172569</v>
      </c>
      <c r="P44" s="20">
        <f>'[1]Age distribution'!AO75*SUMPRODUCT('[1]Age by Underwriting Class'!$H39:$K39,'T20 Aggregate'!$B64:$E64)+'[1]Age distribution'!R75*SUMPRODUCT('[1]Age by Underwriting Class'!$H39:$K39,'WL Aggregate'!$B64:$E64)</f>
        <v>18920876047.804054</v>
      </c>
      <c r="Q44" s="20">
        <f>'[1]Age distribution'!AP75*SUMPRODUCT('[1]Age by Underwriting Class'!$H39:$K39,'T20 Aggregate'!$B64:$E64)+'[1]Age distribution'!S75*SUMPRODUCT('[1]Age by Underwriting Class'!$H39:$K39,'WL Aggregate'!$B64:$E64)</f>
        <v>19921482703.179413</v>
      </c>
      <c r="R44" s="20">
        <f>'[1]Age distribution'!AQ75*SUMPRODUCT('[1]Age by Underwriting Class'!$H39:$K39,'T20 Aggregate'!$B64:$E64)+'[1]Age distribution'!T75*SUMPRODUCT('[1]Age by Underwriting Class'!$H39:$K39,'WL Aggregate'!$B64:$E64)</f>
        <v>20941150404.779823</v>
      </c>
      <c r="S44" s="20">
        <f>'[1]Age distribution'!AR75*SUMPRODUCT('[1]Age by Underwriting Class'!$H39:$K39,'T20 Aggregate'!$B64:$E64)+'[1]Age distribution'!U75*SUMPRODUCT('[1]Age by Underwriting Class'!$H39:$K39,'WL Aggregate'!$B64:$E64)</f>
        <v>21980171481.490582</v>
      </c>
      <c r="T44" s="20">
        <f>'[1]Age distribution'!AS75*SUMPRODUCT('[1]Age by Underwriting Class'!$H39:$K39,'T20 Aggregate'!$B64:$E64)+'[1]Age distribution'!V75*SUMPRODUCT('[1]Age by Underwriting Class'!$H39:$K39,'WL Aggregate'!$B64:$E64)</f>
        <v>23038799804.818047</v>
      </c>
      <c r="U44" s="20">
        <f>'[1]Age distribution'!AT75*SUMPRODUCT('[1]Age by Underwriting Class'!$H39:$K39,'T20 Aggregate'!$B64:$E64)+'[1]Age distribution'!W75*SUMPRODUCT('[1]Age by Underwriting Class'!$H39:$K39,'WL Aggregate'!$B64:$E64)</f>
        <v>24117257864.523273</v>
      </c>
    </row>
    <row r="45" spans="1:21" x14ac:dyDescent="0.15">
      <c r="A45">
        <v>64</v>
      </c>
      <c r="B45" s="20">
        <f>'[1]Age distribution'!AA76*SUMPRODUCT('[1]Age by Underwriting Class'!$H40:$K40,'T20 Aggregate'!$B65:$E65)+'[1]Age distribution'!D76*SUMPRODUCT('[1]Age by Underwriting Class'!$H40:$K40,'WL Aggregate'!$B65:$E65)</f>
        <v>6609339216.5991201</v>
      </c>
      <c r="C45" s="20">
        <f>'[1]Age distribution'!AB76*SUMPRODUCT('[1]Age by Underwriting Class'!$H40:$K40,'T20 Aggregate'!$B65:$E65)+'[1]Age distribution'!E76*SUMPRODUCT('[1]Age by Underwriting Class'!$H40:$K40,'WL Aggregate'!$B65:$E65)</f>
        <v>7499476233.5894194</v>
      </c>
      <c r="D45" s="20">
        <f>'[1]Age distribution'!AC76*SUMPRODUCT('[1]Age by Underwriting Class'!$H40:$K40,'T20 Aggregate'!$B65:$E65)+'[1]Age distribution'!F76*SUMPRODUCT('[1]Age by Underwriting Class'!$H40:$K40,'WL Aggregate'!$B65:$E65)</f>
        <v>8370568212.8989277</v>
      </c>
      <c r="E45" s="20">
        <f>'[1]Age distribution'!AD76*SUMPRODUCT('[1]Age by Underwriting Class'!$H40:$K40,'T20 Aggregate'!$B65:$E65)+'[1]Age distribution'!G76*SUMPRODUCT('[1]Age by Underwriting Class'!$H40:$K40,'WL Aggregate'!$B65:$E65)</f>
        <v>9234706284.59095</v>
      </c>
      <c r="F45" s="20">
        <f>'[1]Age distribution'!AE76*SUMPRODUCT('[1]Age by Underwriting Class'!$H40:$K40,'T20 Aggregate'!$B65:$E65)+'[1]Age distribution'!H76*SUMPRODUCT('[1]Age by Underwriting Class'!$H40:$K40,'WL Aggregate'!$B65:$E65)</f>
        <v>10099472161.155689</v>
      </c>
      <c r="G45" s="20">
        <f>'[1]Age distribution'!AF76*SUMPRODUCT('[1]Age by Underwriting Class'!$H40:$K40,'T20 Aggregate'!$B65:$E65)+'[1]Age distribution'!I76*SUMPRODUCT('[1]Age by Underwriting Class'!$H40:$K40,'WL Aggregate'!$B65:$E65)</f>
        <v>10969906096.76499</v>
      </c>
      <c r="H45" s="20">
        <f>'[1]Age distribution'!AG76*SUMPRODUCT('[1]Age by Underwriting Class'!$H40:$K40,'T20 Aggregate'!$B65:$E65)+'[1]Age distribution'!J76*SUMPRODUCT('[1]Age by Underwriting Class'!$H40:$K40,'WL Aggregate'!$B65:$E65)</f>
        <v>11849514032.879631</v>
      </c>
      <c r="I45" s="20">
        <f>'[1]Age distribution'!AH76*SUMPRODUCT('[1]Age by Underwriting Class'!$H40:$K40,'T20 Aggregate'!$B65:$E65)+'[1]Age distribution'!K76*SUMPRODUCT('[1]Age by Underwriting Class'!$H40:$K40,'WL Aggregate'!$B65:$E65)</f>
        <v>12740824889.7216</v>
      </c>
      <c r="J45" s="20">
        <f>'[1]Age distribution'!AI76*SUMPRODUCT('[1]Age by Underwriting Class'!$H40:$K40,'T20 Aggregate'!$B65:$E65)+'[1]Age distribution'!L76*SUMPRODUCT('[1]Age by Underwriting Class'!$H40:$K40,'WL Aggregate'!$B65:$E65)</f>
        <v>13645718324.748833</v>
      </c>
      <c r="K45" s="20">
        <f>'[1]Age distribution'!AJ76*SUMPRODUCT('[1]Age by Underwriting Class'!$H40:$K40,'T20 Aggregate'!$B65:$E65)+'[1]Age distribution'!M76*SUMPRODUCT('[1]Age by Underwriting Class'!$H40:$K40,'WL Aggregate'!$B65:$E65)</f>
        <v>14565627186.249382</v>
      </c>
      <c r="L45" s="20">
        <f>'[1]Age distribution'!AK76*SUMPRODUCT('[1]Age by Underwriting Class'!$H40:$K40,'T20 Aggregate'!$B65:$E65)+'[1]Age distribution'!N76*SUMPRODUCT('[1]Age by Underwriting Class'!$H40:$K40,'WL Aggregate'!$B65:$E65)</f>
        <v>15501667718.515388</v>
      </c>
      <c r="M45" s="20">
        <f>'[1]Age distribution'!AL76*SUMPRODUCT('[1]Age by Underwriting Class'!$H40:$K40,'T20 Aggregate'!$B65:$E65)+'[1]Age distribution'!O76*SUMPRODUCT('[1]Age by Underwriting Class'!$H40:$K40,'WL Aggregate'!$B65:$E65)</f>
        <v>16454726183.990973</v>
      </c>
      <c r="N45" s="20">
        <f>'[1]Age distribution'!AM76*SUMPRODUCT('[1]Age by Underwriting Class'!$H40:$K40,'T20 Aggregate'!$B65:$E65)+'[1]Age distribution'!P76*SUMPRODUCT('[1]Age by Underwriting Class'!$H40:$K40,'WL Aggregate'!$B65:$E65)</f>
        <v>17425518175.025402</v>
      </c>
      <c r="O45" s="20">
        <f>'[1]Age distribution'!AN76*SUMPRODUCT('[1]Age by Underwriting Class'!$H40:$K40,'T20 Aggregate'!$B65:$E65)+'[1]Age distribution'!Q76*SUMPRODUCT('[1]Age by Underwriting Class'!$H40:$K40,'WL Aggregate'!$B65:$E65)</f>
        <v>18414630246.977673</v>
      </c>
      <c r="P45" s="20">
        <f>'[1]Age distribution'!AO76*SUMPRODUCT('[1]Age by Underwriting Class'!$H40:$K40,'T20 Aggregate'!$B65:$E65)+'[1]Age distribution'!R76*SUMPRODUCT('[1]Age by Underwriting Class'!$H40:$K40,'WL Aggregate'!$B65:$E65)</f>
        <v>19422549781.508064</v>
      </c>
      <c r="Q45" s="20">
        <f>'[1]Age distribution'!AP76*SUMPRODUCT('[1]Age by Underwriting Class'!$H40:$K40,'T20 Aggregate'!$B65:$E65)+'[1]Age distribution'!S76*SUMPRODUCT('[1]Age by Underwriting Class'!$H40:$K40,'WL Aggregate'!$B65:$E65)</f>
        <v>20449686819.277077</v>
      </c>
      <c r="R45" s="20">
        <f>'[1]Age distribution'!AQ76*SUMPRODUCT('[1]Age by Underwriting Class'!$H40:$K40,'T20 Aggregate'!$B65:$E65)+'[1]Age distribution'!T76*SUMPRODUCT('[1]Age by Underwriting Class'!$H40:$K40,'WL Aggregate'!$B65:$E65)</f>
        <v>21496390293.518612</v>
      </c>
      <c r="S45" s="20">
        <f>'[1]Age distribution'!AR76*SUMPRODUCT('[1]Age by Underwriting Class'!$H40:$K40,'T20 Aggregate'!$B65:$E65)+'[1]Age distribution'!U76*SUMPRODUCT('[1]Age by Underwriting Class'!$H40:$K40,'WL Aggregate'!$B65:$E65)</f>
        <v>22562960284.012943</v>
      </c>
      <c r="T45" s="20">
        <f>'[1]Age distribution'!AS76*SUMPRODUCT('[1]Age by Underwriting Class'!$H40:$K40,'T20 Aggregate'!$B65:$E65)+'[1]Age distribution'!V76*SUMPRODUCT('[1]Age by Underwriting Class'!$H40:$K40,'WL Aggregate'!$B65:$E65)</f>
        <v>23649657393.491043</v>
      </c>
      <c r="U45" s="20">
        <f>'[1]Age distribution'!AT76*SUMPRODUCT('[1]Age by Underwriting Class'!$H40:$K40,'T20 Aggregate'!$B65:$E65)+'[1]Age distribution'!W76*SUMPRODUCT('[1]Age by Underwriting Class'!$H40:$K40,'WL Aggregate'!$B65:$E65)</f>
        <v>24756710010.873653</v>
      </c>
    </row>
    <row r="46" spans="1:21" x14ac:dyDescent="0.15">
      <c r="A46">
        <v>65</v>
      </c>
      <c r="B46" s="20">
        <f>'[1]Age distribution'!AA77*SUMPRODUCT('[1]Age by Underwriting Class'!$H41:$K41,'T20 Aggregate'!$B66:$E66)+'[1]Age distribution'!D77*SUMPRODUCT('[1]Age by Underwriting Class'!$H41:$K41,'WL Aggregate'!$B66:$E66)</f>
        <v>6791855796.2284718</v>
      </c>
      <c r="C46" s="20">
        <f>'[1]Age distribution'!AB77*SUMPRODUCT('[1]Age by Underwriting Class'!$H41:$K41,'T20 Aggregate'!$B66:$E66)+'[1]Age distribution'!E77*SUMPRODUCT('[1]Age by Underwriting Class'!$H41:$K41,'WL Aggregate'!$B66:$E66)</f>
        <v>7706573903.4636965</v>
      </c>
      <c r="D46" s="20">
        <f>'[1]Age distribution'!AC77*SUMPRODUCT('[1]Age by Underwriting Class'!$H41:$K41,'T20 Aggregate'!$B66:$E66)+'[1]Age distribution'!F77*SUMPRODUCT('[1]Age by Underwriting Class'!$H41:$K41,'WL Aggregate'!$B66:$E66)</f>
        <v>8601721045.2328415</v>
      </c>
      <c r="E46" s="20">
        <f>'[1]Age distribution'!AD77*SUMPRODUCT('[1]Age by Underwriting Class'!$H41:$K41,'T20 Aggregate'!$B66:$E66)+'[1]Age distribution'!G77*SUMPRODUCT('[1]Age by Underwriting Class'!$H41:$K41,'WL Aggregate'!$B66:$E66)</f>
        <v>9489722247.5653095</v>
      </c>
      <c r="F46" s="20">
        <f>'[1]Age distribution'!AE77*SUMPRODUCT('[1]Age by Underwriting Class'!$H41:$K41,'T20 Aggregate'!$B66:$E66)+'[1]Age distribution'!H77*SUMPRODUCT('[1]Age by Underwriting Class'!$H41:$K41,'WL Aggregate'!$B66:$E66)</f>
        <v>10378368591.571392</v>
      </c>
      <c r="G46" s="20">
        <f>'[1]Age distribution'!AF77*SUMPRODUCT('[1]Age by Underwriting Class'!$H41:$K41,'T20 Aggregate'!$B66:$E66)+'[1]Age distribution'!I77*SUMPRODUCT('[1]Age by Underwriting Class'!$H41:$K41,'WL Aggregate'!$B66:$E66)</f>
        <v>11272839517.795687</v>
      </c>
      <c r="H46" s="20">
        <f>'[1]Age distribution'!AG77*SUMPRODUCT('[1]Age by Underwriting Class'!$H41:$K41,'T20 Aggregate'!$B66:$E66)+'[1]Age distribution'!J77*SUMPRODUCT('[1]Age by Underwriting Class'!$H41:$K41,'WL Aggregate'!$B66:$E66)</f>
        <v>12176737784.101171</v>
      </c>
      <c r="I46" s="20">
        <f>'[1]Age distribution'!AH77*SUMPRODUCT('[1]Age by Underwriting Class'!$H41:$K41,'T20 Aggregate'!$B66:$E66)+'[1]Age distribution'!K77*SUMPRODUCT('[1]Age by Underwriting Class'!$H41:$K41,'WL Aggregate'!$B66:$E66)</f>
        <v>13092662146.718231</v>
      </c>
      <c r="J46" s="20">
        <f>'[1]Age distribution'!AI77*SUMPRODUCT('[1]Age by Underwriting Class'!$H41:$K41,'T20 Aggregate'!$B66:$E66)+'[1]Age distribution'!L77*SUMPRODUCT('[1]Age by Underwriting Class'!$H41:$K41,'WL Aggregate'!$B66:$E66)</f>
        <v>14022544169.753695</v>
      </c>
      <c r="K46" s="20">
        <f>'[1]Age distribution'!AJ77*SUMPRODUCT('[1]Age by Underwriting Class'!$H41:$K41,'T20 Aggregate'!$B66:$E66)+'[1]Age distribution'!M77*SUMPRODUCT('[1]Age by Underwriting Class'!$H41:$K41,'WL Aggregate'!$B66:$E66)</f>
        <v>14967856269.531096</v>
      </c>
      <c r="L46" s="20">
        <f>'[1]Age distribution'!AK77*SUMPRODUCT('[1]Age by Underwriting Class'!$H41:$K41,'T20 Aggregate'!$B66:$E66)+'[1]Age distribution'!N77*SUMPRODUCT('[1]Age by Underwriting Class'!$H41:$K41,'WL Aggregate'!$B66:$E66)</f>
        <v>15929745515.374182</v>
      </c>
      <c r="M46" s="20">
        <f>'[1]Age distribution'!AL77*SUMPRODUCT('[1]Age by Underwriting Class'!$H41:$K41,'T20 Aggregate'!$B66:$E66)+'[1]Age distribution'!O77*SUMPRODUCT('[1]Age by Underwriting Class'!$H41:$K41,'WL Aggregate'!$B66:$E66)</f>
        <v>16909122643.821178</v>
      </c>
      <c r="N46" s="20">
        <f>'[1]Age distribution'!AM77*SUMPRODUCT('[1]Age by Underwriting Class'!$H41:$K41,'T20 Aggregate'!$B66:$E66)+'[1]Age distribution'!P77*SUMPRODUCT('[1]Age by Underwriting Class'!$H41:$K41,'WL Aggregate'!$B66:$E66)</f>
        <v>17906723008.269119</v>
      </c>
      <c r="O46" s="20">
        <f>'[1]Age distribution'!AN77*SUMPRODUCT('[1]Age by Underwriting Class'!$H41:$K41,'T20 Aggregate'!$B66:$E66)+'[1]Age distribution'!Q77*SUMPRODUCT('[1]Age by Underwriting Class'!$H41:$K41,'WL Aggregate'!$B66:$E66)</f>
        <v>18923149361.774597</v>
      </c>
      <c r="P46" s="20">
        <f>'[1]Age distribution'!AO77*SUMPRODUCT('[1]Age by Underwriting Class'!$H41:$K41,'T20 Aggregate'!$B66:$E66)+'[1]Age distribution'!R77*SUMPRODUCT('[1]Age by Underwriting Class'!$H41:$K41,'WL Aggregate'!$B66:$E66)</f>
        <v>19958902545.018627</v>
      </c>
      <c r="Q46" s="20">
        <f>'[1]Age distribution'!AP77*SUMPRODUCT('[1]Age by Underwriting Class'!$H41:$K41,'T20 Aggregate'!$B66:$E66)+'[1]Age distribution'!S77*SUMPRODUCT('[1]Age by Underwriting Class'!$H41:$K41,'WL Aggregate'!$B66:$E66)</f>
        <v>21014403921.914524</v>
      </c>
      <c r="R46" s="20">
        <f>'[1]Age distribution'!AQ77*SUMPRODUCT('[1]Age by Underwriting Class'!$H41:$K41,'T20 Aggregate'!$B66:$E66)+'[1]Age distribution'!T77*SUMPRODUCT('[1]Age by Underwriting Class'!$H41:$K41,'WL Aggregate'!$B66:$E66)</f>
        <v>22090012061.470394</v>
      </c>
      <c r="S46" s="20">
        <f>'[1]Age distribution'!AR77*SUMPRODUCT('[1]Age by Underwriting Class'!$H41:$K41,'T20 Aggregate'!$B66:$E66)+'[1]Age distribution'!U77*SUMPRODUCT('[1]Age by Underwriting Class'!$H41:$K41,'WL Aggregate'!$B66:$E66)</f>
        <v>23186035330.154995</v>
      </c>
      <c r="T46" s="20">
        <f>'[1]Age distribution'!AS77*SUMPRODUCT('[1]Age by Underwriting Class'!$H41:$K41,'T20 Aggregate'!$B66:$E66)+'[1]Age distribution'!V77*SUMPRODUCT('[1]Age by Underwriting Class'!$H41:$K41,'WL Aggregate'!$B66:$E66)</f>
        <v>24302741527.230976</v>
      </c>
      <c r="U46" s="20">
        <f>'[1]Age distribution'!AT77*SUMPRODUCT('[1]Age by Underwriting Class'!$H41:$K41,'T20 Aggregate'!$B66:$E66)+'[1]Age distribution'!W77*SUMPRODUCT('[1]Age by Underwriting Class'!$H41:$K41,'WL Aggregate'!$B66:$E66)</f>
        <v>25440365348.567978</v>
      </c>
    </row>
    <row r="47" spans="1:21" x14ac:dyDescent="0.15">
      <c r="A47" s="18" t="s">
        <v>4</v>
      </c>
      <c r="B47" s="23">
        <f t="shared" ref="B47:U47" si="0">SUM(B6:B46)</f>
        <v>140639058761.39777</v>
      </c>
      <c r="C47" s="23">
        <f t="shared" si="0"/>
        <v>159412171780.72336</v>
      </c>
      <c r="D47" s="23">
        <f t="shared" si="0"/>
        <v>177788865964.29459</v>
      </c>
      <c r="E47" s="23">
        <f t="shared" si="0"/>
        <v>196022547100.17288</v>
      </c>
      <c r="F47" s="23">
        <f t="shared" si="0"/>
        <v>214272067429.41077</v>
      </c>
      <c r="G47" s="23">
        <f t="shared" si="0"/>
        <v>232643030491.01129</v>
      </c>
      <c r="H47" s="23">
        <f t="shared" si="0"/>
        <v>251208892863.38779</v>
      </c>
      <c r="I47" s="23">
        <f t="shared" si="0"/>
        <v>270022640550.06171</v>
      </c>
      <c r="J47" s="23">
        <f t="shared" si="0"/>
        <v>289123656183.91333</v>
      </c>
      <c r="K47" s="23">
        <f t="shared" si="0"/>
        <v>308541960840.25201</v>
      </c>
      <c r="L47" s="23">
        <f t="shared" si="0"/>
        <v>328300942099.07367</v>
      </c>
      <c r="M47" s="23">
        <f t="shared" si="0"/>
        <v>348419168954.59839</v>
      </c>
      <c r="N47" s="23">
        <f t="shared" si="0"/>
        <v>368911634516.69513</v>
      </c>
      <c r="O47" s="23">
        <f t="shared" si="0"/>
        <v>389790628308.7926</v>
      </c>
      <c r="P47" s="23">
        <f t="shared" si="0"/>
        <v>411066361964.35522</v>
      </c>
      <c r="Q47" s="23">
        <f t="shared" si="0"/>
        <v>432747426666.17029</v>
      </c>
      <c r="R47" s="23">
        <f t="shared" si="0"/>
        <v>454841133272.60303</v>
      </c>
      <c r="S47" s="23">
        <f t="shared" si="0"/>
        <v>477353769063.16351</v>
      </c>
      <c r="T47" s="23">
        <f t="shared" si="0"/>
        <v>500290794193.17871</v>
      </c>
      <c r="U47" s="23">
        <f t="shared" si="0"/>
        <v>523656993873.36957</v>
      </c>
    </row>
    <row r="49" spans="1:21" x14ac:dyDescent="0.15">
      <c r="A49" s="18" t="s">
        <v>5</v>
      </c>
    </row>
    <row r="50" spans="1:21" x14ac:dyDescent="0.15">
      <c r="B50" s="19">
        <v>2024</v>
      </c>
      <c r="C50" s="19">
        <v>2025</v>
      </c>
      <c r="D50" s="19">
        <v>2026</v>
      </c>
      <c r="E50" s="19">
        <v>2027</v>
      </c>
      <c r="F50" s="19">
        <v>2028</v>
      </c>
      <c r="G50" s="19">
        <v>2029</v>
      </c>
      <c r="H50" s="19">
        <v>2030</v>
      </c>
      <c r="I50" s="19">
        <v>2031</v>
      </c>
      <c r="J50" s="19">
        <v>2032</v>
      </c>
      <c r="K50" s="19">
        <v>2033</v>
      </c>
      <c r="L50" s="19">
        <v>2034</v>
      </c>
      <c r="M50" s="19">
        <v>2035</v>
      </c>
      <c r="N50" s="19">
        <v>2036</v>
      </c>
      <c r="O50" s="19">
        <v>2037</v>
      </c>
      <c r="P50" s="19">
        <v>2038</v>
      </c>
      <c r="Q50" s="19">
        <v>2039</v>
      </c>
      <c r="R50" s="19">
        <v>2040</v>
      </c>
      <c r="S50" s="19">
        <v>2041</v>
      </c>
      <c r="T50" s="19">
        <v>2042</v>
      </c>
      <c r="U50" s="19">
        <v>2043</v>
      </c>
    </row>
    <row r="51" spans="1:21" x14ac:dyDescent="0.15">
      <c r="A51">
        <v>25</v>
      </c>
      <c r="B51" s="20">
        <f>'[1]Age distribution'!AA37*SUMPRODUCT('[1]Age by Underwriting Class'!$H$2:$K$2,'T20 Base'!$B26:$E26)+'[1]Age distribution'!D37*SUMPRODUCT('[1]Age by Underwriting Class'!$H$2:$K$2,'WL Base'!$B9:$E9)</f>
        <v>8568139.5805219281</v>
      </c>
      <c r="C51" s="20">
        <f>'[1]Age distribution'!AB37*SUMPRODUCT('[1]Age by Underwriting Class'!$H$2:$K$2,'T20 Base'!$B26:$E26)+'[1]Age distribution'!E37*SUMPRODUCT('[1]Age by Underwriting Class'!$H$2:$K$2,'WL Base'!$B9:$E9)</f>
        <v>8472812.7326703891</v>
      </c>
      <c r="D51" s="20">
        <f>'[1]Age distribution'!AC37*SUMPRODUCT('[1]Age by Underwriting Class'!$H$2:$K$2,'T20 Base'!$B26:$E26)+'[1]Age distribution'!F37*SUMPRODUCT('[1]Age by Underwriting Class'!$H$2:$K$2,'WL Base'!$B9:$E9)</f>
        <v>8419030.9320474006</v>
      </c>
      <c r="E51" s="20">
        <f>'[1]Age distribution'!AD37*SUMPRODUCT('[1]Age by Underwriting Class'!$H$2:$K$2,'T20 Base'!$B26:$E26)+'[1]Age distribution'!G37*SUMPRODUCT('[1]Age by Underwriting Class'!$H$2:$K$2,'WL Base'!$B9:$E9)</f>
        <v>8393092.4558036719</v>
      </c>
      <c r="F51" s="20">
        <f>'[1]Age distribution'!AE37*SUMPRODUCT('[1]Age by Underwriting Class'!$H$2:$K$2,'T20 Base'!$B26:$E26)+'[1]Age distribution'!H37*SUMPRODUCT('[1]Age by Underwriting Class'!$H$2:$K$2,'WL Base'!$B9:$E9)</f>
        <v>8386405.6733207358</v>
      </c>
      <c r="G51" s="20">
        <f>'[1]Age distribution'!AF37*SUMPRODUCT('[1]Age by Underwriting Class'!$H$2:$K$2,'T20 Base'!$B26:$E26)+'[1]Age distribution'!I37*SUMPRODUCT('[1]Age by Underwriting Class'!$H$2:$K$2,'WL Base'!$B9:$E9)</f>
        <v>8393258.945951838</v>
      </c>
      <c r="H51" s="20">
        <f>'[1]Age distribution'!AG37*SUMPRODUCT('[1]Age by Underwriting Class'!$H$2:$K$2,'T20 Base'!$B26:$E26)+'[1]Age distribution'!J37*SUMPRODUCT('[1]Age by Underwriting Class'!$H$2:$K$2,'WL Base'!$B9:$E9)</f>
        <v>8409679.3250999488</v>
      </c>
      <c r="I51" s="20">
        <f>'[1]Age distribution'!AH37*SUMPRODUCT('[1]Age by Underwriting Class'!$H$2:$K$2,'T20 Base'!$B26:$E26)+'[1]Age distribution'!K37*SUMPRODUCT('[1]Age by Underwriting Class'!$H$2:$K$2,'WL Base'!$B9:$E9)</f>
        <v>8432801.027020447</v>
      </c>
      <c r="J51" s="20">
        <f>'[1]Age distribution'!AI37*SUMPRODUCT('[1]Age by Underwriting Class'!$H$2:$K$2,'T20 Base'!$B26:$E26)+'[1]Age distribution'!L37*SUMPRODUCT('[1]Age by Underwriting Class'!$H$2:$K$2,'WL Base'!$B9:$E9)</f>
        <v>8460494.0154466126</v>
      </c>
      <c r="K51" s="20">
        <f>'[1]Age distribution'!AJ37*SUMPRODUCT('[1]Age by Underwriting Class'!$H$2:$K$2,'T20 Base'!$B26:$E26)+'[1]Age distribution'!M37*SUMPRODUCT('[1]Age by Underwriting Class'!$H$2:$K$2,'WL Base'!$B9:$E9)</f>
        <v>8491134.5802682266</v>
      </c>
      <c r="L51" s="20">
        <f>'[1]Age distribution'!AK37*SUMPRODUCT('[1]Age by Underwriting Class'!$H$2:$K$2,'T20 Base'!$B26:$E26)+'[1]Age distribution'!N37*SUMPRODUCT('[1]Age by Underwriting Class'!$H$2:$K$2,'WL Base'!$B9:$E9)</f>
        <v>8523457.7884440459</v>
      </c>
      <c r="M51" s="20">
        <f>'[1]Age distribution'!AL37*SUMPRODUCT('[1]Age by Underwriting Class'!$H$2:$K$2,'T20 Base'!$B26:$E26)+'[1]Age distribution'!O37*SUMPRODUCT('[1]Age by Underwriting Class'!$H$2:$K$2,'WL Base'!$B9:$E9)</f>
        <v>8556459.3233950939</v>
      </c>
      <c r="N51" s="20">
        <f>'[1]Age distribution'!AM37*SUMPRODUCT('[1]Age by Underwriting Class'!$H$2:$K$2,'T20 Base'!$B26:$E26)+'[1]Age distribution'!P37*SUMPRODUCT('[1]Age by Underwriting Class'!$H$2:$K$2,'WL Base'!$B9:$E9)</f>
        <v>8589328.2726598047</v>
      </c>
      <c r="O51" s="20">
        <f>'[1]Age distribution'!AN37*SUMPRODUCT('[1]Age by Underwriting Class'!$H$2:$K$2,'T20 Base'!$B26:$E26)+'[1]Age distribution'!Q37*SUMPRODUCT('[1]Age by Underwriting Class'!$H$2:$K$2,'WL Base'!$B9:$E9)</f>
        <v>8621399.9490730744</v>
      </c>
      <c r="P51" s="20">
        <f>'[1]Age distribution'!AO37*SUMPRODUCT('[1]Age by Underwriting Class'!$H$2:$K$2,'T20 Base'!$B26:$E26)+'[1]Age distribution'!R37*SUMPRODUCT('[1]Age by Underwriting Class'!$H$2:$K$2,'WL Base'!$B9:$E9)</f>
        <v>8652122.0495502464</v>
      </c>
      <c r="Q51" s="20">
        <f>'[1]Age distribution'!AP37*SUMPRODUCT('[1]Age by Underwriting Class'!$H$2:$K$2,'T20 Base'!$B26:$E26)+'[1]Age distribution'!S37*SUMPRODUCT('[1]Age by Underwriting Class'!$H$2:$K$2,'WL Base'!$B9:$E9)</f>
        <v>8681029.914174689</v>
      </c>
      <c r="R51" s="20">
        <f>'[1]Age distribution'!AQ37*SUMPRODUCT('[1]Age by Underwriting Class'!$H$2:$K$2,'T20 Base'!$B26:$E26)+'[1]Age distribution'!T37*SUMPRODUCT('[1]Age by Underwriting Class'!$H$2:$K$2,'WL Base'!$B9:$E9)</f>
        <v>8707728.1302398443</v>
      </c>
      <c r="S51" s="20">
        <f>'[1]Age distribution'!AR37*SUMPRODUCT('[1]Age by Underwriting Class'!$H$2:$K$2,'T20 Base'!$B26:$E26)+'[1]Age distribution'!U37*SUMPRODUCT('[1]Age by Underwriting Class'!$H$2:$K$2,'WL Base'!$B9:$E9)</f>
        <v>8731876.6459920146</v>
      </c>
      <c r="T51" s="20">
        <f>'[1]Age distribution'!AS37*SUMPRODUCT('[1]Age by Underwriting Class'!$H$2:$K$2,'T20 Base'!$B26:$E26)+'[1]Age distribution'!V37*SUMPRODUCT('[1]Age by Underwriting Class'!$H$2:$K$2,'WL Base'!$B9:$E9)</f>
        <v>8753180.1452469714</v>
      </c>
      <c r="U51" s="20">
        <f>'[1]Age distribution'!AT37*SUMPRODUCT('[1]Age by Underwriting Class'!$H$2:$K$2,'T20 Base'!$B26:$E26)+'[1]Age distribution'!W37*SUMPRODUCT('[1]Age by Underwriting Class'!$H$2:$K$2,'WL Base'!$B9:$E9)</f>
        <v>8771379.8166547623</v>
      </c>
    </row>
    <row r="52" spans="1:21" x14ac:dyDescent="0.15">
      <c r="A52">
        <v>26</v>
      </c>
      <c r="B52" s="20">
        <f>'[1]Age distribution'!AA38*SUMPRODUCT('[1]Age by Underwriting Class'!$H$2:$K$2,'T20 Base'!$B27:$E27)+'[1]Age distribution'!D38*SUMPRODUCT('[1]Age by Underwriting Class'!$H$2:$K$2,'WL Base'!$B10:$E10)</f>
        <v>9132809.2315172348</v>
      </c>
      <c r="C52" s="20">
        <f>'[1]Age distribution'!AB38*SUMPRODUCT('[1]Age by Underwriting Class'!$H$2:$K$2,'T20 Base'!$B27:$E27)+'[1]Age distribution'!E38*SUMPRODUCT('[1]Age by Underwriting Class'!$H$2:$K$2,'WL Base'!$B10:$E10)</f>
        <v>9031200.0189351775</v>
      </c>
      <c r="D52" s="20">
        <f>'[1]Age distribution'!AC38*SUMPRODUCT('[1]Age by Underwriting Class'!$H$2:$K$2,'T20 Base'!$B27:$E27)+'[1]Age distribution'!F38*SUMPRODUCT('[1]Age by Underwriting Class'!$H$2:$K$2,'WL Base'!$B10:$E10)</f>
        <v>8973873.8140337262</v>
      </c>
      <c r="E52" s="20">
        <f>'[1]Age distribution'!AD38*SUMPRODUCT('[1]Age by Underwriting Class'!$H$2:$K$2,'T20 Base'!$B27:$E27)+'[1]Age distribution'!G38*SUMPRODUCT('[1]Age by Underwriting Class'!$H$2:$K$2,'WL Base'!$B10:$E10)</f>
        <v>8946225.903648518</v>
      </c>
      <c r="F52" s="20">
        <f>'[1]Age distribution'!AE38*SUMPRODUCT('[1]Age by Underwriting Class'!$H$2:$K$2,'T20 Base'!$B27:$E27)+'[1]Age distribution'!H38*SUMPRODUCT('[1]Age by Underwriting Class'!$H$2:$K$2,'WL Base'!$B10:$E10)</f>
        <v>8939098.4393704943</v>
      </c>
      <c r="G52" s="20">
        <f>'[1]Age distribution'!AF38*SUMPRODUCT('[1]Age by Underwriting Class'!$H$2:$K$2,'T20 Base'!$B27:$E27)+'[1]Age distribution'!I38*SUMPRODUCT('[1]Age by Underwriting Class'!$H$2:$K$2,'WL Base'!$B10:$E10)</f>
        <v>8946403.3660658672</v>
      </c>
      <c r="H52" s="20">
        <f>'[1]Age distribution'!AG38*SUMPRODUCT('[1]Age by Underwriting Class'!$H$2:$K$2,'T20 Base'!$B27:$E27)+'[1]Age distribution'!J38*SUMPRODUCT('[1]Age by Underwriting Class'!$H$2:$K$2,'WL Base'!$B10:$E10)</f>
        <v>8963905.9042609483</v>
      </c>
      <c r="I52" s="20">
        <f>'[1]Age distribution'!AH38*SUMPRODUCT('[1]Age by Underwriting Class'!$H$2:$K$2,'T20 Base'!$B27:$E27)+'[1]Age distribution'!K38*SUMPRODUCT('[1]Age by Underwriting Class'!$H$2:$K$2,'WL Base'!$B10:$E10)</f>
        <v>8988551.4052782226</v>
      </c>
      <c r="J52" s="20">
        <f>'[1]Age distribution'!AI38*SUMPRODUCT('[1]Age by Underwriting Class'!$H$2:$K$2,'T20 Base'!$B27:$E27)+'[1]Age distribution'!L38*SUMPRODUCT('[1]Age by Underwriting Class'!$H$2:$K$2,'WL Base'!$B10:$E10)</f>
        <v>9018069.4561888035</v>
      </c>
      <c r="K52" s="20">
        <f>'[1]Age distribution'!AJ38*SUMPRODUCT('[1]Age by Underwriting Class'!$H$2:$K$2,'T20 Base'!$B27:$E27)+'[1]Age distribution'!M38*SUMPRODUCT('[1]Age by Underwriting Class'!$H$2:$K$2,'WL Base'!$B10:$E10)</f>
        <v>9050729.3388426621</v>
      </c>
      <c r="L52" s="20">
        <f>'[1]Age distribution'!AK38*SUMPRODUCT('[1]Age by Underwriting Class'!$H$2:$K$2,'T20 Base'!$B27:$E27)+'[1]Age distribution'!N38*SUMPRODUCT('[1]Age by Underwriting Class'!$H$2:$K$2,'WL Base'!$B10:$E10)</f>
        <v>9085182.7567925118</v>
      </c>
      <c r="M52" s="20">
        <f>'[1]Age distribution'!AL38*SUMPRODUCT('[1]Age by Underwriting Class'!$H$2:$K$2,'T20 Base'!$B27:$E27)+'[1]Age distribution'!O38*SUMPRODUCT('[1]Age by Underwriting Class'!$H$2:$K$2,'WL Base'!$B10:$E10)</f>
        <v>9120359.2055679653</v>
      </c>
      <c r="N52" s="20">
        <f>'[1]Age distribution'!AM38*SUMPRODUCT('[1]Age by Underwriting Class'!$H$2:$K$2,'T20 Base'!$B27:$E27)+'[1]Age distribution'!P38*SUMPRODUCT('[1]Age by Underwriting Class'!$H$2:$K$2,'WL Base'!$B10:$E10)</f>
        <v>9155394.3308076914</v>
      </c>
      <c r="O52" s="20">
        <f>'[1]Age distribution'!AN38*SUMPRODUCT('[1]Age by Underwriting Class'!$H$2:$K$2,'T20 Base'!$B27:$E27)+'[1]Age distribution'!Q38*SUMPRODUCT('[1]Age by Underwriting Class'!$H$2:$K$2,'WL Base'!$B10:$E10)</f>
        <v>9189579.6401930805</v>
      </c>
      <c r="P52" s="20">
        <f>'[1]Age distribution'!AO38*SUMPRODUCT('[1]Age by Underwriting Class'!$H$2:$K$2,'T20 Base'!$B27:$E27)+'[1]Age distribution'!R38*SUMPRODUCT('[1]Age by Underwriting Class'!$H$2:$K$2,'WL Base'!$B10:$E10)</f>
        <v>9222326.4319805726</v>
      </c>
      <c r="Q52" s="20">
        <f>'[1]Age distribution'!AP38*SUMPRODUCT('[1]Age by Underwriting Class'!$H$2:$K$2,'T20 Base'!$B27:$E27)+'[1]Age distribution'!S38*SUMPRODUCT('[1]Age by Underwriting Class'!$H$2:$K$2,'WL Base'!$B10:$E10)</f>
        <v>9253139.4235786237</v>
      </c>
      <c r="R52" s="20">
        <f>'[1]Age distribution'!AQ38*SUMPRODUCT('[1]Age by Underwriting Class'!$H$2:$K$2,'T20 Base'!$B27:$E27)+'[1]Age distribution'!T38*SUMPRODUCT('[1]Age by Underwriting Class'!$H$2:$K$2,'WL Base'!$B10:$E10)</f>
        <v>9281597.1432333309</v>
      </c>
      <c r="S52" s="20">
        <f>'[1]Age distribution'!AR38*SUMPRODUCT('[1]Age by Underwriting Class'!$H$2:$K$2,'T20 Base'!$B27:$E27)+'[1]Age distribution'!U38*SUMPRODUCT('[1]Age by Underwriting Class'!$H$2:$K$2,'WL Base'!$B10:$E10)</f>
        <v>9307337.1286194474</v>
      </c>
      <c r="T52" s="20">
        <f>'[1]Age distribution'!AS38*SUMPRODUCT('[1]Age by Underwriting Class'!$H$2:$K$2,'T20 Base'!$B27:$E27)+'[1]Age distribution'!V38*SUMPRODUCT('[1]Age by Underwriting Class'!$H$2:$K$2,'WL Base'!$B10:$E10)</f>
        <v>9330044.6012079678</v>
      </c>
      <c r="U52" s="20">
        <f>'[1]Age distribution'!AT38*SUMPRODUCT('[1]Age by Underwriting Class'!$H$2:$K$2,'T20 Base'!$B27:$E27)+'[1]Age distribution'!W38*SUMPRODUCT('[1]Age by Underwriting Class'!$H$2:$K$2,'WL Base'!$B10:$E10)</f>
        <v>9349443.6930973548</v>
      </c>
    </row>
    <row r="53" spans="1:21" x14ac:dyDescent="0.15">
      <c r="A53">
        <v>27</v>
      </c>
      <c r="B53" s="20">
        <f>'[1]Age distribution'!AA39*SUMPRODUCT('[1]Age by Underwriting Class'!$H3:$K3,'T20 Base'!$B28:$E28)+'[1]Age distribution'!D39*SUMPRODUCT('[1]Age by Underwriting Class'!$H3:$K3,'WL Base'!$B11:$E11)</f>
        <v>9773396.0151473563</v>
      </c>
      <c r="C53" s="20">
        <f>'[1]Age distribution'!AB39*SUMPRODUCT('[1]Age by Underwriting Class'!$H3:$K3,'T20 Base'!$B28:$E28)+'[1]Age distribution'!E39*SUMPRODUCT('[1]Age by Underwriting Class'!$H3:$K3,'WL Base'!$B11:$E11)</f>
        <v>9664659.8039578497</v>
      </c>
      <c r="D53" s="20">
        <f>'[1]Age distribution'!AC39*SUMPRODUCT('[1]Age by Underwriting Class'!$H3:$K3,'T20 Base'!$B28:$E28)+'[1]Age distribution'!F39*SUMPRODUCT('[1]Age by Underwriting Class'!$H3:$K3,'WL Base'!$B11:$E11)</f>
        <v>9603312.6665826514</v>
      </c>
      <c r="E53" s="20">
        <f>'[1]Age distribution'!AD39*SUMPRODUCT('[1]Age by Underwriting Class'!$H3:$K3,'T20 Base'!$B28:$E28)+'[1]Age distribution'!G39*SUMPRODUCT('[1]Age by Underwriting Class'!$H3:$K3,'WL Base'!$B11:$E11)</f>
        <v>9573725.4968152773</v>
      </c>
      <c r="F53" s="20">
        <f>'[1]Age distribution'!AE39*SUMPRODUCT('[1]Age by Underwriting Class'!$H3:$K3,'T20 Base'!$B28:$E28)+'[1]Age distribution'!H39*SUMPRODUCT('[1]Age by Underwriting Class'!$H3:$K3,'WL Base'!$B11:$E11)</f>
        <v>9566098.1031834725</v>
      </c>
      <c r="G53" s="20">
        <f>'[1]Age distribution'!AF39*SUMPRODUCT('[1]Age by Underwriting Class'!$H3:$K3,'T20 Base'!$B28:$E28)+'[1]Age distribution'!I39*SUMPRODUCT('[1]Age by Underwriting Class'!$H3:$K3,'WL Base'!$B11:$E11)</f>
        <v>9573915.4066708963</v>
      </c>
      <c r="H53" s="20">
        <f>'[1]Age distribution'!AG39*SUMPRODUCT('[1]Age by Underwriting Class'!$H3:$K3,'T20 Base'!$B28:$E28)+'[1]Age distribution'!J39*SUMPRODUCT('[1]Age by Underwriting Class'!$H3:$K3,'WL Base'!$B11:$E11)</f>
        <v>9592645.5950186886</v>
      </c>
      <c r="I53" s="20">
        <f>'[1]Age distribution'!AH39*SUMPRODUCT('[1]Age by Underwriting Class'!$H3:$K3,'T20 Base'!$B28:$E28)+'[1]Age distribution'!K39*SUMPRODUCT('[1]Age by Underwriting Class'!$H3:$K3,'WL Base'!$B11:$E11)</f>
        <v>9619019.7626299318</v>
      </c>
      <c r="J53" s="20">
        <f>'[1]Age distribution'!AI39*SUMPRODUCT('[1]Age by Underwriting Class'!$H3:$K3,'T20 Base'!$B28:$E28)+'[1]Age distribution'!L39*SUMPRODUCT('[1]Age by Underwriting Class'!$H3:$K3,'WL Base'!$B11:$E11)</f>
        <v>9650608.246943038</v>
      </c>
      <c r="K53" s="20">
        <f>'[1]Age distribution'!AJ39*SUMPRODUCT('[1]Age by Underwriting Class'!$H3:$K3,'T20 Base'!$B28:$E28)+'[1]Age distribution'!M39*SUMPRODUCT('[1]Age by Underwriting Class'!$H3:$K3,'WL Base'!$B11:$E11)</f>
        <v>9685558.9350492638</v>
      </c>
      <c r="L53" s="20">
        <f>'[1]Age distribution'!AK39*SUMPRODUCT('[1]Age by Underwriting Class'!$H3:$K3,'T20 Base'!$B28:$E28)+'[1]Age distribution'!N39*SUMPRODUCT('[1]Age by Underwriting Class'!$H3:$K3,'WL Base'!$B11:$E11)</f>
        <v>9722428.959284218</v>
      </c>
      <c r="M53" s="20">
        <f>'[1]Age distribution'!AL39*SUMPRODUCT('[1]Age by Underwriting Class'!$H3:$K3,'T20 Base'!$B28:$E28)+'[1]Age distribution'!O39*SUMPRODUCT('[1]Age by Underwriting Class'!$H3:$K3,'WL Base'!$B11:$E11)</f>
        <v>9760072.7286408171</v>
      </c>
      <c r="N53" s="20">
        <f>'[1]Age distribution'!AM39*SUMPRODUCT('[1]Age by Underwriting Class'!$H3:$K3,'T20 Base'!$B28:$E28)+'[1]Age distribution'!P39*SUMPRODUCT('[1]Age by Underwriting Class'!$H3:$K3,'WL Base'!$B11:$E11)</f>
        <v>9797565.2618502546</v>
      </c>
      <c r="O53" s="20">
        <f>'[1]Age distribution'!AN39*SUMPRODUCT('[1]Age by Underwriting Class'!$H3:$K3,'T20 Base'!$B28:$E28)+'[1]Age distribution'!Q39*SUMPRODUCT('[1]Age by Underwriting Class'!$H3:$K3,'WL Base'!$B11:$E11)</f>
        <v>9834148.3720471412</v>
      </c>
      <c r="P53" s="20">
        <f>'[1]Age distribution'!AO39*SUMPRODUCT('[1]Age by Underwriting Class'!$H3:$K3,'T20 Base'!$B28:$E28)+'[1]Age distribution'!R39*SUMPRODUCT('[1]Age by Underwriting Class'!$H3:$K3,'WL Base'!$B11:$E11)</f>
        <v>9869192.0652034879</v>
      </c>
      <c r="Q53" s="20">
        <f>'[1]Age distribution'!AP39*SUMPRODUCT('[1]Age by Underwriting Class'!$H3:$K3,'T20 Base'!$B28:$E28)+'[1]Age distribution'!S39*SUMPRODUCT('[1]Age by Underwriting Class'!$H3:$K3,'WL Base'!$B11:$E11)</f>
        <v>9902166.3189807273</v>
      </c>
      <c r="R53" s="20">
        <f>'[1]Age distribution'!AQ39*SUMPRODUCT('[1]Age by Underwriting Class'!$H3:$K3,'T20 Base'!$B28:$E28)+'[1]Age distribution'!T39*SUMPRODUCT('[1]Age by Underwriting Class'!$H3:$K3,'WL Base'!$B11:$E11)</f>
        <v>9932620.0990633871</v>
      </c>
      <c r="S53" s="20">
        <f>'[1]Age distribution'!AR39*SUMPRODUCT('[1]Age by Underwriting Class'!$H3:$K3,'T20 Base'!$B28:$E28)+'[1]Age distribution'!U39*SUMPRODUCT('[1]Age by Underwriting Class'!$H3:$K3,'WL Base'!$B11:$E11)</f>
        <v>9960165.5195605624</v>
      </c>
      <c r="T53" s="20">
        <f>'[1]Age distribution'!AS39*SUMPRODUCT('[1]Age by Underwriting Class'!$H3:$K3,'T20 Base'!$B28:$E28)+'[1]Age distribution'!V39*SUMPRODUCT('[1]Age by Underwriting Class'!$H3:$K3,'WL Base'!$B11:$E11)</f>
        <v>9984465.7229793333</v>
      </c>
      <c r="U53" s="20">
        <f>'[1]Age distribution'!AT39*SUMPRODUCT('[1]Age by Underwriting Class'!$H3:$K3,'T20 Base'!$B28:$E28)+'[1]Age distribution'!W39*SUMPRODUCT('[1]Age by Underwriting Class'!$H3:$K3,'WL Base'!$B11:$E11)</f>
        <v>10005225.491694847</v>
      </c>
    </row>
    <row r="54" spans="1:21" x14ac:dyDescent="0.15">
      <c r="A54">
        <v>28</v>
      </c>
      <c r="B54" s="20">
        <f>'[1]Age distribution'!AA40*SUMPRODUCT('[1]Age by Underwriting Class'!$H4:$K4,'T20 Base'!$B29:$E29)+'[1]Age distribution'!D40*SUMPRODUCT('[1]Age by Underwriting Class'!$H4:$K4,'WL Base'!$B12:$E12)</f>
        <v>10443436.66486603</v>
      </c>
      <c r="C54" s="20">
        <f>'[1]Age distribution'!AB40*SUMPRODUCT('[1]Age by Underwriting Class'!$H4:$K4,'T20 Base'!$B29:$E29)+'[1]Age distribution'!E40*SUMPRODUCT('[1]Age by Underwriting Class'!$H4:$K4,'WL Base'!$B12:$E12)</f>
        <v>10327245.759169063</v>
      </c>
      <c r="D54" s="20">
        <f>'[1]Age distribution'!AC40*SUMPRODUCT('[1]Age by Underwriting Class'!$H4:$K4,'T20 Base'!$B29:$E29)+'[1]Age distribution'!F40*SUMPRODUCT('[1]Age by Underwriting Class'!$H4:$K4,'WL Base'!$B12:$E12)</f>
        <v>10261692.808817336</v>
      </c>
      <c r="E54" s="20">
        <f>'[1]Age distribution'!AD40*SUMPRODUCT('[1]Age by Underwriting Class'!$H4:$K4,'T20 Base'!$B29:$E29)+'[1]Age distribution'!G40*SUMPRODUCT('[1]Age by Underwriting Class'!$H4:$K4,'WL Base'!$B12:$E12)</f>
        <v>10230077.213472655</v>
      </c>
      <c r="F54" s="20">
        <f>'[1]Age distribution'!AE40*SUMPRODUCT('[1]Age by Underwriting Class'!$H4:$K4,'T20 Base'!$B29:$E29)+'[1]Age distribution'!H40*SUMPRODUCT('[1]Age by Underwriting Class'!$H4:$K4,'WL Base'!$B12:$E12)</f>
        <v>10221926.903980613</v>
      </c>
      <c r="G54" s="20">
        <f>'[1]Age distribution'!AF40*SUMPRODUCT('[1]Age by Underwriting Class'!$H4:$K4,'T20 Base'!$B29:$E29)+'[1]Age distribution'!I40*SUMPRODUCT('[1]Age by Underwriting Class'!$H4:$K4,'WL Base'!$B12:$E12)</f>
        <v>10230280.143093649</v>
      </c>
      <c r="H54" s="20">
        <f>'[1]Age distribution'!AG40*SUMPRODUCT('[1]Age by Underwriting Class'!$H4:$K4,'T20 Base'!$B29:$E29)+'[1]Age distribution'!J40*SUMPRODUCT('[1]Age by Underwriting Class'!$H4:$K4,'WL Base'!$B12:$E12)</f>
        <v>10250294.428345984</v>
      </c>
      <c r="I54" s="20">
        <f>'[1]Age distribution'!AH40*SUMPRODUCT('[1]Age by Underwriting Class'!$H4:$K4,'T20 Base'!$B29:$E29)+'[1]Age distribution'!K40*SUMPRODUCT('[1]Age by Underwriting Class'!$H4:$K4,'WL Base'!$B12:$E12)</f>
        <v>10278476.745793235</v>
      </c>
      <c r="J54" s="20">
        <f>'[1]Age distribution'!AI40*SUMPRODUCT('[1]Age by Underwriting Class'!$H4:$K4,'T20 Base'!$B29:$E29)+'[1]Age distribution'!L40*SUMPRODUCT('[1]Age by Underwriting Class'!$H4:$K4,'WL Base'!$B12:$E12)</f>
        <v>10312230.86102112</v>
      </c>
      <c r="K54" s="20">
        <f>'[1]Age distribution'!AJ40*SUMPRODUCT('[1]Age by Underwriting Class'!$H4:$K4,'T20 Base'!$B29:$E29)+'[1]Age distribution'!M40*SUMPRODUCT('[1]Age by Underwriting Class'!$H4:$K4,'WL Base'!$B12:$E12)</f>
        <v>10349577.684690718</v>
      </c>
      <c r="L54" s="20">
        <f>'[1]Age distribution'!AK40*SUMPRODUCT('[1]Age by Underwriting Class'!$H4:$K4,'T20 Base'!$B29:$E29)+'[1]Age distribution'!N40*SUMPRODUCT('[1]Age by Underwriting Class'!$H4:$K4,'WL Base'!$B12:$E12)</f>
        <v>10388975.429582365</v>
      </c>
      <c r="M54" s="20">
        <f>'[1]Age distribution'!AL40*SUMPRODUCT('[1]Age by Underwriting Class'!$H4:$K4,'T20 Base'!$B29:$E29)+'[1]Age distribution'!O40*SUMPRODUCT('[1]Age by Underwriting Class'!$H4:$K4,'WL Base'!$B12:$E12)</f>
        <v>10429199.965710154</v>
      </c>
      <c r="N54" s="20">
        <f>'[1]Age distribution'!AM40*SUMPRODUCT('[1]Age by Underwriting Class'!$H4:$K4,'T20 Base'!$B29:$E29)+'[1]Age distribution'!P40*SUMPRODUCT('[1]Age by Underwriting Class'!$H4:$K4,'WL Base'!$B12:$E12)</f>
        <v>10469262.897302335</v>
      </c>
      <c r="O54" s="20">
        <f>'[1]Age distribution'!AN40*SUMPRODUCT('[1]Age by Underwriting Class'!$H4:$K4,'T20 Base'!$B29:$E29)+'[1]Age distribution'!Q40*SUMPRODUCT('[1]Age by Underwriting Class'!$H4:$K4,'WL Base'!$B12:$E12)</f>
        <v>10508354.058015855</v>
      </c>
      <c r="P54" s="20">
        <f>'[1]Age distribution'!AO40*SUMPRODUCT('[1]Age by Underwriting Class'!$H4:$K4,'T20 Base'!$B29:$E29)+'[1]Age distribution'!R40*SUMPRODUCT('[1]Age by Underwriting Class'!$H4:$K4,'WL Base'!$B12:$E12)</f>
        <v>10545800.262939312</v>
      </c>
      <c r="Q54" s="20">
        <f>'[1]Age distribution'!AP40*SUMPRODUCT('[1]Age by Underwriting Class'!$H4:$K4,'T20 Base'!$B29:$E29)+'[1]Age distribution'!S40*SUMPRODUCT('[1]Age by Underwriting Class'!$H4:$K4,'WL Base'!$B12:$E12)</f>
        <v>10581035.152670588</v>
      </c>
      <c r="R54" s="20">
        <f>'[1]Age distribution'!AQ40*SUMPRODUCT('[1]Age by Underwriting Class'!$H4:$K4,'T20 Base'!$B29:$E29)+'[1]Age distribution'!T40*SUMPRODUCT('[1]Age by Underwriting Class'!$H4:$K4,'WL Base'!$B12:$E12)</f>
        <v>10613576.771060562</v>
      </c>
      <c r="S54" s="20">
        <f>'[1]Age distribution'!AR40*SUMPRODUCT('[1]Age by Underwriting Class'!$H4:$K4,'T20 Base'!$B29:$E29)+'[1]Age distribution'!U40*SUMPRODUCT('[1]Age by Underwriting Class'!$H4:$K4,'WL Base'!$B12:$E12)</f>
        <v>10643010.639689593</v>
      </c>
      <c r="T54" s="20">
        <f>'[1]Age distribution'!AS40*SUMPRODUCT('[1]Age by Underwriting Class'!$H4:$K4,'T20 Base'!$B29:$E29)+'[1]Age distribution'!V40*SUMPRODUCT('[1]Age by Underwriting Class'!$H4:$K4,'WL Base'!$B12:$E12)</f>
        <v>10668976.80692092</v>
      </c>
      <c r="U54" s="20">
        <f>'[1]Age distribution'!AT40*SUMPRODUCT('[1]Age by Underwriting Class'!$H4:$K4,'T20 Base'!$B29:$E29)+'[1]Age distribution'!W40*SUMPRODUCT('[1]Age by Underwriting Class'!$H4:$K4,'WL Base'!$B12:$E12)</f>
        <v>10691159.815715583</v>
      </c>
    </row>
    <row r="55" spans="1:21" x14ac:dyDescent="0.15">
      <c r="A55">
        <v>29</v>
      </c>
      <c r="B55" s="20">
        <f>'[1]Age distribution'!AA41*SUMPRODUCT('[1]Age by Underwriting Class'!$H5:$K5,'T20 Base'!$B30:$E30)+'[1]Age distribution'!D41*SUMPRODUCT('[1]Age by Underwriting Class'!$H5:$K5,'WL Base'!$B13:$E13)</f>
        <v>11210214.981903959</v>
      </c>
      <c r="C55" s="20">
        <f>'[1]Age distribution'!AB41*SUMPRODUCT('[1]Age by Underwriting Class'!$H5:$K5,'T20 Base'!$B30:$E30)+'[1]Age distribution'!E41*SUMPRODUCT('[1]Age by Underwriting Class'!$H5:$K5,'WL Base'!$B13:$E13)</f>
        <v>11085493.104077369</v>
      </c>
      <c r="D55" s="20">
        <f>'[1]Age distribution'!AC41*SUMPRODUCT('[1]Age by Underwriting Class'!$H5:$K5,'T20 Base'!$B30:$E30)+'[1]Age distribution'!F41*SUMPRODUCT('[1]Age by Underwriting Class'!$H5:$K5,'WL Base'!$B13:$E13)</f>
        <v>11015127.123057619</v>
      </c>
      <c r="E55" s="20">
        <f>'[1]Age distribution'!AD41*SUMPRODUCT('[1]Age by Underwriting Class'!$H5:$K5,'T20 Base'!$B30:$E30)+'[1]Age distribution'!G41*SUMPRODUCT('[1]Age by Underwriting Class'!$H5:$K5,'WL Base'!$B13:$E13)</f>
        <v>10981190.246532377</v>
      </c>
      <c r="F55" s="20">
        <f>'[1]Age distribution'!AE41*SUMPRODUCT('[1]Age by Underwriting Class'!$H5:$K5,'T20 Base'!$B30:$E30)+'[1]Age distribution'!H41*SUMPRODUCT('[1]Age by Underwriting Class'!$H5:$K5,'WL Base'!$B13:$E13)</f>
        <v>10972441.524774697</v>
      </c>
      <c r="G55" s="20">
        <f>'[1]Age distribution'!AF41*SUMPRODUCT('[1]Age by Underwriting Class'!$H5:$K5,'T20 Base'!$B30:$E30)+'[1]Age distribution'!I41*SUMPRODUCT('[1]Age by Underwriting Class'!$H5:$K5,'WL Base'!$B13:$E13)</f>
        <v>10981408.075658031</v>
      </c>
      <c r="H55" s="20">
        <f>'[1]Age distribution'!AG41*SUMPRODUCT('[1]Age by Underwriting Class'!$H5:$K5,'T20 Base'!$B30:$E30)+'[1]Age distribution'!J41*SUMPRODUCT('[1]Age by Underwriting Class'!$H5:$K5,'WL Base'!$B13:$E13)</f>
        <v>11002891.850356702</v>
      </c>
      <c r="I55" s="20">
        <f>'[1]Age distribution'!AH41*SUMPRODUCT('[1]Age by Underwriting Class'!$H5:$K5,'T20 Base'!$B30:$E30)+'[1]Age distribution'!K41*SUMPRODUCT('[1]Age by Underwriting Class'!$H5:$K5,'WL Base'!$B13:$E13)</f>
        <v>11033143.370752741</v>
      </c>
      <c r="J55" s="20">
        <f>'[1]Age distribution'!AI41*SUMPRODUCT('[1]Age by Underwriting Class'!$H5:$K5,'T20 Base'!$B30:$E30)+'[1]Age distribution'!L41*SUMPRODUCT('[1]Age by Underwriting Class'!$H5:$K5,'WL Base'!$B13:$E13)</f>
        <v>11069375.78163158</v>
      </c>
      <c r="K55" s="20">
        <f>'[1]Age distribution'!AJ41*SUMPRODUCT('[1]Age by Underwriting Class'!$H5:$K5,'T20 Base'!$B30:$E30)+'[1]Age distribution'!M41*SUMPRODUCT('[1]Age by Underwriting Class'!$H5:$K5,'WL Base'!$B13:$E13)</f>
        <v>11109464.684898062</v>
      </c>
      <c r="L55" s="20">
        <f>'[1]Age distribution'!AK41*SUMPRODUCT('[1]Age by Underwriting Class'!$H5:$K5,'T20 Base'!$B30:$E30)+'[1]Age distribution'!N41*SUMPRODUCT('[1]Age by Underwriting Class'!$H5:$K5,'WL Base'!$B13:$E13)</f>
        <v>11151755.092185484</v>
      </c>
      <c r="M55" s="20">
        <f>'[1]Age distribution'!AL41*SUMPRODUCT('[1]Age by Underwriting Class'!$H5:$K5,'T20 Base'!$B30:$E30)+'[1]Age distribution'!O41*SUMPRODUCT('[1]Age by Underwriting Class'!$H5:$K5,'WL Base'!$B13:$E13)</f>
        <v>11194932.995399747</v>
      </c>
      <c r="N55" s="20">
        <f>'[1]Age distribution'!AM41*SUMPRODUCT('[1]Age by Underwriting Class'!$H5:$K5,'T20 Base'!$B30:$E30)+'[1]Age distribution'!P41*SUMPRODUCT('[1]Age by Underwriting Class'!$H5:$K5,'WL Base'!$B13:$E13)</f>
        <v>11237937.428745389</v>
      </c>
      <c r="O55" s="20">
        <f>'[1]Age distribution'!AN41*SUMPRODUCT('[1]Age by Underwriting Class'!$H5:$K5,'T20 Base'!$B30:$E30)+'[1]Age distribution'!Q41*SUMPRODUCT('[1]Age by Underwriting Class'!$H5:$K5,'WL Base'!$B13:$E13)</f>
        <v>11279898.741822049</v>
      </c>
      <c r="P55" s="20">
        <f>'[1]Age distribution'!AO41*SUMPRODUCT('[1]Age by Underwriting Class'!$H5:$K5,'T20 Base'!$B30:$E30)+'[1]Age distribution'!R41*SUMPRODUCT('[1]Age by Underwriting Class'!$H5:$K5,'WL Base'!$B13:$E13)</f>
        <v>11320094.323115762</v>
      </c>
      <c r="Q55" s="20">
        <f>'[1]Age distribution'!AP41*SUMPRODUCT('[1]Age by Underwriting Class'!$H5:$K5,'T20 Base'!$B30:$E30)+'[1]Age distribution'!S41*SUMPRODUCT('[1]Age by Underwriting Class'!$H5:$K5,'WL Base'!$B13:$E13)</f>
        <v>11357916.229967568</v>
      </c>
      <c r="R55" s="20">
        <f>'[1]Age distribution'!AQ41*SUMPRODUCT('[1]Age by Underwriting Class'!$H5:$K5,'T20 Base'!$B30:$E30)+'[1]Age distribution'!T41*SUMPRODUCT('[1]Age by Underwriting Class'!$H5:$K5,'WL Base'!$B13:$E13)</f>
        <v>11392847.120029643</v>
      </c>
      <c r="S55" s="20">
        <f>'[1]Age distribution'!AR41*SUMPRODUCT('[1]Age by Underwriting Class'!$H5:$K5,'T20 Base'!$B30:$E30)+'[1]Age distribution'!U41*SUMPRODUCT('[1]Age by Underwriting Class'!$H5:$K5,'WL Base'!$B13:$E13)</f>
        <v>11424442.083035512</v>
      </c>
      <c r="T55" s="20">
        <f>'[1]Age distribution'!AS41*SUMPRODUCT('[1]Age by Underwriting Class'!$H5:$K5,'T20 Base'!$B30:$E30)+'[1]Age distribution'!V41*SUMPRODUCT('[1]Age by Underwriting Class'!$H5:$K5,'WL Base'!$B13:$E13)</f>
        <v>11452314.738968641</v>
      </c>
      <c r="U55" s="20">
        <f>'[1]Age distribution'!AT41*SUMPRODUCT('[1]Age by Underwriting Class'!$H5:$K5,'T20 Base'!$B30:$E30)+'[1]Age distribution'!W41*SUMPRODUCT('[1]Age by Underwriting Class'!$H5:$K5,'WL Base'!$B13:$E13)</f>
        <v>11476126.469293989</v>
      </c>
    </row>
    <row r="56" spans="1:21" x14ac:dyDescent="0.15">
      <c r="A56">
        <v>30</v>
      </c>
      <c r="B56" s="20">
        <f>'[1]Age distribution'!AA42*SUMPRODUCT('[1]Age by Underwriting Class'!$H6:$K6,'T20 Base'!$B31:$E31)+'[1]Age distribution'!D42*SUMPRODUCT('[1]Age by Underwriting Class'!$H6:$K6,'WL Base'!$B14:$E14)</f>
        <v>12002714.902982729</v>
      </c>
      <c r="C56" s="20">
        <f>'[1]Age distribution'!AB42*SUMPRODUCT('[1]Age by Underwriting Class'!$H6:$K6,'T20 Base'!$B31:$E31)+'[1]Age distribution'!E42*SUMPRODUCT('[1]Age by Underwriting Class'!$H6:$K6,'WL Base'!$B14:$E14)</f>
        <v>11869175.881283883</v>
      </c>
      <c r="D56" s="20">
        <f>'[1]Age distribution'!AC42*SUMPRODUCT('[1]Age by Underwriting Class'!$H6:$K6,'T20 Base'!$B31:$E31)+'[1]Age distribution'!F42*SUMPRODUCT('[1]Age by Underwriting Class'!$H6:$K6,'WL Base'!$B14:$E14)</f>
        <v>11793835.416322941</v>
      </c>
      <c r="E56" s="20">
        <f>'[1]Age distribution'!AD42*SUMPRODUCT('[1]Age by Underwriting Class'!$H6:$K6,'T20 Base'!$B31:$E31)+'[1]Age distribution'!G42*SUMPRODUCT('[1]Age by Underwriting Class'!$H6:$K6,'WL Base'!$B14:$E14)</f>
        <v>11757499.391163053</v>
      </c>
      <c r="F56" s="20">
        <f>'[1]Age distribution'!AE42*SUMPRODUCT('[1]Age by Underwriting Class'!$H6:$K6,'T20 Base'!$B31:$E31)+'[1]Age distribution'!H42*SUMPRODUCT('[1]Age by Underwriting Class'!$H6:$K6,'WL Base'!$B14:$E14)</f>
        <v>11748132.183380468</v>
      </c>
      <c r="G56" s="20">
        <f>'[1]Age distribution'!AF42*SUMPRODUCT('[1]Age by Underwriting Class'!$H6:$K6,'T20 Base'!$B31:$E31)+'[1]Age distribution'!I42*SUMPRODUCT('[1]Age by Underwriting Class'!$H6:$K6,'WL Base'!$B14:$E14)</f>
        <v>11757732.619597748</v>
      </c>
      <c r="H56" s="20">
        <f>'[1]Age distribution'!AG42*SUMPRODUCT('[1]Age by Underwriting Class'!$H6:$K6,'T20 Base'!$B31:$E31)+'[1]Age distribution'!J42*SUMPRODUCT('[1]Age by Underwriting Class'!$H6:$K6,'WL Base'!$B14:$E14)</f>
        <v>11780735.177814901</v>
      </c>
      <c r="I56" s="20">
        <f>'[1]Age distribution'!AH42*SUMPRODUCT('[1]Age by Underwriting Class'!$H6:$K6,'T20 Base'!$B31:$E31)+'[1]Age distribution'!K42*SUMPRODUCT('[1]Age by Underwriting Class'!$H6:$K6,'WL Base'!$B14:$E14)</f>
        <v>11813125.312641179</v>
      </c>
      <c r="J56" s="20">
        <f>'[1]Age distribution'!AI42*SUMPRODUCT('[1]Age by Underwriting Class'!$H6:$K6,'T20 Base'!$B31:$E31)+'[1]Age distribution'!L42*SUMPRODUCT('[1]Age by Underwriting Class'!$H6:$K6,'WL Base'!$B14:$E14)</f>
        <v>11851919.153680664</v>
      </c>
      <c r="K56" s="20">
        <f>'[1]Age distribution'!AJ42*SUMPRODUCT('[1]Age by Underwriting Class'!$H6:$K6,'T20 Base'!$B31:$E31)+'[1]Age distribution'!M42*SUMPRODUCT('[1]Age by Underwriting Class'!$H6:$K6,'WL Base'!$B14:$E14)</f>
        <v>11894842.119694926</v>
      </c>
      <c r="L56" s="20">
        <f>'[1]Age distribution'!AK42*SUMPRODUCT('[1]Age by Underwriting Class'!$H6:$K6,'T20 Base'!$B31:$E31)+'[1]Age distribution'!N42*SUMPRODUCT('[1]Age by Underwriting Class'!$H6:$K6,'WL Base'!$B14:$E14)</f>
        <v>11940122.223833993</v>
      </c>
      <c r="M56" s="20">
        <f>'[1]Age distribution'!AL42*SUMPRODUCT('[1]Age by Underwriting Class'!$H6:$K6,'T20 Base'!$B31:$E31)+'[1]Age distribution'!O42*SUMPRODUCT('[1]Age by Underwriting Class'!$H6:$K6,'WL Base'!$B14:$E14)</f>
        <v>11986352.564931462</v>
      </c>
      <c r="N56" s="20">
        <f>'[1]Age distribution'!AM42*SUMPRODUCT('[1]Age by Underwriting Class'!$H6:$K6,'T20 Base'!$B31:$E31)+'[1]Age distribution'!P42*SUMPRODUCT('[1]Age by Underwriting Class'!$H6:$K6,'WL Base'!$B14:$E14)</f>
        <v>12032397.172804307</v>
      </c>
      <c r="O56" s="20">
        <f>'[1]Age distribution'!AN42*SUMPRODUCT('[1]Age by Underwriting Class'!$H6:$K6,'T20 Base'!$B31:$E31)+'[1]Age distribution'!Q42*SUMPRODUCT('[1]Age by Underwriting Class'!$H6:$K6,'WL Base'!$B14:$E14)</f>
        <v>12077324.91760019</v>
      </c>
      <c r="P56" s="20">
        <f>'[1]Age distribution'!AO42*SUMPRODUCT('[1]Age by Underwriting Class'!$H6:$K6,'T20 Base'!$B31:$E31)+'[1]Age distribution'!R42*SUMPRODUCT('[1]Age by Underwriting Class'!$H6:$K6,'WL Base'!$B14:$E14)</f>
        <v>12120362.103185561</v>
      </c>
      <c r="Q56" s="20">
        <f>'[1]Age distribution'!AP42*SUMPRODUCT('[1]Age by Underwriting Class'!$H6:$K6,'T20 Base'!$B31:$E31)+'[1]Age distribution'!S42*SUMPRODUCT('[1]Age by Underwriting Class'!$H6:$K6,'WL Base'!$B14:$E14)</f>
        <v>12160857.808732886</v>
      </c>
      <c r="R56" s="20">
        <f>'[1]Age distribution'!AQ42*SUMPRODUCT('[1]Age by Underwriting Class'!$H6:$K6,'T20 Base'!$B31:$E31)+'[1]Age distribution'!T42*SUMPRODUCT('[1]Age by Underwriting Class'!$H6:$K6,'WL Base'!$B14:$E14)</f>
        <v>12198258.118664436</v>
      </c>
      <c r="S56" s="20">
        <f>'[1]Age distribution'!AR42*SUMPRODUCT('[1]Age by Underwriting Class'!$H6:$K6,'T20 Base'!$B31:$E31)+'[1]Age distribution'!U42*SUMPRODUCT('[1]Age by Underwriting Class'!$H6:$K6,'WL Base'!$B14:$E14)</f>
        <v>12232086.670029588</v>
      </c>
      <c r="T56" s="20">
        <f>'[1]Age distribution'!AS42*SUMPRODUCT('[1]Age by Underwriting Class'!$H6:$K6,'T20 Base'!$B31:$E31)+'[1]Age distribution'!V42*SUMPRODUCT('[1]Age by Underwriting Class'!$H6:$K6,'WL Base'!$B14:$E14)</f>
        <v>12261929.767891165</v>
      </c>
      <c r="U56" s="20">
        <f>'[1]Age distribution'!AT42*SUMPRODUCT('[1]Age by Underwriting Class'!$H6:$K6,'T20 Base'!$B31:$E31)+'[1]Age distribution'!W42*SUMPRODUCT('[1]Age by Underwriting Class'!$H6:$K6,'WL Base'!$B14:$E14)</f>
        <v>12287424.855264887</v>
      </c>
    </row>
    <row r="57" spans="1:21" x14ac:dyDescent="0.15">
      <c r="A57">
        <v>31</v>
      </c>
      <c r="B57" s="20">
        <f>'[1]Age distribution'!AA43*SUMPRODUCT('[1]Age by Underwriting Class'!$H7:$K7,'T20 Base'!$B32:$E32)+'[1]Age distribution'!D43*SUMPRODUCT('[1]Age by Underwriting Class'!$H7:$K7,'WL Base'!$B15:$E15)</f>
        <v>13056588.808687059</v>
      </c>
      <c r="C57" s="20">
        <f>'[1]Age distribution'!AB43*SUMPRODUCT('[1]Age by Underwriting Class'!$H7:$K7,'T20 Base'!$B32:$E32)+'[1]Age distribution'!E43*SUMPRODUCT('[1]Age by Underwriting Class'!$H7:$K7,'WL Base'!$B15:$E15)</f>
        <v>12911324.665505348</v>
      </c>
      <c r="D57" s="20">
        <f>'[1]Age distribution'!AC43*SUMPRODUCT('[1]Age by Underwriting Class'!$H7:$K7,'T20 Base'!$B32:$E32)+'[1]Age distribution'!F43*SUMPRODUCT('[1]Age by Underwriting Class'!$H7:$K7,'WL Base'!$B15:$E15)</f>
        <v>12829369.084655397</v>
      </c>
      <c r="E57" s="20">
        <f>'[1]Age distribution'!AD43*SUMPRODUCT('[1]Age by Underwriting Class'!$H7:$K7,'T20 Base'!$B32:$E32)+'[1]Age distribution'!G43*SUMPRODUCT('[1]Age by Underwriting Class'!$H7:$K7,'WL Base'!$B15:$E15)</f>
        <v>12789842.648904026</v>
      </c>
      <c r="F57" s="20">
        <f>'[1]Age distribution'!AE43*SUMPRODUCT('[1]Age by Underwriting Class'!$H7:$K7,'T20 Base'!$B32:$E32)+'[1]Age distribution'!H43*SUMPRODUCT('[1]Age by Underwriting Class'!$H7:$K7,'WL Base'!$B15:$E15)</f>
        <v>12779652.972544026</v>
      </c>
      <c r="G57" s="20">
        <f>'[1]Age distribution'!AF43*SUMPRODUCT('[1]Age by Underwriting Class'!$H7:$K7,'T20 Base'!$B32:$E32)+'[1]Age distribution'!I43*SUMPRODUCT('[1]Age by Underwriting Class'!$H7:$K7,'WL Base'!$B15:$E15)</f>
        <v>12790096.355485819</v>
      </c>
      <c r="H57" s="20">
        <f>'[1]Age distribution'!AG43*SUMPRODUCT('[1]Age by Underwriting Class'!$H7:$K7,'T20 Base'!$B32:$E32)+'[1]Age distribution'!J43*SUMPRODUCT('[1]Age by Underwriting Class'!$H7:$K7,'WL Base'!$B15:$E15)</f>
        <v>12815118.606419617</v>
      </c>
      <c r="I57" s="20">
        <f>'[1]Age distribution'!AH43*SUMPRODUCT('[1]Age by Underwriting Class'!$H7:$K7,'T20 Base'!$B32:$E32)+'[1]Age distribution'!K43*SUMPRODUCT('[1]Age by Underwriting Class'!$H7:$K7,'WL Base'!$B15:$E15)</f>
        <v>12850352.69098323</v>
      </c>
      <c r="J57" s="20">
        <f>'[1]Age distribution'!AI43*SUMPRODUCT('[1]Age by Underwriting Class'!$H7:$K7,'T20 Base'!$B32:$E32)+'[1]Age distribution'!L43*SUMPRODUCT('[1]Age by Underwriting Class'!$H7:$K7,'WL Base'!$B15:$E15)</f>
        <v>12892552.746125443</v>
      </c>
      <c r="K57" s="20">
        <f>'[1]Age distribution'!AJ43*SUMPRODUCT('[1]Age by Underwriting Class'!$H7:$K7,'T20 Base'!$B32:$E32)+'[1]Age distribution'!M43*SUMPRODUCT('[1]Age by Underwriting Class'!$H7:$K7,'WL Base'!$B15:$E15)</f>
        <v>12939244.475640588</v>
      </c>
      <c r="L57" s="20">
        <f>'[1]Age distribution'!AK43*SUMPRODUCT('[1]Age by Underwriting Class'!$H7:$K7,'T20 Base'!$B32:$E32)+'[1]Age distribution'!N43*SUMPRODUCT('[1]Age by Underwriting Class'!$H7:$K7,'WL Base'!$B15:$E15)</f>
        <v>12988500.306986831</v>
      </c>
      <c r="M57" s="20">
        <f>'[1]Age distribution'!AL43*SUMPRODUCT('[1]Age by Underwriting Class'!$H7:$K7,'T20 Base'!$B32:$E32)+'[1]Age distribution'!O43*SUMPRODUCT('[1]Age by Underwriting Class'!$H7:$K7,'WL Base'!$B15:$E15)</f>
        <v>13038789.808909848</v>
      </c>
      <c r="N57" s="20">
        <f>'[1]Age distribution'!AM43*SUMPRODUCT('[1]Age by Underwriting Class'!$H7:$K7,'T20 Base'!$B32:$E32)+'[1]Age distribution'!P43*SUMPRODUCT('[1]Age by Underwriting Class'!$H7:$K7,'WL Base'!$B15:$E15)</f>
        <v>13088877.26968121</v>
      </c>
      <c r="O57" s="20">
        <f>'[1]Age distribution'!AN43*SUMPRODUCT('[1]Age by Underwriting Class'!$H7:$K7,'T20 Base'!$B32:$E32)+'[1]Age distribution'!Q43*SUMPRODUCT('[1]Age by Underwriting Class'!$H7:$K7,'WL Base'!$B15:$E15)</f>
        <v>13137749.80349068</v>
      </c>
      <c r="P57" s="20">
        <f>'[1]Age distribution'!AO43*SUMPRODUCT('[1]Age by Underwriting Class'!$H7:$K7,'T20 Base'!$B32:$E32)+'[1]Age distribution'!R43*SUMPRODUCT('[1]Age by Underwriting Class'!$H7:$K7,'WL Base'!$B15:$E15)</f>
        <v>13184565.781393457</v>
      </c>
      <c r="Q57" s="20">
        <f>'[1]Age distribution'!AP43*SUMPRODUCT('[1]Age by Underwriting Class'!$H7:$K7,'T20 Base'!$B32:$E32)+'[1]Age distribution'!S43*SUMPRODUCT('[1]Age by Underwriting Class'!$H7:$K7,'WL Base'!$B15:$E15)</f>
        <v>13228617.129786117</v>
      </c>
      <c r="R57" s="20">
        <f>'[1]Age distribution'!AQ43*SUMPRODUCT('[1]Age by Underwriting Class'!$H7:$K7,'T20 Base'!$B32:$E32)+'[1]Age distribution'!T43*SUMPRODUCT('[1]Age by Underwriting Class'!$H7:$K7,'WL Base'!$B15:$E15)</f>
        <v>13269301.297663201</v>
      </c>
      <c r="S57" s="20">
        <f>'[1]Age distribution'!AR43*SUMPRODUCT('[1]Age by Underwriting Class'!$H7:$K7,'T20 Base'!$B32:$E32)+'[1]Age distribution'!U43*SUMPRODUCT('[1]Age by Underwriting Class'!$H7:$K7,'WL Base'!$B15:$E15)</f>
        <v>13306100.095996615</v>
      </c>
      <c r="T57" s="20">
        <f>'[1]Age distribution'!AS43*SUMPRODUCT('[1]Age by Underwriting Class'!$H7:$K7,'T20 Base'!$B32:$E32)+'[1]Age distribution'!V43*SUMPRODUCT('[1]Age by Underwriting Class'!$H7:$K7,'WL Base'!$B15:$E15)</f>
        <v>13338563.506208848</v>
      </c>
      <c r="U57" s="20">
        <f>'[1]Age distribution'!AT43*SUMPRODUCT('[1]Age by Underwriting Class'!$H7:$K7,'T20 Base'!$B32:$E32)+'[1]Age distribution'!W43*SUMPRODUCT('[1]Age by Underwriting Class'!$H7:$K7,'WL Base'!$B15:$E15)</f>
        <v>13366297.137738956</v>
      </c>
    </row>
    <row r="58" spans="1:21" x14ac:dyDescent="0.15">
      <c r="A58">
        <v>32</v>
      </c>
      <c r="B58" s="20">
        <f>'[1]Age distribution'!AA44*SUMPRODUCT('[1]Age by Underwriting Class'!$H8:$K8,'T20 Base'!$B33:$E33)+'[1]Age distribution'!D44*SUMPRODUCT('[1]Age by Underwriting Class'!$H8:$K8,'WL Base'!$B16:$E16)</f>
        <v>14115165.100320606</v>
      </c>
      <c r="C58" s="20">
        <f>'[1]Age distribution'!AB44*SUMPRODUCT('[1]Age by Underwriting Class'!$H8:$K8,'T20 Base'!$B33:$E33)+'[1]Age distribution'!E44*SUMPRODUCT('[1]Age by Underwriting Class'!$H8:$K8,'WL Base'!$B16:$E16)</f>
        <v>13958123.518157717</v>
      </c>
      <c r="D58" s="20">
        <f>'[1]Age distribution'!AC44*SUMPRODUCT('[1]Age by Underwriting Class'!$H8:$K8,'T20 Base'!$B33:$E33)+'[1]Age distribution'!F44*SUMPRODUCT('[1]Age by Underwriting Class'!$H8:$K8,'WL Base'!$B16:$E16)</f>
        <v>13869523.30476813</v>
      </c>
      <c r="E58" s="20">
        <f>'[1]Age distribution'!AD44*SUMPRODUCT('[1]Age by Underwriting Class'!$H8:$K8,'T20 Base'!$B33:$E33)+'[1]Age distribution'!G44*SUMPRODUCT('[1]Age by Underwriting Class'!$H8:$K8,'WL Base'!$B16:$E16)</f>
        <v>13826792.222811518</v>
      </c>
      <c r="F58" s="20">
        <f>'[1]Age distribution'!AE44*SUMPRODUCT('[1]Age by Underwriting Class'!$H8:$K8,'T20 Base'!$B33:$E33)+'[1]Age distribution'!H44*SUMPRODUCT('[1]Age by Underwriting Class'!$H8:$K8,'WL Base'!$B16:$E16)</f>
        <v>13815776.408018872</v>
      </c>
      <c r="G58" s="20">
        <f>'[1]Age distribution'!AF44*SUMPRODUCT('[1]Age by Underwriting Class'!$H8:$K8,'T20 Base'!$B33:$E33)+'[1]Age distribution'!I44*SUMPRODUCT('[1]Age by Underwriting Class'!$H8:$K8,'WL Base'!$B16:$E16)</f>
        <v>13827066.498913916</v>
      </c>
      <c r="H58" s="20">
        <f>'[1]Age distribution'!AG44*SUMPRODUCT('[1]Age by Underwriting Class'!$H8:$K8,'T20 Base'!$B33:$E33)+'[1]Age distribution'!J44*SUMPRODUCT('[1]Age by Underwriting Class'!$H8:$K8,'WL Base'!$B16:$E16)</f>
        <v>13854117.454434337</v>
      </c>
      <c r="I58" s="20">
        <f>'[1]Age distribution'!AH44*SUMPRODUCT('[1]Age by Underwriting Class'!$H8:$K8,'T20 Base'!$B33:$E33)+'[1]Age distribution'!K44*SUMPRODUCT('[1]Age by Underwriting Class'!$H8:$K8,'WL Base'!$B16:$E16)</f>
        <v>13892208.17844053</v>
      </c>
      <c r="J58" s="20">
        <f>'[1]Age distribution'!AI44*SUMPRODUCT('[1]Age by Underwriting Class'!$H8:$K8,'T20 Base'!$B33:$E33)+'[1]Age distribution'!L44*SUMPRODUCT('[1]Age by Underwriting Class'!$H8:$K8,'WL Base'!$B16:$E16)</f>
        <v>13937829.646214612</v>
      </c>
      <c r="K58" s="20">
        <f>'[1]Age distribution'!AJ44*SUMPRODUCT('[1]Age by Underwriting Class'!$H8:$K8,'T20 Base'!$B33:$E33)+'[1]Age distribution'!M44*SUMPRODUCT('[1]Age by Underwriting Class'!$H8:$K8,'WL Base'!$B16:$E16)</f>
        <v>13988306.955455391</v>
      </c>
      <c r="L58" s="20">
        <f>'[1]Age distribution'!AK44*SUMPRODUCT('[1]Age by Underwriting Class'!$H8:$K8,'T20 Base'!$B33:$E33)+'[1]Age distribution'!N44*SUMPRODUCT('[1]Age by Underwriting Class'!$H8:$K8,'WL Base'!$B16:$E16)</f>
        <v>14041556.253705725</v>
      </c>
      <c r="M58" s="20">
        <f>'[1]Age distribution'!AL44*SUMPRODUCT('[1]Age by Underwriting Class'!$H8:$K8,'T20 Base'!$B33:$E33)+'[1]Age distribution'!O44*SUMPRODUCT('[1]Age by Underwriting Class'!$H8:$K8,'WL Base'!$B16:$E16)</f>
        <v>14095923.028432062</v>
      </c>
      <c r="N58" s="20">
        <f>'[1]Age distribution'!AM44*SUMPRODUCT('[1]Age by Underwriting Class'!$H8:$K8,'T20 Base'!$B33:$E33)+'[1]Age distribution'!P44*SUMPRODUCT('[1]Age by Underwriting Class'!$H8:$K8,'WL Base'!$B16:$E16)</f>
        <v>14150071.381313728</v>
      </c>
      <c r="O58" s="20">
        <f>'[1]Age distribution'!AN44*SUMPRODUCT('[1]Age by Underwriting Class'!$H8:$K8,'T20 Base'!$B33:$E33)+'[1]Age distribution'!Q44*SUMPRODUCT('[1]Age by Underwriting Class'!$H8:$K8,'WL Base'!$B16:$E16)</f>
        <v>14202906.305787468</v>
      </c>
      <c r="P58" s="20">
        <f>'[1]Age distribution'!AO44*SUMPRODUCT('[1]Age by Underwriting Class'!$H8:$K8,'T20 Base'!$B33:$E33)+'[1]Age distribution'!R44*SUMPRODUCT('[1]Age by Underwriting Class'!$H8:$K8,'WL Base'!$B16:$E16)</f>
        <v>14253517.936980983</v>
      </c>
      <c r="Q58" s="20">
        <f>'[1]Age distribution'!AP44*SUMPRODUCT('[1]Age by Underwriting Class'!$H8:$K8,'T20 Base'!$B33:$E33)+'[1]Age distribution'!S44*SUMPRODUCT('[1]Age by Underwriting Class'!$H8:$K8,'WL Base'!$B16:$E16)</f>
        <v>14301140.793499254</v>
      </c>
      <c r="R58" s="20">
        <f>'[1]Age distribution'!AQ44*SUMPRODUCT('[1]Age by Underwriting Class'!$H8:$K8,'T20 Base'!$B33:$E33)+'[1]Age distribution'!T44*SUMPRODUCT('[1]Age by Underwriting Class'!$H8:$K8,'WL Base'!$B16:$E16)</f>
        <v>14345123.471897773</v>
      </c>
      <c r="S58" s="20">
        <f>'[1]Age distribution'!AR44*SUMPRODUCT('[1]Age by Underwriting Class'!$H8:$K8,'T20 Base'!$B33:$E33)+'[1]Age distribution'!U44*SUMPRODUCT('[1]Age by Underwriting Class'!$H8:$K8,'WL Base'!$B16:$E16)</f>
        <v>14384905.770443005</v>
      </c>
      <c r="T58" s="20">
        <f>'[1]Age distribution'!AS44*SUMPRODUCT('[1]Age by Underwriting Class'!$H8:$K8,'T20 Base'!$B33:$E33)+'[1]Age distribution'!V44*SUMPRODUCT('[1]Age by Underwriting Class'!$H8:$K8,'WL Base'!$B16:$E16)</f>
        <v>14420001.184841003</v>
      </c>
      <c r="U58" s="20">
        <f>'[1]Age distribution'!AT44*SUMPRODUCT('[1]Age by Underwriting Class'!$H8:$K8,'T20 Base'!$B33:$E33)+'[1]Age distribution'!W44*SUMPRODUCT('[1]Age by Underwriting Class'!$H8:$K8,'WL Base'!$B16:$E16)</f>
        <v>14449983.348912714</v>
      </c>
    </row>
    <row r="59" spans="1:21" x14ac:dyDescent="0.15">
      <c r="A59">
        <v>33</v>
      </c>
      <c r="B59" s="20">
        <f>'[1]Age distribution'!AA45*SUMPRODUCT('[1]Age by Underwriting Class'!$H9:$K9,'T20 Base'!$B34:$E34)+'[1]Age distribution'!D45*SUMPRODUCT('[1]Age by Underwriting Class'!$H9:$K9,'WL Base'!$B17:$E17)</f>
        <v>15269584.652763747</v>
      </c>
      <c r="C59" s="20">
        <f>'[1]Age distribution'!AB45*SUMPRODUCT('[1]Age by Underwriting Class'!$H9:$K9,'T20 Base'!$B34:$E34)+'[1]Age distribution'!E45*SUMPRODUCT('[1]Age by Underwriting Class'!$H9:$K9,'WL Base'!$B17:$E17)</f>
        <v>15099699.304927064</v>
      </c>
      <c r="D59" s="20">
        <f>'[1]Age distribution'!AC45*SUMPRODUCT('[1]Age by Underwriting Class'!$H9:$K9,'T20 Base'!$B34:$E34)+'[1]Age distribution'!F45*SUMPRODUCT('[1]Age by Underwriting Class'!$H9:$K9,'WL Base'!$B17:$E17)</f>
        <v>15003852.855453052</v>
      </c>
      <c r="E59" s="20">
        <f>'[1]Age distribution'!AD45*SUMPRODUCT('[1]Age by Underwriting Class'!$H9:$K9,'T20 Base'!$B34:$E34)+'[1]Age distribution'!G45*SUMPRODUCT('[1]Age by Underwriting Class'!$H9:$K9,'WL Base'!$B17:$E17)</f>
        <v>14957626.979340144</v>
      </c>
      <c r="F59" s="20">
        <f>'[1]Age distribution'!AE45*SUMPRODUCT('[1]Age by Underwriting Class'!$H9:$K9,'T20 Base'!$B34:$E34)+'[1]Age distribution'!H45*SUMPRODUCT('[1]Age by Underwriting Class'!$H9:$K9,'WL Base'!$B17:$E17)</f>
        <v>14945710.227725834</v>
      </c>
      <c r="G59" s="20">
        <f>'[1]Age distribution'!AF45*SUMPRODUCT('[1]Age by Underwriting Class'!$H9:$K9,'T20 Base'!$B34:$E34)+'[1]Age distribution'!I45*SUMPRODUCT('[1]Age by Underwriting Class'!$H9:$K9,'WL Base'!$B17:$E17)</f>
        <v>14957923.687322943</v>
      </c>
      <c r="H59" s="20">
        <f>'[1]Age distribution'!AG45*SUMPRODUCT('[1]Age by Underwriting Class'!$H9:$K9,'T20 Base'!$B34:$E34)+'[1]Age distribution'!J45*SUMPRODUCT('[1]Age by Underwriting Class'!$H9:$K9,'WL Base'!$B17:$E17)</f>
        <v>14987187.02588976</v>
      </c>
      <c r="I59" s="20">
        <f>'[1]Age distribution'!AH45*SUMPRODUCT('[1]Age by Underwriting Class'!$H9:$K9,'T20 Base'!$B34:$E34)+'[1]Age distribution'!K45*SUMPRODUCT('[1]Age by Underwriting Class'!$H9:$K9,'WL Base'!$B17:$E17)</f>
        <v>15028393.02883509</v>
      </c>
      <c r="J59" s="20">
        <f>'[1]Age distribution'!AI45*SUMPRODUCT('[1]Age by Underwriting Class'!$H9:$K9,'T20 Base'!$B34:$E34)+'[1]Age distribution'!L45*SUMPRODUCT('[1]Age by Underwriting Class'!$H9:$K9,'WL Base'!$B17:$E17)</f>
        <v>15077745.683175907</v>
      </c>
      <c r="K59" s="20">
        <f>'[1]Age distribution'!AJ45*SUMPRODUCT('[1]Age by Underwriting Class'!$H9:$K9,'T20 Base'!$B34:$E34)+'[1]Age distribution'!M45*SUMPRODUCT('[1]Age by Underwriting Class'!$H9:$K9,'WL Base'!$B17:$E17)</f>
        <v>15132351.317684446</v>
      </c>
      <c r="L59" s="20">
        <f>'[1]Age distribution'!AK45*SUMPRODUCT('[1]Age by Underwriting Class'!$H9:$K9,'T20 Base'!$B34:$E34)+'[1]Age distribution'!N45*SUMPRODUCT('[1]Age by Underwriting Class'!$H9:$K9,'WL Base'!$B17:$E17)</f>
        <v>15189955.650439667</v>
      </c>
      <c r="M59" s="20">
        <f>'[1]Age distribution'!AL45*SUMPRODUCT('[1]Age by Underwriting Class'!$H9:$K9,'T20 Base'!$B34:$E34)+'[1]Age distribution'!O45*SUMPRODUCT('[1]Age by Underwriting Class'!$H9:$K9,'WL Base'!$B17:$E17)</f>
        <v>15248768.853337497</v>
      </c>
      <c r="N59" s="20">
        <f>'[1]Age distribution'!AM45*SUMPRODUCT('[1]Age by Underwriting Class'!$H9:$K9,'T20 Base'!$B34:$E34)+'[1]Age distribution'!P45*SUMPRODUCT('[1]Age by Underwriting Class'!$H9:$K9,'WL Base'!$B17:$E17)</f>
        <v>15307345.77059336</v>
      </c>
      <c r="O59" s="20">
        <f>'[1]Age distribution'!AN45*SUMPRODUCT('[1]Age by Underwriting Class'!$H9:$K9,'T20 Base'!$B34:$E34)+'[1]Age distribution'!Q45*SUMPRODUCT('[1]Age by Underwriting Class'!$H9:$K9,'WL Base'!$B17:$E17)</f>
        <v>15364501.839696359</v>
      </c>
      <c r="P59" s="20">
        <f>'[1]Age distribution'!AO45*SUMPRODUCT('[1]Age by Underwriting Class'!$H9:$K9,'T20 Base'!$B34:$E34)+'[1]Age distribution'!R45*SUMPRODUCT('[1]Age by Underwriting Class'!$H9:$K9,'WL Base'!$B17:$E17)</f>
        <v>15419252.781781074</v>
      </c>
      <c r="Q59" s="20">
        <f>'[1]Age distribution'!AP45*SUMPRODUCT('[1]Age by Underwriting Class'!$H9:$K9,'T20 Base'!$B34:$E34)+'[1]Age distribution'!S45*SUMPRODUCT('[1]Age by Underwriting Class'!$H9:$K9,'WL Base'!$B17:$E17)</f>
        <v>15470770.509972267</v>
      </c>
      <c r="R59" s="20">
        <f>'[1]Age distribution'!AQ45*SUMPRODUCT('[1]Age by Underwriting Class'!$H9:$K9,'T20 Base'!$B34:$E34)+'[1]Age distribution'!T45*SUMPRODUCT('[1]Age by Underwriting Class'!$H9:$K9,'WL Base'!$B17:$E17)</f>
        <v>15518350.345297482</v>
      </c>
      <c r="S59" s="20">
        <f>'[1]Age distribution'!AR45*SUMPRODUCT('[1]Age by Underwriting Class'!$H9:$K9,'T20 Base'!$B34:$E34)+'[1]Age distribution'!U45*SUMPRODUCT('[1]Age by Underwriting Class'!$H9:$K9,'WL Base'!$B17:$E17)</f>
        <v>15561386.269496778</v>
      </c>
      <c r="T59" s="20">
        <f>'[1]Age distribution'!AS45*SUMPRODUCT('[1]Age by Underwriting Class'!$H9:$K9,'T20 Base'!$B34:$E34)+'[1]Age distribution'!V45*SUMPRODUCT('[1]Age by Underwriting Class'!$H9:$K9,'WL Base'!$B17:$E17)</f>
        <v>15599351.989151157</v>
      </c>
      <c r="U59" s="20">
        <f>'[1]Age distribution'!AT45*SUMPRODUCT('[1]Age by Underwriting Class'!$H9:$K9,'T20 Base'!$B34:$E34)+'[1]Age distribution'!W45*SUMPRODUCT('[1]Age by Underwriting Class'!$H9:$K9,'WL Base'!$B17:$E17)</f>
        <v>15631786.267398151</v>
      </c>
    </row>
    <row r="60" spans="1:21" x14ac:dyDescent="0.15">
      <c r="A60">
        <v>34</v>
      </c>
      <c r="B60" s="20">
        <f>'[1]Age distribution'!AA46*SUMPRODUCT('[1]Age by Underwriting Class'!$H10:$K10,'T20 Base'!$B35:$E35)+'[1]Age distribution'!D46*SUMPRODUCT('[1]Age by Underwriting Class'!$H10:$K10,'WL Base'!$B18:$E18)</f>
        <v>16519073.198596224</v>
      </c>
      <c r="C60" s="20">
        <f>'[1]Age distribution'!AB46*SUMPRODUCT('[1]Age by Underwriting Class'!$H10:$K10,'T20 Base'!$B35:$E35)+'[1]Age distribution'!E46*SUMPRODUCT('[1]Age by Underwriting Class'!$H10:$K10,'WL Base'!$B18:$E18)</f>
        <v>16335286.372687032</v>
      </c>
      <c r="D60" s="20">
        <f>'[1]Age distribution'!AC46*SUMPRODUCT('[1]Age by Underwriting Class'!$H10:$K10,'T20 Base'!$B35:$E35)+'[1]Age distribution'!F46*SUMPRODUCT('[1]Age by Underwriting Class'!$H10:$K10,'WL Base'!$B18:$E18)</f>
        <v>16231596.943623211</v>
      </c>
      <c r="E60" s="20">
        <f>'[1]Age distribution'!AD46*SUMPRODUCT('[1]Age by Underwriting Class'!$H10:$K10,'T20 Base'!$B35:$E35)+'[1]Age distribution'!G46*SUMPRODUCT('[1]Age by Underwriting Class'!$H10:$K10,'WL Base'!$B18:$E18)</f>
        <v>16181588.469356023</v>
      </c>
      <c r="F60" s="20">
        <f>'[1]Age distribution'!AE46*SUMPRODUCT('[1]Age by Underwriting Class'!$H10:$K10,'T20 Base'!$B35:$E35)+'[1]Age distribution'!H46*SUMPRODUCT('[1]Age by Underwriting Class'!$H10:$K10,'WL Base'!$B18:$E18)</f>
        <v>16168696.586787978</v>
      </c>
      <c r="G60" s="20">
        <f>'[1]Age distribution'!AF46*SUMPRODUCT('[1]Age by Underwriting Class'!$H10:$K10,'T20 Base'!$B35:$E35)+'[1]Age distribution'!I46*SUMPRODUCT('[1]Age by Underwriting Class'!$H10:$K10,'WL Base'!$B18:$E18)</f>
        <v>16181909.456533995</v>
      </c>
      <c r="H60" s="20">
        <f>'[1]Age distribution'!AG46*SUMPRODUCT('[1]Age by Underwriting Class'!$H10:$K10,'T20 Base'!$B35:$E35)+'[1]Age distribution'!J46*SUMPRODUCT('[1]Age by Underwriting Class'!$H10:$K10,'WL Base'!$B18:$E18)</f>
        <v>16213567.372765072</v>
      </c>
      <c r="I60" s="20">
        <f>'[1]Age distribution'!AH46*SUMPRODUCT('[1]Age by Underwriting Class'!$H10:$K10,'T20 Base'!$B35:$E35)+'[1]Age distribution'!K46*SUMPRODUCT('[1]Age by Underwriting Class'!$H10:$K10,'WL Base'!$B18:$E18)</f>
        <v>16258145.204733297</v>
      </c>
      <c r="J60" s="20">
        <f>'[1]Age distribution'!AI46*SUMPRODUCT('[1]Age by Underwriting Class'!$H10:$K10,'T20 Base'!$B35:$E35)+'[1]Age distribution'!L46*SUMPRODUCT('[1]Age by Underwriting Class'!$H10:$K10,'WL Base'!$B18:$E18)</f>
        <v>16311536.317074614</v>
      </c>
      <c r="K60" s="20">
        <f>'[1]Age distribution'!AJ46*SUMPRODUCT('[1]Age by Underwriting Class'!$H10:$K10,'T20 Base'!$B35:$E35)+'[1]Age distribution'!M46*SUMPRODUCT('[1]Age by Underwriting Class'!$H10:$K10,'WL Base'!$B18:$E18)</f>
        <v>16370610.253531627</v>
      </c>
      <c r="L60" s="20">
        <f>'[1]Age distribution'!AK46*SUMPRODUCT('[1]Age by Underwriting Class'!$H10:$K10,'T20 Base'!$B35:$E35)+'[1]Age distribution'!N46*SUMPRODUCT('[1]Age by Underwriting Class'!$H10:$K10,'WL Base'!$B18:$E18)</f>
        <v>16432928.267477578</v>
      </c>
      <c r="M60" s="20">
        <f>'[1]Age distribution'!AL46*SUMPRODUCT('[1]Age by Underwriting Class'!$H10:$K10,'T20 Base'!$B35:$E35)+'[1]Age distribution'!O46*SUMPRODUCT('[1]Age by Underwriting Class'!$H10:$K10,'WL Base'!$B18:$E18)</f>
        <v>16496554.071702534</v>
      </c>
      <c r="N60" s="20">
        <f>'[1]Age distribution'!AM46*SUMPRODUCT('[1]Age by Underwriting Class'!$H10:$K10,'T20 Base'!$B35:$E35)+'[1]Age distribution'!P46*SUMPRODUCT('[1]Age by Underwriting Class'!$H10:$K10,'WL Base'!$B18:$E18)</f>
        <v>16559924.255365163</v>
      </c>
      <c r="O60" s="20">
        <f>'[1]Age distribution'!AN46*SUMPRODUCT('[1]Age by Underwriting Class'!$H10:$K10,'T20 Base'!$B35:$E35)+'[1]Age distribution'!Q46*SUMPRODUCT('[1]Age by Underwriting Class'!$H10:$K10,'WL Base'!$B18:$E18)</f>
        <v>16621757.324877346</v>
      </c>
      <c r="P60" s="20">
        <f>'[1]Age distribution'!AO46*SUMPRODUCT('[1]Age by Underwriting Class'!$H10:$K10,'T20 Base'!$B35:$E35)+'[1]Age distribution'!R46*SUMPRODUCT('[1]Age by Underwriting Class'!$H10:$K10,'WL Base'!$B18:$E18)</f>
        <v>16680988.459224263</v>
      </c>
      <c r="Q60" s="20">
        <f>'[1]Age distribution'!AP46*SUMPRODUCT('[1]Age by Underwriting Class'!$H10:$K10,'T20 Base'!$B35:$E35)+'[1]Age distribution'!S46*SUMPRODUCT('[1]Age by Underwriting Class'!$H10:$K10,'WL Base'!$B18:$E18)</f>
        <v>16736721.810351249</v>
      </c>
      <c r="R60" s="20">
        <f>'[1]Age distribution'!AQ46*SUMPRODUCT('[1]Age by Underwriting Class'!$H10:$K10,'T20 Base'!$B35:$E35)+'[1]Age distribution'!T46*SUMPRODUCT('[1]Age by Underwriting Class'!$H10:$K10,'WL Base'!$B18:$E18)</f>
        <v>16788195.036400795</v>
      </c>
      <c r="S60" s="20">
        <f>'[1]Age distribution'!AR46*SUMPRODUCT('[1]Age by Underwriting Class'!$H10:$K10,'T20 Base'!$B35:$E35)+'[1]Age distribution'!U46*SUMPRODUCT('[1]Age by Underwriting Class'!$H10:$K10,'WL Base'!$B18:$E18)</f>
        <v>16834752.529494673</v>
      </c>
      <c r="T60" s="20">
        <f>'[1]Age distribution'!AS46*SUMPRODUCT('[1]Age by Underwriting Class'!$H10:$K10,'T20 Base'!$B35:$E35)+'[1]Age distribution'!V46*SUMPRODUCT('[1]Age by Underwriting Class'!$H10:$K10,'WL Base'!$B18:$E18)</f>
        <v>16875824.930366725</v>
      </c>
      <c r="U60" s="20">
        <f>'[1]Age distribution'!AT46*SUMPRODUCT('[1]Age by Underwriting Class'!$H10:$K10,'T20 Base'!$B35:$E35)+'[1]Age distribution'!W46*SUMPRODUCT('[1]Age by Underwriting Class'!$H10:$K10,'WL Base'!$B18:$E18)</f>
        <v>16910913.259793468</v>
      </c>
    </row>
    <row r="61" spans="1:21" x14ac:dyDescent="0.15">
      <c r="A61">
        <v>35</v>
      </c>
      <c r="B61" s="20">
        <f>'[1]Age distribution'!AA47*SUMPRODUCT('[1]Age by Underwriting Class'!$H11:$K11,'T20 Base'!$B36:$E36)+'[1]Age distribution'!D47*SUMPRODUCT('[1]Age by Underwriting Class'!$H11:$K11,'WL Base'!$B19:$E19)</f>
        <v>2658391013.4613538</v>
      </c>
      <c r="C61" s="20">
        <f>'[1]Age distribution'!AB47*SUMPRODUCT('[1]Age by Underwriting Class'!$H11:$K11,'T20 Base'!$B36:$E36)+'[1]Age distribution'!E47*SUMPRODUCT('[1]Age by Underwriting Class'!$H11:$K11,'WL Base'!$B19:$E19)</f>
        <v>3013925458.5216613</v>
      </c>
      <c r="D61" s="20">
        <f>'[1]Age distribution'!AC47*SUMPRODUCT('[1]Age by Underwriting Class'!$H11:$K11,'T20 Base'!$B36:$E36)+'[1]Age distribution'!F47*SUMPRODUCT('[1]Age by Underwriting Class'!$H11:$K11,'WL Base'!$B19:$E19)</f>
        <v>3361863528.1337571</v>
      </c>
      <c r="E61" s="20">
        <f>'[1]Age distribution'!AD47*SUMPRODUCT('[1]Age by Underwriting Class'!$H11:$K11,'T20 Base'!$B36:$E36)+'[1]Age distribution'!G47*SUMPRODUCT('[1]Age by Underwriting Class'!$H11:$K11,'WL Base'!$B19:$E19)</f>
        <v>3707080552.5567837</v>
      </c>
      <c r="F61" s="20">
        <f>'[1]Age distribution'!AE47*SUMPRODUCT('[1]Age by Underwriting Class'!$H11:$K11,'T20 Base'!$B36:$E36)+'[1]Age distribution'!H47*SUMPRODUCT('[1]Age by Underwriting Class'!$H11:$K11,'WL Base'!$B19:$E19)</f>
        <v>4052588122.6982465</v>
      </c>
      <c r="G61" s="20">
        <f>'[1]Age distribution'!AF47*SUMPRODUCT('[1]Age by Underwriting Class'!$H11:$K11,'T20 Base'!$B36:$E36)+'[1]Age distribution'!I47*SUMPRODUCT('[1]Age by Underwriting Class'!$H11:$K11,'WL Base'!$B19:$E19)</f>
        <v>4400388317.0667973</v>
      </c>
      <c r="H61" s="20">
        <f>'[1]Age distribution'!AG47*SUMPRODUCT('[1]Age by Underwriting Class'!$H11:$K11,'T20 Base'!$B36:$E36)+'[1]Age distribution'!J47*SUMPRODUCT('[1]Age by Underwriting Class'!$H11:$K11,'WL Base'!$B19:$E19)</f>
        <v>4751873757.9016972</v>
      </c>
      <c r="I61" s="20">
        <f>'[1]Age distribution'!AH47*SUMPRODUCT('[1]Age by Underwriting Class'!$H11:$K11,'T20 Base'!$B36:$E36)+'[1]Age distribution'!K47*SUMPRODUCT('[1]Age by Underwriting Class'!$H11:$K11,'WL Base'!$B19:$E19)</f>
        <v>5108048977.2471485</v>
      </c>
      <c r="J61" s="20">
        <f>'[1]Age distribution'!AI47*SUMPRODUCT('[1]Age by Underwriting Class'!$H11:$K11,'T20 Base'!$B36:$E36)+'[1]Age distribution'!L47*SUMPRODUCT('[1]Age by Underwriting Class'!$H11:$K11,'WL Base'!$B19:$E19)</f>
        <v>5469660608.4418392</v>
      </c>
      <c r="K61" s="20">
        <f>'[1]Age distribution'!AJ47*SUMPRODUCT('[1]Age by Underwriting Class'!$H11:$K11,'T20 Base'!$B36:$E36)+'[1]Age distribution'!M47*SUMPRODUCT('[1]Age by Underwriting Class'!$H11:$K11,'WL Base'!$B19:$E19)</f>
        <v>5837277804.2835979</v>
      </c>
      <c r="L61" s="20">
        <f>'[1]Age distribution'!AK47*SUMPRODUCT('[1]Age by Underwriting Class'!$H11:$K11,'T20 Base'!$B36:$E36)+'[1]Age distribution'!N47*SUMPRODUCT('[1]Age by Underwriting Class'!$H11:$K11,'WL Base'!$B19:$E19)</f>
        <v>6211343956.8378859</v>
      </c>
      <c r="M61" s="20">
        <f>'[1]Age distribution'!AL47*SUMPRODUCT('[1]Age by Underwriting Class'!$H11:$K11,'T20 Base'!$B36:$E36)+'[1]Age distribution'!O47*SUMPRODUCT('[1]Age by Underwriting Class'!$H11:$K11,'WL Base'!$B19:$E19)</f>
        <v>6592211105.2939806</v>
      </c>
      <c r="N61" s="20">
        <f>'[1]Age distribution'!AM47*SUMPRODUCT('[1]Age by Underwriting Class'!$H11:$K11,'T20 Base'!$B36:$E36)+'[1]Age distribution'!P47*SUMPRODUCT('[1]Age by Underwriting Class'!$H11:$K11,'WL Base'!$B19:$E19)</f>
        <v>6980163495.6471367</v>
      </c>
      <c r="O61" s="20">
        <f>'[1]Age distribution'!AN47*SUMPRODUCT('[1]Age by Underwriting Class'!$H11:$K11,'T20 Base'!$B36:$E36)+'[1]Age distribution'!Q47*SUMPRODUCT('[1]Age by Underwriting Class'!$H11:$K11,'WL Base'!$B19:$E19)</f>
        <v>7375434118.1074429</v>
      </c>
      <c r="P61" s="20">
        <f>'[1]Age distribution'!AO47*SUMPRODUCT('[1]Age by Underwriting Class'!$H11:$K11,'T20 Base'!$B36:$E36)+'[1]Age distribution'!R47*SUMPRODUCT('[1]Age by Underwriting Class'!$H11:$K11,'WL Base'!$B19:$E19)</f>
        <v>7778216569.3298044</v>
      </c>
      <c r="Q61" s="20">
        <f>'[1]Age distribution'!AP47*SUMPRODUCT('[1]Age by Underwriting Class'!$H11:$K11,'T20 Base'!$B36:$E36)+'[1]Age distribution'!S47*SUMPRODUCT('[1]Age by Underwriting Class'!$H11:$K11,'WL Base'!$B19:$E19)</f>
        <v>8188673724.7498817</v>
      </c>
      <c r="R61" s="20">
        <f>'[1]Age distribution'!AQ47*SUMPRODUCT('[1]Age by Underwriting Class'!$H11:$K11,'T20 Base'!$B36:$E36)+'[1]Age distribution'!T47*SUMPRODUCT('[1]Age by Underwriting Class'!$H11:$K11,'WL Base'!$B19:$E19)</f>
        <v>8606944186.8477707</v>
      </c>
      <c r="S61" s="20">
        <f>'[1]Age distribution'!AR47*SUMPRODUCT('[1]Age by Underwriting Class'!$H11:$K11,'T20 Base'!$B36:$E36)+'[1]Age distribution'!U47*SUMPRODUCT('[1]Age by Underwriting Class'!$H11:$K11,'WL Base'!$B19:$E19)</f>
        <v>9033147152.6438007</v>
      </c>
      <c r="T61" s="20">
        <f>'[1]Age distribution'!AS47*SUMPRODUCT('[1]Age by Underwriting Class'!$H11:$K11,'T20 Base'!$B36:$E36)+'[1]Age distribution'!V47*SUMPRODUCT('[1]Age by Underwriting Class'!$H11:$K11,'WL Base'!$B19:$E19)</f>
        <v>9467386138.1729145</v>
      </c>
      <c r="U61" s="20">
        <f>'[1]Age distribution'!AT47*SUMPRODUCT('[1]Age by Underwriting Class'!$H11:$K11,'T20 Base'!$B36:$E36)+'[1]Age distribution'!W47*SUMPRODUCT('[1]Age by Underwriting Class'!$H11:$K11,'WL Base'!$B19:$E19)</f>
        <v>9909751863.5722771</v>
      </c>
    </row>
    <row r="62" spans="1:21" x14ac:dyDescent="0.15">
      <c r="A62">
        <v>36</v>
      </c>
      <c r="B62" s="20">
        <f>'[1]Age distribution'!AA48*SUMPRODUCT('[1]Age by Underwriting Class'!$H12:$K12,'T20 Base'!$B37:$E37)+'[1]Age distribution'!D48*SUMPRODUCT('[1]Age by Underwriting Class'!$H12:$K12,'WL Base'!$B20:$E20)</f>
        <v>2756467767.2808032</v>
      </c>
      <c r="C62" s="20">
        <f>'[1]Age distribution'!AB48*SUMPRODUCT('[1]Age by Underwriting Class'!$H12:$K12,'T20 Base'!$B37:$E37)+'[1]Age distribution'!E48*SUMPRODUCT('[1]Age by Underwriting Class'!$H12:$K12,'WL Base'!$B20:$E20)</f>
        <v>3124899170.2804384</v>
      </c>
      <c r="D62" s="20">
        <f>'[1]Age distribution'!AC48*SUMPRODUCT('[1]Age by Underwriting Class'!$H12:$K12,'T20 Base'!$B37:$E37)+'[1]Age distribution'!F48*SUMPRODUCT('[1]Age by Underwriting Class'!$H12:$K12,'WL Base'!$B20:$E20)</f>
        <v>3485536487.0528107</v>
      </c>
      <c r="E62" s="20">
        <f>'[1]Age distribution'!AD48*SUMPRODUCT('[1]Age by Underwriting Class'!$H12:$K12,'T20 Base'!$B37:$E37)+'[1]Age distribution'!G48*SUMPRODUCT('[1]Age by Underwriting Class'!$H12:$K12,'WL Base'!$B20:$E20)</f>
        <v>3843356419.2441287</v>
      </c>
      <c r="F62" s="20">
        <f>'[1]Age distribution'!AE48*SUMPRODUCT('[1]Age by Underwriting Class'!$H12:$K12,'T20 Base'!$B37:$E37)+'[1]Age distribution'!H48*SUMPRODUCT('[1]Age by Underwriting Class'!$H12:$K12,'WL Base'!$B20:$E20)</f>
        <v>4201479595.0201268</v>
      </c>
      <c r="G62" s="20">
        <f>'[1]Age distribution'!AF48*SUMPRODUCT('[1]Age by Underwriting Class'!$H12:$K12,'T20 Base'!$B37:$E37)+'[1]Age distribution'!I48*SUMPRODUCT('[1]Age by Underwriting Class'!$H12:$K12,'WL Base'!$B20:$E20)</f>
        <v>4561980579.8765831</v>
      </c>
      <c r="H62" s="20">
        <f>'[1]Age distribution'!AG48*SUMPRODUCT('[1]Age by Underwriting Class'!$H12:$K12,'T20 Base'!$B37:$E37)+'[1]Age distribution'!J48*SUMPRODUCT('[1]Age by Underwriting Class'!$H12:$K12,'WL Base'!$B20:$E20)</f>
        <v>4926302417.147583</v>
      </c>
      <c r="I62" s="20">
        <f>'[1]Age distribution'!AH48*SUMPRODUCT('[1]Age by Underwriting Class'!$H12:$K12,'T20 Base'!$B37:$E37)+'[1]Age distribution'!K48*SUMPRODUCT('[1]Age by Underwriting Class'!$H12:$K12,'WL Base'!$B20:$E20)</f>
        <v>5295486008.8303747</v>
      </c>
      <c r="J62" s="20">
        <f>'[1]Age distribution'!AI48*SUMPRODUCT('[1]Age by Underwriting Class'!$H12:$K12,'T20 Base'!$B37:$E37)+'[1]Age distribution'!L48*SUMPRODUCT('[1]Age by Underwriting Class'!$H12:$K12,'WL Base'!$B20:$E20)</f>
        <v>5670305020.7706022</v>
      </c>
      <c r="K62" s="20">
        <f>'[1]Age distribution'!AJ48*SUMPRODUCT('[1]Age by Underwriting Class'!$H12:$K12,'T20 Base'!$B37:$E37)+'[1]Age distribution'!M48*SUMPRODUCT('[1]Age by Underwriting Class'!$H12:$K12,'WL Base'!$B20:$E20)</f>
        <v>6051349212.4362869</v>
      </c>
      <c r="L62" s="20">
        <f>'[1]Age distribution'!AK48*SUMPRODUCT('[1]Age by Underwriting Class'!$H12:$K12,'T20 Base'!$B37:$E37)+'[1]Age distribution'!N48*SUMPRODUCT('[1]Age by Underwriting Class'!$H12:$K12,'WL Base'!$B20:$E20)</f>
        <v>6439078029.2868023</v>
      </c>
      <c r="M62" s="20">
        <f>'[1]Age distribution'!AL48*SUMPRODUCT('[1]Age by Underwriting Class'!$H12:$K12,'T20 Base'!$B37:$E37)+'[1]Age distribution'!O48*SUMPRODUCT('[1]Age by Underwriting Class'!$H12:$K12,'WL Base'!$B20:$E20)</f>
        <v>6833856256.3953018</v>
      </c>
      <c r="N62" s="20">
        <f>'[1]Age distribution'!AM48*SUMPRODUCT('[1]Age by Underwriting Class'!$H12:$K12,'T20 Base'!$B37:$E37)+'[1]Age distribution'!P48*SUMPRODUCT('[1]Age by Underwriting Class'!$H12:$K12,'WL Base'!$B20:$E20)</f>
        <v>7235978431.1295853</v>
      </c>
      <c r="O62" s="20">
        <f>'[1]Age distribution'!AN48*SUMPRODUCT('[1]Age by Underwriting Class'!$H12:$K12,'T20 Base'!$B37:$E37)+'[1]Age distribution'!Q48*SUMPRODUCT('[1]Age by Underwriting Class'!$H12:$K12,'WL Base'!$B20:$E20)</f>
        <v>7645685979.3121719</v>
      </c>
      <c r="P62" s="20">
        <f>'[1]Age distribution'!AO48*SUMPRODUCT('[1]Age by Underwriting Class'!$H12:$K12,'T20 Base'!$B37:$E37)+'[1]Age distribution'!R48*SUMPRODUCT('[1]Age by Underwriting Class'!$H12:$K12,'WL Base'!$B20:$E20)</f>
        <v>8063179506.9326077</v>
      </c>
      <c r="Q62" s="20">
        <f>'[1]Age distribution'!AP48*SUMPRODUCT('[1]Age by Underwriting Class'!$H12:$K12,'T20 Base'!$B37:$E37)+'[1]Age distribution'!S48*SUMPRODUCT('[1]Age by Underwriting Class'!$H12:$K12,'WL Base'!$B20:$E20)</f>
        <v>8488627786.4728212</v>
      </c>
      <c r="R62" s="20">
        <f>'[1]Age distribution'!AQ48*SUMPRODUCT('[1]Age by Underwriting Class'!$H12:$K12,'T20 Base'!$B37:$E37)+'[1]Age distribution'!T48*SUMPRODUCT('[1]Age by Underwriting Class'!$H12:$K12,'WL Base'!$B20:$E20)</f>
        <v>8922174438.6357956</v>
      </c>
      <c r="S62" s="20">
        <f>'[1]Age distribution'!AR48*SUMPRODUCT('[1]Age by Underwriting Class'!$H12:$K12,'T20 Base'!$B37:$E37)+'[1]Age distribution'!U48*SUMPRODUCT('[1]Age by Underwriting Class'!$H12:$K12,'WL Base'!$B20:$E20)</f>
        <v>9363942976.0732594</v>
      </c>
      <c r="T62" s="20">
        <f>'[1]Age distribution'!AS48*SUMPRODUCT('[1]Age by Underwriting Class'!$H12:$K12,'T20 Base'!$B37:$E37)+'[1]Age distribution'!V48*SUMPRODUCT('[1]Age by Underwriting Class'!$H12:$K12,'WL Base'!$B20:$E20)</f>
        <v>9814040662.7078934</v>
      </c>
      <c r="U62" s="20">
        <f>'[1]Age distribution'!AT48*SUMPRODUCT('[1]Age by Underwriting Class'!$H12:$K12,'T20 Base'!$B37:$E37)+'[1]Age distribution'!W48*SUMPRODUCT('[1]Age by Underwriting Class'!$H12:$K12,'WL Base'!$B20:$E20)</f>
        <v>10272561503.278034</v>
      </c>
    </row>
    <row r="63" spans="1:21" x14ac:dyDescent="0.15">
      <c r="A63">
        <v>37</v>
      </c>
      <c r="B63" s="20">
        <f>'[1]Age distribution'!AA49*SUMPRODUCT('[1]Age by Underwriting Class'!$H13:$K13,'T20 Base'!$B38:$E38)+'[1]Age distribution'!D49*SUMPRODUCT('[1]Age by Underwriting Class'!$H13:$K13,'WL Base'!$B21:$E21)</f>
        <v>2860791743.3324561</v>
      </c>
      <c r="C63" s="20">
        <f>'[1]Age distribution'!AB49*SUMPRODUCT('[1]Age by Underwriting Class'!$H13:$K13,'T20 Base'!$B38:$E38)+'[1]Age distribution'!E49*SUMPRODUCT('[1]Age by Underwriting Class'!$H13:$K13,'WL Base'!$B21:$E21)</f>
        <v>3243006353.5641041</v>
      </c>
      <c r="D63" s="20">
        <f>'[1]Age distribution'!AC49*SUMPRODUCT('[1]Age by Underwriting Class'!$H13:$K13,'T20 Base'!$B38:$E38)+'[1]Age distribution'!F49*SUMPRODUCT('[1]Age by Underwriting Class'!$H13:$K13,'WL Base'!$B21:$E21)</f>
        <v>3617140420.7454472</v>
      </c>
      <c r="E63" s="20">
        <f>'[1]Age distribution'!AD49*SUMPRODUCT('[1]Age by Underwriting Class'!$H13:$K13,'T20 Base'!$B38:$E38)+'[1]Age distribution'!G49*SUMPRODUCT('[1]Age by Underwriting Class'!$H13:$K13,'WL Base'!$B21:$E21)</f>
        <v>3988355218.285677</v>
      </c>
      <c r="F63" s="20">
        <f>'[1]Age distribution'!AE49*SUMPRODUCT('[1]Age by Underwriting Class'!$H13:$K13,'T20 Base'!$B38:$E38)+'[1]Age distribution'!H49*SUMPRODUCT('[1]Age by Underwriting Class'!$H13:$K13,'WL Base'!$B21:$E21)</f>
        <v>4359887109.6071501</v>
      </c>
      <c r="G63" s="20">
        <f>'[1]Age distribution'!AF49*SUMPRODUCT('[1]Age by Underwriting Class'!$H13:$K13,'T20 Base'!$B38:$E38)+'[1]Age distribution'!I49*SUMPRODUCT('[1]Age by Underwriting Class'!$H13:$K13,'WL Base'!$B21:$E21)</f>
        <v>4733887599.961772</v>
      </c>
      <c r="H63" s="20">
        <f>'[1]Age distribution'!AG49*SUMPRODUCT('[1]Age by Underwriting Class'!$H13:$K13,'T20 Base'!$B38:$E38)+'[1]Age distribution'!J49*SUMPRODUCT('[1]Age by Underwriting Class'!$H13:$K13,'WL Base'!$B21:$E21)</f>
        <v>5111853251.0721445</v>
      </c>
      <c r="I63" s="20">
        <f>'[1]Age distribution'!AH49*SUMPRODUCT('[1]Age by Underwriting Class'!$H13:$K13,'T20 Base'!$B38:$E38)+'[1]Age distribution'!K49*SUMPRODUCT('[1]Age by Underwriting Class'!$H13:$K13,'WL Base'!$B21:$E21)</f>
        <v>5494863569.0412827</v>
      </c>
      <c r="J63" s="20">
        <f>'[1]Age distribution'!AI49*SUMPRODUCT('[1]Age by Underwriting Class'!$H13:$K13,'T20 Base'!$B38:$E38)+'[1]Age distribution'!L49*SUMPRODUCT('[1]Age by Underwriting Class'!$H13:$K13,'WL Base'!$B21:$E21)</f>
        <v>5883720912.7889271</v>
      </c>
      <c r="K63" s="20">
        <f>'[1]Age distribution'!AJ49*SUMPRODUCT('[1]Age by Underwriting Class'!$H13:$K13,'T20 Base'!$B38:$E38)+'[1]Age distribution'!M49*SUMPRODUCT('[1]Age by Underwriting Class'!$H13:$K13,'WL Base'!$B21:$E21)</f>
        <v>6279036914.2907343</v>
      </c>
      <c r="L63" s="20">
        <f>'[1]Age distribution'!AK49*SUMPRODUCT('[1]Age by Underwriting Class'!$H13:$K13,'T20 Base'!$B38:$E38)+'[1]Age distribution'!N49*SUMPRODUCT('[1]Age by Underwriting Class'!$H13:$K13,'WL Base'!$B21:$E21)</f>
        <v>6681288058.5363636</v>
      </c>
      <c r="M63" s="20">
        <f>'[1]Age distribution'!AL49*SUMPRODUCT('[1]Age by Underwriting Class'!$H13:$K13,'T20 Base'!$B38:$E38)+'[1]Age distribution'!O49*SUMPRODUCT('[1]Age by Underwriting Class'!$H13:$K13,'WL Base'!$B21:$E21)</f>
        <v>7090852659.4437418</v>
      </c>
      <c r="N63" s="20">
        <f>'[1]Age distribution'!AM49*SUMPRODUCT('[1]Age by Underwriting Class'!$H13:$K13,'T20 Base'!$B38:$E38)+'[1]Age distribution'!P49*SUMPRODUCT('[1]Age by Underwriting Class'!$H13:$K13,'WL Base'!$B21:$E21)</f>
        <v>7508036177.9370947</v>
      </c>
      <c r="O63" s="20">
        <f>'[1]Age distribution'!AN49*SUMPRODUCT('[1]Age by Underwriting Class'!$H13:$K13,'T20 Base'!$B38:$E38)+'[1]Age distribution'!Q49*SUMPRODUCT('[1]Age by Underwriting Class'!$H13:$K13,'WL Base'!$B21:$E21)</f>
        <v>7933088993.6386395</v>
      </c>
      <c r="P63" s="20">
        <f>'[1]Age distribution'!AO49*SUMPRODUCT('[1]Age by Underwriting Class'!$H13:$K13,'T20 Base'!$B38:$E38)+'[1]Age distribution'!R49*SUMPRODUCT('[1]Age by Underwriting Class'!$H13:$K13,'WL Base'!$B21:$E21)</f>
        <v>8366219152.4456692</v>
      </c>
      <c r="Q63" s="20">
        <f>'[1]Age distribution'!AP49*SUMPRODUCT('[1]Age by Underwriting Class'!$H13:$K13,'T20 Base'!$B38:$E38)+'[1]Age distribution'!S49*SUMPRODUCT('[1]Age by Underwriting Class'!$H13:$K13,'WL Base'!$B21:$E21)</f>
        <v>8807601686.1332703</v>
      </c>
      <c r="R63" s="20">
        <f>'[1]Age distribution'!AQ49*SUMPRODUCT('[1]Age by Underwriting Class'!$H13:$K13,'T20 Base'!$B38:$E38)+'[1]Age distribution'!T49*SUMPRODUCT('[1]Age by Underwriting Class'!$H13:$K13,'WL Base'!$B21:$E21)</f>
        <v>9257385541.8893566</v>
      </c>
      <c r="S63" s="20">
        <f>'[1]Age distribution'!AR49*SUMPRODUCT('[1]Age by Underwriting Class'!$H13:$K13,'T20 Base'!$B38:$E38)+'[1]Age distribution'!U49*SUMPRODUCT('[1]Age by Underwriting Class'!$H13:$K13,'WL Base'!$B21:$E21)</f>
        <v>9715698813.0999508</v>
      </c>
      <c r="T63" s="20">
        <f>'[1]Age distribution'!AS49*SUMPRODUCT('[1]Age by Underwriting Class'!$H13:$K13,'T20 Base'!$B38:$E38)+'[1]Age distribution'!V49*SUMPRODUCT('[1]Age by Underwriting Class'!$H13:$K13,'WL Base'!$B21:$E21)</f>
        <v>10182652741.802698</v>
      </c>
      <c r="U63" s="20">
        <f>'[1]Age distribution'!AT49*SUMPRODUCT('[1]Age by Underwriting Class'!$H13:$K13,'T20 Base'!$B38:$E38)+'[1]Age distribution'!W49*SUMPRODUCT('[1]Age by Underwriting Class'!$H13:$K13,'WL Base'!$B21:$E21)</f>
        <v>10658344819.10533</v>
      </c>
    </row>
    <row r="64" spans="1:21" x14ac:dyDescent="0.15">
      <c r="A64">
        <v>38</v>
      </c>
      <c r="B64" s="20">
        <f>'[1]Age distribution'!AA50*SUMPRODUCT('[1]Age by Underwriting Class'!$H14:$K14,'T20 Base'!$B39:$E39)+'[1]Age distribution'!D50*SUMPRODUCT('[1]Age by Underwriting Class'!$H14:$K14,'WL Base'!$B22:$E22)</f>
        <v>2960250396.6598883</v>
      </c>
      <c r="C64" s="20">
        <f>'[1]Age distribution'!AB50*SUMPRODUCT('[1]Age by Underwriting Class'!$H14:$K14,'T20 Base'!$B39:$E39)+'[1]Age distribution'!E50*SUMPRODUCT('[1]Age by Underwriting Class'!$H14:$K14,'WL Base'!$B22:$E22)</f>
        <v>3355595204.244298</v>
      </c>
      <c r="D64" s="20">
        <f>'[1]Age distribution'!AC50*SUMPRODUCT('[1]Age by Underwriting Class'!$H14:$K14,'T20 Base'!$B39:$E39)+'[1]Age distribution'!F50*SUMPRODUCT('[1]Age by Underwriting Class'!$H14:$K14,'WL Base'!$B22:$E22)</f>
        <v>3742586912.5066385</v>
      </c>
      <c r="E64" s="20">
        <f>'[1]Age distribution'!AD50*SUMPRODUCT('[1]Age by Underwriting Class'!$H14:$K14,'T20 Base'!$B39:$E39)+'[1]Age distribution'!G50*SUMPRODUCT('[1]Age by Underwriting Class'!$H14:$K14,'WL Base'!$B22:$E22)</f>
        <v>4126562518.7920356</v>
      </c>
      <c r="F64" s="20">
        <f>'[1]Age distribution'!AE50*SUMPRODUCT('[1]Age by Underwriting Class'!$H14:$K14,'T20 Base'!$B39:$E39)+'[1]Age distribution'!H50*SUMPRODUCT('[1]Age by Underwriting Class'!$H14:$K14,'WL Base'!$B22:$E22)</f>
        <v>4510868573.7719231</v>
      </c>
      <c r="G64" s="20">
        <f>'[1]Age distribution'!AF50*SUMPRODUCT('[1]Age by Underwriting Class'!$H14:$K14,'T20 Base'!$B39:$E39)+'[1]Age distribution'!I50*SUMPRODUCT('[1]Age by Underwriting Class'!$H14:$K14,'WL Base'!$B22:$E22)</f>
        <v>4897729834.1888914</v>
      </c>
      <c r="H64" s="20">
        <f>'[1]Age distribution'!AG50*SUMPRODUCT('[1]Age by Underwriting Class'!$H14:$K14,'T20 Base'!$B39:$E39)+'[1]Age distribution'!J50*SUMPRODUCT('[1]Age by Underwriting Class'!$H14:$K14,'WL Base'!$B22:$E22)</f>
        <v>5288693814.6400356</v>
      </c>
      <c r="I64" s="20">
        <f>'[1]Age distribution'!AH50*SUMPRODUCT('[1]Age by Underwriting Class'!$H14:$K14,'T20 Base'!$B39:$E39)+'[1]Age distribution'!K50*SUMPRODUCT('[1]Age by Underwriting Class'!$H14:$K14,'WL Base'!$B22:$E22)</f>
        <v>5684876774.7669392</v>
      </c>
      <c r="J64" s="20">
        <f>'[1]Age distribution'!AI50*SUMPRODUCT('[1]Age by Underwriting Class'!$H14:$K14,'T20 Base'!$B39:$E39)+'[1]Age distribution'!L50*SUMPRODUCT('[1]Age by Underwriting Class'!$H14:$K14,'WL Base'!$B22:$E22)</f>
        <v>6087108391.1019211</v>
      </c>
      <c r="K64" s="20">
        <f>'[1]Age distribution'!AJ50*SUMPRODUCT('[1]Age by Underwriting Class'!$H14:$K14,'T20 Base'!$B39:$E39)+'[1]Age distribution'!M50*SUMPRODUCT('[1]Age by Underwriting Class'!$H14:$K14,'WL Base'!$B22:$E22)</f>
        <v>6496021119.6246347</v>
      </c>
      <c r="L64" s="20">
        <f>'[1]Age distribution'!AK50*SUMPRODUCT('[1]Age by Underwriting Class'!$H14:$K14,'T20 Base'!$B39:$E39)+'[1]Age distribution'!N50*SUMPRODUCT('[1]Age by Underwriting Class'!$H14:$K14,'WL Base'!$B22:$E22)</f>
        <v>6912107668.0300989</v>
      </c>
      <c r="M64" s="20">
        <f>'[1]Age distribution'!AL50*SUMPRODUCT('[1]Age by Underwriting Class'!$H14:$K14,'T20 Base'!$B39:$E39)+'[1]Age distribution'!O50*SUMPRODUCT('[1]Age by Underwriting Class'!$H14:$K14,'WL Base'!$B22:$E22)</f>
        <v>7335759230.5480185</v>
      </c>
      <c r="N64" s="20">
        <f>'[1]Age distribution'!AM50*SUMPRODUCT('[1]Age by Underwriting Class'!$H14:$K14,'T20 Base'!$B39:$E39)+'[1]Age distribution'!P50*SUMPRODUCT('[1]Age by Underwriting Class'!$H14:$K14,'WL Base'!$B22:$E22)</f>
        <v>7767291668.0159016</v>
      </c>
      <c r="O64" s="20">
        <f>'[1]Age distribution'!AN50*SUMPRODUCT('[1]Age by Underwriting Class'!$H14:$K14,'T20 Base'!$B39:$E39)+'[1]Age distribution'!Q50*SUMPRODUCT('[1]Age by Underwriting Class'!$H14:$K14,'WL Base'!$B22:$E22)</f>
        <v>8206963884.636858</v>
      </c>
      <c r="P64" s="20">
        <f>'[1]Age distribution'!AO50*SUMPRODUCT('[1]Age by Underwriting Class'!$H14:$K14,'T20 Base'!$B39:$E39)+'[1]Age distribution'!R50*SUMPRODUCT('[1]Age by Underwriting Class'!$H14:$K14,'WL Base'!$B22:$E22)</f>
        <v>8654991009.5686569</v>
      </c>
      <c r="Q64" s="20">
        <f>'[1]Age distribution'!AP50*SUMPRODUCT('[1]Age by Underwriting Class'!$H14:$K14,'T20 Base'!$B39:$E39)+'[1]Age distribution'!S50*SUMPRODUCT('[1]Age by Underwriting Class'!$H14:$K14,'WL Base'!$B22:$E22)</f>
        <v>9111554033.8274384</v>
      </c>
      <c r="R64" s="20">
        <f>'[1]Age distribution'!AQ50*SUMPRODUCT('[1]Age by Underwriting Class'!$H14:$K14,'T20 Base'!$B39:$E39)+'[1]Age distribution'!T50*SUMPRODUCT('[1]Age by Underwriting Class'!$H14:$K14,'WL Base'!$B22:$E22)</f>
        <v>9576806975.7500515</v>
      </c>
      <c r="S64" s="20">
        <f>'[1]Age distribution'!AR50*SUMPRODUCT('[1]Age by Underwriting Class'!$H14:$K14,'T20 Base'!$B39:$E39)+'[1]Age distribution'!U50*SUMPRODUCT('[1]Age by Underwriting Class'!$H14:$K14,'WL Base'!$B22:$E22)</f>
        <v>10050882289.869884</v>
      </c>
      <c r="T64" s="20">
        <f>'[1]Age distribution'!AS50*SUMPRODUCT('[1]Age by Underwriting Class'!$H14:$K14,'T20 Base'!$B39:$E39)+'[1]Age distribution'!V50*SUMPRODUCT('[1]Age by Underwriting Class'!$H14:$K14,'WL Base'!$B22:$E22)</f>
        <v>10533895005.64043</v>
      </c>
      <c r="U64" s="20">
        <f>'[1]Age distribution'!AT50*SUMPRODUCT('[1]Age by Underwriting Class'!$H14:$K14,'T20 Base'!$B39:$E39)+'[1]Age distribution'!W50*SUMPRODUCT('[1]Age by Underwriting Class'!$H14:$K14,'WL Base'!$B22:$E22)</f>
        <v>11025945933.412525</v>
      </c>
    </row>
    <row r="65" spans="1:21" x14ac:dyDescent="0.15">
      <c r="A65">
        <v>39</v>
      </c>
      <c r="B65" s="20">
        <f>'[1]Age distribution'!AA51*SUMPRODUCT('[1]Age by Underwriting Class'!$H15:$K15,'T20 Base'!$B40:$E40)+'[1]Age distribution'!D51*SUMPRODUCT('[1]Age by Underwriting Class'!$H15:$K15,'WL Base'!$B23:$E23)</f>
        <v>3071429110.0917549</v>
      </c>
      <c r="C65" s="20">
        <f>'[1]Age distribution'!AB51*SUMPRODUCT('[1]Age by Underwriting Class'!$H15:$K15,'T20 Base'!$B40:$E40)+'[1]Age distribution'!E51*SUMPRODUCT('[1]Age by Underwriting Class'!$H15:$K15,'WL Base'!$B23:$E23)</f>
        <v>3481422171.8287692</v>
      </c>
      <c r="D65" s="20">
        <f>'[1]Age distribution'!AC51*SUMPRODUCT('[1]Age by Underwriting Class'!$H15:$K15,'T20 Base'!$B40:$E40)+'[1]Age distribution'!F51*SUMPRODUCT('[1]Age by Underwriting Class'!$H15:$K15,'WL Base'!$B23:$E23)</f>
        <v>3882759007.7495708</v>
      </c>
      <c r="E65" s="20">
        <f>'[1]Age distribution'!AD51*SUMPRODUCT('[1]Age by Underwriting Class'!$H15:$K15,'T20 Base'!$B40:$E40)+'[1]Age distribution'!G51*SUMPRODUCT('[1]Age by Underwriting Class'!$H15:$K15,'WL Base'!$B23:$E23)</f>
        <v>4280972359.8786397</v>
      </c>
      <c r="F65" s="20">
        <f>'[1]Age distribution'!AE51*SUMPRODUCT('[1]Age by Underwriting Class'!$H15:$K15,'T20 Base'!$B40:$E40)+'[1]Age distribution'!H51*SUMPRODUCT('[1]Age by Underwriting Class'!$H15:$K15,'WL Base'!$B23:$E23)</f>
        <v>4679531520.0929556</v>
      </c>
      <c r="G65" s="20">
        <f>'[1]Age distribution'!AF51*SUMPRODUCT('[1]Age by Underwriting Class'!$H15:$K15,'T20 Base'!$B40:$E40)+'[1]Age distribution'!I51*SUMPRODUCT('[1]Age by Underwriting Class'!$H15:$K15,'WL Base'!$B23:$E23)</f>
        <v>5080742842.3829689</v>
      </c>
      <c r="H65" s="20">
        <f>'[1]Age distribution'!AG51*SUMPRODUCT('[1]Age by Underwriting Class'!$H15:$K15,'T20 Base'!$B40:$E40)+'[1]Age distribution'!J51*SUMPRODUCT('[1]Age by Underwriting Class'!$H15:$K15,'WL Base'!$B23:$E23)</f>
        <v>5486210599.4307146</v>
      </c>
      <c r="I65" s="20">
        <f>'[1]Age distribution'!AH51*SUMPRODUCT('[1]Age by Underwriting Class'!$H15:$K15,'T20 Base'!$B40:$E40)+'[1]Age distribution'!K51*SUMPRODUCT('[1]Age by Underwriting Class'!$H15:$K15,'WL Base'!$B23:$E23)</f>
        <v>5897091991.8547821</v>
      </c>
      <c r="J65" s="20">
        <f>'[1]Age distribution'!AI51*SUMPRODUCT('[1]Age by Underwriting Class'!$H15:$K15,'T20 Base'!$B40:$E40)+'[1]Age distribution'!L51*SUMPRODUCT('[1]Age by Underwriting Class'!$H15:$K15,'WL Base'!$B23:$E23)</f>
        <v>6314247126.1757984</v>
      </c>
      <c r="K65" s="20">
        <f>'[1]Age distribution'!AJ51*SUMPRODUCT('[1]Age by Underwriting Class'!$H15:$K15,'T20 Base'!$B40:$E40)+'[1]Age distribution'!M51*SUMPRODUCT('[1]Age by Underwriting Class'!$H15:$K15,'WL Base'!$B23:$E23)</f>
        <v>6738331654.917263</v>
      </c>
      <c r="L65" s="20">
        <f>'[1]Age distribution'!AK51*SUMPRODUCT('[1]Age by Underwriting Class'!$H15:$K15,'T20 Base'!$B40:$E40)+'[1]Age distribution'!N51*SUMPRODUCT('[1]Age by Underwriting Class'!$H15:$K15,'WL Base'!$B23:$E23)</f>
        <v>7169856356.7799597</v>
      </c>
      <c r="M65" s="20">
        <f>'[1]Age distribution'!AL51*SUMPRODUCT('[1]Age by Underwriting Class'!$H15:$K15,'T20 Base'!$B40:$E40)+'[1]Age distribution'!O51*SUMPRODUCT('[1]Age by Underwriting Class'!$H15:$K15,'WL Base'!$B23:$E23)</f>
        <v>7609226773.7970676</v>
      </c>
      <c r="N65" s="20">
        <f>'[1]Age distribution'!AM51*SUMPRODUCT('[1]Age by Underwriting Class'!$H15:$K15,'T20 Base'!$B40:$E40)+'[1]Age distribution'!P51*SUMPRODUCT('[1]Age by Underwriting Class'!$H15:$K15,'WL Base'!$B23:$E23)</f>
        <v>8056770351.6120005</v>
      </c>
      <c r="O65" s="20">
        <f>'[1]Age distribution'!AN51*SUMPRODUCT('[1]Age by Underwriting Class'!$H15:$K15,'T20 Base'!$B40:$E40)+'[1]Age distribution'!Q51*SUMPRODUCT('[1]Age by Underwriting Class'!$H15:$K15,'WL Base'!$B23:$E23)</f>
        <v>8512755490.2392664</v>
      </c>
      <c r="P65" s="20">
        <f>'[1]Age distribution'!AO51*SUMPRODUCT('[1]Age by Underwriting Class'!$H15:$K15,'T20 Base'!$B40:$E40)+'[1]Age distribution'!R51*SUMPRODUCT('[1]Age by Underwriting Class'!$H15:$K15,'WL Base'!$B23:$E23)</f>
        <v>8977405209.1137447</v>
      </c>
      <c r="Q65" s="20">
        <f>'[1]Age distribution'!AP51*SUMPRODUCT('[1]Age by Underwriting Class'!$H15:$K15,'T20 Base'!$B40:$E40)+'[1]Age distribution'!S51*SUMPRODUCT('[1]Age by Underwriting Class'!$H15:$K15,'WL Base'!$B23:$E23)</f>
        <v>9450907137.4464588</v>
      </c>
      <c r="R65" s="20">
        <f>'[1]Age distribution'!AQ51*SUMPRODUCT('[1]Age by Underwriting Class'!$H15:$K15,'T20 Base'!$B40:$E40)+'[1]Age distribution'!T51*SUMPRODUCT('[1]Age by Underwriting Class'!$H15:$K15,'WL Base'!$B23:$E23)</f>
        <v>9933420942.4940453</v>
      </c>
      <c r="S65" s="20">
        <f>'[1]Age distribution'!AR51*SUMPRODUCT('[1]Age by Underwriting Class'!$H15:$K15,'T20 Base'!$B40:$E40)+'[1]Age distribution'!U51*SUMPRODUCT('[1]Age by Underwriting Class'!$H15:$K15,'WL Base'!$B23:$E23)</f>
        <v>10425083936.815578</v>
      </c>
      <c r="T65" s="20">
        <f>'[1]Age distribution'!AS51*SUMPRODUCT('[1]Age by Underwriting Class'!$H15:$K15,'T20 Base'!$B40:$E40)+'[1]Age distribution'!V51*SUMPRODUCT('[1]Age by Underwriting Class'!$H15:$K15,'WL Base'!$B23:$E23)</f>
        <v>10926015368.791794</v>
      </c>
      <c r="U65" s="20">
        <f>'[1]Age distribution'!AT51*SUMPRODUCT('[1]Age by Underwriting Class'!$H15:$K15,'T20 Base'!$B40:$E40)+'[1]Age distribution'!W51*SUMPRODUCT('[1]Age by Underwriting Class'!$H15:$K15,'WL Base'!$B23:$E23)</f>
        <v>11436319746.187733</v>
      </c>
    </row>
    <row r="66" spans="1:21" x14ac:dyDescent="0.15">
      <c r="A66">
        <v>40</v>
      </c>
      <c r="B66" s="20">
        <f>'[1]Age distribution'!AA52*SUMPRODUCT('[1]Age by Underwriting Class'!$H16:$K16,'T20 Base'!$B41:$E41)+'[1]Age distribution'!D52*SUMPRODUCT('[1]Age by Underwriting Class'!$H16:$K16,'WL Base'!$B24:$E24)</f>
        <v>3181580885.9745846</v>
      </c>
      <c r="C66" s="20">
        <f>'[1]Age distribution'!AB52*SUMPRODUCT('[1]Age by Underwriting Class'!$H16:$K16,'T20 Base'!$B41:$E41)+'[1]Age distribution'!E52*SUMPRODUCT('[1]Age by Underwriting Class'!$H16:$K16,'WL Base'!$B24:$E24)</f>
        <v>3606069272.9323525</v>
      </c>
      <c r="D66" s="20">
        <f>'[1]Age distribution'!AC52*SUMPRODUCT('[1]Age by Underwriting Class'!$H16:$K16,'T20 Base'!$B41:$E41)+'[1]Age distribution'!F52*SUMPRODUCT('[1]Age by Underwriting Class'!$H16:$K16,'WL Base'!$B24:$E24)</f>
        <v>4021602041.9891286</v>
      </c>
      <c r="E66" s="20">
        <f>'[1]Age distribution'!AD52*SUMPRODUCT('[1]Age by Underwriting Class'!$H16:$K16,'T20 Base'!$B41:$E41)+'[1]Age distribution'!G52*SUMPRODUCT('[1]Age by Underwriting Class'!$H16:$K16,'WL Base'!$B24:$E24)</f>
        <v>4433905457.3281155</v>
      </c>
      <c r="F66" s="20">
        <f>'[1]Age distribution'!AE52*SUMPRODUCT('[1]Age by Underwriting Class'!$H16:$K16,'T20 Base'!$B41:$E41)+'[1]Age distribution'!H52*SUMPRODUCT('[1]Age by Underwriting Class'!$H16:$K16,'WL Base'!$B24:$E24)</f>
        <v>4846570158.4059</v>
      </c>
      <c r="G66" s="20">
        <f>'[1]Age distribution'!AF52*SUMPRODUCT('[1]Age by Underwriting Class'!$H16:$K16,'T20 Base'!$B41:$E41)+'[1]Age distribution'!I52*SUMPRODUCT('[1]Age by Underwriting Class'!$H16:$K16,'WL Base'!$B24:$E24)</f>
        <v>5261983169.9908304</v>
      </c>
      <c r="H66" s="20">
        <f>'[1]Age distribution'!AG52*SUMPRODUCT('[1]Age by Underwriting Class'!$H16:$K16,'T20 Base'!$B41:$E41)+'[1]Age distribution'!J52*SUMPRODUCT('[1]Age by Underwriting Class'!$H16:$K16,'WL Base'!$B24:$E24)</f>
        <v>5681804878.4082708</v>
      </c>
      <c r="I66" s="20">
        <f>'[1]Age distribution'!AH52*SUMPRODUCT('[1]Age by Underwriting Class'!$H16:$K16,'T20 Base'!$B41:$E41)+'[1]Age distribution'!K52*SUMPRODUCT('[1]Age by Underwriting Class'!$H16:$K16,'WL Base'!$B24:$E24)</f>
        <v>6107232960.4025364</v>
      </c>
      <c r="J66" s="20">
        <f>'[1]Age distribution'!AI52*SUMPRODUCT('[1]Age by Underwriting Class'!$H16:$K16,'T20 Base'!$B41:$E41)+'[1]Age distribution'!L52*SUMPRODUCT('[1]Age by Underwriting Class'!$H16:$K16,'WL Base'!$B24:$E24)</f>
        <v>6539157606.9749441</v>
      </c>
      <c r="K66" s="20">
        <f>'[1]Age distribution'!AJ52*SUMPRODUCT('[1]Age by Underwriting Class'!$H16:$K16,'T20 Base'!$B41:$E41)+'[1]Age distribution'!M52*SUMPRODUCT('[1]Age by Underwriting Class'!$H16:$K16,'WL Base'!$B24:$E24)</f>
        <v>6978257403.815073</v>
      </c>
      <c r="L66" s="20">
        <f>'[1]Age distribution'!AK52*SUMPRODUCT('[1]Age by Underwriting Class'!$H16:$K16,'T20 Base'!$B41:$E41)+'[1]Age distribution'!N52*SUMPRODUCT('[1]Age by Underwriting Class'!$H16:$K16,'WL Base'!$B24:$E24)</f>
        <v>7425060995.4479876</v>
      </c>
      <c r="M66" s="20">
        <f>'[1]Age distribution'!AL52*SUMPRODUCT('[1]Age by Underwriting Class'!$H16:$K16,'T20 Base'!$B41:$E41)+'[1]Age distribution'!O52*SUMPRODUCT('[1]Age by Underwriting Class'!$H16:$K16,'WL Base'!$B24:$E24)</f>
        <v>7879988108.8027773</v>
      </c>
      <c r="N66" s="20">
        <f>'[1]Age distribution'!AM52*SUMPRODUCT('[1]Age by Underwriting Class'!$H16:$K16,'T20 Base'!$B41:$E41)+'[1]Age distribution'!P52*SUMPRODUCT('[1]Age by Underwriting Class'!$H16:$K16,'WL Base'!$B24:$E24)</f>
        <v>8343377642.7927704</v>
      </c>
      <c r="O66" s="20">
        <f>'[1]Age distribution'!AN52*SUMPRODUCT('[1]Age by Underwriting Class'!$H16:$K16,'T20 Base'!$B41:$E41)+'[1]Age distribution'!Q52*SUMPRODUCT('[1]Age by Underwriting Class'!$H16:$K16,'WL Base'!$B24:$E24)</f>
        <v>8815507385.4267082</v>
      </c>
      <c r="P66" s="20">
        <f>'[1]Age distribution'!AO52*SUMPRODUCT('[1]Age by Underwriting Class'!$H16:$K16,'T20 Base'!$B41:$E41)+'[1]Age distribution'!R52*SUMPRODUCT('[1]Age by Underwriting Class'!$H16:$K16,'WL Base'!$B24:$E24)</f>
        <v>9296608156.8289433</v>
      </c>
      <c r="Q66" s="20">
        <f>'[1]Age distribution'!AP52*SUMPRODUCT('[1]Age by Underwriting Class'!$H16:$K16,'T20 Base'!$B41:$E41)+'[1]Age distribution'!S52*SUMPRODUCT('[1]Age by Underwriting Class'!$H16:$K16,'WL Base'!$B24:$E24)</f>
        <v>9786874149.0341015</v>
      </c>
      <c r="R66" s="20">
        <f>'[1]Age distribution'!AQ52*SUMPRODUCT('[1]Age by Underwriting Class'!$H16:$K16,'T20 Base'!$B41:$E41)+'[1]Age distribution'!T52*SUMPRODUCT('[1]Age by Underwriting Class'!$H16:$K16,'WL Base'!$B24:$E24)</f>
        <v>10286470614.07976</v>
      </c>
      <c r="S66" s="20">
        <f>'[1]Age distribution'!AR52*SUMPRODUCT('[1]Age by Underwriting Class'!$H16:$K16,'T20 Base'!$B41:$E41)+'[1]Age distribution'!U52*SUMPRODUCT('[1]Age by Underwriting Class'!$H16:$K16,'WL Base'!$B24:$E24)</f>
        <v>10795539667.391766</v>
      </c>
      <c r="T66" s="20">
        <f>'[1]Age distribution'!AS52*SUMPRODUCT('[1]Age by Underwriting Class'!$H16:$K16,'T20 Base'!$B41:$E41)+'[1]Age distribution'!V52*SUMPRODUCT('[1]Age by Underwriting Class'!$H16:$K16,'WL Base'!$B24:$E24)</f>
        <v>11314204728.375631</v>
      </c>
      <c r="U66" s="20">
        <f>'[1]Age distribution'!AT52*SUMPRODUCT('[1]Age by Underwriting Class'!$H16:$K16,'T20 Base'!$B41:$E41)+'[1]Age distribution'!W52*SUMPRODUCT('[1]Age by Underwriting Class'!$H16:$K16,'WL Base'!$B24:$E24)</f>
        <v>11842573960.22949</v>
      </c>
    </row>
    <row r="67" spans="1:21" x14ac:dyDescent="0.15">
      <c r="A67">
        <v>41</v>
      </c>
      <c r="B67" s="20">
        <f>'[1]Age distribution'!AA53*SUMPRODUCT('[1]Age by Underwriting Class'!$H17:$K17,'T20 Base'!$B42:$E42)+'[1]Age distribution'!D53*SUMPRODUCT('[1]Age by Underwriting Class'!$H17:$K17,'WL Base'!$B25:$E25)</f>
        <v>3294193870.3512425</v>
      </c>
      <c r="C67" s="20">
        <f>'[1]Age distribution'!AB53*SUMPRODUCT('[1]Age by Underwriting Class'!$H17:$K17,'T20 Base'!$B42:$E42)+'[1]Age distribution'!E53*SUMPRODUCT('[1]Age by Underwriting Class'!$H17:$K17,'WL Base'!$B25:$E25)</f>
        <v>3733475592.5783706</v>
      </c>
      <c r="D67" s="20">
        <f>'[1]Age distribution'!AC53*SUMPRODUCT('[1]Age by Underwriting Class'!$H17:$K17,'T20 Base'!$B42:$E42)+'[1]Age distribution'!F53*SUMPRODUCT('[1]Age by Underwriting Class'!$H17:$K17,'WL Base'!$B25:$E25)</f>
        <v>4163496986.8775501</v>
      </c>
      <c r="E67" s="20">
        <f>'[1]Age distribution'!AD53*SUMPRODUCT('[1]Age by Underwriting Class'!$H17:$K17,'T20 Base'!$B42:$E42)+'[1]Age distribution'!G53*SUMPRODUCT('[1]Age by Underwriting Class'!$H17:$K17,'WL Base'!$B25:$E25)</f>
        <v>4590181555.2724228</v>
      </c>
      <c r="F67" s="20">
        <f>'[1]Age distribution'!AE53*SUMPRODUCT('[1]Age by Underwriting Class'!$H17:$K17,'T20 Base'!$B42:$E42)+'[1]Age distribution'!H53*SUMPRODUCT('[1]Age by Underwriting Class'!$H17:$K17,'WL Base'!$B25:$E25)</f>
        <v>5017243614.7079954</v>
      </c>
      <c r="G67" s="20">
        <f>'[1]Age distribution'!AF53*SUMPRODUCT('[1]Age by Underwriting Class'!$H17:$K17,'T20 Base'!$B42:$E42)+'[1]Age distribution'!I53*SUMPRODUCT('[1]Age by Underwriting Class'!$H17:$K17,'WL Base'!$B25:$E25)</f>
        <v>5447152409.632905</v>
      </c>
      <c r="H67" s="20">
        <f>'[1]Age distribution'!AG53*SUMPRODUCT('[1]Age by Underwriting Class'!$H17:$K17,'T20 Base'!$B42:$E42)+'[1]Age distribution'!J53*SUMPRODUCT('[1]Age by Underwriting Class'!$H17:$K17,'WL Base'!$B25:$E25)</f>
        <v>5881625517.414113</v>
      </c>
      <c r="I67" s="20">
        <f>'[1]Age distribution'!AH53*SUMPRODUCT('[1]Age by Underwriting Class'!$H17:$K17,'T20 Base'!$B42:$E42)+'[1]Age distribution'!K53*SUMPRODUCT('[1]Age by Underwriting Class'!$H17:$K17,'WL Base'!$B25:$E25)</f>
        <v>6321901868.0750456</v>
      </c>
      <c r="J67" s="20">
        <f>'[1]Age distribution'!AI53*SUMPRODUCT('[1]Age by Underwriting Class'!$H17:$K17,'T20 Base'!$B42:$E42)+'[1]Age distribution'!L53*SUMPRODUCT('[1]Age by Underwriting Class'!$H17:$K17,'WL Base'!$B25:$E25)</f>
        <v>6768902314.7284832</v>
      </c>
      <c r="K67" s="20">
        <f>'[1]Age distribution'!AJ53*SUMPRODUCT('[1]Age by Underwriting Class'!$H17:$K17,'T20 Base'!$B42:$E42)+'[1]Age distribution'!M53*SUMPRODUCT('[1]Age by Underwriting Class'!$H17:$K17,'WL Base'!$B25:$E25)</f>
        <v>7223328816.5535431</v>
      </c>
      <c r="L67" s="20">
        <f>'[1]Age distribution'!AK53*SUMPRODUCT('[1]Age by Underwriting Class'!$H17:$K17,'T20 Base'!$B42:$E42)+'[1]Age distribution'!N53*SUMPRODUCT('[1]Age by Underwriting Class'!$H17:$K17,'WL Base'!$B25:$E25)</f>
        <v>7685728226.9285927</v>
      </c>
      <c r="M67" s="20">
        <f>'[1]Age distribution'!AL53*SUMPRODUCT('[1]Age by Underwriting Class'!$H17:$K17,'T20 Base'!$B42:$E42)+'[1]Age distribution'!O53*SUMPRODUCT('[1]Age by Underwriting Class'!$H17:$K17,'WL Base'!$B25:$E25)</f>
        <v>8156534730.0327559</v>
      </c>
      <c r="N67" s="20">
        <f>'[1]Age distribution'!AM53*SUMPRODUCT('[1]Age by Underwriting Class'!$H17:$K17,'T20 Base'!$B42:$E42)+'[1]Age distribution'!P53*SUMPRODUCT('[1]Age by Underwriting Class'!$H17:$K17,'WL Base'!$B25:$E25)</f>
        <v>8636098897.955389</v>
      </c>
      <c r="O67" s="20">
        <f>'[1]Age distribution'!AN53*SUMPRODUCT('[1]Age by Underwriting Class'!$H17:$K17,'T20 Base'!$B42:$E42)+'[1]Age distribution'!Q53*SUMPRODUCT('[1]Age by Underwriting Class'!$H17:$K17,'WL Base'!$B25:$E25)</f>
        <v>9124708086.951685</v>
      </c>
      <c r="P67" s="20">
        <f>'[1]Age distribution'!AO53*SUMPRODUCT('[1]Age by Underwriting Class'!$H17:$K17,'T20 Base'!$B42:$E42)+'[1]Age distribution'!R53*SUMPRODUCT('[1]Age by Underwriting Class'!$H17:$K17,'WL Base'!$B25:$E25)</f>
        <v>9622601067.6109772</v>
      </c>
      <c r="Q67" s="20">
        <f>'[1]Age distribution'!AP53*SUMPRODUCT('[1]Age by Underwriting Class'!$H17:$K17,'T20 Base'!$B42:$E42)+'[1]Age distribution'!S53*SUMPRODUCT('[1]Age by Underwriting Class'!$H17:$K17,'WL Base'!$B25:$E25)</f>
        <v>10129978720.799612</v>
      </c>
      <c r="R67" s="20">
        <f>'[1]Age distribution'!AQ53*SUMPRODUCT('[1]Age by Underwriting Class'!$H17:$K17,'T20 Base'!$B42:$E42)+'[1]Age distribution'!T53*SUMPRODUCT('[1]Age by Underwriting Class'!$H17:$K17,'WL Base'!$B25:$E25)</f>
        <v>10647011990.565525</v>
      </c>
      <c r="S67" s="20">
        <f>'[1]Age distribution'!AR53*SUMPRODUCT('[1]Age by Underwriting Class'!$H17:$K17,'T20 Base'!$B42:$E42)+'[1]Age distribution'!U53*SUMPRODUCT('[1]Age by Underwriting Class'!$H17:$K17,'WL Base'!$B25:$E25)</f>
        <v>11173847887.417782</v>
      </c>
      <c r="T67" s="20">
        <f>'[1]Age distribution'!AS53*SUMPRODUCT('[1]Age by Underwriting Class'!$H17:$K17,'T20 Base'!$B42:$E42)+'[1]Age distribution'!V53*SUMPRODUCT('[1]Age by Underwriting Class'!$H17:$K17,'WL Base'!$B25:$E25)</f>
        <v>11710614081.871552</v>
      </c>
      <c r="U67" s="20">
        <f>'[1]Age distribution'!AT53*SUMPRODUCT('[1]Age by Underwriting Class'!$H17:$K17,'T20 Base'!$B42:$E42)+'[1]Age distribution'!W53*SUMPRODUCT('[1]Age by Underwriting Class'!$H17:$K17,'WL Base'!$B25:$E25)</f>
        <v>12257422462.743446</v>
      </c>
    </row>
    <row r="68" spans="1:21" x14ac:dyDescent="0.15">
      <c r="A68">
        <v>42</v>
      </c>
      <c r="B68" s="20">
        <f>'[1]Age distribution'!AA54*SUMPRODUCT('[1]Age by Underwriting Class'!$H18:$K18,'T20 Base'!$B43:$E43)+'[1]Age distribution'!D54*SUMPRODUCT('[1]Age by Underwriting Class'!$H18:$K18,'WL Base'!$B26:$E26)</f>
        <v>3413207575.0816836</v>
      </c>
      <c r="C68" s="20">
        <f>'[1]Age distribution'!AB54*SUMPRODUCT('[1]Age by Underwriting Class'!$H18:$K18,'T20 Base'!$B43:$E43)+'[1]Age distribution'!E54*SUMPRODUCT('[1]Age by Underwriting Class'!$H18:$K18,'WL Base'!$B26:$E26)</f>
        <v>3868090357.3619637</v>
      </c>
      <c r="D68" s="20">
        <f>'[1]Age distribution'!AC54*SUMPRODUCT('[1]Age by Underwriting Class'!$H18:$K18,'T20 Base'!$B43:$E43)+'[1]Age distribution'!F54*SUMPRODUCT('[1]Age by Underwriting Class'!$H18:$K18,'WL Base'!$B26:$E26)</f>
        <v>4313392537.5250387</v>
      </c>
      <c r="E68" s="20">
        <f>'[1]Age distribution'!AD54*SUMPRODUCT('[1]Age by Underwriting Class'!$H18:$K18,'T20 Base'!$B43:$E43)+'[1]Age distribution'!G54*SUMPRODUCT('[1]Age by Underwriting Class'!$H18:$K18,'WL Base'!$B26:$E26)</f>
        <v>4755245287.6989479</v>
      </c>
      <c r="F68" s="20">
        <f>'[1]Age distribution'!AE54*SUMPRODUCT('[1]Age by Underwriting Class'!$H18:$K18,'T20 Base'!$B43:$E43)+'[1]Age distribution'!H54*SUMPRODUCT('[1]Age by Underwriting Class'!$H18:$K18,'WL Base'!$B26:$E26)</f>
        <v>5197493143.8418198</v>
      </c>
      <c r="G68" s="20">
        <f>'[1]Age distribution'!AF54*SUMPRODUCT('[1]Age by Underwriting Class'!$H18:$K18,'T20 Base'!$B43:$E43)+'[1]Age distribution'!I54*SUMPRODUCT('[1]Age by Underwriting Class'!$H18:$K18,'WL Base'!$B26:$E26)</f>
        <v>5642691918.8292789</v>
      </c>
      <c r="H68" s="20">
        <f>'[1]Age distribution'!AG54*SUMPRODUCT('[1]Age by Underwriting Class'!$H18:$K18,'T20 Base'!$B43:$E43)+'[1]Age distribution'!J54*SUMPRODUCT('[1]Age by Underwriting Class'!$H18:$K18,'WL Base'!$B26:$E26)</f>
        <v>6092619406.0068884</v>
      </c>
      <c r="I68" s="20">
        <f>'[1]Age distribution'!AH54*SUMPRODUCT('[1]Age by Underwriting Class'!$H18:$K18,'T20 Base'!$B43:$E43)+'[1]Age distribution'!K54*SUMPRODUCT('[1]Age by Underwriting Class'!$H18:$K18,'WL Base'!$B26:$E26)</f>
        <v>6548557970.6372738</v>
      </c>
      <c r="J68" s="20">
        <f>'[1]Age distribution'!AI54*SUMPRODUCT('[1]Age by Underwriting Class'!$H18:$K18,'T20 Base'!$B43:$E43)+'[1]Age distribution'!L54*SUMPRODUCT('[1]Age by Underwriting Class'!$H18:$K18,'WL Base'!$B26:$E26)</f>
        <v>7011460749.7188835</v>
      </c>
      <c r="K68" s="20">
        <f>'[1]Age distribution'!AJ54*SUMPRODUCT('[1]Age by Underwriting Class'!$H18:$K18,'T20 Base'!$B43:$E43)+'[1]Age distribution'!M54*SUMPRODUCT('[1]Age by Underwriting Class'!$H18:$K18,'WL Base'!$B26:$E26)</f>
        <v>7482054312.1862516</v>
      </c>
      <c r="L68" s="20">
        <f>'[1]Age distribution'!AK54*SUMPRODUCT('[1]Age by Underwriting Class'!$H18:$K18,'T20 Base'!$B43:$E43)+'[1]Age distribution'!N54*SUMPRODUCT('[1]Age by Underwriting Class'!$H18:$K18,'WL Base'!$B26:$E26)</f>
        <v>7960904683.3700304</v>
      </c>
      <c r="M68" s="20">
        <f>'[1]Age distribution'!AL54*SUMPRODUCT('[1]Age by Underwriting Class'!$H18:$K18,'T20 Base'!$B43:$E43)+'[1]Age distribution'!O54*SUMPRODUCT('[1]Age by Underwriting Class'!$H18:$K18,'WL Base'!$B26:$E26)</f>
        <v>8448461269.3693275</v>
      </c>
      <c r="N68" s="20">
        <f>'[1]Age distribution'!AM54*SUMPRODUCT('[1]Age by Underwriting Class'!$H18:$K18,'T20 Base'!$B43:$E43)+'[1]Age distribution'!P54*SUMPRODUCT('[1]Age by Underwriting Class'!$H18:$K18,'WL Base'!$B26:$E26)</f>
        <v>8945086932.8647919</v>
      </c>
      <c r="O68" s="20">
        <f>'[1]Age distribution'!AN54*SUMPRODUCT('[1]Age by Underwriting Class'!$H18:$K18,'T20 Base'!$B43:$E43)+'[1]Age distribution'!Q54*SUMPRODUCT('[1]Age by Underwriting Class'!$H18:$K18,'WL Base'!$B26:$E26)</f>
        <v>9451079104.4398193</v>
      </c>
      <c r="P68" s="20">
        <f>'[1]Age distribution'!AO54*SUMPRODUCT('[1]Age by Underwriting Class'!$H18:$K18,'T20 Base'!$B43:$E43)+'[1]Age distribution'!R54*SUMPRODUCT('[1]Age by Underwriting Class'!$H18:$K18,'WL Base'!$B26:$E26)</f>
        <v>9966684925.6631107</v>
      </c>
      <c r="Q68" s="20">
        <f>'[1]Age distribution'!AP54*SUMPRODUCT('[1]Age by Underwriting Class'!$H18:$K18,'T20 Base'!$B43:$E43)+'[1]Age distribution'!S54*SUMPRODUCT('[1]Age by Underwriting Class'!$H18:$K18,'WL Base'!$B26:$E26)</f>
        <v>10492112320.017078</v>
      </c>
      <c r="R68" s="20">
        <f>'[1]Age distribution'!AQ54*SUMPRODUCT('[1]Age by Underwriting Class'!$H18:$K18,'T20 Base'!$B43:$E43)+'[1]Age distribution'!T54*SUMPRODUCT('[1]Age by Underwriting Class'!$H18:$K18,'WL Base'!$B26:$E26)</f>
        <v>11027538224.620667</v>
      </c>
      <c r="S68" s="20">
        <f>'[1]Age distribution'!AR54*SUMPRODUCT('[1]Age by Underwriting Class'!$H18:$K18,'T20 Base'!$B43:$E43)+'[1]Age distribution'!U54*SUMPRODUCT('[1]Age by Underwriting Class'!$H18:$K18,'WL Base'!$B26:$E26)</f>
        <v>11573114803.975903</v>
      </c>
      <c r="T68" s="20">
        <f>'[1]Age distribution'!AS54*SUMPRODUCT('[1]Age by Underwriting Class'!$H18:$K18,'T20 Base'!$B43:$E43)+'[1]Age distribution'!V54*SUMPRODUCT('[1]Age by Underwriting Class'!$H18:$K18,'WL Base'!$B26:$E26)</f>
        <v>12128974204.556463</v>
      </c>
      <c r="U68" s="20">
        <f>'[1]Age distribution'!AT54*SUMPRODUCT('[1]Age by Underwriting Class'!$H18:$K18,'T20 Base'!$B43:$E43)+'[1]Age distribution'!W54*SUMPRODUCT('[1]Age by Underwriting Class'!$H18:$K18,'WL Base'!$B26:$E26)</f>
        <v>12695232237.852085</v>
      </c>
    </row>
    <row r="69" spans="1:21" x14ac:dyDescent="0.15">
      <c r="A69">
        <v>43</v>
      </c>
      <c r="B69" s="20">
        <f>'[1]Age distribution'!AA55*SUMPRODUCT('[1]Age by Underwriting Class'!$H19:$K19,'T20 Base'!$B44:$E44)+'[1]Age distribution'!D55*SUMPRODUCT('[1]Age by Underwriting Class'!$H19:$K19,'WL Base'!$B27:$E27)</f>
        <v>3530309277.8549209</v>
      </c>
      <c r="C69" s="20">
        <f>'[1]Age distribution'!AB55*SUMPRODUCT('[1]Age by Underwriting Class'!$H19:$K19,'T20 Base'!$B44:$E44)+'[1]Age distribution'!E55*SUMPRODUCT('[1]Age by Underwriting Class'!$H19:$K19,'WL Base'!$B27:$E27)</f>
        <v>4000521575.9597297</v>
      </c>
      <c r="D69" s="20">
        <f>'[1]Age distribution'!AC55*SUMPRODUCT('[1]Age by Underwriting Class'!$H19:$K19,'T20 Base'!$B44:$E44)+'[1]Age distribution'!F55*SUMPRODUCT('[1]Age by Underwriting Class'!$H19:$K19,'WL Base'!$B27:$E27)</f>
        <v>4460839251.5481024</v>
      </c>
      <c r="E69" s="20">
        <f>'[1]Age distribution'!AD55*SUMPRODUCT('[1]Age by Underwriting Class'!$H19:$K19,'T20 Base'!$B44:$E44)+'[1]Age distribution'!G55*SUMPRODUCT('[1]Age by Underwriting Class'!$H19:$K19,'WL Base'!$B27:$E27)</f>
        <v>4917597318.9269705</v>
      </c>
      <c r="F69" s="20">
        <f>'[1]Age distribution'!AE55*SUMPRODUCT('[1]Age by Underwriting Class'!$H19:$K19,'T20 Base'!$B44:$E44)+'[1]Age distribution'!H55*SUMPRODUCT('[1]Age by Underwriting Class'!$H19:$K19,'WL Base'!$B27:$E27)</f>
        <v>5374768132.7765894</v>
      </c>
      <c r="G69" s="20">
        <f>'[1]Age distribution'!AF55*SUMPRODUCT('[1]Age by Underwriting Class'!$H19:$K19,'T20 Base'!$B44:$E44)+'[1]Age distribution'!I55*SUMPRODUCT('[1]Age by Underwriting Class'!$H19:$K19,'WL Base'!$B27:$E27)</f>
        <v>5834992478.7077351</v>
      </c>
      <c r="H69" s="20">
        <f>'[1]Age distribution'!AG55*SUMPRODUCT('[1]Age by Underwriting Class'!$H19:$K19,'T20 Base'!$B44:$E44)+'[1]Age distribution'!J55*SUMPRODUCT('[1]Age by Underwriting Class'!$H19:$K19,'WL Base'!$B27:$E27)</f>
        <v>6300107256.1001196</v>
      </c>
      <c r="I69" s="20">
        <f>'[1]Age distribution'!AH55*SUMPRODUCT('[1]Age by Underwriting Class'!$H19:$K19,'T20 Base'!$B44:$E44)+'[1]Age distribution'!K55*SUMPRODUCT('[1]Age by Underwriting Class'!$H19:$K19,'WL Base'!$B27:$E27)</f>
        <v>6771437464.825841</v>
      </c>
      <c r="J69" s="20">
        <f>'[1]Age distribution'!AI55*SUMPRODUCT('[1]Age by Underwriting Class'!$H19:$K19,'T20 Base'!$B44:$E44)+'[1]Age distribution'!L55*SUMPRODUCT('[1]Age by Underwriting Class'!$H19:$K19,'WL Base'!$B27:$E27)</f>
        <v>7249967930.6890898</v>
      </c>
      <c r="K69" s="20">
        <f>'[1]Age distribution'!AJ55*SUMPRODUCT('[1]Age by Underwriting Class'!$H19:$K19,'T20 Base'!$B44:$E44)+'[1]Age distribution'!M55*SUMPRODUCT('[1]Age by Underwriting Class'!$H19:$K19,'WL Base'!$B27:$E27)</f>
        <v>7736449378.7550106</v>
      </c>
      <c r="L69" s="20">
        <f>'[1]Age distribution'!AK55*SUMPRODUCT('[1]Age by Underwriting Class'!$H19:$K19,'T20 Base'!$B44:$E44)+'[1]Age distribution'!N55*SUMPRODUCT('[1]Age by Underwriting Class'!$H19:$K19,'WL Base'!$B27:$E27)</f>
        <v>8231466652.9152632</v>
      </c>
      <c r="M69" s="20">
        <f>'[1]Age distribution'!AL55*SUMPRODUCT('[1]Age by Underwriting Class'!$H19:$K19,'T20 Base'!$B44:$E44)+'[1]Age distribution'!O55*SUMPRODUCT('[1]Age by Underwriting Class'!$H19:$K19,'WL Base'!$B27:$E27)</f>
        <v>8735484100.6074982</v>
      </c>
      <c r="N69" s="20">
        <f>'[1]Age distribution'!AM55*SUMPRODUCT('[1]Age by Underwriting Class'!$H19:$K19,'T20 Base'!$B44:$E44)+'[1]Age distribution'!P55*SUMPRODUCT('[1]Age by Underwriting Class'!$H19:$K19,'WL Base'!$B27:$E27)</f>
        <v>9248876648.5545902</v>
      </c>
      <c r="O69" s="20">
        <f>'[1]Age distribution'!AN55*SUMPRODUCT('[1]Age by Underwriting Class'!$H19:$K19,'T20 Base'!$B44:$E44)+'[1]Age distribution'!Q55*SUMPRODUCT('[1]Age by Underwriting Class'!$H19:$K19,'WL Base'!$B27:$E27)</f>
        <v>9771951615.9708424</v>
      </c>
      <c r="P69" s="20">
        <f>'[1]Age distribution'!AO55*SUMPRODUCT('[1]Age by Underwriting Class'!$H19:$K19,'T20 Base'!$B44:$E44)+'[1]Age distribution'!R55*SUMPRODUCT('[1]Age by Underwriting Class'!$H19:$K19,'WL Base'!$B27:$E27)</f>
        <v>10304964361.104382</v>
      </c>
      <c r="Q69" s="20">
        <f>'[1]Age distribution'!AP55*SUMPRODUCT('[1]Age by Underwriting Class'!$H19:$K19,'T20 Base'!$B44:$E44)+'[1]Age distribution'!S55*SUMPRODUCT('[1]Age by Underwriting Class'!$H19:$K19,'WL Base'!$B27:$E27)</f>
        <v>10848129720.239084</v>
      </c>
      <c r="R69" s="20">
        <f>'[1]Age distribution'!AQ55*SUMPRODUCT('[1]Age by Underwriting Class'!$H19:$K19,'T20 Base'!$B44:$E44)+'[1]Age distribution'!T55*SUMPRODUCT('[1]Age by Underwriting Class'!$H19:$K19,'WL Base'!$B27:$E27)</f>
        <v>11401630513.096292</v>
      </c>
      <c r="S69" s="20">
        <f>'[1]Age distribution'!AR55*SUMPRODUCT('[1]Age by Underwriting Class'!$H19:$K19,'T20 Base'!$B44:$E44)+'[1]Age distribution'!U55*SUMPRODUCT('[1]Age by Underwriting Class'!$H19:$K19,'WL Base'!$B27:$E27)</f>
        <v>11965623963.168879</v>
      </c>
      <c r="T69" s="20">
        <f>'[1]Age distribution'!AS55*SUMPRODUCT('[1]Age by Underwriting Class'!$H19:$K19,'T20 Base'!$B44:$E44)+'[1]Age distribution'!V55*SUMPRODUCT('[1]Age by Underwriting Class'!$H19:$K19,'WL Base'!$B27:$E27)</f>
        <v>12540246610.384911</v>
      </c>
      <c r="U69" s="20">
        <f>'[1]Age distribution'!AT55*SUMPRODUCT('[1]Age by Underwriting Class'!$H19:$K19,'T20 Base'!$B44:$E44)+'[1]Age distribution'!W55*SUMPRODUCT('[1]Age by Underwriting Class'!$H19:$K19,'WL Base'!$B27:$E27)</f>
        <v>13125618116.601707</v>
      </c>
    </row>
    <row r="70" spans="1:21" x14ac:dyDescent="0.15">
      <c r="A70">
        <v>44</v>
      </c>
      <c r="B70" s="20">
        <f>'[1]Age distribution'!AA56*SUMPRODUCT('[1]Age by Underwriting Class'!$H20:$K20,'T20 Base'!$B45:$E45)+'[1]Age distribution'!D56*SUMPRODUCT('[1]Age by Underwriting Class'!$H20:$K20,'WL Base'!$B28:$E28)</f>
        <v>3657409918.1275444</v>
      </c>
      <c r="C70" s="20">
        <f>'[1]Age distribution'!AB56*SUMPRODUCT('[1]Age by Underwriting Class'!$H20:$K20,'T20 Base'!$B45:$E45)+'[1]Age distribution'!E56*SUMPRODUCT('[1]Age by Underwriting Class'!$H20:$K20,'WL Base'!$B28:$E28)</f>
        <v>4144219490.1885276</v>
      </c>
      <c r="D70" s="20">
        <f>'[1]Age distribution'!AC56*SUMPRODUCT('[1]Age by Underwriting Class'!$H20:$K20,'T20 Base'!$B45:$E45)+'[1]Age distribution'!F56*SUMPRODUCT('[1]Age by Underwriting Class'!$H20:$K20,'WL Base'!$B28:$E28)</f>
        <v>4620795789.4345064</v>
      </c>
      <c r="E70" s="20">
        <f>'[1]Age distribution'!AD56*SUMPRODUCT('[1]Age by Underwriting Class'!$H20:$K20,'T20 Base'!$B45:$E45)+'[1]Age distribution'!G56*SUMPRODUCT('[1]Age by Underwriting Class'!$H20:$K20,'WL Base'!$B28:$E28)</f>
        <v>5093694109.4457064</v>
      </c>
      <c r="F70" s="20">
        <f>'[1]Age distribution'!AE56*SUMPRODUCT('[1]Age by Underwriting Class'!$H20:$K20,'T20 Base'!$B45:$E45)+'[1]Age distribution'!H56*SUMPRODUCT('[1]Age by Underwriting Class'!$H20:$K20,'WL Base'!$B28:$E28)</f>
        <v>5567024930.4629307</v>
      </c>
      <c r="G70" s="20">
        <f>'[1]Age distribution'!AF56*SUMPRODUCT('[1]Age by Underwriting Class'!$H20:$K20,'T20 Base'!$B45:$E45)+'[1]Age distribution'!I56*SUMPRODUCT('[1]Age by Underwriting Class'!$H20:$K20,'WL Base'!$B28:$E28)</f>
        <v>6043520862.7254515</v>
      </c>
      <c r="H70" s="20">
        <f>'[1]Age distribution'!AG56*SUMPRODUCT('[1]Age by Underwriting Class'!$H20:$K20,'T20 Base'!$B45:$E45)+'[1]Age distribution'!J56*SUMPRODUCT('[1]Age by Underwriting Class'!$H20:$K20,'WL Base'!$B28:$E28)</f>
        <v>6525082677.743475</v>
      </c>
      <c r="I70" s="20">
        <f>'[1]Age distribution'!AH56*SUMPRODUCT('[1]Age by Underwriting Class'!$H20:$K20,'T20 Base'!$B45:$E45)+'[1]Age distribution'!K56*SUMPRODUCT('[1]Age by Underwriting Class'!$H20:$K20,'WL Base'!$B28:$E28)</f>
        <v>7013081447.8989286</v>
      </c>
      <c r="J70" s="20">
        <f>'[1]Age distribution'!AI56*SUMPRODUCT('[1]Age by Underwriting Class'!$H20:$K20,'T20 Base'!$B45:$E45)+'[1]Age distribution'!L56*SUMPRODUCT('[1]Age by Underwriting Class'!$H20:$K20,'WL Base'!$B28:$E28)</f>
        <v>7508536243.0721741</v>
      </c>
      <c r="K70" s="20">
        <f>'[1]Age distribution'!AJ56*SUMPRODUCT('[1]Age by Underwriting Class'!$H20:$K20,'T20 Base'!$B45:$E45)+'[1]Age distribution'!M56*SUMPRODUCT('[1]Age by Underwriting Class'!$H20:$K20,'WL Base'!$B28:$E28)</f>
        <v>8012223892.3217773</v>
      </c>
      <c r="L70" s="20">
        <f>'[1]Age distribution'!AK56*SUMPRODUCT('[1]Age by Underwriting Class'!$H20:$K20,'T20 Base'!$B45:$E45)+'[1]Age distribution'!N56*SUMPRODUCT('[1]Age by Underwriting Class'!$H20:$K20,'WL Base'!$B28:$E28)</f>
        <v>8524749575.5609426</v>
      </c>
      <c r="M70" s="20">
        <f>'[1]Age distribution'!AL56*SUMPRODUCT('[1]Age by Underwriting Class'!$H20:$K20,'T20 Base'!$B45:$E45)+'[1]Age distribution'!O56*SUMPRODUCT('[1]Age by Underwriting Class'!$H20:$K20,'WL Base'!$B28:$E28)</f>
        <v>9046593786.3812485</v>
      </c>
      <c r="N70" s="20">
        <f>'[1]Age distribution'!AM56*SUMPRODUCT('[1]Age by Underwriting Class'!$H20:$K20,'T20 Base'!$B45:$E45)+'[1]Age distribution'!P56*SUMPRODUCT('[1]Age by Underwriting Class'!$H20:$K20,'WL Base'!$B28:$E28)</f>
        <v>9578144488.3484344</v>
      </c>
      <c r="O70" s="20">
        <f>'[1]Age distribution'!AN56*SUMPRODUCT('[1]Age by Underwriting Class'!$H20:$K20,'T20 Base'!$B45:$E45)+'[1]Age distribution'!Q56*SUMPRODUCT('[1]Age by Underwriting Class'!$H20:$K20,'WL Base'!$B28:$E28)</f>
        <v>10119719686.691055</v>
      </c>
      <c r="P70" s="20">
        <f>'[1]Age distribution'!AO56*SUMPRODUCT('[1]Age by Underwriting Class'!$H20:$K20,'T20 Base'!$B45:$E45)+'[1]Age distribution'!R56*SUMPRODUCT('[1]Age by Underwriting Class'!$H20:$K20,'WL Base'!$B28:$E28)</f>
        <v>10671583618.899904</v>
      </c>
      <c r="Q70" s="20">
        <f>'[1]Age distribution'!AP56*SUMPRODUCT('[1]Age by Underwriting Class'!$H20:$K20,'T20 Base'!$B45:$E45)+'[1]Age distribution'!S56*SUMPRODUCT('[1]Age by Underwriting Class'!$H20:$K20,'WL Base'!$B28:$E28)</f>
        <v>11233958591.483585</v>
      </c>
      <c r="R70" s="20">
        <f>'[1]Age distribution'!AQ56*SUMPRODUCT('[1]Age by Underwriting Class'!$H20:$K20,'T20 Base'!$B45:$E45)+'[1]Age distribution'!T56*SUMPRODUCT('[1]Age by Underwriting Class'!$H20:$K20,'WL Base'!$B28:$E28)</f>
        <v>11807033781.117565</v>
      </c>
      <c r="S70" s="20">
        <f>'[1]Age distribution'!AR56*SUMPRODUCT('[1]Age by Underwriting Class'!$H20:$K20,'T20 Base'!$B45:$E45)+'[1]Age distribution'!U56*SUMPRODUCT('[1]Age by Underwriting Class'!$H20:$K20,'WL Base'!$B28:$E28)</f>
        <v>12390971878.224243</v>
      </c>
      <c r="T70" s="20">
        <f>'[1]Age distribution'!AS56*SUMPRODUCT('[1]Age by Underwriting Class'!$H20:$K20,'T20 Base'!$B45:$E45)+'[1]Age distribution'!V56*SUMPRODUCT('[1]Age by Underwriting Class'!$H20:$K20,'WL Base'!$B28:$E28)</f>
        <v>12985914170.458313</v>
      </c>
      <c r="U70" s="20">
        <f>'[1]Age distribution'!AT56*SUMPRODUCT('[1]Age by Underwriting Class'!$H20:$K20,'T20 Base'!$B45:$E45)+'[1]Age distribution'!W56*SUMPRODUCT('[1]Age by Underwriting Class'!$H20:$K20,'WL Base'!$B28:$E28)</f>
        <v>13591984480.524368</v>
      </c>
    </row>
    <row r="71" spans="1:21" x14ac:dyDescent="0.15">
      <c r="A71">
        <v>45</v>
      </c>
      <c r="B71" s="20">
        <f>'[1]Age distribution'!AA57*SUMPRODUCT('[1]Age by Underwriting Class'!$H21:$K21,'T20 Base'!$B46:$E46)+'[1]Age distribution'!D57*SUMPRODUCT('[1]Age by Underwriting Class'!$H21:$K21,'WL Base'!$B29:$E29)</f>
        <v>3778816534.2646575</v>
      </c>
      <c r="C71" s="20">
        <f>'[1]Age distribution'!AB57*SUMPRODUCT('[1]Age by Underwriting Class'!$H21:$K21,'T20 Base'!$B46:$E46)+'[1]Age distribution'!E57*SUMPRODUCT('[1]Age by Underwriting Class'!$H21:$K21,'WL Base'!$B29:$E29)</f>
        <v>4281462051.5248585</v>
      </c>
      <c r="D71" s="20">
        <f>'[1]Age distribution'!AC57*SUMPRODUCT('[1]Age by Underwriting Class'!$H21:$K21,'T20 Base'!$B46:$E46)+'[1]Age distribution'!F57*SUMPRODUCT('[1]Age by Underwriting Class'!$H21:$K21,'WL Base'!$B29:$E29)</f>
        <v>4773551759.7488642</v>
      </c>
      <c r="E71" s="20">
        <f>'[1]Age distribution'!AD57*SUMPRODUCT('[1]Age by Underwriting Class'!$H21:$K21,'T20 Base'!$B46:$E46)+'[1]Age distribution'!G57*SUMPRODUCT('[1]Age by Underwriting Class'!$H21:$K21,'WL Base'!$B29:$E29)</f>
        <v>5261850945.2884378</v>
      </c>
      <c r="F71" s="20">
        <f>'[1]Age distribution'!AE57*SUMPRODUCT('[1]Age by Underwriting Class'!$H21:$K21,'T20 Base'!$B46:$E46)+'[1]Age distribution'!H57*SUMPRODUCT('[1]Age by Underwriting Class'!$H21:$K21,'WL Base'!$B29:$E29)</f>
        <v>5750601763.8200521</v>
      </c>
      <c r="G71" s="20">
        <f>'[1]Age distribution'!AF57*SUMPRODUCT('[1]Age by Underwriting Class'!$H21:$K21,'T20 Base'!$B46:$E46)+'[1]Age distribution'!I57*SUMPRODUCT('[1]Age by Underwriting Class'!$H21:$K21,'WL Base'!$B29:$E29)</f>
        <v>6242624362.2265558</v>
      </c>
      <c r="H71" s="20">
        <f>'[1]Age distribution'!AG57*SUMPRODUCT('[1]Age by Underwriting Class'!$H21:$K21,'T20 Base'!$B46:$E46)+'[1]Age distribution'!J57*SUMPRODUCT('[1]Age by Underwriting Class'!$H21:$K21,'WL Base'!$B29:$E29)</f>
        <v>6739880401.4768219</v>
      </c>
      <c r="I71" s="20">
        <f>'[1]Age distribution'!AH57*SUMPRODUCT('[1]Age by Underwriting Class'!$H21:$K21,'T20 Base'!$B46:$E46)+'[1]Age distribution'!K57*SUMPRODUCT('[1]Age by Underwriting Class'!$H21:$K21,'WL Base'!$B29:$E29)</f>
        <v>7243784874.9894066</v>
      </c>
      <c r="J71" s="20">
        <f>'[1]Age distribution'!AI57*SUMPRODUCT('[1]Age by Underwriting Class'!$H21:$K21,'T20 Base'!$B46:$E46)+'[1]Age distribution'!L57*SUMPRODUCT('[1]Age by Underwriting Class'!$H21:$K21,'WL Base'!$B29:$E29)</f>
        <v>7755389497.6064787</v>
      </c>
      <c r="K71" s="20">
        <f>'[1]Age distribution'!AJ57*SUMPRODUCT('[1]Age by Underwriting Class'!$H21:$K21,'T20 Base'!$B46:$E46)+'[1]Age distribution'!M57*SUMPRODUCT('[1]Age by Underwriting Class'!$H21:$K21,'WL Base'!$B29:$E29)</f>
        <v>8275495983.3875647</v>
      </c>
      <c r="L71" s="20">
        <f>'[1]Age distribution'!AK57*SUMPRODUCT('[1]Age by Underwriting Class'!$H21:$K21,'T20 Base'!$B46:$E46)+'[1]Age distribution'!N57*SUMPRODUCT('[1]Age by Underwriting Class'!$H21:$K21,'WL Base'!$B29:$E29)</f>
        <v>8804728898.6250858</v>
      </c>
      <c r="M71" s="20">
        <f>'[1]Age distribution'!AL57*SUMPRODUCT('[1]Age by Underwriting Class'!$H21:$K21,'T20 Base'!$B46:$E46)+'[1]Age distribution'!O57*SUMPRODUCT('[1]Age by Underwriting Class'!$H21:$K21,'WL Base'!$B29:$E29)</f>
        <v>9343584129.0787678</v>
      </c>
      <c r="N71" s="20">
        <f>'[1]Age distribution'!AM57*SUMPRODUCT('[1]Age by Underwriting Class'!$H21:$K21,'T20 Base'!$B46:$E46)+'[1]Age distribution'!P57*SUMPRODUCT('[1]Age by Underwriting Class'!$H21:$K21,'WL Base'!$B29:$E29)</f>
        <v>9892462066.3686218</v>
      </c>
      <c r="O71" s="20">
        <f>'[1]Age distribution'!AN57*SUMPRODUCT('[1]Age by Underwriting Class'!$H21:$K21,'T20 Base'!$B46:$E46)+'[1]Age distribution'!Q57*SUMPRODUCT('[1]Age by Underwriting Class'!$H21:$K21,'WL Base'!$B29:$E29)</f>
        <v>10451690902.72681</v>
      </c>
      <c r="P71" s="20">
        <f>'[1]Age distribution'!AO57*SUMPRODUCT('[1]Age by Underwriting Class'!$H21:$K21,'T20 Base'!$B46:$E46)+'[1]Age distribution'!R57*SUMPRODUCT('[1]Age by Underwriting Class'!$H21:$K21,'WL Base'!$B29:$E29)</f>
        <v>11021543340.247934</v>
      </c>
      <c r="Q71" s="20">
        <f>'[1]Age distribution'!AP57*SUMPRODUCT('[1]Age by Underwriting Class'!$H21:$K21,'T20 Base'!$B46:$E46)+'[1]Age distribution'!S57*SUMPRODUCT('[1]Age by Underwriting Class'!$H21:$K21,'WL Base'!$B29:$E29)</f>
        <v>11602248806.82415</v>
      </c>
      <c r="R71" s="20">
        <f>'[1]Age distribution'!AQ57*SUMPRODUCT('[1]Age by Underwriting Class'!$H21:$K21,'T20 Base'!$B46:$E46)+'[1]Age distribution'!T57*SUMPRODUCT('[1]Age by Underwriting Class'!$H21:$K21,'WL Base'!$B29:$E29)</f>
        <v>12194002539.230888</v>
      </c>
      <c r="S71" s="20">
        <f>'[1]Age distribution'!AR57*SUMPRODUCT('[1]Age by Underwriting Class'!$H21:$K21,'T20 Base'!$B46:$E46)+'[1]Age distribution'!U57*SUMPRODUCT('[1]Age by Underwriting Class'!$H21:$K21,'WL Base'!$B29:$E29)</f>
        <v>12796972439.527874</v>
      </c>
      <c r="T71" s="20">
        <f>'[1]Age distribution'!AS57*SUMPRODUCT('[1]Age by Underwriting Class'!$H21:$K21,'T20 Base'!$B46:$E46)+'[1]Age distribution'!V57*SUMPRODUCT('[1]Age by Underwriting Class'!$H21:$K21,'WL Base'!$B29:$E29)</f>
        <v>13411304321.389248</v>
      </c>
      <c r="U71" s="20">
        <f>'[1]Age distribution'!AT57*SUMPRODUCT('[1]Age by Underwriting Class'!$H21:$K21,'T20 Base'!$B46:$E46)+'[1]Age distribution'!W57*SUMPRODUCT('[1]Age by Underwriting Class'!$H21:$K21,'WL Base'!$B29:$E29)</f>
        <v>14037125974.0655</v>
      </c>
    </row>
    <row r="72" spans="1:21" x14ac:dyDescent="0.15">
      <c r="A72">
        <v>46</v>
      </c>
      <c r="B72" s="20">
        <f>'[1]Age distribution'!AA58*SUMPRODUCT('[1]Age by Underwriting Class'!$H22:$K22,'T20 Base'!$B47:$E47)+'[1]Age distribution'!D58*SUMPRODUCT('[1]Age by Underwriting Class'!$H22:$K22,'WL Base'!$B30:$E30)</f>
        <v>3912913141.22927</v>
      </c>
      <c r="C72" s="20">
        <f>'[1]Age distribution'!AB58*SUMPRODUCT('[1]Age by Underwriting Class'!$H22:$K22,'T20 Base'!$B47:$E47)+'[1]Age distribution'!E58*SUMPRODUCT('[1]Age by Underwriting Class'!$H22:$K22,'WL Base'!$B30:$E30)</f>
        <v>4432996172.0288124</v>
      </c>
      <c r="D72" s="20">
        <f>'[1]Age distribution'!AC58*SUMPRODUCT('[1]Age by Underwriting Class'!$H22:$K22,'T20 Base'!$B47:$E47)+'[1]Age distribution'!F58*SUMPRODUCT('[1]Age by Underwriting Class'!$H22:$K22,'WL Base'!$B30:$E30)</f>
        <v>4942169990.5514545</v>
      </c>
      <c r="E72" s="20">
        <f>'[1]Age distribution'!AD58*SUMPRODUCT('[1]Age by Underwriting Class'!$H22:$K22,'T20 Base'!$B47:$E47)+'[1]Age distribution'!G58*SUMPRODUCT('[1]Age by Underwriting Class'!$H22:$K22,'WL Base'!$B30:$E30)</f>
        <v>5447430563.1028442</v>
      </c>
      <c r="F72" s="20">
        <f>'[1]Age distribution'!AE58*SUMPRODUCT('[1]Age by Underwriting Class'!$H22:$K22,'T20 Base'!$B47:$E47)+'[1]Age distribution'!H58*SUMPRODUCT('[1]Age by Underwriting Class'!$H22:$K22,'WL Base'!$B30:$E30)</f>
        <v>5953164692.6404314</v>
      </c>
      <c r="G72" s="20">
        <f>'[1]Age distribution'!AF58*SUMPRODUCT('[1]Age by Underwriting Class'!$H22:$K22,'T20 Base'!$B47:$E47)+'[1]Age distribution'!I58*SUMPRODUCT('[1]Age by Underwriting Class'!$H22:$K22,'WL Base'!$B30:$E30)</f>
        <v>6462288686.2565575</v>
      </c>
      <c r="H72" s="20">
        <f>'[1]Age distribution'!AG58*SUMPRODUCT('[1]Age by Underwriting Class'!$H22:$K22,'T20 Base'!$B47:$E47)+'[1]Age distribution'!J58*SUMPRODUCT('[1]Age by Underwriting Class'!$H22:$K22,'WL Base'!$B30:$E30)</f>
        <v>6976831092.8296871</v>
      </c>
      <c r="I72" s="20">
        <f>'[1]Age distribution'!AH58*SUMPRODUCT('[1]Age by Underwriting Class'!$H22:$K22,'T20 Base'!$B47:$E47)+'[1]Age distribution'!K58*SUMPRODUCT('[1]Age by Underwriting Class'!$H22:$K22,'WL Base'!$B30:$E30)</f>
        <v>7498255153.6424799</v>
      </c>
      <c r="J72" s="20">
        <f>'[1]Age distribution'!AI58*SUMPRODUCT('[1]Age by Underwriting Class'!$H22:$K22,'T20 Base'!$B47:$E47)+'[1]Age distribution'!L58*SUMPRODUCT('[1]Age by Underwriting Class'!$H22:$K22,'WL Base'!$B30:$E30)</f>
        <v>8027648444.4776011</v>
      </c>
      <c r="K72" s="20">
        <f>'[1]Age distribution'!AJ58*SUMPRODUCT('[1]Age by Underwriting Class'!$H22:$K22,'T20 Base'!$B47:$E47)+'[1]Age distribution'!M58*SUMPRODUCT('[1]Age by Underwriting Class'!$H22:$K22,'WL Base'!$B30:$E30)</f>
        <v>8565840015.9111195</v>
      </c>
      <c r="L72" s="20">
        <f>'[1]Age distribution'!AK58*SUMPRODUCT('[1]Age by Underwriting Class'!$H22:$K22,'T20 Base'!$B47:$E47)+'[1]Age distribution'!N58*SUMPRODUCT('[1]Age by Underwriting Class'!$H22:$K22,'WL Base'!$B30:$E30)</f>
        <v>9113475730.440237</v>
      </c>
      <c r="M72" s="20">
        <f>'[1]Age distribution'!AL58*SUMPRODUCT('[1]Age by Underwriting Class'!$H22:$K22,'T20 Base'!$B47:$E47)+'[1]Age distribution'!O58*SUMPRODUCT('[1]Age by Underwriting Class'!$H22:$K22,'WL Base'!$B30:$E30)</f>
        <v>9671068382.3335304</v>
      </c>
      <c r="N72" s="20">
        <f>'[1]Age distribution'!AM58*SUMPRODUCT('[1]Age by Underwriting Class'!$H22:$K22,'T20 Base'!$B47:$E47)+'[1]Age distribution'!P58*SUMPRODUCT('[1]Age by Underwriting Class'!$H22:$K22,'WL Base'!$B30:$E30)</f>
        <v>10239032015.599937</v>
      </c>
      <c r="O72" s="20">
        <f>'[1]Age distribution'!AN58*SUMPRODUCT('[1]Age by Underwriting Class'!$H22:$K22,'T20 Base'!$B47:$E47)+'[1]Age distribution'!Q58*SUMPRODUCT('[1]Age by Underwriting Class'!$H22:$K22,'WL Base'!$B30:$E30)</f>
        <v>10817706013.03548</v>
      </c>
      <c r="P72" s="20">
        <f>'[1]Age distribution'!AO58*SUMPRODUCT('[1]Age by Underwriting Class'!$H22:$K22,'T20 Base'!$B47:$E47)+'[1]Age distribution'!R58*SUMPRODUCT('[1]Age by Underwriting Class'!$H22:$K22,'WL Base'!$B30:$E30)</f>
        <v>11407372375.218719</v>
      </c>
      <c r="Q72" s="20">
        <f>'[1]Age distribution'!AP58*SUMPRODUCT('[1]Age by Underwriting Class'!$H22:$K22,'T20 Base'!$B47:$E47)+'[1]Age distribution'!S58*SUMPRODUCT('[1]Age by Underwriting Class'!$H22:$K22,'WL Base'!$B30:$E30)</f>
        <v>12008268352.979795</v>
      </c>
      <c r="R72" s="20">
        <f>'[1]Age distribution'!AQ58*SUMPRODUCT('[1]Age by Underwriting Class'!$H22:$K22,'T20 Base'!$B47:$E47)+'[1]Age distribution'!T58*SUMPRODUCT('[1]Age by Underwriting Class'!$H22:$K22,'WL Base'!$B30:$E30)</f>
        <v>12620595840.197479</v>
      </c>
      <c r="S72" s="20">
        <f>'[1]Age distribution'!AR58*SUMPRODUCT('[1]Age by Underwriting Class'!$H22:$K22,'T20 Base'!$B47:$E47)+'[1]Age distribution'!U58*SUMPRODUCT('[1]Age by Underwriting Class'!$H22:$K22,'WL Base'!$B30:$E30)</f>
        <v>13244528463.986929</v>
      </c>
      <c r="T72" s="20">
        <f>'[1]Age distribution'!AS58*SUMPRODUCT('[1]Age by Underwriting Class'!$H22:$K22,'T20 Base'!$B47:$E47)+'[1]Age distribution'!V58*SUMPRODUCT('[1]Age by Underwriting Class'!$H22:$K22,'WL Base'!$B30:$E30)</f>
        <v>13880217009.917025</v>
      </c>
      <c r="U72" s="20">
        <f>'[1]Age distribution'!AT58*SUMPRODUCT('[1]Age by Underwriting Class'!$H22:$K22,'T20 Base'!$B47:$E47)+'[1]Age distribution'!W58*SUMPRODUCT('[1]Age by Underwriting Class'!$H22:$K22,'WL Base'!$B30:$E30)</f>
        <v>14527793624.543606</v>
      </c>
    </row>
    <row r="73" spans="1:21" x14ac:dyDescent="0.15">
      <c r="A73">
        <v>47</v>
      </c>
      <c r="B73" s="20">
        <f>'[1]Age distribution'!AA59*SUMPRODUCT('[1]Age by Underwriting Class'!$H23:$K23,'T20 Base'!$B48:$E48)+'[1]Age distribution'!D59*SUMPRODUCT('[1]Age by Underwriting Class'!$H23:$K23,'WL Base'!$B31:$E31)</f>
        <v>4051342240.4514441</v>
      </c>
      <c r="C73" s="20">
        <f>'[1]Age distribution'!AB59*SUMPRODUCT('[1]Age by Underwriting Class'!$H23:$K23,'T20 Base'!$B48:$E48)+'[1]Age distribution'!E59*SUMPRODUCT('[1]Age by Underwriting Class'!$H23:$K23,'WL Base'!$B31:$E31)</f>
        <v>4589375893.1824627</v>
      </c>
      <c r="D73" s="20">
        <f>'[1]Age distribution'!AC59*SUMPRODUCT('[1]Age by Underwriting Class'!$H23:$K23,'T20 Base'!$B48:$E48)+'[1]Age distribution'!F59*SUMPRODUCT('[1]Age by Underwriting Class'!$H23:$K23,'WL Base'!$B31:$E31)</f>
        <v>5116138177.919199</v>
      </c>
      <c r="E73" s="20">
        <f>'[1]Age distribution'!AD59*SUMPRODUCT('[1]Age by Underwriting Class'!$H23:$K23,'T20 Base'!$B48:$E48)+'[1]Age distribution'!G59*SUMPRODUCT('[1]Age by Underwriting Class'!$H23:$K23,'WL Base'!$B31:$E31)</f>
        <v>5638862011.6814241</v>
      </c>
      <c r="F73" s="20">
        <f>'[1]Age distribution'!AE59*SUMPRODUCT('[1]Age by Underwriting Class'!$H23:$K23,'T20 Base'!$B48:$E48)+'[1]Age distribution'!H59*SUMPRODUCT('[1]Age by Underwriting Class'!$H23:$K23,'WL Base'!$B31:$E31)</f>
        <v>6162082776.7718897</v>
      </c>
      <c r="G73" s="20">
        <f>'[1]Age distribution'!AF59*SUMPRODUCT('[1]Age by Underwriting Class'!$H23:$K23,'T20 Base'!$B48:$E48)+'[1]Age distribution'!I59*SUMPRODUCT('[1]Age by Underwriting Class'!$H23:$K23,'WL Base'!$B31:$E31)</f>
        <v>6688815554.4933853</v>
      </c>
      <c r="H73" s="20">
        <f>'[1]Age distribution'!AG59*SUMPRODUCT('[1]Age by Underwriting Class'!$H23:$K23,'T20 Base'!$B48:$E48)+'[1]Age distribution'!J59*SUMPRODUCT('[1]Age by Underwriting Class'!$H23:$K23,'WL Base'!$B31:$E31)</f>
        <v>7221157599.9022436</v>
      </c>
      <c r="I73" s="20">
        <f>'[1]Age distribution'!AH59*SUMPRODUCT('[1]Age by Underwriting Class'!$H23:$K23,'T20 Base'!$B48:$E48)+'[1]Age distribution'!K59*SUMPRODUCT('[1]Age by Underwriting Class'!$H23:$K23,'WL Base'!$B31:$E31)</f>
        <v>7760621713.7060452</v>
      </c>
      <c r="J73" s="20">
        <f>'[1]Age distribution'!AI59*SUMPRODUCT('[1]Age by Underwriting Class'!$H23:$K23,'T20 Base'!$B48:$E48)+'[1]Age distribution'!L59*SUMPRODUCT('[1]Age by Underwriting Class'!$H23:$K23,'WL Base'!$B31:$E31)</f>
        <v>8308332307.4649715</v>
      </c>
      <c r="K73" s="20">
        <f>'[1]Age distribution'!AJ59*SUMPRODUCT('[1]Age by Underwriting Class'!$H23:$K23,'T20 Base'!$B48:$E48)+'[1]Age distribution'!M59*SUMPRODUCT('[1]Age by Underwriting Class'!$H23:$K23,'WL Base'!$B31:$E31)</f>
        <v>8865146511.3823338</v>
      </c>
      <c r="L73" s="20">
        <f>'[1]Age distribution'!AK59*SUMPRODUCT('[1]Age by Underwriting Class'!$H23:$K23,'T20 Base'!$B48:$E48)+'[1]Age distribution'!N59*SUMPRODUCT('[1]Age by Underwriting Class'!$H23:$K23,'WL Base'!$B31:$E31)</f>
        <v>9431732063.0721149</v>
      </c>
      <c r="M73" s="20">
        <f>'[1]Age distribution'!AL59*SUMPRODUCT('[1]Age by Underwriting Class'!$H23:$K23,'T20 Base'!$B48:$E48)+'[1]Age distribution'!O59*SUMPRODUCT('[1]Age by Underwriting Class'!$H23:$K23,'WL Base'!$B31:$E31)</f>
        <v>10008619124.94945</v>
      </c>
      <c r="N73" s="20">
        <f>'[1]Age distribution'!AM59*SUMPRODUCT('[1]Age by Underwriting Class'!$H23:$K23,'T20 Base'!$B48:$E48)+'[1]Age distribution'!P59*SUMPRODUCT('[1]Age by Underwriting Class'!$H23:$K23,'WL Base'!$B31:$E31)</f>
        <v>10596235764.536158</v>
      </c>
      <c r="O73" s="20">
        <f>'[1]Age distribution'!AN59*SUMPRODUCT('[1]Age by Underwriting Class'!$H23:$K23,'T20 Base'!$B48:$E48)+'[1]Age distribution'!Q59*SUMPRODUCT('[1]Age by Underwriting Class'!$H23:$K23,'WL Base'!$B31:$E31)</f>
        <v>11194932859.394299</v>
      </c>
      <c r="P73" s="20">
        <f>'[1]Age distribution'!AO59*SUMPRODUCT('[1]Age by Underwriting Class'!$H23:$K23,'T20 Base'!$B48:$E48)+'[1]Age distribution'!R59*SUMPRODUCT('[1]Age by Underwriting Class'!$H23:$K23,'WL Base'!$B31:$E31)</f>
        <v>11805001961.354624</v>
      </c>
      <c r="Q73" s="20">
        <f>'[1]Age distribution'!AP59*SUMPRODUCT('[1]Age by Underwriting Class'!$H23:$K23,'T20 Base'!$B48:$E48)+'[1]Age distribution'!S59*SUMPRODUCT('[1]Age by Underwriting Class'!$H23:$K23,'WL Base'!$B31:$E31)</f>
        <v>12426688356.842512</v>
      </c>
      <c r="R73" s="20">
        <f>'[1]Age distribution'!AQ59*SUMPRODUCT('[1]Age by Underwriting Class'!$H23:$K23,'T20 Base'!$B48:$E48)+'[1]Age distribution'!T59*SUMPRODUCT('[1]Age by Underwriting Class'!$H23:$K23,'WL Base'!$B31:$E31)</f>
        <v>13060200777.805525</v>
      </c>
      <c r="S73" s="20">
        <f>'[1]Age distribution'!AR59*SUMPRODUCT('[1]Age by Underwriting Class'!$H23:$K23,'T20 Base'!$B48:$E48)+'[1]Age distribution'!U59*SUMPRODUCT('[1]Age by Underwriting Class'!$H23:$K23,'WL Base'!$B31:$E31)</f>
        <v>13705718732.043066</v>
      </c>
      <c r="T73" s="20">
        <f>'[1]Age distribution'!AS59*SUMPRODUCT('[1]Age by Underwriting Class'!$H23:$K23,'T20 Base'!$B48:$E48)+'[1]Age distribution'!V59*SUMPRODUCT('[1]Age by Underwriting Class'!$H23:$K23,'WL Base'!$B31:$E31)</f>
        <v>14363398112.173811</v>
      </c>
      <c r="U73" s="20">
        <f>'[1]Age distribution'!AT59*SUMPRODUCT('[1]Age by Underwriting Class'!$H23:$K23,'T20 Base'!$B48:$E48)+'[1]Age distribution'!W59*SUMPRODUCT('[1]Age by Underwriting Class'!$H23:$K23,'WL Base'!$B31:$E31)</f>
        <v>15033375540.507111</v>
      </c>
    </row>
    <row r="74" spans="1:21" x14ac:dyDescent="0.15">
      <c r="A74">
        <v>48</v>
      </c>
      <c r="B74" s="20">
        <f>'[1]Age distribution'!AA60*SUMPRODUCT('[1]Age by Underwriting Class'!$H24:$K24,'T20 Base'!$B49:$E49)+'[1]Age distribution'!D60*SUMPRODUCT('[1]Age by Underwriting Class'!$H24:$K24,'WL Base'!$B32:$E32)</f>
        <v>4181870380.7438397</v>
      </c>
      <c r="C74" s="20">
        <f>'[1]Age distribution'!AB60*SUMPRODUCT('[1]Age by Underwriting Class'!$H24:$K24,'T20 Base'!$B49:$E49)+'[1]Age distribution'!E60*SUMPRODUCT('[1]Age by Underwriting Class'!$H24:$K24,'WL Base'!$B32:$E32)</f>
        <v>4736806853.7651453</v>
      </c>
      <c r="D74" s="20">
        <f>'[1]Age distribution'!AC60*SUMPRODUCT('[1]Age by Underwriting Class'!$H24:$K24,'T20 Base'!$B49:$E49)+'[1]Age distribution'!F60*SUMPRODUCT('[1]Age by Underwriting Class'!$H24:$K24,'WL Base'!$B32:$E32)</f>
        <v>5280131706.3421116</v>
      </c>
      <c r="E74" s="20">
        <f>'[1]Age distribution'!AD60*SUMPRODUCT('[1]Age by Underwriting Class'!$H24:$K24,'T20 Base'!$B49:$E49)+'[1]Age distribution'!G60*SUMPRODUCT('[1]Age by Underwriting Class'!$H24:$K24,'WL Base'!$B32:$E32)</f>
        <v>5819300735.2196856</v>
      </c>
      <c r="F74" s="20">
        <f>'[1]Age distribution'!AE60*SUMPRODUCT('[1]Age by Underwriting Class'!$H24:$K24,'T20 Base'!$B49:$E49)+'[1]Age distribution'!H60*SUMPRODUCT('[1]Age by Underwriting Class'!$H24:$K24,'WL Base'!$B32:$E32)</f>
        <v>6358989078.8679447</v>
      </c>
      <c r="G74" s="20">
        <f>'[1]Age distribution'!AF60*SUMPRODUCT('[1]Age by Underwriting Class'!$H24:$K24,'T20 Base'!$B49:$E49)+'[1]Age distribution'!I60*SUMPRODUCT('[1]Age by Underwriting Class'!$H24:$K24,'WL Base'!$B32:$E32)</f>
        <v>6902304727.2308683</v>
      </c>
      <c r="H74" s="20">
        <f>'[1]Age distribution'!AG60*SUMPRODUCT('[1]Age by Underwriting Class'!$H24:$K24,'T20 Base'!$B49:$E49)+'[1]Age distribution'!J60*SUMPRODUCT('[1]Age by Underwriting Class'!$H24:$K24,'WL Base'!$B32:$E32)</f>
        <v>7451409561.5217485</v>
      </c>
      <c r="I74" s="20">
        <f>'[1]Age distribution'!AH60*SUMPRODUCT('[1]Age by Underwriting Class'!$H24:$K24,'T20 Base'!$B49:$E49)+'[1]Age distribution'!K60*SUMPRODUCT('[1]Age by Underwriting Class'!$H24:$K24,'WL Base'!$B32:$E32)</f>
        <v>8007862998.8554926</v>
      </c>
      <c r="J74" s="20">
        <f>'[1]Age distribution'!AI60*SUMPRODUCT('[1]Age by Underwriting Class'!$H24:$K24,'T20 Base'!$B49:$E49)+'[1]Age distribution'!L60*SUMPRODUCT('[1]Age by Underwriting Class'!$H24:$K24,'WL Base'!$B32:$E32)</f>
        <v>8572824099.128334</v>
      </c>
      <c r="K74" s="20">
        <f>'[1]Age distribution'!AJ60*SUMPRODUCT('[1]Age by Underwriting Class'!$H24:$K24,'T20 Base'!$B49:$E49)+'[1]Age distribution'!M60*SUMPRODUCT('[1]Age by Underwriting Class'!$H24:$K24,'WL Base'!$B32:$E32)</f>
        <v>9147176404.7011719</v>
      </c>
      <c r="L74" s="20">
        <f>'[1]Age distribution'!AK60*SUMPRODUCT('[1]Age by Underwriting Class'!$H24:$K24,'T20 Base'!$B49:$E49)+'[1]Age distribution'!N60*SUMPRODUCT('[1]Age by Underwriting Class'!$H24:$K24,'WL Base'!$B32:$E32)</f>
        <v>9731608229.281353</v>
      </c>
      <c r="M74" s="20">
        <f>'[1]Age distribution'!AL60*SUMPRODUCT('[1]Age by Underwriting Class'!$H24:$K24,'T20 Base'!$B49:$E49)+'[1]Age distribution'!O60*SUMPRODUCT('[1]Age by Underwriting Class'!$H24:$K24,'WL Base'!$B32:$E32)</f>
        <v>10326666072.047327</v>
      </c>
      <c r="N74" s="20">
        <f>'[1]Age distribution'!AM60*SUMPRODUCT('[1]Age by Underwriting Class'!$H24:$K24,'T20 Base'!$B49:$E49)+'[1]Age distribution'!P60*SUMPRODUCT('[1]Age by Underwriting Class'!$H24:$K24,'WL Base'!$B32:$E32)</f>
        <v>10932791191.26696</v>
      </c>
      <c r="O74" s="20">
        <f>'[1]Age distribution'!AN60*SUMPRODUCT('[1]Age by Underwriting Class'!$H24:$K24,'T20 Base'!$B49:$E49)+'[1]Age distribution'!Q60*SUMPRODUCT('[1]Age by Underwriting Class'!$H24:$K24,'WL Base'!$B32:$E32)</f>
        <v>11550345276.667637</v>
      </c>
      <c r="P74" s="20">
        <f>'[1]Age distribution'!AO60*SUMPRODUCT('[1]Age by Underwriting Class'!$H24:$K24,'T20 Base'!$B49:$E49)+'[1]Age distribution'!R60*SUMPRODUCT('[1]Age by Underwriting Class'!$H24:$K24,'WL Base'!$B32:$E32)</f>
        <v>12179628864.144455</v>
      </c>
      <c r="Q74" s="20">
        <f>'[1]Age distribution'!AP60*SUMPRODUCT('[1]Age by Underwriting Class'!$H24:$K24,'T20 Base'!$B49:$E49)+'[1]Age distribution'!S60*SUMPRODUCT('[1]Age by Underwriting Class'!$H24:$K24,'WL Base'!$B32:$E32)</f>
        <v>12820894798.535393</v>
      </c>
      <c r="R74" s="20">
        <f>'[1]Age distribution'!AQ60*SUMPRODUCT('[1]Age by Underwriting Class'!$H24:$K24,'T20 Base'!$B49:$E49)+'[1]Age distribution'!T60*SUMPRODUCT('[1]Age by Underwriting Class'!$H24:$K24,'WL Base'!$B32:$E32)</f>
        <v>13474358243.787561</v>
      </c>
      <c r="S74" s="20">
        <f>'[1]Age distribution'!AR60*SUMPRODUCT('[1]Age by Underwriting Class'!$H24:$K24,'T20 Base'!$B49:$E49)+'[1]Age distribution'!U60*SUMPRODUCT('[1]Age by Underwriting Class'!$H24:$K24,'WL Base'!$B32:$E32)</f>
        <v>14140204239.168371</v>
      </c>
      <c r="T74" s="20">
        <f>'[1]Age distribution'!AS60*SUMPRODUCT('[1]Age by Underwriting Class'!$H24:$K24,'T20 Base'!$B49:$E49)+'[1]Age distribution'!V60*SUMPRODUCT('[1]Age by Underwriting Class'!$H24:$K24,'WL Base'!$B32:$E32)</f>
        <v>14818593481.071218</v>
      </c>
      <c r="U74" s="20">
        <f>'[1]Age distribution'!AT60*SUMPRODUCT('[1]Age by Underwriting Class'!$H24:$K24,'T20 Base'!$B49:$E49)+'[1]Age distribution'!W60*SUMPRODUCT('[1]Age by Underwriting Class'!$H24:$K24,'WL Base'!$B32:$E32)</f>
        <v>15509666801.77257</v>
      </c>
    </row>
    <row r="75" spans="1:21" x14ac:dyDescent="0.15">
      <c r="A75">
        <v>49</v>
      </c>
      <c r="B75" s="20">
        <f>'[1]Age distribution'!AA61*SUMPRODUCT('[1]Age by Underwriting Class'!$H25:$K25,'T20 Base'!$B50:$E50)+'[1]Age distribution'!D61*SUMPRODUCT('[1]Age by Underwriting Class'!$H25:$K25,'WL Base'!$B33:$E33)</f>
        <v>4327660836.9316015</v>
      </c>
      <c r="C75" s="20">
        <f>'[1]Age distribution'!AB61*SUMPRODUCT('[1]Age by Underwriting Class'!$H25:$K25,'T20 Base'!$B50:$E50)+'[1]Age distribution'!E61*SUMPRODUCT('[1]Age by Underwriting Class'!$H25:$K25,'WL Base'!$B33:$E33)</f>
        <v>4901400412.5066414</v>
      </c>
      <c r="D75" s="20">
        <f>'[1]Age distribution'!AC61*SUMPRODUCT('[1]Age by Underwriting Class'!$H25:$K25,'T20 Base'!$B50:$E50)+'[1]Age distribution'!F61*SUMPRODUCT('[1]Age by Underwriting Class'!$H25:$K25,'WL Base'!$B33:$E33)</f>
        <v>5463152366.1432095</v>
      </c>
      <c r="E75" s="20">
        <f>'[1]Age distribution'!AD61*SUMPRODUCT('[1]Age by Underwriting Class'!$H25:$K25,'T20 Base'!$B50:$E50)+'[1]Age distribution'!G61*SUMPRODUCT('[1]Age by Underwriting Class'!$H25:$K25,'WL Base'!$B33:$E33)</f>
        <v>6020619645.105216</v>
      </c>
      <c r="F75" s="20">
        <f>'[1]Age distribution'!AE61*SUMPRODUCT('[1]Age by Underwriting Class'!$H25:$K25,'T20 Base'!$B50:$E50)+'[1]Age distribution'!H61*SUMPRODUCT('[1]Age by Underwriting Class'!$H25:$K25,'WL Base'!$B33:$E33)</f>
        <v>6578632362.969841</v>
      </c>
      <c r="G75" s="20">
        <f>'[1]Age distribution'!AF61*SUMPRODUCT('[1]Age by Underwriting Class'!$H25:$K25,'T20 Base'!$B50:$E50)+'[1]Age distribution'!I61*SUMPRODUCT('[1]Age by Underwriting Class'!$H25:$K25,'WL Base'!$B33:$E33)</f>
        <v>7140401535.7363415</v>
      </c>
      <c r="H75" s="20">
        <f>'[1]Age distribution'!AG61*SUMPRODUCT('[1]Age by Underwriting Class'!$H25:$K25,'T20 Base'!$B50:$E50)+'[1]Age distribution'!J61*SUMPRODUCT('[1]Age by Underwriting Class'!$H25:$K25,'WL Base'!$B33:$E33)</f>
        <v>7708160708.3290863</v>
      </c>
      <c r="I75" s="20">
        <f>'[1]Age distribution'!AH61*SUMPRODUCT('[1]Age by Underwriting Class'!$H25:$K25,'T20 Base'!$B50:$E50)+'[1]Age distribution'!K61*SUMPRODUCT('[1]Age by Underwriting Class'!$H25:$K25,'WL Base'!$B33:$E33)</f>
        <v>8283520990.6280136</v>
      </c>
      <c r="J75" s="20">
        <f>'[1]Age distribution'!AI61*SUMPRODUCT('[1]Age by Underwriting Class'!$H25:$K25,'T20 Base'!$B50:$E50)+'[1]Age distribution'!L61*SUMPRODUCT('[1]Age by Underwriting Class'!$H25:$K25,'WL Base'!$B33:$E33)</f>
        <v>8867679863.9435463</v>
      </c>
      <c r="K75" s="20">
        <f>'[1]Age distribution'!AJ61*SUMPRODUCT('[1]Age by Underwriting Class'!$H25:$K25,'T20 Base'!$B50:$E50)+'[1]Age distribution'!M61*SUMPRODUCT('[1]Age by Underwriting Class'!$H25:$K25,'WL Base'!$B33:$E33)</f>
        <v>9461550158.9823475</v>
      </c>
      <c r="L75" s="20">
        <f>'[1]Age distribution'!AK61*SUMPRODUCT('[1]Age by Underwriting Class'!$H25:$K25,'T20 Base'!$B50:$E50)+'[1]Age distribution'!N61*SUMPRODUCT('[1]Age by Underwriting Class'!$H25:$K25,'WL Base'!$B33:$E33)</f>
        <v>10065843006.207075</v>
      </c>
      <c r="M75" s="20">
        <f>'[1]Age distribution'!AL61*SUMPRODUCT('[1]Age by Underwriting Class'!$H25:$K25,'T20 Base'!$B50:$E50)+'[1]Age distribution'!O61*SUMPRODUCT('[1]Age by Underwriting Class'!$H25:$K25,'WL Base'!$B33:$E33)</f>
        <v>10681123020.573767</v>
      </c>
      <c r="N75" s="20">
        <f>'[1]Age distribution'!AM61*SUMPRODUCT('[1]Age by Underwriting Class'!$H25:$K25,'T20 Base'!$B50:$E50)+'[1]Age distribution'!P61*SUMPRODUCT('[1]Age by Underwriting Class'!$H25:$K25,'WL Base'!$B33:$E33)</f>
        <v>11307846087.520746</v>
      </c>
      <c r="O75" s="20">
        <f>'[1]Age distribution'!AN61*SUMPRODUCT('[1]Age by Underwriting Class'!$H25:$K25,'T20 Base'!$B50:$E50)+'[1]Age distribution'!Q61*SUMPRODUCT('[1]Age by Underwriting Class'!$H25:$K25,'WL Base'!$B33:$E33)</f>
        <v>11946385886.346323</v>
      </c>
      <c r="P75" s="20">
        <f>'[1]Age distribution'!AO61*SUMPRODUCT('[1]Age by Underwriting Class'!$H25:$K25,'T20 Base'!$B50:$E50)+'[1]Age distribution'!R61*SUMPRODUCT('[1]Age by Underwriting Class'!$H25:$K25,'WL Base'!$B33:$E33)</f>
        <v>12597052915.341955</v>
      </c>
      <c r="Q75" s="20">
        <f>'[1]Age distribution'!AP61*SUMPRODUCT('[1]Age by Underwriting Class'!$H25:$K25,'T20 Base'!$B50:$E50)+'[1]Age distribution'!S61*SUMPRODUCT('[1]Age by Underwriting Class'!$H25:$K25,'WL Base'!$B33:$E33)</f>
        <v>13260108400.841942</v>
      </c>
      <c r="R75" s="20">
        <f>'[1]Age distribution'!AQ61*SUMPRODUCT('[1]Age by Underwriting Class'!$H25:$K25,'T20 Base'!$B50:$E50)+'[1]Age distribution'!T61*SUMPRODUCT('[1]Age by Underwriting Class'!$H25:$K25,'WL Base'!$B33:$E33)</f>
        <v>13935774639.21438</v>
      </c>
      <c r="S75" s="20">
        <f>'[1]Age distribution'!AR61*SUMPRODUCT('[1]Age by Underwriting Class'!$H25:$K25,'T20 Base'!$B50:$E50)+'[1]Age distribution'!U61*SUMPRODUCT('[1]Age by Underwriting Class'!$H25:$K25,'WL Base'!$B33:$E33)</f>
        <v>14624242803.551481</v>
      </c>
      <c r="T75" s="20">
        <f>'[1]Age distribution'!AS61*SUMPRODUCT('[1]Age by Underwriting Class'!$H25:$K25,'T20 Base'!$B50:$E50)+'[1]Age distribution'!V61*SUMPRODUCT('[1]Age by Underwriting Class'!$H25:$K25,'WL Base'!$B33:$E33)</f>
        <v>15325678917.135014</v>
      </c>
      <c r="U75" s="20">
        <f>'[1]Age distribution'!AT61*SUMPRODUCT('[1]Age by Underwriting Class'!$H25:$K25,'T20 Base'!$B50:$E50)+'[1]Age distribution'!W61*SUMPRODUCT('[1]Age by Underwriting Class'!$H25:$K25,'WL Base'!$B33:$E33)</f>
        <v>16040228480.65871</v>
      </c>
    </row>
    <row r="76" spans="1:21" x14ac:dyDescent="0.15">
      <c r="A76">
        <v>50</v>
      </c>
      <c r="B76" s="20">
        <f>'[1]Age distribution'!AA62*SUMPRODUCT('[1]Age by Underwriting Class'!$H26:$K26,'T20 Base'!$B51:$E51)+'[1]Age distribution'!D62*SUMPRODUCT('[1]Age by Underwriting Class'!$H26:$K26,'WL Base'!$B34:$E34)</f>
        <v>4469123557.6757126</v>
      </c>
      <c r="C76" s="20">
        <f>'[1]Age distribution'!AB62*SUMPRODUCT('[1]Age by Underwriting Class'!$H26:$K26,'T20 Base'!$B51:$E51)+'[1]Age distribution'!E62*SUMPRODUCT('[1]Age by Underwriting Class'!$H26:$K26,'WL Base'!$B34:$E34)</f>
        <v>5061068185.7557287</v>
      </c>
      <c r="D76" s="20">
        <f>'[1]Age distribution'!AC62*SUMPRODUCT('[1]Age by Underwriting Class'!$H26:$K26,'T20 Base'!$B51:$E51)+'[1]Age distribution'!F62*SUMPRODUCT('[1]Age by Underwriting Class'!$H26:$K26,'WL Base'!$B34:$E34)</f>
        <v>5640662466.6098566</v>
      </c>
      <c r="E76" s="20">
        <f>'[1]Age distribution'!AD62*SUMPRODUCT('[1]Age by Underwriting Class'!$H26:$K26,'T20 Base'!$B51:$E51)+'[1]Age distribution'!G62*SUMPRODUCT('[1]Age by Underwriting Class'!$H26:$K26,'WL Base'!$B34:$E34)</f>
        <v>6215848223.519701</v>
      </c>
      <c r="F76" s="20">
        <f>'[1]Age distribution'!AE62*SUMPRODUCT('[1]Age by Underwriting Class'!$H26:$K26,'T20 Base'!$B51:$E51)+'[1]Age distribution'!H62*SUMPRODUCT('[1]Age by Underwriting Class'!$H26:$K26,'WL Base'!$B34:$E34)</f>
        <v>6791605356.6644745</v>
      </c>
      <c r="G76" s="20">
        <f>'[1]Age distribution'!AF62*SUMPRODUCT('[1]Age by Underwriting Class'!$H26:$K26,'T20 Base'!$B51:$E51)+'[1]Age distribution'!I62*SUMPRODUCT('[1]Age by Underwriting Class'!$H26:$K26,'WL Base'!$B34:$E34)</f>
        <v>7371244458.82728</v>
      </c>
      <c r="H76" s="20">
        <f>'[1]Age distribution'!AG62*SUMPRODUCT('[1]Age by Underwriting Class'!$H26:$K26,'T20 Base'!$B51:$E51)+'[1]Age distribution'!J62*SUMPRODUCT('[1]Age by Underwriting Class'!$H26:$K26,'WL Base'!$B34:$E34)</f>
        <v>7957068339.370966</v>
      </c>
      <c r="I76" s="20">
        <f>'[1]Age distribution'!AH62*SUMPRODUCT('[1]Age by Underwriting Class'!$H26:$K26,'T20 Base'!$B51:$E51)+'[1]Age distribution'!K62*SUMPRODUCT('[1]Age by Underwriting Class'!$H26:$K26,'WL Base'!$B34:$E34)</f>
        <v>8550738070.2872419</v>
      </c>
      <c r="J76" s="20">
        <f>'[1]Age distribution'!AI62*SUMPRODUCT('[1]Age by Underwriting Class'!$H26:$K26,'T20 Base'!$B51:$E51)+'[1]Age distribution'!L62*SUMPRODUCT('[1]Age by Underwriting Class'!$H26:$K26,'WL Base'!$B34:$E34)</f>
        <v>9153488267.9670277</v>
      </c>
      <c r="K76" s="20">
        <f>'[1]Age distribution'!AJ62*SUMPRODUCT('[1]Age by Underwriting Class'!$H26:$K26,'T20 Base'!$B51:$E51)+'[1]Age distribution'!M62*SUMPRODUCT('[1]Age by Underwriting Class'!$H26:$K26,'WL Base'!$B34:$E34)</f>
        <v>9766260070.9005604</v>
      </c>
      <c r="L76" s="20">
        <f>'[1]Age distribution'!AK62*SUMPRODUCT('[1]Age by Underwriting Class'!$H26:$K26,'T20 Base'!$B51:$E51)+'[1]Age distribution'!N62*SUMPRODUCT('[1]Age by Underwriting Class'!$H26:$K26,'WL Base'!$B34:$E34)</f>
        <v>10389786662.409901</v>
      </c>
      <c r="M76" s="20">
        <f>'[1]Age distribution'!AL62*SUMPRODUCT('[1]Age by Underwriting Class'!$H26:$K26,'T20 Base'!$B51:$E51)+'[1]Age distribution'!O62*SUMPRODUCT('[1]Age by Underwriting Class'!$H26:$K26,'WL Base'!$B34:$E34)</f>
        <v>11024650166.719625</v>
      </c>
      <c r="N76" s="20">
        <f>'[1]Age distribution'!AM62*SUMPRODUCT('[1]Age by Underwriting Class'!$H26:$K26,'T20 Base'!$B51:$E51)+'[1]Age distribution'!P62*SUMPRODUCT('[1]Age by Underwriting Class'!$H26:$K26,'WL Base'!$B34:$E34)</f>
        <v>11671320606.726667</v>
      </c>
      <c r="O76" s="20">
        <f>'[1]Age distribution'!AN62*SUMPRODUCT('[1]Age by Underwriting Class'!$H26:$K26,'T20 Base'!$B51:$E51)+'[1]Age distribution'!Q62*SUMPRODUCT('[1]Age by Underwriting Class'!$H26:$K26,'WL Base'!$B34:$E34)</f>
        <v>12330183249.894165</v>
      </c>
      <c r="P76" s="20">
        <f>'[1]Age distribution'!AO62*SUMPRODUCT('[1]Age by Underwriting Class'!$H26:$K26,'T20 Base'!$B51:$E51)+'[1]Age distribution'!R62*SUMPRODUCT('[1]Age by Underwriting Class'!$H26:$K26,'WL Base'!$B34:$E34)</f>
        <v>13001558223.372885</v>
      </c>
      <c r="Q76" s="20">
        <f>'[1]Age distribution'!AP62*SUMPRODUCT('[1]Age by Underwriting Class'!$H26:$K26,'T20 Base'!$B51:$E51)+'[1]Age distribution'!S62*SUMPRODUCT('[1]Age by Underwriting Class'!$H26:$K26,'WL Base'!$B34:$E34)</f>
        <v>13685714854.384262</v>
      </c>
      <c r="R76" s="20">
        <f>'[1]Age distribution'!AQ62*SUMPRODUCT('[1]Age by Underwriting Class'!$H26:$K26,'T20 Base'!$B51:$E51)+'[1]Age distribution'!T62*SUMPRODUCT('[1]Age by Underwriting Class'!$H26:$K26,'WL Base'!$B34:$E34)</f>
        <v>14382882332.92676</v>
      </c>
      <c r="S76" s="20">
        <f>'[1]Age distribution'!AR62*SUMPRODUCT('[1]Age by Underwriting Class'!$H26:$K26,'T20 Base'!$B51:$E51)+'[1]Age distribution'!U62*SUMPRODUCT('[1]Age by Underwriting Class'!$H26:$K26,'WL Base'!$B34:$E34)</f>
        <v>15093257760.559368</v>
      </c>
      <c r="T76" s="20">
        <f>'[1]Age distribution'!AS62*SUMPRODUCT('[1]Age by Underwriting Class'!$H26:$K26,'T20 Base'!$B51:$E51)+'[1]Age distribution'!V62*SUMPRODUCT('[1]Age by Underwriting Class'!$H26:$K26,'WL Base'!$B34:$E34)</f>
        <v>15817012309.11013</v>
      </c>
      <c r="U76" s="20">
        <f>'[1]Age distribution'!AT62*SUMPRODUCT('[1]Age by Underwriting Class'!$H26:$K26,'T20 Base'!$B51:$E51)+'[1]Age distribution'!W62*SUMPRODUCT('[1]Age by Underwriting Class'!$H26:$K26,'WL Base'!$B34:$E34)</f>
        <v>16554295991.393272</v>
      </c>
    </row>
    <row r="77" spans="1:21" x14ac:dyDescent="0.15">
      <c r="A77">
        <v>51</v>
      </c>
      <c r="B77" s="20">
        <f>'[1]Age distribution'!AA63*SUMPRODUCT('[1]Age by Underwriting Class'!$H27:$K27,'T20 Base'!$B52:$E52)+'[1]Age distribution'!D63*SUMPRODUCT('[1]Age by Underwriting Class'!$H27:$K27,'WL Base'!$B35:$E35)</f>
        <v>4617129656.1166248</v>
      </c>
      <c r="C77" s="20">
        <f>'[1]Age distribution'!AB63*SUMPRODUCT('[1]Age by Underwriting Class'!$H27:$K27,'T20 Base'!$B52:$E52)+'[1]Age distribution'!E63*SUMPRODUCT('[1]Age by Underwriting Class'!$H27:$K27,'WL Base'!$B35:$E35)</f>
        <v>5228051330.5765533</v>
      </c>
      <c r="D77" s="20">
        <f>'[1]Age distribution'!AC63*SUMPRODUCT('[1]Age by Underwriting Class'!$H27:$K27,'T20 Base'!$B52:$E52)+'[1]Age distribution'!F63*SUMPRODUCT('[1]Age by Underwriting Class'!$H27:$K27,'WL Base'!$B35:$E35)</f>
        <v>5826246870.3220396</v>
      </c>
      <c r="E77" s="20">
        <f>'[1]Age distribution'!AD63*SUMPRODUCT('[1]Age by Underwriting Class'!$H27:$K27,'T20 Base'!$B52:$E52)+'[1]Age distribution'!G63*SUMPRODUCT('[1]Age by Underwriting Class'!$H27:$K27,'WL Base'!$B35:$E35)</f>
        <v>6419906375.9058847</v>
      </c>
      <c r="F77" s="20">
        <f>'[1]Age distribution'!AE63*SUMPRODUCT('[1]Age by Underwriting Class'!$H27:$K27,'T20 Base'!$B52:$E52)+'[1]Age distribution'!H63*SUMPRODUCT('[1]Age by Underwriting Class'!$H27:$K27,'WL Base'!$B35:$E35)</f>
        <v>7014165429.1415396</v>
      </c>
      <c r="G77" s="20">
        <f>'[1]Age distribution'!AF63*SUMPRODUCT('[1]Age by Underwriting Class'!$H27:$K27,'T20 Base'!$B52:$E52)+'[1]Age distribution'!I63*SUMPRODUCT('[1]Age by Underwriting Class'!$H27:$K27,'WL Base'!$B35:$E35)</f>
        <v>7612438118.560256</v>
      </c>
      <c r="H77" s="20">
        <f>'[1]Age distribution'!AG63*SUMPRODUCT('[1]Age by Underwriting Class'!$H27:$K27,'T20 Base'!$B52:$E52)+'[1]Age distribution'!J63*SUMPRODUCT('[1]Age by Underwriting Class'!$H27:$K27,'WL Base'!$B35:$E35)</f>
        <v>8217099243.9487972</v>
      </c>
      <c r="I77" s="20">
        <f>'[1]Age distribution'!AH63*SUMPRODUCT('[1]Age by Underwriting Class'!$H27:$K27,'T20 Base'!$B52:$E52)+'[1]Age distribution'!K63*SUMPRODUCT('[1]Age by Underwriting Class'!$H27:$K27,'WL Base'!$B35:$E35)</f>
        <v>8829861805.7297554</v>
      </c>
      <c r="J77" s="20">
        <f>'[1]Age distribution'!AI63*SUMPRODUCT('[1]Age by Underwriting Class'!$H27:$K27,'T20 Base'!$B52:$E52)+'[1]Age distribution'!L63*SUMPRODUCT('[1]Age by Underwriting Class'!$H27:$K27,'WL Base'!$B35:$E35)</f>
        <v>9451999016.8703804</v>
      </c>
      <c r="K77" s="20">
        <f>'[1]Age distribution'!AJ63*SUMPRODUCT('[1]Age by Underwriting Class'!$H27:$K27,'T20 Base'!$B52:$E52)+'[1]Age distribution'!M63*SUMPRODUCT('[1]Age by Underwriting Class'!$H27:$K27,'WL Base'!$B35:$E35)</f>
        <v>10084481437.731421</v>
      </c>
      <c r="L77" s="20">
        <f>'[1]Age distribution'!AK63*SUMPRODUCT('[1]Age by Underwriting Class'!$H27:$K27,'T20 Base'!$B52:$E52)+'[1]Age distribution'!N63*SUMPRODUCT('[1]Age by Underwriting Class'!$H27:$K27,'WL Base'!$B35:$E35)</f>
        <v>10728065172.411184</v>
      </c>
      <c r="M77" s="20">
        <f>'[1]Age distribution'!AL63*SUMPRODUCT('[1]Age by Underwriting Class'!$H27:$K27,'T20 Base'!$B52:$E52)+'[1]Age distribution'!O63*SUMPRODUCT('[1]Age by Underwriting Class'!$H27:$K27,'WL Base'!$B35:$E35)</f>
        <v>11383350543.501156</v>
      </c>
      <c r="N77" s="20">
        <f>'[1]Age distribution'!AM63*SUMPRODUCT('[1]Age by Underwriting Class'!$H27:$K27,'T20 Base'!$B52:$E52)+'[1]Age distribution'!P63*SUMPRODUCT('[1]Age by Underwriting Class'!$H27:$K27,'WL Base'!$B35:$E35)</f>
        <v>12050822267.753582</v>
      </c>
      <c r="O77" s="20">
        <f>'[1]Age distribution'!AN63*SUMPRODUCT('[1]Age by Underwriting Class'!$H27:$K27,'T20 Base'!$B52:$E52)+'[1]Age distribution'!Q63*SUMPRODUCT('[1]Age by Underwriting Class'!$H27:$K27,'WL Base'!$B35:$E35)</f>
        <v>12730877656.86264</v>
      </c>
      <c r="P77" s="20">
        <f>'[1]Age distribution'!AO63*SUMPRODUCT('[1]Age by Underwriting Class'!$H27:$K27,'T20 Base'!$B52:$E52)+'[1]Age distribution'!R63*SUMPRODUCT('[1]Age by Underwriting Class'!$H27:$K27,'WL Base'!$B35:$E35)</f>
        <v>13423846845.793749</v>
      </c>
      <c r="Q77" s="20">
        <f>'[1]Age distribution'!AP63*SUMPRODUCT('[1]Age by Underwriting Class'!$H27:$K27,'T20 Base'!$B52:$E52)+'[1]Age distribution'!S63*SUMPRODUCT('[1]Age by Underwriting Class'!$H27:$K27,'WL Base'!$B35:$E35)</f>
        <v>14130007581.475657</v>
      </c>
      <c r="R77" s="20">
        <f>'[1]Age distribution'!AQ63*SUMPRODUCT('[1]Age by Underwriting Class'!$H27:$K27,'T20 Base'!$B52:$E52)+'[1]Age distribution'!T63*SUMPRODUCT('[1]Age by Underwriting Class'!$H27:$K27,'WL Base'!$B35:$E35)</f>
        <v>14849596218.844328</v>
      </c>
      <c r="S77" s="20">
        <f>'[1]Age distribution'!AR63*SUMPRODUCT('[1]Age by Underwriting Class'!$H27:$K27,'T20 Base'!$B52:$E52)+'[1]Age distribution'!U63*SUMPRODUCT('[1]Age by Underwriting Class'!$H27:$K27,'WL Base'!$B35:$E35)</f>
        <v>15582816021.24748</v>
      </c>
      <c r="T77" s="20">
        <f>'[1]Age distribution'!AS63*SUMPRODUCT('[1]Age by Underwriting Class'!$H27:$K27,'T20 Base'!$B52:$E52)+'[1]Age distribution'!V63*SUMPRODUCT('[1]Age by Underwriting Class'!$H27:$K27,'WL Base'!$B35:$E35)</f>
        <v>16329843511.68667</v>
      </c>
      <c r="U77" s="20">
        <f>'[1]Age distribution'!AT63*SUMPRODUCT('[1]Age by Underwriting Class'!$H27:$K27,'T20 Base'!$B52:$E52)+'[1]Age distribution'!W63*SUMPRODUCT('[1]Age by Underwriting Class'!$H27:$K27,'WL Base'!$B35:$E35)</f>
        <v>17090833392.676567</v>
      </c>
    </row>
    <row r="78" spans="1:21" x14ac:dyDescent="0.15">
      <c r="A78">
        <v>52</v>
      </c>
      <c r="B78" s="20">
        <f>'[1]Age distribution'!AA64*SUMPRODUCT('[1]Age by Underwriting Class'!$H28:$K28,'T20 Base'!$B53:$E53)+'[1]Age distribution'!D64*SUMPRODUCT('[1]Age by Underwriting Class'!$H28:$K28,'WL Base'!$B36:$E36)</f>
        <v>4773110057.5178576</v>
      </c>
      <c r="C78" s="20">
        <f>'[1]Age distribution'!AB64*SUMPRODUCT('[1]Age by Underwriting Class'!$H28:$K28,'T20 Base'!$B53:$E53)+'[1]Age distribution'!E64*SUMPRODUCT('[1]Age by Underwriting Class'!$H28:$K28,'WL Base'!$B36:$E36)</f>
        <v>5403942902.1127796</v>
      </c>
      <c r="D78" s="20">
        <f>'[1]Age distribution'!AC64*SUMPRODUCT('[1]Age by Underwriting Class'!$H28:$K28,'T20 Base'!$B53:$E53)+'[1]Age distribution'!F64*SUMPRODUCT('[1]Age by Underwriting Class'!$H28:$K28,'WL Base'!$B36:$E36)</f>
        <v>6021658260.6235466</v>
      </c>
      <c r="E78" s="20">
        <f>'[1]Age distribution'!AD64*SUMPRODUCT('[1]Age by Underwriting Class'!$H28:$K28,'T20 Base'!$B53:$E53)+'[1]Age distribution'!G64*SUMPRODUCT('[1]Age by Underwriting Class'!$H28:$K28,'WL Base'!$B36:$E36)</f>
        <v>6634705810.66045</v>
      </c>
      <c r="F78" s="20">
        <f>'[1]Age distribution'!AE64*SUMPRODUCT('[1]Age by Underwriting Class'!$H28:$K28,'T20 Base'!$B53:$E53)+'[1]Age distribution'!H64*SUMPRODUCT('[1]Age by Underwriting Class'!$H28:$K28,'WL Base'!$B36:$E36)</f>
        <v>7248383901.1735735</v>
      </c>
      <c r="G78" s="20">
        <f>'[1]Age distribution'!AF64*SUMPRODUCT('[1]Age by Underwriting Class'!$H28:$K28,'T20 Base'!$B53:$E53)+'[1]Age distribution'!I64*SUMPRODUCT('[1]Age by Underwriting Class'!$H28:$K28,'WL Base'!$B36:$E36)</f>
        <v>7866214826.8204861</v>
      </c>
      <c r="H78" s="20">
        <f>'[1]Age distribution'!AG64*SUMPRODUCT('[1]Age by Underwriting Class'!$H28:$K28,'T20 Base'!$B53:$E53)+'[1]Age distribution'!J64*SUMPRODUCT('[1]Age by Underwriting Class'!$H28:$K28,'WL Base'!$B36:$E36)</f>
        <v>8490648654.2954578</v>
      </c>
      <c r="I78" s="20">
        <f>'[1]Age distribution'!AH64*SUMPRODUCT('[1]Age by Underwriting Class'!$H28:$K28,'T20 Base'!$B53:$E53)+'[1]Age distribution'!K64*SUMPRODUCT('[1]Age by Underwriting Class'!$H28:$K28,'WL Base'!$B36:$E36)</f>
        <v>9123452675.8586884</v>
      </c>
      <c r="J78" s="20">
        <f>'[1]Age distribution'!AI64*SUMPRODUCT('[1]Age by Underwriting Class'!$H28:$K28,'T20 Base'!$B53:$E53)+'[1]Age distribution'!L64*SUMPRODUCT('[1]Age by Underwriting Class'!$H28:$K28,'WL Base'!$B36:$E36)</f>
        <v>9765940457.6908588</v>
      </c>
      <c r="K78" s="20">
        <f>'[1]Age distribution'!AJ64*SUMPRODUCT('[1]Age by Underwriting Class'!$H28:$K28,'T20 Base'!$B53:$E53)+'[1]Age distribution'!M64*SUMPRODUCT('[1]Age by Underwriting Class'!$H28:$K28,'WL Base'!$B36:$E36)</f>
        <v>10419113321.094036</v>
      </c>
      <c r="L78" s="20">
        <f>'[1]Age distribution'!AK64*SUMPRODUCT('[1]Age by Underwriting Class'!$H28:$K28,'T20 Base'!$B53:$E53)+'[1]Age distribution'!N64*SUMPRODUCT('[1]Age by Underwriting Class'!$H28:$K28,'WL Base'!$B36:$E36)</f>
        <v>11083751334.130804</v>
      </c>
      <c r="M78" s="20">
        <f>'[1]Age distribution'!AL64*SUMPRODUCT('[1]Age by Underwriting Class'!$H28:$K28,'T20 Base'!$B53:$E53)+'[1]Age distribution'!O64*SUMPRODUCT('[1]Age by Underwriting Class'!$H28:$K28,'WL Base'!$B36:$E36)</f>
        <v>11760473846.017637</v>
      </c>
      <c r="N78" s="20">
        <f>'[1]Age distribution'!AM64*SUMPRODUCT('[1]Age by Underwriting Class'!$H28:$K28,'T20 Base'!$B53:$E53)+'[1]Age distribution'!P64*SUMPRODUCT('[1]Age by Underwriting Class'!$H28:$K28,'WL Base'!$B36:$E36)</f>
        <v>12449780936.12015</v>
      </c>
      <c r="O78" s="20">
        <f>'[1]Age distribution'!AN64*SUMPRODUCT('[1]Age by Underwriting Class'!$H28:$K28,'T20 Base'!$B53:$E53)+'[1]Age distribution'!Q64*SUMPRODUCT('[1]Age by Underwriting Class'!$H28:$K28,'WL Base'!$B36:$E36)</f>
        <v>13152082508.529869</v>
      </c>
      <c r="P78" s="20">
        <f>'[1]Age distribution'!AO64*SUMPRODUCT('[1]Age by Underwriting Class'!$H28:$K28,'T20 Base'!$B53:$E53)+'[1]Age distribution'!R64*SUMPRODUCT('[1]Age by Underwriting Class'!$H28:$K28,'WL Base'!$B36:$E36)</f>
        <v>13867719161.510231</v>
      </c>
      <c r="Q78" s="20">
        <f>'[1]Age distribution'!AP64*SUMPRODUCT('[1]Age by Underwriting Class'!$H28:$K28,'T20 Base'!$B53:$E53)+'[1]Age distribution'!S64*SUMPRODUCT('[1]Age by Underwriting Class'!$H28:$K28,'WL Base'!$B36:$E36)</f>
        <v>14596977444.90151</v>
      </c>
      <c r="R78" s="20">
        <f>'[1]Age distribution'!AQ64*SUMPRODUCT('[1]Age by Underwriting Class'!$H28:$K28,'T20 Base'!$B53:$E53)+'[1]Age distribution'!T64*SUMPRODUCT('[1]Age by Underwriting Class'!$H28:$K28,'WL Base'!$B36:$E36)</f>
        <v>15340101204.673311</v>
      </c>
      <c r="S78" s="20">
        <f>'[1]Age distribution'!AR64*SUMPRODUCT('[1]Age by Underwriting Class'!$H28:$K28,'T20 Base'!$B53:$E53)+'[1]Age distribution'!U64*SUMPRODUCT('[1]Age by Underwriting Class'!$H28:$K28,'WL Base'!$B36:$E36)</f>
        <v>16097300146.402159</v>
      </c>
      <c r="T78" s="20">
        <f>'[1]Age distribution'!AS64*SUMPRODUCT('[1]Age by Underwriting Class'!$H28:$K28,'T20 Base'!$B53:$E53)+'[1]Age distribution'!V64*SUMPRODUCT('[1]Age by Underwriting Class'!$H28:$K28,'WL Base'!$B36:$E36)</f>
        <v>16868756387.809845</v>
      </c>
      <c r="U78" s="20">
        <f>'[1]Age distribution'!AT64*SUMPRODUCT('[1]Age by Underwriting Class'!$H28:$K28,'T20 Base'!$B53:$E53)+'[1]Age distribution'!W64*SUMPRODUCT('[1]Age by Underwriting Class'!$H28:$K28,'WL Base'!$B36:$E36)</f>
        <v>17654629534.552742</v>
      </c>
    </row>
    <row r="79" spans="1:21" x14ac:dyDescent="0.15">
      <c r="A79">
        <v>53</v>
      </c>
      <c r="B79" s="20">
        <f>'[1]Age distribution'!AA65*SUMPRODUCT('[1]Age by Underwriting Class'!$H29:$K29,'T20 Base'!$B54:$E54)+'[1]Age distribution'!D65*SUMPRODUCT('[1]Age by Underwriting Class'!$H29:$K29,'WL Base'!$B37:$E37)</f>
        <v>4927175792.1201506</v>
      </c>
      <c r="C79" s="20">
        <f>'[1]Age distribution'!AB65*SUMPRODUCT('[1]Age by Underwriting Class'!$H29:$K29,'T20 Base'!$B54:$E54)+'[1]Age distribution'!E65*SUMPRODUCT('[1]Age by Underwriting Class'!$H29:$K29,'WL Base'!$B37:$E37)</f>
        <v>5577603317.4136543</v>
      </c>
      <c r="D79" s="20">
        <f>'[1]Age distribution'!AC65*SUMPRODUCT('[1]Age by Underwriting Class'!$H29:$K29,'T20 Base'!$B54:$E54)+'[1]Age distribution'!F65*SUMPRODUCT('[1]Age by Underwriting Class'!$H29:$K29,'WL Base'!$B37:$E37)</f>
        <v>6214530630.6172209</v>
      </c>
      <c r="E79" s="20">
        <f>'[1]Age distribution'!AD65*SUMPRODUCT('[1]Age by Underwriting Class'!$H29:$K29,'T20 Base'!$B54:$E54)+'[1]Age distribution'!G65*SUMPRODUCT('[1]Age by Underwriting Class'!$H29:$K29,'WL Base'!$B37:$E37)</f>
        <v>6846662105.1637945</v>
      </c>
      <c r="F79" s="20">
        <f>'[1]Age distribution'!AE65*SUMPRODUCT('[1]Age by Underwriting Class'!$H29:$K29,'T20 Base'!$B54:$E54)+'[1]Age distribution'!H65*SUMPRODUCT('[1]Age by Underwriting Class'!$H29:$K29,'WL Base'!$B37:$E37)</f>
        <v>7479455796.3741283</v>
      </c>
      <c r="G79" s="20">
        <f>'[1]Age distribution'!AF65*SUMPRODUCT('[1]Age by Underwriting Class'!$H29:$K29,'T20 Base'!$B54:$E54)+'[1]Age distribution'!I65*SUMPRODUCT('[1]Age by Underwriting Class'!$H29:$K29,'WL Base'!$B37:$E37)</f>
        <v>8116540170.2624788</v>
      </c>
      <c r="H79" s="20">
        <f>'[1]Age distribution'!AG65*SUMPRODUCT('[1]Age by Underwriting Class'!$H29:$K29,'T20 Base'!$B54:$E54)+'[1]Age distribution'!J65*SUMPRODUCT('[1]Age by Underwriting Class'!$H29:$K29,'WL Base'!$B37:$E37)</f>
        <v>8760439145.068821</v>
      </c>
      <c r="I79" s="20">
        <f>'[1]Age distribution'!AH65*SUMPRODUCT('[1]Age by Underwriting Class'!$H29:$K29,'T20 Base'!$B54:$E54)+'[1]Age distribution'!K65*SUMPRODUCT('[1]Age by Underwriting Class'!$H29:$K29,'WL Base'!$B37:$E37)</f>
        <v>9412973283.9563179</v>
      </c>
      <c r="J79" s="20">
        <f>'[1]Age distribution'!AI65*SUMPRODUCT('[1]Age by Underwriting Class'!$H29:$K29,'T20 Base'!$B54:$E54)+'[1]Age distribution'!L65*SUMPRODUCT('[1]Age by Underwriting Class'!$H29:$K29,'WL Base'!$B37:$E37)</f>
        <v>10075495747.494268</v>
      </c>
      <c r="K79" s="20">
        <f>'[1]Age distribution'!AJ65*SUMPRODUCT('[1]Age by Underwriting Class'!$H29:$K29,'T20 Base'!$B54:$E54)+'[1]Age distribution'!M65*SUMPRODUCT('[1]Age by Underwriting Class'!$H29:$K29,'WL Base'!$B37:$E37)</f>
        <v>10749038039.479805</v>
      </c>
      <c r="L79" s="20">
        <f>'[1]Age distribution'!AK65*SUMPRODUCT('[1]Age by Underwriting Class'!$H29:$K29,'T20 Base'!$B54:$E54)+'[1]Age distribution'!N65*SUMPRODUCT('[1]Age by Underwriting Class'!$H29:$K29,'WL Base'!$B37:$E37)</f>
        <v>11434403741.307747</v>
      </c>
      <c r="M79" s="20">
        <f>'[1]Age distribution'!AL65*SUMPRODUCT('[1]Age by Underwriting Class'!$H29:$K29,'T20 Base'!$B54:$E54)+'[1]Age distribution'!O65*SUMPRODUCT('[1]Age by Underwriting Class'!$H29:$K29,'WL Base'!$B37:$E37)</f>
        <v>12132230871.032057</v>
      </c>
      <c r="N79" s="20">
        <f>'[1]Age distribution'!AM65*SUMPRODUCT('[1]Age by Underwriting Class'!$H29:$K29,'T20 Base'!$B54:$E54)+'[1]Age distribution'!P65*SUMPRODUCT('[1]Age by Underwriting Class'!$H29:$K29,'WL Base'!$B37:$E37)</f>
        <v>12843034581.744396</v>
      </c>
      <c r="O79" s="20">
        <f>'[1]Age distribution'!AN65*SUMPRODUCT('[1]Age by Underwriting Class'!$H29:$K29,'T20 Base'!$B54:$E54)+'[1]Age distribution'!Q65*SUMPRODUCT('[1]Age by Underwriting Class'!$H29:$K29,'WL Base'!$B37:$E37)</f>
        <v>13567237133.139027</v>
      </c>
      <c r="P79" s="20">
        <f>'[1]Age distribution'!AO65*SUMPRODUCT('[1]Age by Underwriting Class'!$H29:$K29,'T20 Base'!$B54:$E54)+'[1]Age distribution'!R65*SUMPRODUCT('[1]Age by Underwriting Class'!$H29:$K29,'WL Base'!$B37:$E37)</f>
        <v>14305189390.019585</v>
      </c>
      <c r="Q79" s="20">
        <f>'[1]Age distribution'!AP65*SUMPRODUCT('[1]Age by Underwriting Class'!$H29:$K29,'T20 Base'!$B54:$E54)+'[1]Age distribution'!S65*SUMPRODUCT('[1]Age by Underwriting Class'!$H29:$K29,'WL Base'!$B37:$E37)</f>
        <v>15057186539.602901</v>
      </c>
      <c r="R79" s="20">
        <f>'[1]Age distribution'!AQ65*SUMPRODUCT('[1]Age by Underwriting Class'!$H29:$K29,'T20 Base'!$B54:$E54)+'[1]Age distribution'!T65*SUMPRODUCT('[1]Age by Underwriting Class'!$H29:$K29,'WL Base'!$B37:$E37)</f>
        <v>15823479778.026566</v>
      </c>
      <c r="S79" s="20">
        <f>'[1]Age distribution'!AR65*SUMPRODUCT('[1]Age by Underwriting Class'!$H29:$K29,'T20 Base'!$B54:$E54)+'[1]Age distribution'!U65*SUMPRODUCT('[1]Age by Underwriting Class'!$H29:$K29,'WL Base'!$B37:$E37)</f>
        <v>16604285131.952564</v>
      </c>
      <c r="T79" s="20">
        <f>'[1]Age distribution'!AS65*SUMPRODUCT('[1]Age by Underwriting Class'!$H29:$K29,'T20 Base'!$B54:$E54)+'[1]Age distribution'!V65*SUMPRODUCT('[1]Age by Underwriting Class'!$H29:$K29,'WL Base'!$B37:$E37)</f>
        <v>17399790208.616627</v>
      </c>
      <c r="U79" s="20">
        <f>'[1]Age distribution'!AT65*SUMPRODUCT('[1]Age by Underwriting Class'!$H29:$K29,'T20 Base'!$B54:$E54)+'[1]Age distribution'!W65*SUMPRODUCT('[1]Age by Underwriting Class'!$H29:$K29,'WL Base'!$B37:$E37)</f>
        <v>18210159424.615353</v>
      </c>
    </row>
    <row r="80" spans="1:21" x14ac:dyDescent="0.15">
      <c r="A80">
        <v>54</v>
      </c>
      <c r="B80" s="20">
        <f>'[1]Age distribution'!AA66*SUMPRODUCT('[1]Age by Underwriting Class'!$H30:$K30,'T20 Base'!$B55:$E55)+'[1]Age distribution'!D66*SUMPRODUCT('[1]Age by Underwriting Class'!$H30:$K30,'WL Base'!$B38:$E38)</f>
        <v>5085141454.2692032</v>
      </c>
      <c r="C80" s="20">
        <f>'[1]Age distribution'!AB66*SUMPRODUCT('[1]Age by Underwriting Class'!$H30:$K30,'T20 Base'!$B55:$E55)+'[1]Age distribution'!E66*SUMPRODUCT('[1]Age by Underwriting Class'!$H30:$K30,'WL Base'!$B38:$E38)</f>
        <v>5755561568.9650354</v>
      </c>
      <c r="D80" s="20">
        <f>'[1]Age distribution'!AC66*SUMPRODUCT('[1]Age by Underwriting Class'!$H30:$K30,'T20 Base'!$B55:$E55)+'[1]Age distribution'!F66*SUMPRODUCT('[1]Age by Underwriting Class'!$H30:$K30,'WL Base'!$B38:$E38)</f>
        <v>6412094258.5363321</v>
      </c>
      <c r="E80" s="20">
        <f>'[1]Age distribution'!AD66*SUMPRODUCT('[1]Age by Underwriting Class'!$H30:$K30,'T20 Base'!$B55:$E55)+'[1]Age distribution'!G66*SUMPRODUCT('[1]Age by Underwriting Class'!$H30:$K30,'WL Base'!$B38:$E38)</f>
        <v>7063702732.6794052</v>
      </c>
      <c r="F80" s="20">
        <f>'[1]Age distribution'!AE66*SUMPRODUCT('[1]Age by Underwriting Class'!$H30:$K30,'T20 Base'!$B55:$E55)+'[1]Age distribution'!H66*SUMPRODUCT('[1]Age by Underwriting Class'!$H30:$K30,'WL Base'!$B38:$E38)</f>
        <v>7716007349.3385553</v>
      </c>
      <c r="G80" s="20">
        <f>'[1]Age distribution'!AF66*SUMPRODUCT('[1]Age by Underwriting Class'!$H30:$K30,'T20 Base'!$B55:$E55)+'[1]Age distribution'!I66*SUMPRODUCT('[1]Age by Underwriting Class'!$H30:$K30,'WL Base'!$B38:$E38)</f>
        <v>8372744471.8502407</v>
      </c>
      <c r="H80" s="20">
        <f>'[1]Age distribution'!AG66*SUMPRODUCT('[1]Age by Underwriting Class'!$H30:$K30,'T20 Base'!$B55:$E55)+'[1]Age distribution'!J66*SUMPRODUCT('[1]Age by Underwriting Class'!$H30:$K30,'WL Base'!$B38:$E38)</f>
        <v>9036513070.5614452</v>
      </c>
      <c r="I80" s="20">
        <f>'[1]Age distribution'!AH66*SUMPRODUCT('[1]Age by Underwriting Class'!$H30:$K30,'T20 Base'!$B55:$E55)+'[1]Age distribution'!K66*SUMPRODUCT('[1]Age by Underwriting Class'!$H30:$K30,'WL Base'!$B38:$E38)</f>
        <v>9709187845.5321445</v>
      </c>
      <c r="J80" s="20">
        <f>'[1]Age distribution'!AI66*SUMPRODUCT('[1]Age by Underwriting Class'!$H30:$K30,'T20 Base'!$B55:$E55)+'[1]Age distribution'!L66*SUMPRODUCT('[1]Age by Underwriting Class'!$H30:$K30,'WL Base'!$B38:$E38)</f>
        <v>10392162195.383026</v>
      </c>
      <c r="K80" s="20">
        <f>'[1]Age distribution'!AJ66*SUMPRODUCT('[1]Age by Underwriting Class'!$H30:$K30,'T20 Base'!$B55:$E55)+'[1]Age distribution'!M66*SUMPRODUCT('[1]Age by Underwriting Class'!$H30:$K30,'WL Base'!$B38:$E38)</f>
        <v>11086498297.065418</v>
      </c>
      <c r="L80" s="20">
        <f>'[1]Age distribution'!AK66*SUMPRODUCT('[1]Age by Underwriting Class'!$H30:$K30,'T20 Base'!$B55:$E55)+'[1]Age distribution'!N66*SUMPRODUCT('[1]Age by Underwriting Class'!$H30:$K30,'WL Base'!$B38:$E38)</f>
        <v>11793023627.54884</v>
      </c>
      <c r="M80" s="20">
        <f>'[1]Age distribution'!AL66*SUMPRODUCT('[1]Age by Underwriting Class'!$H30:$K30,'T20 Base'!$B55:$E55)+'[1]Age distribution'!O66*SUMPRODUCT('[1]Age by Underwriting Class'!$H30:$K30,'WL Base'!$B38:$E38)</f>
        <v>12512395177.213097</v>
      </c>
      <c r="N80" s="20">
        <f>'[1]Age distribution'!AM66*SUMPRODUCT('[1]Age by Underwriting Class'!$H30:$K30,'T20 Base'!$B55:$E55)+'[1]Age distribution'!P66*SUMPRODUCT('[1]Age by Underwriting Class'!$H30:$K30,'WL Base'!$B38:$E38)</f>
        <v>13245143417.92062</v>
      </c>
      <c r="O80" s="20">
        <f>'[1]Age distribution'!AN66*SUMPRODUCT('[1]Age by Underwriting Class'!$H30:$K30,'T20 Base'!$B55:$E55)+'[1]Age distribution'!Q66*SUMPRODUCT('[1]Age by Underwriting Class'!$H30:$K30,'WL Base'!$B38:$E38)</f>
        <v>13991703165.826197</v>
      </c>
      <c r="P80" s="20">
        <f>'[1]Age distribution'!AO66*SUMPRODUCT('[1]Age by Underwriting Class'!$H30:$K30,'T20 Base'!$B55:$E55)+'[1]Age distribution'!R66*SUMPRODUCT('[1]Age by Underwriting Class'!$H30:$K30,'WL Base'!$B38:$E38)</f>
        <v>14752435719.170799</v>
      </c>
      <c r="Q80" s="20">
        <f>'[1]Age distribution'!AP66*SUMPRODUCT('[1]Age by Underwriting Class'!$H30:$K30,'T20 Base'!$B55:$E55)+'[1]Age distribution'!S66*SUMPRODUCT('[1]Age by Underwriting Class'!$H30:$K30,'WL Base'!$B38:$E38)</f>
        <v>15527645042.960583</v>
      </c>
      <c r="R80" s="20">
        <f>'[1]Age distribution'!AQ66*SUMPRODUCT('[1]Age by Underwriting Class'!$H30:$K30,'T20 Base'!$B55:$E55)+'[1]Age distribution'!T66*SUMPRODUCT('[1]Age by Underwriting Class'!$H30:$K30,'WL Base'!$B38:$E38)</f>
        <v>16317589802.988491</v>
      </c>
      <c r="S80" s="20">
        <f>'[1]Age distribution'!AR66*SUMPRODUCT('[1]Age by Underwriting Class'!$H30:$K30,'T20 Base'!$B55:$E55)+'[1]Age distribution'!U66*SUMPRODUCT('[1]Age by Underwriting Class'!$H30:$K30,'WL Base'!$B38:$E38)</f>
        <v>17122492449.760155</v>
      </c>
      <c r="T80" s="20">
        <f>'[1]Age distribution'!AS66*SUMPRODUCT('[1]Age by Underwriting Class'!$H30:$K30,'T20 Base'!$B55:$E55)+'[1]Age distribution'!V66*SUMPRODUCT('[1]Age by Underwriting Class'!$H30:$K30,'WL Base'!$B38:$E38)</f>
        <v>17942546169.265049</v>
      </c>
      <c r="U80" s="20">
        <f>'[1]Age distribution'!AT66*SUMPRODUCT('[1]Age by Underwriting Class'!$H30:$K30,'T20 Base'!$B55:$E55)+'[1]Age distribution'!W66*SUMPRODUCT('[1]Age by Underwriting Class'!$H30:$K30,'WL Base'!$B38:$E38)</f>
        <v>18777920267.248642</v>
      </c>
    </row>
    <row r="81" spans="1:21" x14ac:dyDescent="0.15">
      <c r="A81">
        <v>55</v>
      </c>
      <c r="B81" s="20">
        <f>'[1]Age distribution'!AA67*SUMPRODUCT('[1]Age by Underwriting Class'!$H31:$K31,'T20 Base'!$B56:$E56)+'[1]Age distribution'!D67*SUMPRODUCT('[1]Age by Underwriting Class'!$H31:$K31,'WL Base'!$B39:$E39)</f>
        <v>5250030285.2005911</v>
      </c>
      <c r="C81" s="20">
        <f>'[1]Age distribution'!AB67*SUMPRODUCT('[1]Age by Underwriting Class'!$H31:$K31,'T20 Base'!$B56:$E56)+'[1]Age distribution'!E67*SUMPRODUCT('[1]Age by Underwriting Class'!$H31:$K31,'WL Base'!$B39:$E39)</f>
        <v>5941193187.7863607</v>
      </c>
      <c r="D81" s="20">
        <f>'[1]Age distribution'!AC67*SUMPRODUCT('[1]Age by Underwriting Class'!$H31:$K31,'T20 Base'!$B56:$E56)+'[1]Age distribution'!F67*SUMPRODUCT('[1]Age by Underwriting Class'!$H31:$K31,'WL Base'!$B39:$E39)</f>
        <v>6618071163.0661163</v>
      </c>
      <c r="E81" s="20">
        <f>'[1]Age distribution'!AD67*SUMPRODUCT('[1]Age by Underwriting Class'!$H31:$K31,'T20 Base'!$B56:$E56)+'[1]Age distribution'!G67*SUMPRODUCT('[1]Age by Underwriting Class'!$H31:$K31,'WL Base'!$B39:$E39)</f>
        <v>7289894637.7589884</v>
      </c>
      <c r="F81" s="20">
        <f>'[1]Age distribution'!AE67*SUMPRODUCT('[1]Age by Underwriting Class'!$H31:$K31,'T20 Base'!$B56:$E56)+'[1]Age distribution'!H67*SUMPRODUCT('[1]Age by Underwriting Class'!$H31:$K31,'WL Base'!$B39:$E39)</f>
        <v>7962451527.5668173</v>
      </c>
      <c r="G81" s="20">
        <f>'[1]Age distribution'!AF67*SUMPRODUCT('[1]Age by Underwriting Class'!$H31:$K31,'T20 Base'!$B56:$E56)+'[1]Age distribution'!I67*SUMPRODUCT('[1]Age by Underwriting Class'!$H31:$K31,'WL Base'!$B39:$E39)</f>
        <v>8639589586.7140121</v>
      </c>
      <c r="H81" s="20">
        <f>'[1]Age distribution'!AG67*SUMPRODUCT('[1]Age by Underwriting Class'!$H31:$K31,'T20 Base'!$B56:$E56)+'[1]Age distribution'!J67*SUMPRODUCT('[1]Age by Underwriting Class'!$H31:$K31,'WL Base'!$B39:$E39)</f>
        <v>9323985267.7377529</v>
      </c>
      <c r="I81" s="20">
        <f>'[1]Age distribution'!AH67*SUMPRODUCT('[1]Age by Underwriting Class'!$H31:$K31,'T20 Base'!$B56:$E56)+'[1]Age distribution'!K67*SUMPRODUCT('[1]Age by Underwriting Class'!$H31:$K31,'WL Base'!$B39:$E39)</f>
        <v>10017569160.472519</v>
      </c>
      <c r="J81" s="20">
        <f>'[1]Age distribution'!AI67*SUMPRODUCT('[1]Age by Underwriting Class'!$H31:$K31,'T20 Base'!$B56:$E56)+'[1]Age distribution'!L67*SUMPRODUCT('[1]Age by Underwriting Class'!$H31:$K31,'WL Base'!$B39:$E39)</f>
        <v>10721776204.442715</v>
      </c>
      <c r="K81" s="20">
        <f>'[1]Age distribution'!AJ67*SUMPRODUCT('[1]Age by Underwriting Class'!$H31:$K31,'T20 Base'!$B56:$E56)+'[1]Age distribution'!M67*SUMPRODUCT('[1]Age by Underwriting Class'!$H31:$K31,'WL Base'!$B39:$E39)</f>
        <v>11437700242.908089</v>
      </c>
      <c r="L81" s="20">
        <f>'[1]Age distribution'!AK67*SUMPRODUCT('[1]Age by Underwriting Class'!$H31:$K31,'T20 Base'!$B56:$E56)+'[1]Age distribution'!N67*SUMPRODUCT('[1]Age by Underwriting Class'!$H31:$K31,'WL Base'!$B39:$E39)</f>
        <v>12166193422.118439</v>
      </c>
      <c r="M81" s="20">
        <f>'[1]Age distribution'!AL67*SUMPRODUCT('[1]Age by Underwriting Class'!$H31:$K31,'T20 Base'!$B56:$E56)+'[1]Age distribution'!O67*SUMPRODUCT('[1]Age by Underwriting Class'!$H31:$K31,'WL Base'!$B39:$E39)</f>
        <v>12907932319.077036</v>
      </c>
      <c r="N81" s="20">
        <f>'[1]Age distribution'!AM67*SUMPRODUCT('[1]Age by Underwriting Class'!$H31:$K31,'T20 Base'!$B56:$E56)+'[1]Age distribution'!P67*SUMPRODUCT('[1]Age by Underwriting Class'!$H31:$K31,'WL Base'!$B39:$E39)</f>
        <v>13663463220.417643</v>
      </c>
      <c r="O81" s="20">
        <f>'[1]Age distribution'!AN67*SUMPRODUCT('[1]Age by Underwriting Class'!$H31:$K31,'T20 Base'!$B56:$E56)+'[1]Age distribution'!Q67*SUMPRODUCT('[1]Age by Underwriting Class'!$H31:$K31,'WL Base'!$B39:$E39)</f>
        <v>14433233905.316362</v>
      </c>
      <c r="P81" s="20">
        <f>'[1]Age distribution'!AO67*SUMPRODUCT('[1]Age by Underwriting Class'!$H31:$K31,'T20 Base'!$B56:$E56)+'[1]Age distribution'!R67*SUMPRODUCT('[1]Age by Underwriting Class'!$H31:$K31,'WL Base'!$B39:$E39)</f>
        <v>15217616443.27174</v>
      </c>
      <c r="Q81" s="20">
        <f>'[1]Age distribution'!AP67*SUMPRODUCT('[1]Age by Underwriting Class'!$H31:$K31,'T20 Base'!$B56:$E56)+'[1]Age distribution'!S67*SUMPRODUCT('[1]Age by Underwriting Class'!$H31:$K31,'WL Base'!$B39:$E39)</f>
        <v>16016923861.291904</v>
      </c>
      <c r="R81" s="20">
        <f>'[1]Age distribution'!AQ67*SUMPRODUCT('[1]Age by Underwriting Class'!$H31:$K31,'T20 Base'!$B56:$E56)+'[1]Age distribution'!T67*SUMPRODUCT('[1]Age by Underwriting Class'!$H31:$K31,'WL Base'!$B39:$E39)</f>
        <v>16831422536.682241</v>
      </c>
      <c r="S81" s="20">
        <f>'[1]Age distribution'!AR67*SUMPRODUCT('[1]Age by Underwriting Class'!$H31:$K31,'T20 Base'!$B56:$E56)+'[1]Age distribution'!U67*SUMPRODUCT('[1]Age by Underwriting Class'!$H31:$K31,'WL Base'!$B39:$E39)</f>
        <v>17661341551.787189</v>
      </c>
      <c r="T81" s="20">
        <f>'[1]Age distribution'!AS67*SUMPRODUCT('[1]Age by Underwriting Class'!$H31:$K31,'T20 Base'!$B56:$E56)+'[1]Age distribution'!V67*SUMPRODUCT('[1]Age by Underwriting Class'!$H31:$K31,'WL Base'!$B39:$E39)</f>
        <v>18506879851.982273</v>
      </c>
      <c r="U81" s="20">
        <f>'[1]Age distribution'!AT67*SUMPRODUCT('[1]Age by Underwriting Class'!$H31:$K31,'T20 Base'!$B56:$E56)+'[1]Age distribution'!W67*SUMPRODUCT('[1]Age by Underwriting Class'!$H31:$K31,'WL Base'!$B39:$E39)</f>
        <v>19368211790.465694</v>
      </c>
    </row>
    <row r="82" spans="1:21" x14ac:dyDescent="0.15">
      <c r="A82">
        <v>56</v>
      </c>
      <c r="B82" s="20">
        <f>'[1]Age distribution'!AA68*SUMPRODUCT('[1]Age by Underwriting Class'!$H32:$K32,'T20 Base'!$B57:$E57)+'[1]Age distribution'!D68*SUMPRODUCT('[1]Age by Underwriting Class'!$H32:$K32,'WL Base'!$B40:$E40)</f>
        <v>5280975160.9416065</v>
      </c>
      <c r="C82" s="20">
        <f>'[1]Age distribution'!AB68*SUMPRODUCT('[1]Age by Underwriting Class'!$H32:$K32,'T20 Base'!$B57:$E57)+'[1]Age distribution'!E68*SUMPRODUCT('[1]Age by Underwriting Class'!$H32:$K32,'WL Base'!$B40:$E40)</f>
        <v>5992209873.2944784</v>
      </c>
      <c r="D82" s="20">
        <f>'[1]Age distribution'!AC68*SUMPRODUCT('[1]Age by Underwriting Class'!$H32:$K32,'T20 Base'!$B57:$E57)+'[1]Age distribution'!F68*SUMPRODUCT('[1]Age by Underwriting Class'!$H32:$K32,'WL Base'!$B40:$E40)</f>
        <v>6688227274.5614157</v>
      </c>
      <c r="E82" s="20">
        <f>'[1]Age distribution'!AD68*SUMPRODUCT('[1]Age by Underwriting Class'!$H32:$K32,'T20 Base'!$B57:$E57)+'[1]Age distribution'!G68*SUMPRODUCT('[1]Age by Underwriting Class'!$H32:$K32,'WL Base'!$B40:$E40)</f>
        <v>7378688384.6173944</v>
      </c>
      <c r="F82" s="20">
        <f>'[1]Age distribution'!AE68*SUMPRODUCT('[1]Age by Underwriting Class'!$H32:$K32,'T20 Base'!$B57:$E57)+'[1]Age distribution'!H68*SUMPRODUCT('[1]Age by Underwriting Class'!$H32:$K32,'WL Base'!$B40:$E40)</f>
        <v>8069651121.5123205</v>
      </c>
      <c r="G82" s="20">
        <f>'[1]Age distribution'!AF68*SUMPRODUCT('[1]Age by Underwriting Class'!$H32:$K32,'T20 Base'!$B57:$E57)+'[1]Age distribution'!I68*SUMPRODUCT('[1]Age by Underwriting Class'!$H32:$K32,'WL Base'!$B40:$E40)</f>
        <v>8765142734.5995712</v>
      </c>
      <c r="H82" s="20">
        <f>'[1]Age distribution'!AG68*SUMPRODUCT('[1]Age by Underwriting Class'!$H32:$K32,'T20 Base'!$B57:$E57)+'[1]Age distribution'!J68*SUMPRODUCT('[1]Age by Underwriting Class'!$H32:$K32,'WL Base'!$B40:$E40)</f>
        <v>9467964531.114769</v>
      </c>
      <c r="I82" s="20">
        <f>'[1]Age distribution'!AH68*SUMPRODUCT('[1]Age by Underwriting Class'!$H32:$K32,'T20 Base'!$B57:$E57)+'[1]Age distribution'!K68*SUMPRODUCT('[1]Age by Underwriting Class'!$H32:$K32,'WL Base'!$B40:$E40)</f>
        <v>10180137161.600821</v>
      </c>
      <c r="J82" s="20">
        <f>'[1]Age distribution'!AI68*SUMPRODUCT('[1]Age by Underwriting Class'!$H32:$K32,'T20 Base'!$B57:$E57)+'[1]Age distribution'!L68*SUMPRODUCT('[1]Age by Underwriting Class'!$H32:$K32,'WL Base'!$B40:$E40)</f>
        <v>10903162504.539244</v>
      </c>
      <c r="K82" s="20">
        <f>'[1]Age distribution'!AJ68*SUMPRODUCT('[1]Age by Underwriting Class'!$H32:$K32,'T20 Base'!$B57:$E57)+'[1]Age distribution'!M68*SUMPRODUCT('[1]Age by Underwriting Class'!$H32:$K32,'WL Base'!$B40:$E40)</f>
        <v>11638185430.237131</v>
      </c>
      <c r="L82" s="20">
        <f>'[1]Age distribution'!AK68*SUMPRODUCT('[1]Age by Underwriting Class'!$H32:$K32,'T20 Base'!$B57:$E57)+'[1]Age distribution'!N68*SUMPRODUCT('[1]Age by Underwriting Class'!$H32:$K32,'WL Base'!$B40:$E40)</f>
        <v>12386097836.989784</v>
      </c>
      <c r="M82" s="20">
        <f>'[1]Age distribution'!AL68*SUMPRODUCT('[1]Age by Underwriting Class'!$H32:$K32,'T20 Base'!$B57:$E57)+'[1]Age distribution'!O68*SUMPRODUCT('[1]Age by Underwriting Class'!$H32:$K32,'WL Base'!$B40:$E40)</f>
        <v>13147607863.659513</v>
      </c>
      <c r="N82" s="20">
        <f>'[1]Age distribution'!AM68*SUMPRODUCT('[1]Age by Underwriting Class'!$H32:$K32,'T20 Base'!$B57:$E57)+'[1]Age distribution'!P68*SUMPRODUCT('[1]Age by Underwriting Class'!$H32:$K32,'WL Base'!$B40:$E40)</f>
        <v>13923287280.781618</v>
      </c>
      <c r="O82" s="20">
        <f>'[1]Age distribution'!AN68*SUMPRODUCT('[1]Age by Underwriting Class'!$H32:$K32,'T20 Base'!$B57:$E57)+'[1]Age distribution'!Q68*SUMPRODUCT('[1]Age by Underwriting Class'!$H32:$K32,'WL Base'!$B40:$E40)</f>
        <v>14713604756.127542</v>
      </c>
      <c r="P82" s="20">
        <f>'[1]Age distribution'!AO68*SUMPRODUCT('[1]Age by Underwriting Class'!$H32:$K32,'T20 Base'!$B57:$E57)+'[1]Age distribution'!R68*SUMPRODUCT('[1]Age by Underwriting Class'!$H32:$K32,'WL Base'!$B40:$E40)</f>
        <v>15518949715.985981</v>
      </c>
      <c r="Q82" s="20">
        <f>'[1]Age distribution'!AP68*SUMPRODUCT('[1]Age by Underwriting Class'!$H32:$K32,'T20 Base'!$B57:$E57)+'[1]Age distribution'!S68*SUMPRODUCT('[1]Age by Underwriting Class'!$H32:$K32,'WL Base'!$B40:$E40)</f>
        <v>16339649789.86302</v>
      </c>
      <c r="R82" s="20">
        <f>'[1]Age distribution'!AQ68*SUMPRODUCT('[1]Age by Underwriting Class'!$H32:$K32,'T20 Base'!$B57:$E57)+'[1]Age distribution'!T68*SUMPRODUCT('[1]Age by Underwriting Class'!$H32:$K32,'WL Base'!$B40:$E40)</f>
        <v>17175983781.384958</v>
      </c>
      <c r="S82" s="20">
        <f>'[1]Age distribution'!AR68*SUMPRODUCT('[1]Age by Underwriting Class'!$H32:$K32,'T20 Base'!$B57:$E57)+'[1]Age distribution'!U68*SUMPRODUCT('[1]Age by Underwriting Class'!$H32:$K32,'WL Base'!$B40:$E40)</f>
        <v>18028191459.432468</v>
      </c>
      <c r="T82" s="20">
        <f>'[1]Age distribution'!AS68*SUMPRODUCT('[1]Age by Underwriting Class'!$H32:$K32,'T20 Base'!$B57:$E57)+'[1]Age distribution'!V68*SUMPRODUCT('[1]Age by Underwriting Class'!$H32:$K32,'WL Base'!$B40:$E40)</f>
        <v>18896481050.04813</v>
      </c>
      <c r="U82" s="20">
        <f>'[1]Age distribution'!AT68*SUMPRODUCT('[1]Age by Underwriting Class'!$H32:$K32,'T20 Base'!$B57:$E57)+'[1]Age distribution'!W68*SUMPRODUCT('[1]Age by Underwriting Class'!$H32:$K32,'WL Base'!$B40:$E40)</f>
        <v>19781035039.888771</v>
      </c>
    </row>
    <row r="83" spans="1:21" x14ac:dyDescent="0.15">
      <c r="A83">
        <v>57</v>
      </c>
      <c r="B83" s="20">
        <f>'[1]Age distribution'!AA69*SUMPRODUCT('[1]Age by Underwriting Class'!$H33:$K33,'T20 Base'!$B58:$E58)+'[1]Age distribution'!D69*SUMPRODUCT('[1]Age by Underwriting Class'!$H33:$K33,'WL Base'!$B41:$E41)</f>
        <v>5445473336.4543552</v>
      </c>
      <c r="C83" s="20">
        <f>'[1]Age distribution'!AB69*SUMPRODUCT('[1]Age by Underwriting Class'!$H33:$K33,'T20 Base'!$B58:$E58)+'[1]Age distribution'!E69*SUMPRODUCT('[1]Age by Underwriting Class'!$H33:$K33,'WL Base'!$B41:$E41)</f>
        <v>6178862444.3455172</v>
      </c>
      <c r="D83" s="20">
        <f>'[1]Age distribution'!AC69*SUMPRODUCT('[1]Age by Underwriting Class'!$H33:$K33,'T20 Base'!$B58:$E58)+'[1]Age distribution'!F69*SUMPRODUCT('[1]Age by Underwriting Class'!$H33:$K33,'WL Base'!$B41:$E41)</f>
        <v>6896560234.0150242</v>
      </c>
      <c r="E83" s="20">
        <f>'[1]Age distribution'!AD69*SUMPRODUCT('[1]Age by Underwriting Class'!$H33:$K33,'T20 Base'!$B58:$E58)+'[1]Age distribution'!G69*SUMPRODUCT('[1]Age by Underwriting Class'!$H33:$K33,'WL Base'!$B41:$E41)</f>
        <v>7608528658.422101</v>
      </c>
      <c r="F83" s="20">
        <f>'[1]Age distribution'!AE69*SUMPRODUCT('[1]Age by Underwriting Class'!$H33:$K33,'T20 Base'!$B58:$E58)+'[1]Age distribution'!H69*SUMPRODUCT('[1]Age by Underwriting Class'!$H33:$K33,'WL Base'!$B41:$E41)</f>
        <v>8321014334.9451399</v>
      </c>
      <c r="G83" s="20">
        <f>'[1]Age distribution'!AF69*SUMPRODUCT('[1]Age by Underwriting Class'!$H33:$K33,'T20 Base'!$B58:$E58)+'[1]Age distribution'!I69*SUMPRODUCT('[1]Age by Underwriting Class'!$H33:$K33,'WL Base'!$B41:$E41)</f>
        <v>9038169958.5514011</v>
      </c>
      <c r="H83" s="20">
        <f>'[1]Age distribution'!AG69*SUMPRODUCT('[1]Age by Underwriting Class'!$H33:$K33,'T20 Base'!$B58:$E58)+'[1]Age distribution'!J69*SUMPRODUCT('[1]Age by Underwriting Class'!$H33:$K33,'WL Base'!$B41:$E41)</f>
        <v>9762884094.9685974</v>
      </c>
      <c r="I83" s="20">
        <f>'[1]Age distribution'!AH69*SUMPRODUCT('[1]Age by Underwriting Class'!$H33:$K33,'T20 Base'!$B58:$E58)+'[1]Age distribution'!K69*SUMPRODUCT('[1]Age by Underwriting Class'!$H33:$K33,'WL Base'!$B41:$E41)</f>
        <v>10497240336.396719</v>
      </c>
      <c r="J83" s="20">
        <f>'[1]Age distribution'!AI69*SUMPRODUCT('[1]Age by Underwriting Class'!$H33:$K33,'T20 Base'!$B58:$E58)+'[1]Age distribution'!L69*SUMPRODUCT('[1]Age by Underwriting Class'!$H33:$K33,'WL Base'!$B41:$E41)</f>
        <v>11242787343.637318</v>
      </c>
      <c r="K83" s="20">
        <f>'[1]Age distribution'!AJ69*SUMPRODUCT('[1]Age by Underwriting Class'!$H33:$K33,'T20 Base'!$B58:$E58)+'[1]Age distribution'!M69*SUMPRODUCT('[1]Age by Underwriting Class'!$H33:$K33,'WL Base'!$B41:$E41)</f>
        <v>12000705648.796864</v>
      </c>
      <c r="L83" s="20">
        <f>'[1]Age distribution'!AK69*SUMPRODUCT('[1]Age by Underwriting Class'!$H33:$K33,'T20 Base'!$B58:$E58)+'[1]Age distribution'!N69*SUMPRODUCT('[1]Age by Underwriting Class'!$H33:$K33,'WL Base'!$B41:$E41)</f>
        <v>12771914932.093094</v>
      </c>
      <c r="M83" s="20">
        <f>'[1]Age distribution'!AL69*SUMPRODUCT('[1]Age by Underwriting Class'!$H33:$K33,'T20 Base'!$B58:$E58)+'[1]Age distribution'!O69*SUMPRODUCT('[1]Age by Underwriting Class'!$H33:$K33,'WL Base'!$B41:$E41)</f>
        <v>13557145390.350595</v>
      </c>
      <c r="N83" s="20">
        <f>'[1]Age distribution'!AM69*SUMPRODUCT('[1]Age by Underwriting Class'!$H33:$K33,'T20 Base'!$B58:$E58)+'[1]Age distribution'!P69*SUMPRODUCT('[1]Age by Underwriting Class'!$H33:$K33,'WL Base'!$B41:$E41)</f>
        <v>14356986604.302023</v>
      </c>
      <c r="O83" s="20">
        <f>'[1]Age distribution'!AN69*SUMPRODUCT('[1]Age by Underwriting Class'!$H33:$K33,'T20 Base'!$B58:$E58)+'[1]Age distribution'!Q69*SUMPRODUCT('[1]Age by Underwriting Class'!$H33:$K33,'WL Base'!$B41:$E41)</f>
        <v>15171921840.347103</v>
      </c>
      <c r="P83" s="20">
        <f>'[1]Age distribution'!AO69*SUMPRODUCT('[1]Age by Underwriting Class'!$H33:$K33,'T20 Base'!$B58:$E58)+'[1]Age distribution'!R69*SUMPRODUCT('[1]Age by Underwriting Class'!$H33:$K33,'WL Base'!$B41:$E41)</f>
        <v>16002352655.093653</v>
      </c>
      <c r="Q83" s="20">
        <f>'[1]Age distribution'!AP69*SUMPRODUCT('[1]Age by Underwriting Class'!$H33:$K33,'T20 Base'!$B58:$E58)+'[1]Age distribution'!S69*SUMPRODUCT('[1]Age by Underwriting Class'!$H33:$K33,'WL Base'!$B41:$E41)</f>
        <v>16848616883.44626</v>
      </c>
      <c r="R83" s="20">
        <f>'[1]Age distribution'!AQ69*SUMPRODUCT('[1]Age by Underwriting Class'!$H33:$K33,'T20 Base'!$B58:$E58)+'[1]Age distribution'!T69*SUMPRODUCT('[1]Age by Underwriting Class'!$H33:$K33,'WL Base'!$B41:$E41)</f>
        <v>17711002013.542408</v>
      </c>
      <c r="S83" s="20">
        <f>'[1]Age distribution'!AR69*SUMPRODUCT('[1]Age by Underwriting Class'!$H33:$K33,'T20 Base'!$B58:$E58)+'[1]Age distribution'!U69*SUMPRODUCT('[1]Age by Underwriting Class'!$H33:$K33,'WL Base'!$B41:$E41)</f>
        <v>18589755282.872681</v>
      </c>
      <c r="T83" s="20">
        <f>'[1]Age distribution'!AS69*SUMPRODUCT('[1]Age by Underwriting Class'!$H33:$K33,'T20 Base'!$B58:$E58)+'[1]Age distribution'!V69*SUMPRODUCT('[1]Age by Underwriting Class'!$H33:$K33,'WL Base'!$B41:$E41)</f>
        <v>19485091403.555248</v>
      </c>
      <c r="U83" s="20">
        <f>'[1]Age distribution'!AT69*SUMPRODUCT('[1]Age by Underwriting Class'!$H33:$K33,'T20 Base'!$B58:$E58)+'[1]Age distribution'!W69*SUMPRODUCT('[1]Age by Underwriting Class'!$H33:$K33,'WL Base'!$B41:$E41)</f>
        <v>20397198546.561138</v>
      </c>
    </row>
    <row r="84" spans="1:21" x14ac:dyDescent="0.15">
      <c r="A84">
        <v>58</v>
      </c>
      <c r="B84" s="20">
        <f>'[1]Age distribution'!AA70*SUMPRODUCT('[1]Age by Underwriting Class'!$H34:$K34,'T20 Base'!$B59:$E59)+'[1]Age distribution'!D70*SUMPRODUCT('[1]Age by Underwriting Class'!$H34:$K34,'WL Base'!$B42:$E42)</f>
        <v>5616084164.1084433</v>
      </c>
      <c r="C84" s="20">
        <f>'[1]Age distribution'!AB70*SUMPRODUCT('[1]Age by Underwriting Class'!$H34:$K34,'T20 Base'!$B59:$E59)+'[1]Age distribution'!E70*SUMPRODUCT('[1]Age by Underwriting Class'!$H34:$K34,'WL Base'!$B42:$E42)</f>
        <v>6372450911.4000521</v>
      </c>
      <c r="D84" s="20">
        <f>'[1]Age distribution'!AC70*SUMPRODUCT('[1]Age by Underwriting Class'!$H34:$K34,'T20 Base'!$B59:$E59)+'[1]Age distribution'!F70*SUMPRODUCT('[1]Age by Underwriting Class'!$H34:$K34,'WL Base'!$B42:$E42)</f>
        <v>7112634719.5174522</v>
      </c>
      <c r="E84" s="20">
        <f>'[1]Age distribution'!AD70*SUMPRODUCT('[1]Age by Underwriting Class'!$H34:$K34,'T20 Base'!$B59:$E59)+'[1]Age distribution'!G70*SUMPRODUCT('[1]Age by Underwriting Class'!$H34:$K34,'WL Base'!$B42:$E42)</f>
        <v>7846909656.9944773</v>
      </c>
      <c r="F84" s="20">
        <f>'[1]Age distribution'!AE70*SUMPRODUCT('[1]Age by Underwriting Class'!$H34:$K34,'T20 Base'!$B59:$E59)+'[1]Age distribution'!H70*SUMPRODUCT('[1]Age by Underwriting Class'!$H34:$K34,'WL Base'!$B42:$E42)</f>
        <v>8581718052.4902668</v>
      </c>
      <c r="G84" s="20">
        <f>'[1]Age distribution'!AF70*SUMPRODUCT('[1]Age by Underwriting Class'!$H34:$K34,'T20 Base'!$B59:$E59)+'[1]Age distribution'!I70*SUMPRODUCT('[1]Age by Underwriting Class'!$H34:$K34,'WL Base'!$B42:$E42)</f>
        <v>9321342708.0686722</v>
      </c>
      <c r="H84" s="20">
        <f>'[1]Age distribution'!AG70*SUMPRODUCT('[1]Age by Underwriting Class'!$H34:$K34,'T20 Base'!$B59:$E59)+'[1]Age distribution'!J70*SUMPRODUCT('[1]Age by Underwriting Class'!$H34:$K34,'WL Base'!$B42:$E42)</f>
        <v>10068762690.421982</v>
      </c>
      <c r="I84" s="20">
        <f>'[1]Age distribution'!AH70*SUMPRODUCT('[1]Age by Underwriting Class'!$H34:$K34,'T20 Base'!$B59:$E59)+'[1]Age distribution'!K70*SUMPRODUCT('[1]Age by Underwriting Class'!$H34:$K34,'WL Base'!$B42:$E42)</f>
        <v>10826126872.280968</v>
      </c>
      <c r="J84" s="20">
        <f>'[1]Age distribution'!AI70*SUMPRODUCT('[1]Age by Underwriting Class'!$H34:$K34,'T20 Base'!$B59:$E59)+'[1]Age distribution'!L70*SUMPRODUCT('[1]Age by Underwriting Class'!$H34:$K34,'WL Base'!$B42:$E42)</f>
        <v>11595032435.169764</v>
      </c>
      <c r="K84" s="20">
        <f>'[1]Age distribution'!AJ70*SUMPRODUCT('[1]Age by Underwriting Class'!$H34:$K34,'T20 Base'!$B59:$E59)+'[1]Age distribution'!M70*SUMPRODUCT('[1]Age by Underwriting Class'!$H34:$K34,'WL Base'!$B42:$E42)</f>
        <v>12376696898.164993</v>
      </c>
      <c r="L84" s="20">
        <f>'[1]Age distribution'!AK70*SUMPRODUCT('[1]Age by Underwriting Class'!$H34:$K34,'T20 Base'!$B59:$E59)+'[1]Age distribution'!N70*SUMPRODUCT('[1]Age by Underwriting Class'!$H34:$K34,'WL Base'!$B42:$E42)</f>
        <v>13172068755.766171</v>
      </c>
      <c r="M84" s="20">
        <f>'[1]Age distribution'!AL70*SUMPRODUCT('[1]Age by Underwriting Class'!$H34:$K34,'T20 Base'!$B59:$E59)+'[1]Age distribution'!O70*SUMPRODUCT('[1]Age by Underwriting Class'!$H34:$K34,'WL Base'!$B42:$E42)</f>
        <v>13981901082.420614</v>
      </c>
      <c r="N84" s="20">
        <f>'[1]Age distribution'!AM70*SUMPRODUCT('[1]Age by Underwriting Class'!$H34:$K34,'T20 Base'!$B59:$E59)+'[1]Age distribution'!P70*SUMPRODUCT('[1]Age by Underwriting Class'!$H34:$K34,'WL Base'!$B42:$E42)</f>
        <v>14806801930.874441</v>
      </c>
      <c r="O84" s="20">
        <f>'[1]Age distribution'!AN70*SUMPRODUCT('[1]Age by Underwriting Class'!$H34:$K34,'T20 Base'!$B59:$E59)+'[1]Age distribution'!Q70*SUMPRODUCT('[1]Age by Underwriting Class'!$H34:$K34,'WL Base'!$B42:$E42)</f>
        <v>15647269708.631802</v>
      </c>
      <c r="P84" s="20">
        <f>'[1]Age distribution'!AO70*SUMPRODUCT('[1]Age by Underwriting Class'!$H34:$K34,'T20 Base'!$B59:$E59)+'[1]Age distribution'!R70*SUMPRODUCT('[1]Age by Underwriting Class'!$H34:$K34,'WL Base'!$B42:$E42)</f>
        <v>16503718553.374916</v>
      </c>
      <c r="Q84" s="20">
        <f>'[1]Age distribution'!AP70*SUMPRODUCT('[1]Age by Underwriting Class'!$H34:$K34,'T20 Base'!$B59:$E59)+'[1]Age distribution'!S70*SUMPRODUCT('[1]Age by Underwriting Class'!$H34:$K34,'WL Base'!$B42:$E42)</f>
        <v>17376496884.633278</v>
      </c>
      <c r="R84" s="20">
        <f>'[1]Age distribution'!AQ70*SUMPRODUCT('[1]Age by Underwriting Class'!$H34:$K34,'T20 Base'!$B59:$E59)+'[1]Age distribution'!T70*SUMPRODUCT('[1]Age by Underwriting Class'!$H34:$K34,'WL Base'!$B42:$E42)</f>
        <v>18265901197.766705</v>
      </c>
      <c r="S84" s="20">
        <f>'[1]Age distribution'!AR70*SUMPRODUCT('[1]Age by Underwriting Class'!$H34:$K34,'T20 Base'!$B59:$E59)+'[1]Age distribution'!U70*SUMPRODUCT('[1]Age by Underwriting Class'!$H34:$K34,'WL Base'!$B42:$E42)</f>
        <v>19172186476.404694</v>
      </c>
      <c r="T84" s="20">
        <f>'[1]Age distribution'!AS70*SUMPRODUCT('[1]Age by Underwriting Class'!$H34:$K34,'T20 Base'!$B59:$E59)+'[1]Age distribution'!V70*SUMPRODUCT('[1]Age by Underwriting Class'!$H34:$K34,'WL Base'!$B42:$E42)</f>
        <v>20095574159.759624</v>
      </c>
      <c r="U84" s="20">
        <f>'[1]Age distribution'!AT70*SUMPRODUCT('[1]Age by Underwriting Class'!$H34:$K34,'T20 Base'!$B59:$E59)+'[1]Age distribution'!W70*SUMPRODUCT('[1]Age by Underwriting Class'!$H34:$K34,'WL Base'!$B42:$E42)</f>
        <v>21036258314.342396</v>
      </c>
    </row>
    <row r="85" spans="1:21" x14ac:dyDescent="0.15">
      <c r="A85">
        <v>59</v>
      </c>
      <c r="B85" s="20">
        <f>'[1]Age distribution'!AA71*SUMPRODUCT('[1]Age by Underwriting Class'!$H35:$K35,'T20 Base'!$B60:$E60)+'[1]Age distribution'!D71*SUMPRODUCT('[1]Age by Underwriting Class'!$H35:$K35,'WL Base'!$B43:$E43)</f>
        <v>5783110331.8438196</v>
      </c>
      <c r="C85" s="20">
        <f>'[1]Age distribution'!AB71*SUMPRODUCT('[1]Age by Underwriting Class'!$H35:$K35,'T20 Base'!$B60:$E60)+'[1]Age distribution'!E71*SUMPRODUCT('[1]Age by Underwriting Class'!$H35:$K35,'WL Base'!$B43:$E43)</f>
        <v>6561971941.3046904</v>
      </c>
      <c r="D85" s="20">
        <f>'[1]Age distribution'!AC71*SUMPRODUCT('[1]Age by Underwriting Class'!$H35:$K35,'T20 Base'!$B60:$E60)+'[1]Age distribution'!F71*SUMPRODUCT('[1]Age by Underwriting Class'!$H35:$K35,'WL Base'!$B43:$E43)</f>
        <v>7324169319.959322</v>
      </c>
      <c r="E85" s="20">
        <f>'[1]Age distribution'!AD71*SUMPRODUCT('[1]Age by Underwriting Class'!$H35:$K35,'T20 Base'!$B60:$E60)+'[1]Age distribution'!G71*SUMPRODUCT('[1]Age by Underwriting Class'!$H35:$K35,'WL Base'!$B43:$E43)</f>
        <v>8080282094.1366434</v>
      </c>
      <c r="F85" s="20">
        <f>'[1]Age distribution'!AE71*SUMPRODUCT('[1]Age by Underwriting Class'!$H35:$K35,'T20 Base'!$B60:$E60)+'[1]Age distribution'!H71*SUMPRODUCT('[1]Age by Underwriting Class'!$H35:$K35,'WL Base'!$B43:$E43)</f>
        <v>8836944191.737505</v>
      </c>
      <c r="G85" s="20">
        <f>'[1]Age distribution'!AF71*SUMPRODUCT('[1]Age by Underwriting Class'!$H35:$K35,'T20 Base'!$B60:$E60)+'[1]Age distribution'!I71*SUMPRODUCT('[1]Age by Underwriting Class'!$H35:$K35,'WL Base'!$B43:$E43)</f>
        <v>9598565788.275835</v>
      </c>
      <c r="H85" s="20">
        <f>'[1]Age distribution'!AG71*SUMPRODUCT('[1]Age by Underwriting Class'!$H35:$K35,'T20 Base'!$B60:$E60)+'[1]Age distribution'!J71*SUMPRODUCT('[1]Age by Underwriting Class'!$H35:$K35,'WL Base'!$B43:$E43)</f>
        <v>10368214549.916168</v>
      </c>
      <c r="I85" s="20">
        <f>'[1]Age distribution'!AH71*SUMPRODUCT('[1]Age by Underwriting Class'!$H35:$K35,'T20 Base'!$B60:$E60)+'[1]Age distribution'!K71*SUMPRODUCT('[1]Age by Underwriting Class'!$H35:$K35,'WL Base'!$B43:$E43)</f>
        <v>11148103258.327728</v>
      </c>
      <c r="J85" s="20">
        <f>'[1]Age distribution'!AI71*SUMPRODUCT('[1]Age by Underwriting Class'!$H35:$K35,'T20 Base'!$B60:$E60)+'[1]Age distribution'!L71*SUMPRODUCT('[1]Age by Underwriting Class'!$H35:$K35,'WL Base'!$B43:$E43)</f>
        <v>11939876596.300896</v>
      </c>
      <c r="K85" s="20">
        <f>'[1]Age distribution'!AJ71*SUMPRODUCT('[1]Age by Underwriting Class'!$H35:$K35,'T20 Base'!$B60:$E60)+'[1]Age distribution'!M71*SUMPRODUCT('[1]Age by Underwriting Class'!$H35:$K35,'WL Base'!$B43:$E43)</f>
        <v>12744788292.758793</v>
      </c>
      <c r="L85" s="20">
        <f>'[1]Age distribution'!AK71*SUMPRODUCT('[1]Age by Underwriting Class'!$H35:$K35,'T20 Base'!$B60:$E60)+'[1]Age distribution'!N71*SUMPRODUCT('[1]Age by Underwriting Class'!$H35:$K35,'WL Base'!$B43:$E43)</f>
        <v>13563815051.073301</v>
      </c>
      <c r="M85" s="20">
        <f>'[1]Age distribution'!AL71*SUMPRODUCT('[1]Age by Underwriting Class'!$H35:$K35,'T20 Base'!$B60:$E60)+'[1]Age distribution'!O71*SUMPRODUCT('[1]Age by Underwriting Class'!$H35:$K35,'WL Base'!$B43:$E43)</f>
        <v>14397732342.638664</v>
      </c>
      <c r="N85" s="20">
        <f>'[1]Age distribution'!AM71*SUMPRODUCT('[1]Age by Underwriting Class'!$H35:$K35,'T20 Base'!$B60:$E60)+'[1]Age distribution'!P71*SUMPRODUCT('[1]Age by Underwriting Class'!$H35:$K35,'WL Base'!$B43:$E43)</f>
        <v>15247166304.103764</v>
      </c>
      <c r="O85" s="20">
        <f>'[1]Age distribution'!AN71*SUMPRODUCT('[1]Age by Underwriting Class'!$H35:$K35,'T20 Base'!$B60:$E60)+'[1]Age distribution'!Q71*SUMPRODUCT('[1]Age by Underwriting Class'!$H35:$K35,'WL Base'!$B43:$E43)</f>
        <v>16112630165.951357</v>
      </c>
      <c r="P85" s="20">
        <f>'[1]Age distribution'!AO71*SUMPRODUCT('[1]Age by Underwriting Class'!$H35:$K35,'T20 Base'!$B60:$E60)+'[1]Age distribution'!R71*SUMPRODUCT('[1]Age by Underwriting Class'!$H35:$K35,'WL Base'!$B43:$E43)</f>
        <v>16994550382.600372</v>
      </c>
      <c r="Q85" s="20">
        <f>'[1]Age distribution'!AP71*SUMPRODUCT('[1]Age by Underwriting Class'!$H35:$K35,'T20 Base'!$B60:$E60)+'[1]Age distribution'!S71*SUMPRODUCT('[1]Age by Underwriting Class'!$H35:$K35,'WL Base'!$B43:$E43)</f>
        <v>17893285735.814384</v>
      </c>
      <c r="R85" s="20">
        <f>'[1]Age distribution'!AQ71*SUMPRODUCT('[1]Age by Underwriting Class'!$H35:$K35,'T20 Base'!$B60:$E60)+'[1]Age distribution'!T71*SUMPRODUCT('[1]Age by Underwriting Class'!$H35:$K35,'WL Base'!$B43:$E43)</f>
        <v>18809141538.927143</v>
      </c>
      <c r="S85" s="20">
        <f>'[1]Age distribution'!AR71*SUMPRODUCT('[1]Age by Underwriting Class'!$H35:$K35,'T20 Base'!$B60:$E60)+'[1]Age distribution'!U71*SUMPRODUCT('[1]Age by Underwriting Class'!$H35:$K35,'WL Base'!$B43:$E43)</f>
        <v>19742380358.954929</v>
      </c>
      <c r="T85" s="20">
        <f>'[1]Age distribution'!AS71*SUMPRODUCT('[1]Age by Underwriting Class'!$H35:$K35,'T20 Base'!$B60:$E60)+'[1]Age distribution'!V71*SUMPRODUCT('[1]Age by Underwriting Class'!$H35:$K35,'WL Base'!$B43:$E43)</f>
        <v>20693230220.863113</v>
      </c>
      <c r="U85" s="20">
        <f>'[1]Age distribution'!AT71*SUMPRODUCT('[1]Age by Underwriting Class'!$H35:$K35,'T20 Base'!$B60:$E60)+'[1]Age distribution'!W71*SUMPRODUCT('[1]Age by Underwriting Class'!$H35:$K35,'WL Base'!$B43:$E43)</f>
        <v>21661890962.832779</v>
      </c>
    </row>
    <row r="86" spans="1:21" x14ac:dyDescent="0.15">
      <c r="A86">
        <v>60</v>
      </c>
      <c r="B86" s="20">
        <f>'[1]Age distribution'!AA72*SUMPRODUCT('[1]Age by Underwriting Class'!$H36:$K36,'T20 Base'!$B61:$E61)+'[1]Age distribution'!D72*SUMPRODUCT('[1]Age by Underwriting Class'!$H36:$K36,'WL Base'!$B44:$E44)</f>
        <v>5942775536.6936026</v>
      </c>
      <c r="C86" s="20">
        <f>'[1]Age distribution'!AB72*SUMPRODUCT('[1]Age by Underwriting Class'!$H36:$K36,'T20 Base'!$B61:$E61)+'[1]Age distribution'!E72*SUMPRODUCT('[1]Age by Underwriting Class'!$H36:$K36,'WL Base'!$B44:$E44)</f>
        <v>6743140643.6304674</v>
      </c>
      <c r="D86" s="20">
        <f>'[1]Age distribution'!AC72*SUMPRODUCT('[1]Age by Underwriting Class'!$H36:$K36,'T20 Base'!$B61:$E61)+'[1]Age distribution'!F72*SUMPRODUCT('[1]Age by Underwriting Class'!$H36:$K36,'WL Base'!$B44:$E44)</f>
        <v>7526381438.99613</v>
      </c>
      <c r="E86" s="20">
        <f>'[1]Age distribution'!AD72*SUMPRODUCT('[1]Age by Underwriting Class'!$H36:$K36,'T20 Base'!$B61:$E61)+'[1]Age distribution'!G72*SUMPRODUCT('[1]Age by Underwriting Class'!$H36:$K36,'WL Base'!$B44:$E44)</f>
        <v>8303369640.7636538</v>
      </c>
      <c r="F86" s="20">
        <f>'[1]Age distribution'!AE72*SUMPRODUCT('[1]Age by Underwriting Class'!$H36:$K36,'T20 Base'!$B61:$E61)+'[1]Age distribution'!H72*SUMPRODUCT('[1]Age by Underwriting Class'!$H36:$K36,'WL Base'!$B44:$E44)</f>
        <v>9080922332.1597385</v>
      </c>
      <c r="G86" s="20">
        <f>'[1]Age distribution'!AF72*SUMPRODUCT('[1]Age by Underwriting Class'!$H36:$K36,'T20 Base'!$B61:$E61)+'[1]Age distribution'!I72*SUMPRODUCT('[1]Age by Underwriting Class'!$H36:$K36,'WL Base'!$B44:$E44)</f>
        <v>9863571448.7091808</v>
      </c>
      <c r="H86" s="20">
        <f>'[1]Age distribution'!AG72*SUMPRODUCT('[1]Age by Underwriting Class'!$H36:$K36,'T20 Base'!$B61:$E61)+'[1]Age distribution'!J72*SUMPRODUCT('[1]Age by Underwriting Class'!$H36:$K36,'WL Base'!$B44:$E44)</f>
        <v>10654469351.406538</v>
      </c>
      <c r="I86" s="20">
        <f>'[1]Age distribution'!AH72*SUMPRODUCT('[1]Age by Underwriting Class'!$H36:$K36,'T20 Base'!$B61:$E61)+'[1]Age distribution'!K72*SUMPRODUCT('[1]Age by Underwriting Class'!$H36:$K36,'WL Base'!$B44:$E44)</f>
        <v>11455889914.346777</v>
      </c>
      <c r="J86" s="20">
        <f>'[1]Age distribution'!AI72*SUMPRODUCT('[1]Age by Underwriting Class'!$H36:$K36,'T20 Base'!$B61:$E61)+'[1]Age distribution'!L72*SUMPRODUCT('[1]Age by Underwriting Class'!$H36:$K36,'WL Base'!$B44:$E44)</f>
        <v>12269523228.171688</v>
      </c>
      <c r="K86" s="20">
        <f>'[1]Age distribution'!AJ72*SUMPRODUCT('[1]Age by Underwriting Class'!$H36:$K36,'T20 Base'!$B61:$E61)+'[1]Age distribution'!M72*SUMPRODUCT('[1]Age by Underwriting Class'!$H36:$K36,'WL Base'!$B44:$E44)</f>
        <v>13096657635.857018</v>
      </c>
      <c r="L86" s="20">
        <f>'[1]Age distribution'!AK72*SUMPRODUCT('[1]Age by Underwriting Class'!$H36:$K36,'T20 Base'!$B61:$E61)+'[1]Age distribution'!N72*SUMPRODUCT('[1]Age by Underwriting Class'!$H36:$K36,'WL Base'!$B44:$E44)</f>
        <v>13938296806.46179</v>
      </c>
      <c r="M86" s="20">
        <f>'[1]Age distribution'!AL72*SUMPRODUCT('[1]Age by Underwriting Class'!$H36:$K36,'T20 Base'!$B61:$E61)+'[1]Age distribution'!O72*SUMPRODUCT('[1]Age by Underwriting Class'!$H36:$K36,'WL Base'!$B44:$E44)</f>
        <v>14795237621.277678</v>
      </c>
      <c r="N86" s="20">
        <f>'[1]Age distribution'!AM72*SUMPRODUCT('[1]Age by Underwriting Class'!$H36:$K36,'T20 Base'!$B61:$E61)+'[1]Age distribution'!P72*SUMPRODUCT('[1]Age by Underwriting Class'!$H36:$K36,'WL Base'!$B44:$E44)</f>
        <v>15668123503.885782</v>
      </c>
      <c r="O86" s="20">
        <f>'[1]Age distribution'!AN72*SUMPRODUCT('[1]Age by Underwriting Class'!$H36:$K36,'T20 Base'!$B61:$E61)+'[1]Age distribution'!Q72*SUMPRODUCT('[1]Age by Underwriting Class'!$H36:$K36,'WL Base'!$B44:$E44)</f>
        <v>16557481854.488171</v>
      </c>
      <c r="P86" s="20">
        <f>'[1]Age distribution'!AO72*SUMPRODUCT('[1]Age by Underwriting Class'!$H36:$K36,'T20 Base'!$B61:$E61)+'[1]Age distribution'!R72*SUMPRODUCT('[1]Age by Underwriting Class'!$H36:$K36,'WL Base'!$B44:$E44)</f>
        <v>17463750901.433067</v>
      </c>
      <c r="Q86" s="20">
        <f>'[1]Age distribution'!AP72*SUMPRODUCT('[1]Age by Underwriting Class'!$H36:$K36,'T20 Base'!$B61:$E61)+'[1]Age distribution'!S72*SUMPRODUCT('[1]Age by Underwriting Class'!$H36:$K36,'WL Base'!$B44:$E44)</f>
        <v>18387299332.047058</v>
      </c>
      <c r="R86" s="20">
        <f>'[1]Age distribution'!AQ72*SUMPRODUCT('[1]Age by Underwriting Class'!$H36:$K36,'T20 Base'!$B61:$E61)+'[1]Age distribution'!T72*SUMPRODUCT('[1]Age by Underwriting Class'!$H36:$K36,'WL Base'!$B44:$E44)</f>
        <v>19328440889.023384</v>
      </c>
      <c r="S86" s="20">
        <f>'[1]Age distribution'!AR72*SUMPRODUCT('[1]Age by Underwriting Class'!$H36:$K36,'T20 Base'!$B61:$E61)+'[1]Age distribution'!U72*SUMPRODUCT('[1]Age by Underwriting Class'!$H36:$K36,'WL Base'!$B44:$E44)</f>
        <v>20287445388.55983</v>
      </c>
      <c r="T86" s="20">
        <f>'[1]Age distribution'!AS72*SUMPRODUCT('[1]Age by Underwriting Class'!$H36:$K36,'T20 Base'!$B61:$E61)+'[1]Age distribution'!V72*SUMPRODUCT('[1]Age by Underwriting Class'!$H36:$K36,'WL Base'!$B44:$E44)</f>
        <v>21264547151.135895</v>
      </c>
      <c r="U86" s="20">
        <f>'[1]Age distribution'!AT72*SUMPRODUCT('[1]Age by Underwriting Class'!$H36:$K36,'T20 Base'!$B61:$E61)+'[1]Age distribution'!W72*SUMPRODUCT('[1]Age by Underwriting Class'!$H36:$K36,'WL Base'!$B44:$E44)</f>
        <v>22259951532.241219</v>
      </c>
    </row>
    <row r="87" spans="1:21" x14ac:dyDescent="0.15">
      <c r="A87">
        <v>61</v>
      </c>
      <c r="B87" s="20">
        <f>'[1]Age distribution'!AA73*SUMPRODUCT('[1]Age by Underwriting Class'!$H37:$K37,'T20 Base'!$B62:$E62)+'[1]Age distribution'!D73*SUMPRODUCT('[1]Age by Underwriting Class'!$H37:$K37,'WL Base'!$B45:$E45)</f>
        <v>6116473678.1865969</v>
      </c>
      <c r="C87" s="20">
        <f>'[1]Age distribution'!AB73*SUMPRODUCT('[1]Age by Underwriting Class'!$H37:$K37,'T20 Base'!$B62:$E62)+'[1]Age distribution'!E73*SUMPRODUCT('[1]Age by Underwriting Class'!$H37:$K37,'WL Base'!$B45:$E45)</f>
        <v>6940232219.8464098</v>
      </c>
      <c r="D87" s="20">
        <f>'[1]Age distribution'!AC73*SUMPRODUCT('[1]Age by Underwriting Class'!$H37:$K37,'T20 Base'!$B62:$E62)+'[1]Age distribution'!F73*SUMPRODUCT('[1]Age by Underwriting Class'!$H37:$K37,'WL Base'!$B45:$E45)</f>
        <v>7746365932.7817307</v>
      </c>
      <c r="E87" s="20">
        <f>'[1]Age distribution'!AD73*SUMPRODUCT('[1]Age by Underwriting Class'!$H37:$K37,'T20 Base'!$B62:$E62)+'[1]Age distribution'!G73*SUMPRODUCT('[1]Age by Underwriting Class'!$H37:$K37,'WL Base'!$B45:$E45)</f>
        <v>8546064298.4744587</v>
      </c>
      <c r="F87" s="20">
        <f>'[1]Age distribution'!AE73*SUMPRODUCT('[1]Age by Underwriting Class'!$H37:$K37,'T20 Base'!$B62:$E62)+'[1]Age distribution'!H73*SUMPRODUCT('[1]Age by Underwriting Class'!$H37:$K37,'WL Base'!$B45:$E45)</f>
        <v>9346343652.9548988</v>
      </c>
      <c r="G87" s="20">
        <f>'[1]Age distribution'!AF73*SUMPRODUCT('[1]Age by Underwriting Class'!$H37:$K37,'T20 Base'!$B62:$E62)+'[1]Age distribution'!I73*SUMPRODUCT('[1]Age by Underwriting Class'!$H37:$K37,'WL Base'!$B45:$E45)</f>
        <v>10151868393.216927</v>
      </c>
      <c r="H87" s="20">
        <f>'[1]Age distribution'!AG73*SUMPRODUCT('[1]Age by Underwriting Class'!$H37:$K37,'T20 Base'!$B62:$E62)+'[1]Age distribution'!J73*SUMPRODUCT('[1]Age by Underwriting Class'!$H37:$K37,'WL Base'!$B45:$E45)</f>
        <v>10965883018.893473</v>
      </c>
      <c r="I87" s="20">
        <f>'[1]Age distribution'!AH73*SUMPRODUCT('[1]Age by Underwriting Class'!$H37:$K37,'T20 Base'!$B62:$E62)+'[1]Age distribution'!K73*SUMPRODUCT('[1]Age by Underwriting Class'!$H37:$K37,'WL Base'!$B45:$E45)</f>
        <v>11790727865.903917</v>
      </c>
      <c r="J87" s="20">
        <f>'[1]Age distribution'!AI73*SUMPRODUCT('[1]Age by Underwriting Class'!$H37:$K37,'T20 Base'!$B62:$E62)+'[1]Age distribution'!L73*SUMPRODUCT('[1]Age by Underwriting Class'!$H37:$K37,'WL Base'!$B45:$E45)</f>
        <v>12628142423.626661</v>
      </c>
      <c r="K87" s="20">
        <f>'[1]Age distribution'!AJ73*SUMPRODUCT('[1]Age by Underwriting Class'!$H37:$K37,'T20 Base'!$B62:$E62)+'[1]Age distribution'!M73*SUMPRODUCT('[1]Age by Underwriting Class'!$H37:$K37,'WL Base'!$B45:$E45)</f>
        <v>13479452691.310865</v>
      </c>
      <c r="L87" s="20">
        <f>'[1]Age distribution'!AK73*SUMPRODUCT('[1]Age by Underwriting Class'!$H37:$K37,'T20 Base'!$B62:$E62)+'[1]Age distribution'!N73*SUMPRODUCT('[1]Age by Underwriting Class'!$H37:$K37,'WL Base'!$B45:$E45)</f>
        <v>14345691673.710497</v>
      </c>
      <c r="M87" s="20">
        <f>'[1]Age distribution'!AL73*SUMPRODUCT('[1]Age by Underwriting Class'!$H37:$K37,'T20 Base'!$B62:$E62)+'[1]Age distribution'!O73*SUMPRODUCT('[1]Age by Underwriting Class'!$H37:$K37,'WL Base'!$B45:$E45)</f>
        <v>15227679543.725414</v>
      </c>
      <c r="N87" s="20">
        <f>'[1]Age distribution'!AM73*SUMPRODUCT('[1]Age by Underwriting Class'!$H37:$K37,'T20 Base'!$B62:$E62)+'[1]Age distribution'!P73*SUMPRODUCT('[1]Age by Underwriting Class'!$H37:$K37,'WL Base'!$B45:$E45)</f>
        <v>16126078531.213272</v>
      </c>
      <c r="O87" s="20">
        <f>'[1]Age distribution'!AN73*SUMPRODUCT('[1]Age by Underwriting Class'!$H37:$K37,'T20 Base'!$B62:$E62)+'[1]Age distribution'!Q73*SUMPRODUCT('[1]Age by Underwriting Class'!$H37:$K37,'WL Base'!$B45:$E45)</f>
        <v>17041431451.468691</v>
      </c>
      <c r="P87" s="20">
        <f>'[1]Age distribution'!AO73*SUMPRODUCT('[1]Age by Underwriting Class'!$H37:$K37,'T20 Base'!$B62:$E62)+'[1]Age distribution'!R73*SUMPRODUCT('[1]Age by Underwriting Class'!$H37:$K37,'WL Base'!$B45:$E45)</f>
        <v>17974189341.577019</v>
      </c>
      <c r="Q87" s="20">
        <f>'[1]Age distribution'!AP73*SUMPRODUCT('[1]Age by Underwriting Class'!$H37:$K37,'T20 Base'!$B62:$E62)+'[1]Age distribution'!S73*SUMPRODUCT('[1]Age by Underwriting Class'!$H37:$K37,'WL Base'!$B45:$E45)</f>
        <v>18924731665.025417</v>
      </c>
      <c r="R87" s="20">
        <f>'[1]Age distribution'!AQ73*SUMPRODUCT('[1]Age by Underwriting Class'!$H37:$K37,'T20 Base'!$B62:$E62)+'[1]Age distribution'!T73*SUMPRODUCT('[1]Age by Underwriting Class'!$H37:$K37,'WL Base'!$B45:$E45)</f>
        <v>19893381334.721001</v>
      </c>
      <c r="S87" s="20">
        <f>'[1]Age distribution'!AR73*SUMPRODUCT('[1]Age by Underwriting Class'!$H37:$K37,'T20 Base'!$B62:$E62)+'[1]Age distribution'!U73*SUMPRODUCT('[1]Age by Underwriting Class'!$H37:$K37,'WL Base'!$B45:$E45)</f>
        <v>20880416053.171886</v>
      </c>
      <c r="T87" s="20">
        <f>'[1]Age distribution'!AS73*SUMPRODUCT('[1]Age by Underwriting Class'!$H37:$K37,'T20 Base'!$B62:$E62)+'[1]Age distribution'!V73*SUMPRODUCT('[1]Age by Underwriting Class'!$H37:$K37,'WL Base'!$B45:$E45)</f>
        <v>21886076989.68293</v>
      </c>
      <c r="U87" s="20">
        <f>'[1]Age distribution'!AT73*SUMPRODUCT('[1]Age by Underwriting Class'!$H37:$K37,'T20 Base'!$B62:$E62)+'[1]Age distribution'!W73*SUMPRODUCT('[1]Age by Underwriting Class'!$H37:$K37,'WL Base'!$B45:$E45)</f>
        <v>22910575501.967266</v>
      </c>
    </row>
    <row r="88" spans="1:21" x14ac:dyDescent="0.15">
      <c r="A88">
        <v>62</v>
      </c>
      <c r="B88" s="20">
        <f>'[1]Age distribution'!AA74*SUMPRODUCT('[1]Age by Underwriting Class'!$H38:$K38,'T20 Base'!$B63:$E63)+'[1]Age distribution'!D74*SUMPRODUCT('[1]Age by Underwriting Class'!$H38:$K38,'WL Base'!$B46:$E46)</f>
        <v>6282837225.5605698</v>
      </c>
      <c r="C88" s="20">
        <f>'[1]Age distribution'!AB74*SUMPRODUCT('[1]Age by Underwriting Class'!$H38:$K38,'T20 Base'!$B63:$E63)+'[1]Age distribution'!E74*SUMPRODUCT('[1]Age by Underwriting Class'!$H38:$K38,'WL Base'!$B46:$E46)</f>
        <v>7129001388.560483</v>
      </c>
      <c r="D88" s="20">
        <f>'[1]Age distribution'!AC74*SUMPRODUCT('[1]Age by Underwriting Class'!$H38:$K38,'T20 Base'!$B63:$E63)+'[1]Age distribution'!F74*SUMPRODUCT('[1]Age by Underwriting Class'!$H38:$K38,'WL Base'!$B46:$E46)</f>
        <v>7957061340.5671759</v>
      </c>
      <c r="E88" s="20">
        <f>'[1]Age distribution'!AD74*SUMPRODUCT('[1]Age by Underwriting Class'!$H38:$K38,'T20 Base'!$B63:$E63)+'[1]Age distribution'!G74*SUMPRODUCT('[1]Age by Underwriting Class'!$H38:$K38,'WL Base'!$B46:$E46)</f>
        <v>8778510908.659462</v>
      </c>
      <c r="F88" s="20">
        <f>'[1]Age distribution'!AE74*SUMPRODUCT('[1]Age by Underwriting Class'!$H38:$K38,'T20 Base'!$B63:$E63)+'[1]Age distribution'!H74*SUMPRODUCT('[1]Age by Underwriting Class'!$H38:$K38,'WL Base'!$B46:$E46)</f>
        <v>9600557268.0035591</v>
      </c>
      <c r="G88" s="20">
        <f>'[1]Age distribution'!AF74*SUMPRODUCT('[1]Age by Underwriting Class'!$H38:$K38,'T20 Base'!$B63:$E63)+'[1]Age distribution'!I74*SUMPRODUCT('[1]Age by Underwriting Class'!$H38:$K38,'WL Base'!$B46:$E46)</f>
        <v>10427991683.731928</v>
      </c>
      <c r="H88" s="20">
        <f>'[1]Age distribution'!AG74*SUMPRODUCT('[1]Age by Underwriting Class'!$H38:$K38,'T20 Base'!$B63:$E63)+'[1]Age distribution'!J74*SUMPRODUCT('[1]Age by Underwriting Class'!$H38:$K38,'WL Base'!$B46:$E46)</f>
        <v>11264146903.461025</v>
      </c>
      <c r="I88" s="20">
        <f>'[1]Age distribution'!AH74*SUMPRODUCT('[1]Age by Underwriting Class'!$H38:$K38,'T20 Base'!$B63:$E63)+'[1]Age distribution'!K74*SUMPRODUCT('[1]Age by Underwriting Class'!$H38:$K38,'WL Base'!$B46:$E46)</f>
        <v>12111426918.511381</v>
      </c>
      <c r="J88" s="20">
        <f>'[1]Age distribution'!AI74*SUMPRODUCT('[1]Age by Underwriting Class'!$H38:$K38,'T20 Base'!$B63:$E63)+'[1]Age distribution'!L74*SUMPRODUCT('[1]Age by Underwriting Class'!$H38:$K38,'WL Base'!$B46:$E46)</f>
        <v>12971618531.082281</v>
      </c>
      <c r="K88" s="20">
        <f>'[1]Age distribution'!AJ74*SUMPRODUCT('[1]Age by Underwriting Class'!$H38:$K38,'T20 Base'!$B63:$E63)+'[1]Age distribution'!M74*SUMPRODUCT('[1]Age by Underwriting Class'!$H38:$K38,'WL Base'!$B46:$E46)</f>
        <v>13846083806.618954</v>
      </c>
      <c r="L88" s="20">
        <f>'[1]Age distribution'!AK74*SUMPRODUCT('[1]Age by Underwriting Class'!$H38:$K38,'T20 Base'!$B63:$E63)+'[1]Age distribution'!N74*SUMPRODUCT('[1]Age by Underwriting Class'!$H38:$K38,'WL Base'!$B46:$E46)</f>
        <v>14735883846.83848</v>
      </c>
      <c r="M88" s="20">
        <f>'[1]Age distribution'!AL74*SUMPRODUCT('[1]Age by Underwriting Class'!$H38:$K38,'T20 Base'!$B63:$E63)+'[1]Age distribution'!O74*SUMPRODUCT('[1]Age by Underwriting Class'!$H38:$K38,'WL Base'!$B46:$E46)</f>
        <v>15641861132.735264</v>
      </c>
      <c r="N88" s="20">
        <f>'[1]Age distribution'!AM74*SUMPRODUCT('[1]Age by Underwriting Class'!$H38:$K38,'T20 Base'!$B63:$E63)+'[1]Age distribution'!P74*SUMPRODUCT('[1]Age by Underwriting Class'!$H38:$K38,'WL Base'!$B46:$E46)</f>
        <v>16564695906.327898</v>
      </c>
      <c r="O88" s="20">
        <f>'[1]Age distribution'!AN74*SUMPRODUCT('[1]Age by Underwriting Class'!$H38:$K38,'T20 Base'!$B63:$E63)+'[1]Age distribution'!Q74*SUMPRODUCT('[1]Age by Underwriting Class'!$H38:$K38,'WL Base'!$B46:$E46)</f>
        <v>17504945747.084408</v>
      </c>
      <c r="P88" s="20">
        <f>'[1]Age distribution'!AO74*SUMPRODUCT('[1]Age by Underwriting Class'!$H38:$K38,'T20 Base'!$B63:$E63)+'[1]Age distribution'!R74*SUMPRODUCT('[1]Age by Underwriting Class'!$H38:$K38,'WL Base'!$B46:$E46)</f>
        <v>18463073959.964317</v>
      </c>
      <c r="Q88" s="20">
        <f>'[1]Age distribution'!AP74*SUMPRODUCT('[1]Age by Underwriting Class'!$H38:$K38,'T20 Base'!$B63:$E63)+'[1]Age distribution'!S74*SUMPRODUCT('[1]Age by Underwriting Class'!$H38:$K38,'WL Base'!$B46:$E46)</f>
        <v>19439470329.580189</v>
      </c>
      <c r="R88" s="20">
        <f>'[1]Age distribution'!AQ74*SUMPRODUCT('[1]Age by Underwriting Class'!$H38:$K38,'T20 Base'!$B63:$E63)+'[1]Age distribution'!T74*SUMPRODUCT('[1]Age by Underwriting Class'!$H38:$K38,'WL Base'!$B46:$E46)</f>
        <v>20434466551.8307</v>
      </c>
      <c r="S88" s="20">
        <f>'[1]Age distribution'!AR74*SUMPRODUCT('[1]Age by Underwriting Class'!$H38:$K38,'T20 Base'!$B63:$E63)+'[1]Age distribution'!U74*SUMPRODUCT('[1]Age by Underwriting Class'!$H38:$K38,'WL Base'!$B46:$E46)</f>
        <v>21448347882.526215</v>
      </c>
      <c r="T88" s="20">
        <f>'[1]Age distribution'!AS74*SUMPRODUCT('[1]Age by Underwriting Class'!$H38:$K38,'T20 Base'!$B63:$E63)+'[1]Age distribution'!V74*SUMPRODUCT('[1]Age by Underwriting Class'!$H38:$K38,'WL Base'!$B46:$E46)</f>
        <v>22481362050.597805</v>
      </c>
      <c r="U88" s="20">
        <f>'[1]Age distribution'!AT74*SUMPRODUCT('[1]Age by Underwriting Class'!$H38:$K38,'T20 Base'!$B63:$E63)+'[1]Age distribution'!W74*SUMPRODUCT('[1]Age by Underwriting Class'!$H38:$K38,'WL Base'!$B46:$E46)</f>
        <v>23533726162.531628</v>
      </c>
    </row>
    <row r="89" spans="1:21" x14ac:dyDescent="0.15">
      <c r="A89">
        <v>63</v>
      </c>
      <c r="B89" s="20">
        <f>'[1]Age distribution'!AA75*SUMPRODUCT('[1]Age by Underwriting Class'!$H39:$K39,'T20 Base'!$B64:$E64)+'[1]Age distribution'!D75*SUMPRODUCT('[1]Age by Underwriting Class'!$H39:$K39,'WL Base'!$B47:$E47)</f>
        <v>6459560866.4742508</v>
      </c>
      <c r="C89" s="20">
        <f>'[1]Age distribution'!AB75*SUMPRODUCT('[1]Age by Underwriting Class'!$H39:$K39,'T20 Base'!$B64:$E64)+'[1]Age distribution'!E75*SUMPRODUCT('[1]Age by Underwriting Class'!$H39:$K39,'WL Base'!$B47:$E47)</f>
        <v>7329525934.4359636</v>
      </c>
      <c r="D89" s="20">
        <f>'[1]Age distribution'!AC75*SUMPRODUCT('[1]Age by Underwriting Class'!$H39:$K39,'T20 Base'!$B64:$E64)+'[1]Age distribution'!F75*SUMPRODUCT('[1]Age by Underwriting Class'!$H39:$K39,'WL Base'!$B47:$E47)</f>
        <v>8180877556.1707983</v>
      </c>
      <c r="E89" s="20">
        <f>'[1]Age distribution'!AD75*SUMPRODUCT('[1]Age by Underwriting Class'!$H39:$K39,'T20 Base'!$B64:$E64)+'[1]Age distribution'!G75*SUMPRODUCT('[1]Age by Underwriting Class'!$H39:$K39,'WL Base'!$B47:$E47)</f>
        <v>9025432857.1172867</v>
      </c>
      <c r="F89" s="20">
        <f>'[1]Age distribution'!AE75*SUMPRODUCT('[1]Age by Underwriting Class'!$H39:$K39,'T20 Base'!$B64:$E64)+'[1]Age distribution'!H75*SUMPRODUCT('[1]Age by Underwriting Class'!$H39:$K39,'WL Base'!$B47:$E47)</f>
        <v>9870601735.8594837</v>
      </c>
      <c r="G89" s="20">
        <f>'[1]Age distribution'!AF75*SUMPRODUCT('[1]Age by Underwriting Class'!$H39:$K39,'T20 Base'!$B64:$E64)+'[1]Age distribution'!I75*SUMPRODUCT('[1]Age by Underwriting Class'!$H39:$K39,'WL Base'!$B47:$E47)</f>
        <v>10721310226.232012</v>
      </c>
      <c r="H89" s="20">
        <f>'[1]Age distribution'!AG75*SUMPRODUCT('[1]Age by Underwriting Class'!$H39:$K39,'T20 Base'!$B64:$E64)+'[1]Age distribution'!J75*SUMPRODUCT('[1]Age by Underwriting Class'!$H39:$K39,'WL Base'!$B47:$E47)</f>
        <v>11580984819.373863</v>
      </c>
      <c r="I89" s="20">
        <f>'[1]Age distribution'!AH75*SUMPRODUCT('[1]Age by Underwriting Class'!$H39:$K39,'T20 Base'!$B64:$E64)+'[1]Age distribution'!K75*SUMPRODUCT('[1]Age by Underwriting Class'!$H39:$K39,'WL Base'!$B47:$E47)</f>
        <v>12452097126.071682</v>
      </c>
      <c r="J89" s="20">
        <f>'[1]Age distribution'!AI75*SUMPRODUCT('[1]Age by Underwriting Class'!$H39:$K39,'T20 Base'!$B64:$E64)+'[1]Age distribution'!L75*SUMPRODUCT('[1]Age by Underwriting Class'!$H39:$K39,'WL Base'!$B47:$E47)</f>
        <v>13336484207.695717</v>
      </c>
      <c r="K89" s="20">
        <f>'[1]Age distribution'!AJ75*SUMPRODUCT('[1]Age by Underwriting Class'!$H39:$K39,'T20 Base'!$B64:$E64)+'[1]Age distribution'!M75*SUMPRODUCT('[1]Age by Underwriting Class'!$H39:$K39,'WL Base'!$B47:$E47)</f>
        <v>14235546441.867052</v>
      </c>
      <c r="L89" s="20">
        <f>'[1]Age distribution'!AK75*SUMPRODUCT('[1]Age by Underwriting Class'!$H39:$K39,'T20 Base'!$B64:$E64)+'[1]Age distribution'!N75*SUMPRODUCT('[1]Age by Underwriting Class'!$H39:$K39,'WL Base'!$B47:$E47)</f>
        <v>15150374776.971092</v>
      </c>
      <c r="M89" s="20">
        <f>'[1]Age distribution'!AL75*SUMPRODUCT('[1]Age by Underwriting Class'!$H39:$K39,'T20 Base'!$B64:$E64)+'[1]Age distribution'!O75*SUMPRODUCT('[1]Age by Underwriting Class'!$H39:$K39,'WL Base'!$B47:$E47)</f>
        <v>16081835391.307041</v>
      </c>
      <c r="N89" s="20">
        <f>'[1]Age distribution'!AM75*SUMPRODUCT('[1]Age by Underwriting Class'!$H39:$K39,'T20 Base'!$B64:$E64)+'[1]Age distribution'!P75*SUMPRODUCT('[1]Age by Underwriting Class'!$H39:$K39,'WL Base'!$B47:$E47)</f>
        <v>17030627660.740496</v>
      </c>
      <c r="O89" s="20">
        <f>'[1]Age distribution'!AN75*SUMPRODUCT('[1]Age by Underwriting Class'!$H39:$K39,'T20 Base'!$B64:$E64)+'[1]Age distribution'!Q75*SUMPRODUCT('[1]Age by Underwriting Class'!$H39:$K39,'WL Base'!$B47:$E47)</f>
        <v>17997324848.334351</v>
      </c>
      <c r="P89" s="20">
        <f>'[1]Age distribution'!AO75*SUMPRODUCT('[1]Age by Underwriting Class'!$H39:$K39,'T20 Base'!$B64:$E64)+'[1]Age distribution'!R75*SUMPRODUCT('[1]Age by Underwriting Class'!$H39:$K39,'WL Base'!$B47:$E47)</f>
        <v>18982403290.889702</v>
      </c>
      <c r="Q89" s="20">
        <f>'[1]Age distribution'!AP75*SUMPRODUCT('[1]Age by Underwriting Class'!$H39:$K39,'T20 Base'!$B64:$E64)+'[1]Age distribution'!S75*SUMPRODUCT('[1]Age by Underwriting Class'!$H39:$K39,'WL Base'!$B47:$E47)</f>
        <v>19986263736.880402</v>
      </c>
      <c r="R89" s="20">
        <f>'[1]Age distribution'!AQ75*SUMPRODUCT('[1]Age by Underwriting Class'!$H39:$K39,'T20 Base'!$B64:$E64)+'[1]Age distribution'!T75*SUMPRODUCT('[1]Age by Underwriting Class'!$H39:$K39,'WL Base'!$B47:$E47)</f>
        <v>21009247212.147133</v>
      </c>
      <c r="S89" s="20">
        <f>'[1]Age distribution'!AR75*SUMPRODUCT('[1]Age by Underwriting Class'!$H39:$K39,'T20 Base'!$B64:$E64)+'[1]Age distribution'!U75*SUMPRODUCT('[1]Age by Underwriting Class'!$H39:$K39,'WL Base'!$B47:$E47)</f>
        <v>22051646996.175476</v>
      </c>
      <c r="T89" s="20">
        <f>'[1]Age distribution'!AS75*SUMPRODUCT('[1]Age by Underwriting Class'!$H39:$K39,'T20 Base'!$B64:$E64)+'[1]Age distribution'!V75*SUMPRODUCT('[1]Age by Underwriting Class'!$H39:$K39,'WL Base'!$B47:$E47)</f>
        <v>23113717786.015705</v>
      </c>
      <c r="U89" s="20">
        <f>'[1]Age distribution'!AT75*SUMPRODUCT('[1]Age by Underwriting Class'!$H39:$K39,'T20 Base'!$B64:$E64)+'[1]Age distribution'!W75*SUMPRODUCT('[1]Age by Underwriting Class'!$H39:$K39,'WL Base'!$B47:$E47)</f>
        <v>24195682794.925056</v>
      </c>
    </row>
    <row r="90" spans="1:21" x14ac:dyDescent="0.15">
      <c r="A90">
        <v>64</v>
      </c>
      <c r="B90" s="20">
        <f>'[1]Age distribution'!AA76*SUMPRODUCT('[1]Age by Underwriting Class'!$H40:$K40,'T20 Base'!$B65:$E65)+'[1]Age distribution'!D76*SUMPRODUCT('[1]Age by Underwriting Class'!$H40:$K40,'WL Base'!$B48:$E48)</f>
        <v>6630003293.4103813</v>
      </c>
      <c r="C90" s="20">
        <f>'[1]Age distribution'!AB76*SUMPRODUCT('[1]Age by Underwriting Class'!$H40:$K40,'T20 Base'!$B65:$E65)+'[1]Age distribution'!E76*SUMPRODUCT('[1]Age by Underwriting Class'!$H40:$K40,'WL Base'!$B48:$E48)</f>
        <v>7522923320.7877769</v>
      </c>
      <c r="D90" s="20">
        <f>'[1]Age distribution'!AC76*SUMPRODUCT('[1]Age by Underwriting Class'!$H40:$K40,'T20 Base'!$B65:$E65)+'[1]Age distribution'!F76*SUMPRODUCT('[1]Age by Underwriting Class'!$H40:$K40,'WL Base'!$B48:$E48)</f>
        <v>8396738766.2381849</v>
      </c>
      <c r="E90" s="20">
        <f>'[1]Age distribution'!AD76*SUMPRODUCT('[1]Age by Underwriting Class'!$H40:$K40,'T20 Base'!$B65:$E65)+'[1]Age distribution'!G76*SUMPRODUCT('[1]Age by Underwriting Class'!$H40:$K40,'WL Base'!$B48:$E48)</f>
        <v>9263578562.7023487</v>
      </c>
      <c r="F90" s="20">
        <f>'[1]Age distribution'!AE76*SUMPRODUCT('[1]Age by Underwriting Class'!$H40:$K40,'T20 Base'!$B65:$E65)+'[1]Age distribution'!H76*SUMPRODUCT('[1]Age by Underwriting Class'!$H40:$K40,'WL Base'!$B48:$E48)</f>
        <v>10131048126.869053</v>
      </c>
      <c r="G90" s="20">
        <f>'[1]Age distribution'!AF76*SUMPRODUCT('[1]Age by Underwriting Class'!$H40:$K40,'T20 Base'!$B65:$E65)+'[1]Age distribution'!I76*SUMPRODUCT('[1]Age by Underwriting Class'!$H40:$K40,'WL Base'!$B48:$E48)</f>
        <v>11004203471.247837</v>
      </c>
      <c r="H90" s="20">
        <f>'[1]Age distribution'!AG76*SUMPRODUCT('[1]Age by Underwriting Class'!$H40:$K40,'T20 Base'!$B65:$E65)+'[1]Age distribution'!J76*SUMPRODUCT('[1]Age by Underwriting Class'!$H40:$K40,'WL Base'!$B48:$E48)</f>
        <v>11886561498.613663</v>
      </c>
      <c r="I90" s="20">
        <f>'[1]Age distribution'!AH76*SUMPRODUCT('[1]Age by Underwriting Class'!$H40:$K40,'T20 Base'!$B65:$E65)+'[1]Age distribution'!K76*SUMPRODUCT('[1]Age by Underwriting Class'!$H40:$K40,'WL Base'!$B48:$E48)</f>
        <v>12780659035.849072</v>
      </c>
      <c r="J90" s="20">
        <f>'[1]Age distribution'!AI76*SUMPRODUCT('[1]Age by Underwriting Class'!$H40:$K40,'T20 Base'!$B65:$E65)+'[1]Age distribution'!L76*SUMPRODUCT('[1]Age by Underwriting Class'!$H40:$K40,'WL Base'!$B48:$E48)</f>
        <v>13688381617.154718</v>
      </c>
      <c r="K90" s="20">
        <f>'[1]Age distribution'!AJ76*SUMPRODUCT('[1]Age by Underwriting Class'!$H40:$K40,'T20 Base'!$B65:$E65)+'[1]Age distribution'!M76*SUMPRODUCT('[1]Age by Underwriting Class'!$H40:$K40,'WL Base'!$B48:$E48)</f>
        <v>14611166570.614</v>
      </c>
      <c r="L90" s="20">
        <f>'[1]Age distribution'!AK76*SUMPRODUCT('[1]Age by Underwriting Class'!$H40:$K40,'T20 Base'!$B65:$E65)+'[1]Age distribution'!N76*SUMPRODUCT('[1]Age by Underwriting Class'!$H40:$K40,'WL Base'!$B48:$E48)</f>
        <v>15550133630.453085</v>
      </c>
      <c r="M90" s="20">
        <f>'[1]Age distribution'!AL76*SUMPRODUCT('[1]Age by Underwriting Class'!$H40:$K40,'T20 Base'!$B65:$E65)+'[1]Age distribution'!O76*SUMPRODUCT('[1]Age by Underwriting Class'!$H40:$K40,'WL Base'!$B48:$E48)</f>
        <v>16506171830.012638</v>
      </c>
      <c r="N90" s="20">
        <f>'[1]Age distribution'!AM76*SUMPRODUCT('[1]Age by Underwriting Class'!$H40:$K40,'T20 Base'!$B65:$E65)+'[1]Age distribution'!P76*SUMPRODUCT('[1]Age by Underwriting Class'!$H40:$K40,'WL Base'!$B48:$E48)</f>
        <v>17479998998.938999</v>
      </c>
      <c r="O90" s="20">
        <f>'[1]Age distribution'!AN76*SUMPRODUCT('[1]Age by Underwriting Class'!$H40:$K40,'T20 Base'!$B65:$E65)+'[1]Age distribution'!Q76*SUMPRODUCT('[1]Age by Underwriting Class'!$H40:$K40,'WL Base'!$B48:$E48)</f>
        <v>18472203526.454517</v>
      </c>
      <c r="P90" s="20">
        <f>'[1]Age distribution'!AO76*SUMPRODUCT('[1]Age by Underwriting Class'!$H40:$K40,'T20 Base'!$B65:$E65)+'[1]Age distribution'!R76*SUMPRODUCT('[1]Age by Underwriting Class'!$H40:$K40,'WL Base'!$B48:$E48)</f>
        <v>19483274318.016594</v>
      </c>
      <c r="Q90" s="20">
        <f>'[1]Age distribution'!AP76*SUMPRODUCT('[1]Age by Underwriting Class'!$H40:$K40,'T20 Base'!$B65:$E65)+'[1]Age distribution'!S76*SUMPRODUCT('[1]Age by Underwriting Class'!$H40:$K40,'WL Base'!$B48:$E48)</f>
        <v>20513622696.276478</v>
      </c>
      <c r="R90" s="20">
        <f>'[1]Age distribution'!AQ76*SUMPRODUCT('[1]Age by Underwriting Class'!$H40:$K40,'T20 Base'!$B65:$E65)+'[1]Age distribution'!T76*SUMPRODUCT('[1]Age by Underwriting Class'!$H40:$K40,'WL Base'!$B48:$E48)</f>
        <v>21563598685.406643</v>
      </c>
      <c r="S90" s="20">
        <f>'[1]Age distribution'!AR76*SUMPRODUCT('[1]Age by Underwriting Class'!$H40:$K40,'T20 Base'!$B65:$E65)+'[1]Age distribution'!U76*SUMPRODUCT('[1]Age by Underwriting Class'!$H40:$K40,'WL Base'!$B48:$E48)</f>
        <v>22633503303.385792</v>
      </c>
      <c r="T90" s="20">
        <f>'[1]Age distribution'!AS76*SUMPRODUCT('[1]Age by Underwriting Class'!$H40:$K40,'T20 Base'!$B65:$E65)+'[1]Age distribution'!V76*SUMPRODUCT('[1]Age by Underwriting Class'!$H40:$K40,'WL Base'!$B48:$E48)</f>
        <v>23723597967.71846</v>
      </c>
      <c r="U90" s="20">
        <f>'[1]Age distribution'!AT76*SUMPRODUCT('[1]Age by Underwriting Class'!$H40:$K40,'T20 Base'!$B65:$E65)+'[1]Age distribution'!W76*SUMPRODUCT('[1]Age by Underwriting Class'!$H40:$K40,'WL Base'!$B48:$E48)</f>
        <v>24834111781.382576</v>
      </c>
    </row>
    <row r="91" spans="1:21" x14ac:dyDescent="0.15">
      <c r="A91">
        <v>65</v>
      </c>
      <c r="B91" s="20">
        <f>'[1]Age distribution'!AA77*SUMPRODUCT('[1]Age by Underwriting Class'!$H41:$K41,'T20 Base'!$B66:$E66)+'[1]Age distribution'!D77*SUMPRODUCT('[1]Age by Underwriting Class'!$H41:$K41,'WL Base'!$B49:$E49)</f>
        <v>6812561102.7022963</v>
      </c>
      <c r="C91" s="20">
        <f>'[1]Age distribution'!AB77*SUMPRODUCT('[1]Age by Underwriting Class'!$H41:$K41,'T20 Base'!$B66:$E66)+'[1]Age distribution'!E77*SUMPRODUCT('[1]Age by Underwriting Class'!$H41:$K41,'WL Base'!$B49:$E49)</f>
        <v>7730067773.0807467</v>
      </c>
      <c r="D91" s="20">
        <f>'[1]Age distribution'!AC77*SUMPRODUCT('[1]Age by Underwriting Class'!$H41:$K41,'T20 Base'!$B66:$E66)+'[1]Age distribution'!F77*SUMPRODUCT('[1]Age by Underwriting Class'!$H41:$K41,'WL Base'!$B49:$E49)</f>
        <v>8627943814.9422321</v>
      </c>
      <c r="E91" s="20">
        <f>'[1]Age distribution'!AD77*SUMPRODUCT('[1]Age by Underwriting Class'!$H41:$K41,'T20 Base'!$B66:$E66)+'[1]Age distribution'!G77*SUMPRODUCT('[1]Age by Underwriting Class'!$H41:$K41,'WL Base'!$B49:$E49)</f>
        <v>9518652132.619173</v>
      </c>
      <c r="F91" s="20">
        <f>'[1]Age distribution'!AE77*SUMPRODUCT('[1]Age by Underwriting Class'!$H41:$K41,'T20 Base'!$B66:$E66)+'[1]Age distribution'!H77*SUMPRODUCT('[1]Age by Underwriting Class'!$H41:$K41,'WL Base'!$B49:$E49)</f>
        <v>10410007558.715855</v>
      </c>
      <c r="G91" s="20">
        <f>'[1]Age distribution'!AF77*SUMPRODUCT('[1]Age by Underwriting Class'!$H41:$K41,'T20 Base'!$B66:$E66)+'[1]Age distribution'!I77*SUMPRODUCT('[1]Age by Underwriting Class'!$H41:$K41,'WL Base'!$B49:$E49)</f>
        <v>11307205323.556141</v>
      </c>
      <c r="H91" s="20">
        <f>'[1]Age distribution'!AG77*SUMPRODUCT('[1]Age by Underwriting Class'!$H41:$K41,'T20 Base'!$B66:$E66)+'[1]Age distribution'!J77*SUMPRODUCT('[1]Age by Underwriting Class'!$H41:$K41,'WL Base'!$B49:$E49)</f>
        <v>12213859168.187569</v>
      </c>
      <c r="I91" s="20">
        <f>'[1]Age distribution'!AH77*SUMPRODUCT('[1]Age by Underwriting Class'!$H41:$K41,'T20 Base'!$B66:$E66)+'[1]Age distribution'!K77*SUMPRODUCT('[1]Age by Underwriting Class'!$H41:$K41,'WL Base'!$B49:$E49)</f>
        <v>13132575771.276718</v>
      </c>
      <c r="J91" s="20">
        <f>'[1]Age distribution'!AI77*SUMPRODUCT('[1]Age by Underwriting Class'!$H41:$K41,'T20 Base'!$B66:$E66)+'[1]Age distribution'!L77*SUMPRODUCT('[1]Age by Underwriting Class'!$H41:$K41,'WL Base'!$B49:$E49)</f>
        <v>14065292585.398609</v>
      </c>
      <c r="K91" s="20">
        <f>'[1]Age distribution'!AJ77*SUMPRODUCT('[1]Age by Underwriting Class'!$H41:$K41,'T20 Base'!$B66:$E66)+'[1]Age distribution'!M77*SUMPRODUCT('[1]Age by Underwriting Class'!$H41:$K41,'WL Base'!$B49:$E49)</f>
        <v>15013486515.610363</v>
      </c>
      <c r="L91" s="20">
        <f>'[1]Age distribution'!AK77*SUMPRODUCT('[1]Age by Underwriting Class'!$H41:$K41,'T20 Base'!$B66:$E66)+'[1]Age distribution'!N77*SUMPRODUCT('[1]Age by Underwriting Class'!$H41:$K41,'WL Base'!$B49:$E49)</f>
        <v>15978308128.132982</v>
      </c>
      <c r="M91" s="20">
        <f>'[1]Age distribution'!AL77*SUMPRODUCT('[1]Age by Underwriting Class'!$H41:$K41,'T20 Base'!$B66:$E66)+'[1]Age distribution'!O77*SUMPRODUCT('[1]Age by Underwriting Class'!$H41:$K41,'WL Base'!$B49:$E49)</f>
        <v>16960670935.929827</v>
      </c>
      <c r="N91" s="20">
        <f>'[1]Age distribution'!AM77*SUMPRODUCT('[1]Age by Underwriting Class'!$H41:$K41,'T20 Base'!$B66:$E66)+'[1]Age distribution'!P77*SUMPRODUCT('[1]Age by Underwriting Class'!$H41:$K41,'WL Base'!$B49:$E49)</f>
        <v>17961312534.158936</v>
      </c>
      <c r="O91" s="20">
        <f>'[1]Age distribution'!AN77*SUMPRODUCT('[1]Age by Underwriting Class'!$H41:$K41,'T20 Base'!$B66:$E66)+'[1]Age distribution'!Q77*SUMPRODUCT('[1]Age by Underwriting Class'!$H41:$K41,'WL Base'!$B49:$E49)</f>
        <v>18980837513.399235</v>
      </c>
      <c r="P91" s="20">
        <f>'[1]Age distribution'!AO77*SUMPRODUCT('[1]Age by Underwriting Class'!$H41:$K41,'T20 Base'!$B66:$E66)+'[1]Age distribution'!R77*SUMPRODUCT('[1]Age by Underwriting Class'!$H41:$K41,'WL Base'!$B49:$E49)</f>
        <v>20019748241.169197</v>
      </c>
      <c r="Q91" s="20">
        <f>'[1]Age distribution'!AP77*SUMPRODUCT('[1]Age by Underwriting Class'!$H41:$K41,'T20 Base'!$B66:$E66)+'[1]Age distribution'!S77*SUMPRODUCT('[1]Age by Underwriting Class'!$H41:$K41,'WL Base'!$B49:$E49)</f>
        <v>21078467365.930752</v>
      </c>
      <c r="R91" s="20">
        <f>'[1]Age distribution'!AQ77*SUMPRODUCT('[1]Age by Underwriting Class'!$H41:$K41,'T20 Base'!$B66:$E66)+'[1]Age distribution'!T77*SUMPRODUCT('[1]Age by Underwriting Class'!$H41:$K41,'WL Base'!$B49:$E49)</f>
        <v>22157354549.807266</v>
      </c>
      <c r="S91" s="20">
        <f>'[1]Age distribution'!AR77*SUMPRODUCT('[1]Age by Underwriting Class'!$H41:$K41,'T20 Base'!$B66:$E66)+'[1]Age distribution'!U77*SUMPRODUCT('[1]Age by Underwriting Class'!$H41:$K41,'WL Base'!$B49:$E49)</f>
        <v>23256719099.337841</v>
      </c>
      <c r="T91" s="20">
        <f>'[1]Age distribution'!AS77*SUMPRODUCT('[1]Age by Underwriting Class'!$H41:$K41,'T20 Base'!$B66:$E66)+'[1]Age distribution'!V77*SUMPRODUCT('[1]Age by Underwriting Class'!$H41:$K41,'WL Base'!$B49:$E49)</f>
        <v>24376829630.184353</v>
      </c>
      <c r="U91" s="20">
        <f>'[1]Age distribution'!AT77*SUMPRODUCT('[1]Age by Underwriting Class'!$H41:$K41,'T20 Base'!$B66:$E66)+'[1]Age distribution'!W77*SUMPRODUCT('[1]Age by Underwriting Class'!$H41:$K41,'WL Base'!$B49:$E49)</f>
        <v>25517921553.698345</v>
      </c>
    </row>
    <row r="92" spans="1:21" x14ac:dyDescent="0.15">
      <c r="A92" s="18" t="s">
        <v>4</v>
      </c>
      <c r="B92" s="23">
        <f t="shared" ref="B92:U92" si="1">SUM(B51:B91)</f>
        <v>141248291314.25043</v>
      </c>
      <c r="C92" s="23">
        <f t="shared" si="1"/>
        <v>160099827994.92621</v>
      </c>
      <c r="D92" s="23">
        <f t="shared" si="1"/>
        <v>178553382226.74136</v>
      </c>
      <c r="E92" s="23">
        <f t="shared" si="1"/>
        <v>196863389439.05011</v>
      </c>
      <c r="F92" s="23">
        <f t="shared" si="1"/>
        <v>215189347250.98581</v>
      </c>
      <c r="G92" s="23">
        <f t="shared" si="1"/>
        <v>233637288243.08646</v>
      </c>
      <c r="H92" s="23">
        <f t="shared" si="1"/>
        <v>252280967430.00592</v>
      </c>
      <c r="I92" s="23">
        <f t="shared" si="1"/>
        <v>271173586084.53113</v>
      </c>
      <c r="J92" s="23">
        <f t="shared" si="1"/>
        <v>290354686841.61627</v>
      </c>
      <c r="K92" s="23">
        <f t="shared" si="1"/>
        <v>309854412744.90979</v>
      </c>
      <c r="L92" s="23">
        <f t="shared" si="1"/>
        <v>329696246392.4657</v>
      </c>
      <c r="M92" s="23">
        <f t="shared" si="1"/>
        <v>349898832219.81848</v>
      </c>
      <c r="N92" s="23">
        <f t="shared" si="1"/>
        <v>370477224250.20148</v>
      </c>
      <c r="O92" s="23">
        <f t="shared" si="1"/>
        <v>391443761936.39313</v>
      </c>
      <c r="P92" s="23">
        <f t="shared" si="1"/>
        <v>412808698399.24469</v>
      </c>
      <c r="Q92" s="23">
        <f t="shared" si="1"/>
        <v>434580659725.43292</v>
      </c>
      <c r="R92" s="23">
        <f t="shared" si="1"/>
        <v>456766986475.56525</v>
      </c>
      <c r="S92" s="23">
        <f t="shared" si="1"/>
        <v>479373991472.84198</v>
      </c>
      <c r="T92" s="23">
        <f t="shared" si="1"/>
        <v>502407157055.87445</v>
      </c>
      <c r="U92" s="23">
        <f t="shared" si="1"/>
        <v>525871287876.53357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9D60-CE2C-9F47-80EB-CD656884AC91}">
  <sheetPr codeName="Sheet21">
    <tabColor theme="3" tint="0.249977111117893"/>
  </sheetPr>
  <dimension ref="A1:T224"/>
  <sheetViews>
    <sheetView zoomScale="120" zoomScaleNormal="120" workbookViewId="0">
      <selection activeCell="C21" sqref="C21:Q68"/>
    </sheetView>
  </sheetViews>
  <sheetFormatPr baseColWidth="10" defaultColWidth="11.5" defaultRowHeight="13" outlineLevelRow="1" x14ac:dyDescent="0.15"/>
  <cols>
    <col min="1" max="1" width="11" bestFit="1" customWidth="1"/>
    <col min="2" max="2" width="11" customWidth="1"/>
    <col min="3" max="3" width="11.6640625" style="6" bestFit="1" customWidth="1"/>
    <col min="4" max="4" width="16" style="6" customWidth="1"/>
    <col min="5" max="5" width="13" style="6" customWidth="1"/>
    <col min="6" max="6" width="14.33203125" style="6" customWidth="1"/>
    <col min="7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20" x14ac:dyDescent="0.15">
      <c r="A1" s="18" t="s">
        <v>11</v>
      </c>
      <c r="B1" s="12"/>
      <c r="C1" s="9">
        <f>5.06%*55%*0</f>
        <v>0</v>
      </c>
      <c r="D1" s="9">
        <v>0.17499999999999999</v>
      </c>
      <c r="E1" s="10">
        <f>60%*11%*0%</f>
        <v>0</v>
      </c>
      <c r="F1" s="11">
        <f>17.5%</f>
        <v>0.17499999999999999</v>
      </c>
      <c r="T1" s="6"/>
    </row>
    <row r="2" spans="1:20" x14ac:dyDescent="0.15">
      <c r="A2" s="18" t="s">
        <v>12</v>
      </c>
      <c r="B2" s="13">
        <f>1-SUM(C2:Q2)</f>
        <v>0.68062500000000004</v>
      </c>
      <c r="C2" s="9">
        <f>C1-SUM(G2:I2,M2,N2,O2,Q2)</f>
        <v>0</v>
      </c>
      <c r="D2" s="9">
        <f>D1-SUM(G2,J2,K2,M2,N2,P2,Q2)</f>
        <v>0.144375</v>
      </c>
      <c r="E2" s="10">
        <f>E1-SUM(H2,L2,J2,M2,O2,P2,Q2)</f>
        <v>0</v>
      </c>
      <c r="F2" s="8">
        <f>F1-SUM(I2,L2,K2,N2,O2,Q2,P2)</f>
        <v>0.144375</v>
      </c>
      <c r="G2" s="10">
        <f>C1*D1</f>
        <v>0</v>
      </c>
      <c r="H2" s="10">
        <f>C1*E1</f>
        <v>0</v>
      </c>
      <c r="I2" s="10">
        <f>C1*F1</f>
        <v>0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0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</v>
      </c>
      <c r="T2" s="6"/>
    </row>
    <row r="3" spans="1:20" s="6" customFormat="1" ht="80" x14ac:dyDescent="0.2">
      <c r="A3"/>
      <c r="B3" t="s">
        <v>30</v>
      </c>
      <c r="C3" s="3" t="s">
        <v>14</v>
      </c>
      <c r="D3" s="24" t="s">
        <v>15</v>
      </c>
      <c r="E3" s="24" t="s">
        <v>16</v>
      </c>
      <c r="F3" s="2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20" s="6" customFormat="1" ht="15" hidden="1" outlineLevel="1" x14ac:dyDescent="0.2">
      <c r="A4">
        <v>1</v>
      </c>
      <c r="B4"/>
      <c r="C4" s="3"/>
      <c r="D4" s="24"/>
      <c r="E4" s="24"/>
      <c r="F4" s="2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20" s="6" customFormat="1" hidden="1" outlineLevel="1" x14ac:dyDescent="0.15">
      <c r="A5">
        <f t="shared" ref="A5:A68" si="0">A4+1</f>
        <v>2</v>
      </c>
      <c r="B5"/>
    </row>
    <row r="6" spans="1:20" s="6" customFormat="1" hidden="1" outlineLevel="1" x14ac:dyDescent="0.15">
      <c r="A6">
        <f t="shared" si="0"/>
        <v>3</v>
      </c>
      <c r="B6"/>
    </row>
    <row r="7" spans="1:20" s="6" customFormat="1" hidden="1" outlineLevel="1" x14ac:dyDescent="0.15">
      <c r="A7">
        <f t="shared" si="0"/>
        <v>4</v>
      </c>
      <c r="B7"/>
    </row>
    <row r="8" spans="1:20" s="6" customFormat="1" hidden="1" outlineLevel="1" x14ac:dyDescent="0.15">
      <c r="A8">
        <f t="shared" si="0"/>
        <v>5</v>
      </c>
      <c r="B8"/>
    </row>
    <row r="9" spans="1:20" s="6" customFormat="1" hidden="1" outlineLevel="1" x14ac:dyDescent="0.15">
      <c r="A9">
        <f t="shared" si="0"/>
        <v>6</v>
      </c>
      <c r="B9"/>
    </row>
    <row r="10" spans="1:20" s="6" customFormat="1" hidden="1" outlineLevel="1" x14ac:dyDescent="0.15">
      <c r="A10">
        <f t="shared" si="0"/>
        <v>7</v>
      </c>
      <c r="B10"/>
    </row>
    <row r="11" spans="1:20" s="6" customFormat="1" hidden="1" outlineLevel="1" x14ac:dyDescent="0.15">
      <c r="A11">
        <f t="shared" si="0"/>
        <v>8</v>
      </c>
      <c r="B11"/>
    </row>
    <row r="12" spans="1:20" s="6" customFormat="1" hidden="1" outlineLevel="1" x14ac:dyDescent="0.15">
      <c r="A12">
        <f t="shared" si="0"/>
        <v>9</v>
      </c>
      <c r="B12"/>
    </row>
    <row r="13" spans="1:20" s="6" customFormat="1" hidden="1" outlineLevel="1" x14ac:dyDescent="0.15">
      <c r="A13">
        <f t="shared" si="0"/>
        <v>10</v>
      </c>
      <c r="B13"/>
    </row>
    <row r="14" spans="1:20" s="6" customFormat="1" hidden="1" outlineLevel="1" x14ac:dyDescent="0.15">
      <c r="A14">
        <f t="shared" si="0"/>
        <v>11</v>
      </c>
      <c r="B14"/>
    </row>
    <row r="15" spans="1:20" s="6" customFormat="1" hidden="1" outlineLevel="1" x14ac:dyDescent="0.15">
      <c r="A15">
        <f t="shared" si="0"/>
        <v>12</v>
      </c>
      <c r="B15"/>
    </row>
    <row r="16" spans="1:20" s="6" customFormat="1" hidden="1" outlineLevel="1" x14ac:dyDescent="0.15">
      <c r="A16">
        <f t="shared" si="0"/>
        <v>13</v>
      </c>
      <c r="B16"/>
    </row>
    <row r="17" spans="1:19" s="6" customFormat="1" hidden="1" outlineLevel="1" x14ac:dyDescent="0.15">
      <c r="A17">
        <f t="shared" si="0"/>
        <v>14</v>
      </c>
      <c r="B17"/>
    </row>
    <row r="18" spans="1:19" s="6" customFormat="1" hidden="1" outlineLevel="1" x14ac:dyDescent="0.15">
      <c r="A18">
        <f t="shared" si="0"/>
        <v>15</v>
      </c>
      <c r="B18"/>
    </row>
    <row r="19" spans="1:19" s="6" customFormat="1" hidden="1" outlineLevel="1" x14ac:dyDescent="0.15">
      <c r="A19">
        <f t="shared" si="0"/>
        <v>16</v>
      </c>
      <c r="B19"/>
    </row>
    <row r="20" spans="1:19" s="6" customFormat="1" hidden="1" outlineLevel="1" x14ac:dyDescent="0.15">
      <c r="A20">
        <f t="shared" si="0"/>
        <v>17</v>
      </c>
      <c r="B20"/>
    </row>
    <row r="21" spans="1:19" s="6" customFormat="1" ht="15" collapsed="1" x14ac:dyDescent="0.2">
      <c r="A21">
        <f t="shared" si="0"/>
        <v>18</v>
      </c>
      <c r="B21">
        <f>'WL Base'!B2</f>
        <v>84704.524360371433</v>
      </c>
      <c r="C21" s="6">
        <v>84453.725632263231</v>
      </c>
      <c r="D21" s="6">
        <v>83879.809900005217</v>
      </c>
      <c r="E21" s="6">
        <v>82795.822717164687</v>
      </c>
      <c r="F21" s="6">
        <v>82279.993314028179</v>
      </c>
      <c r="G21" s="6">
        <v>83220.094985702031</v>
      </c>
      <c r="H21" s="6">
        <v>82366.034212981467</v>
      </c>
      <c r="I21" s="6">
        <v>81803.281382047833</v>
      </c>
      <c r="J21" s="6">
        <v>81452.130627005332</v>
      </c>
      <c r="K21" s="6">
        <v>80924.827814606178</v>
      </c>
      <c r="L21" s="6">
        <v>79907.417507346137</v>
      </c>
      <c r="M21" s="6">
        <v>81171.551046953624</v>
      </c>
      <c r="N21" s="6">
        <v>80598.626785997272</v>
      </c>
      <c r="O21" s="6">
        <v>79800.676351175061</v>
      </c>
      <c r="P21" s="6">
        <v>78597.880583534323</v>
      </c>
      <c r="Q21" s="6">
        <v>78634.044211052838</v>
      </c>
      <c r="R21" s="5">
        <f>SUMPRODUCT(B21:Q21,$B$2:$Q$2)</f>
        <v>84119.661333626194</v>
      </c>
      <c r="S21" s="6" t="b">
        <f>R21&lt;B21</f>
        <v>1</v>
      </c>
    </row>
    <row r="22" spans="1:19" s="6" customFormat="1" ht="15" x14ac:dyDescent="0.2">
      <c r="A22">
        <f t="shared" si="0"/>
        <v>19</v>
      </c>
      <c r="B22">
        <f>'WL Base'!B3</f>
        <v>88381.664344922421</v>
      </c>
      <c r="C22" s="6">
        <v>87978.071431113873</v>
      </c>
      <c r="D22" s="6">
        <v>87545.409712018401</v>
      </c>
      <c r="E22" s="6">
        <v>86450.364913506564</v>
      </c>
      <c r="F22" s="6">
        <v>85903.007212053184</v>
      </c>
      <c r="G22" s="6">
        <v>86710.012797859206</v>
      </c>
      <c r="H22" s="6">
        <v>85845.390999284064</v>
      </c>
      <c r="I22" s="6">
        <v>85252.51757736619</v>
      </c>
      <c r="J22" s="6">
        <v>85071.338227353815</v>
      </c>
      <c r="K22" s="6">
        <v>84512.38932996217</v>
      </c>
      <c r="L22" s="6">
        <v>83484.88827874219</v>
      </c>
      <c r="M22" s="6">
        <v>84617.139610402024</v>
      </c>
      <c r="N22" s="6">
        <v>84013.919083199216</v>
      </c>
      <c r="O22" s="6">
        <v>83206.277978498154</v>
      </c>
      <c r="P22" s="6">
        <v>82140.502289381257</v>
      </c>
      <c r="Q22" s="6">
        <v>82006.235142050398</v>
      </c>
      <c r="R22" s="5">
        <f t="shared" ref="R22:R68" si="1">SUMPRODUCT(B22:Q22,$B$2:$Q$2)</f>
        <v>87784.577411405757</v>
      </c>
      <c r="S22" s="6" t="b">
        <f t="shared" ref="S22:S68" si="2">R22&lt;B22</f>
        <v>1</v>
      </c>
    </row>
    <row r="23" spans="1:19" s="6" customFormat="1" ht="15" x14ac:dyDescent="0.2">
      <c r="A23">
        <f t="shared" si="0"/>
        <v>20</v>
      </c>
      <c r="B23">
        <f>'WL Base'!B4</f>
        <v>92163.532351113652</v>
      </c>
      <c r="C23" s="6">
        <v>91608.911074905714</v>
      </c>
      <c r="D23" s="6">
        <v>91315.871923179002</v>
      </c>
      <c r="E23" s="6">
        <v>90211.048073863523</v>
      </c>
      <c r="F23" s="6">
        <v>89630.458779898443</v>
      </c>
      <c r="G23" s="6">
        <v>90305.847343147238</v>
      </c>
      <c r="H23" s="6">
        <v>89431.320453906301</v>
      </c>
      <c r="I23" s="6">
        <v>88806.860650048635</v>
      </c>
      <c r="J23" s="6">
        <v>88796.239672876778</v>
      </c>
      <c r="K23" s="6">
        <v>88203.95477656291</v>
      </c>
      <c r="L23" s="6">
        <v>87167.351143147418</v>
      </c>
      <c r="M23" s="6">
        <v>88168.652857169625</v>
      </c>
      <c r="N23" s="6">
        <v>87533.678879493411</v>
      </c>
      <c r="O23" s="6">
        <v>86717.009051614732</v>
      </c>
      <c r="P23" s="6">
        <v>85787.572239741276</v>
      </c>
      <c r="Q23" s="6">
        <v>85482.98406703143</v>
      </c>
      <c r="R23" s="5">
        <f t="shared" si="1"/>
        <v>91554.176816765772</v>
      </c>
      <c r="S23" s="6" t="b">
        <f t="shared" si="2"/>
        <v>1</v>
      </c>
    </row>
    <row r="24" spans="1:19" s="6" customFormat="1" ht="15" x14ac:dyDescent="0.2">
      <c r="A24">
        <f t="shared" si="0"/>
        <v>21</v>
      </c>
      <c r="B24">
        <f>'WL Base'!B5</f>
        <v>96067.286772771491</v>
      </c>
      <c r="C24" s="6">
        <v>95358.689699426541</v>
      </c>
      <c r="D24" s="6">
        <v>95208.096326690982</v>
      </c>
      <c r="E24" s="6">
        <v>94093.826396355624</v>
      </c>
      <c r="F24" s="6">
        <v>93478.605743193271</v>
      </c>
      <c r="G24" s="6">
        <v>94019.705696540506</v>
      </c>
      <c r="H24" s="6">
        <v>93135.463271567234</v>
      </c>
      <c r="I24" s="6">
        <v>92478.132003844294</v>
      </c>
      <c r="J24" s="6">
        <v>92642.332988318682</v>
      </c>
      <c r="K24" s="6">
        <v>92015.316674263348</v>
      </c>
      <c r="L24" s="6">
        <v>90969.922510436692</v>
      </c>
      <c r="M24" s="6">
        <v>91837.458664488295</v>
      </c>
      <c r="N24" s="6">
        <v>91169.44662836162</v>
      </c>
      <c r="O24" s="6">
        <v>90343.931730597105</v>
      </c>
      <c r="P24" s="6">
        <v>89553.839154366971</v>
      </c>
      <c r="Q24" s="6">
        <v>89075.000664471736</v>
      </c>
      <c r="R24" s="5">
        <f t="shared" si="1"/>
        <v>95445.408744206463</v>
      </c>
      <c r="S24" s="6" t="b">
        <f t="shared" si="2"/>
        <v>1</v>
      </c>
    </row>
    <row r="25" spans="1:19" s="6" customFormat="1" ht="15" x14ac:dyDescent="0.2">
      <c r="A25">
        <f t="shared" si="0"/>
        <v>22</v>
      </c>
      <c r="B25">
        <f>'WL Base'!B6</f>
        <v>100099.73439354078</v>
      </c>
      <c r="C25" s="6">
        <v>99233.13939407171</v>
      </c>
      <c r="D25" s="6">
        <v>99228.812639287338</v>
      </c>
      <c r="E25" s="6">
        <v>98105.26645840233</v>
      </c>
      <c r="F25" s="6">
        <v>97454.040847554788</v>
      </c>
      <c r="G25" s="6">
        <v>97857.233783761185</v>
      </c>
      <c r="H25" s="6">
        <v>96963.361014581213</v>
      </c>
      <c r="I25" s="6">
        <v>96271.877277505206</v>
      </c>
      <c r="J25" s="6">
        <v>96616.074859064276</v>
      </c>
      <c r="K25" s="6">
        <v>95952.955665811533</v>
      </c>
      <c r="L25" s="6">
        <v>94898.93150011047</v>
      </c>
      <c r="M25" s="6">
        <v>95629.017806345684</v>
      </c>
      <c r="N25" s="6">
        <v>94926.685675256187</v>
      </c>
      <c r="O25" s="6">
        <v>94092.412700427638</v>
      </c>
      <c r="P25" s="6">
        <v>93445.52770439547</v>
      </c>
      <c r="Q25" s="6">
        <v>92787.574373690441</v>
      </c>
      <c r="R25" s="5">
        <f t="shared" si="1"/>
        <v>99465.027961032014</v>
      </c>
      <c r="S25" s="6" t="b">
        <f t="shared" si="2"/>
        <v>1</v>
      </c>
    </row>
    <row r="26" spans="1:19" s="6" customFormat="1" ht="15" x14ac:dyDescent="0.2">
      <c r="A26">
        <f t="shared" si="0"/>
        <v>23</v>
      </c>
      <c r="B26">
        <f>'WL Base'!B7</f>
        <v>104276.73911030895</v>
      </c>
      <c r="C26" s="6">
        <v>103244.13125437056</v>
      </c>
      <c r="D26" s="6">
        <v>103393.57150154695</v>
      </c>
      <c r="E26" s="6">
        <v>102260.18337565694</v>
      </c>
      <c r="F26" s="6">
        <v>101571.83902654219</v>
      </c>
      <c r="G26" s="6">
        <v>101830.01744655297</v>
      </c>
      <c r="H26" s="6">
        <v>100926.11043659857</v>
      </c>
      <c r="I26" s="6">
        <v>100199.35354129972</v>
      </c>
      <c r="J26" s="6">
        <v>100731.90322587444</v>
      </c>
      <c r="K26" s="6">
        <v>100031.5597160757</v>
      </c>
      <c r="L26" s="6">
        <v>98968.381663743217</v>
      </c>
      <c r="M26" s="6">
        <v>99554.166039310498</v>
      </c>
      <c r="N26" s="6">
        <v>98816.385464321123</v>
      </c>
      <c r="O26" s="6">
        <v>97972.986832234325</v>
      </c>
      <c r="P26" s="6">
        <v>97476.288051099007</v>
      </c>
      <c r="Q26" s="6">
        <v>96630.995094500089</v>
      </c>
      <c r="R26" s="5">
        <f t="shared" si="1"/>
        <v>103628.70321825173</v>
      </c>
      <c r="S26" s="6" t="b">
        <f t="shared" si="2"/>
        <v>1</v>
      </c>
    </row>
    <row r="27" spans="1:19" s="6" customFormat="1" ht="15" x14ac:dyDescent="0.2">
      <c r="A27">
        <f t="shared" si="0"/>
        <v>24</v>
      </c>
      <c r="B27">
        <f>'WL Base'!B8</f>
        <v>108608.75996654366</v>
      </c>
      <c r="C27" s="6">
        <v>107400.0532835436</v>
      </c>
      <c r="D27" s="6">
        <v>107712.66656777149</v>
      </c>
      <c r="E27" s="6">
        <v>106568.49061489676</v>
      </c>
      <c r="F27" s="6">
        <v>105842.02926694696</v>
      </c>
      <c r="G27" s="6">
        <v>105946.27920454703</v>
      </c>
      <c r="H27" s="6">
        <v>105031.67625138789</v>
      </c>
      <c r="I27" s="6">
        <v>104268.59185098301</v>
      </c>
      <c r="J27" s="6">
        <v>104999.5208202451</v>
      </c>
      <c r="K27" s="6">
        <v>104260.94196039134</v>
      </c>
      <c r="L27" s="6">
        <v>103187.73222812233</v>
      </c>
      <c r="M27" s="6">
        <v>103620.71529747054</v>
      </c>
      <c r="N27" s="6">
        <v>102846.42070212425</v>
      </c>
      <c r="O27" s="6">
        <v>101993.28922167362</v>
      </c>
      <c r="P27" s="6">
        <v>101655.38078463289</v>
      </c>
      <c r="Q27" s="6">
        <v>100612.7534694213</v>
      </c>
      <c r="R27" s="5">
        <f t="shared" si="1"/>
        <v>107946.78781090325</v>
      </c>
      <c r="S27" s="6" t="b">
        <f t="shared" si="2"/>
        <v>1</v>
      </c>
    </row>
    <row r="28" spans="1:19" s="6" customFormat="1" ht="15" x14ac:dyDescent="0.2">
      <c r="A28">
        <f t="shared" si="0"/>
        <v>25</v>
      </c>
      <c r="B28">
        <f>'WL Base'!B9</f>
        <v>113113.79838098571</v>
      </c>
      <c r="C28" s="6">
        <v>111714.51044111549</v>
      </c>
      <c r="D28" s="6">
        <v>112203.73949832977</v>
      </c>
      <c r="E28" s="6">
        <v>111046.97512594344</v>
      </c>
      <c r="F28" s="6">
        <v>110281.70950316644</v>
      </c>
      <c r="G28" s="6">
        <v>110219.29129394492</v>
      </c>
      <c r="H28" s="6">
        <v>109292.74774538426</v>
      </c>
      <c r="I28" s="6">
        <v>108492.48097938902</v>
      </c>
      <c r="J28" s="6">
        <v>109435.283618534</v>
      </c>
      <c r="K28" s="6">
        <v>108657.75794290526</v>
      </c>
      <c r="L28" s="6">
        <v>107572.84275466102</v>
      </c>
      <c r="M28" s="6">
        <v>107841.0506226306</v>
      </c>
      <c r="N28" s="6">
        <v>107029.36800853822</v>
      </c>
      <c r="O28" s="6">
        <v>106165.35419935251</v>
      </c>
      <c r="P28" s="6">
        <v>105998.26154217719</v>
      </c>
      <c r="Q28" s="6">
        <v>104744.59829483896</v>
      </c>
      <c r="R28" s="5">
        <f t="shared" si="1"/>
        <v>112437.05955965089</v>
      </c>
      <c r="S28" s="6" t="b">
        <f t="shared" si="2"/>
        <v>1</v>
      </c>
    </row>
    <row r="29" spans="1:19" s="6" customFormat="1" ht="15" x14ac:dyDescent="0.2">
      <c r="A29">
        <f t="shared" si="0"/>
        <v>26</v>
      </c>
      <c r="B29">
        <f>'WL Base'!B10</f>
        <v>117797.1337823012</v>
      </c>
      <c r="C29" s="6">
        <v>116192.6211473647</v>
      </c>
      <c r="D29" s="6">
        <v>116872.05011508214</v>
      </c>
      <c r="E29" s="6">
        <v>115700.86637203131</v>
      </c>
      <c r="F29" s="6">
        <v>114896.08238430966</v>
      </c>
      <c r="G29" s="6">
        <v>114654.12349394766</v>
      </c>
      <c r="H29" s="6">
        <v>113714.36321433302</v>
      </c>
      <c r="I29" s="6">
        <v>112876.03315558839</v>
      </c>
      <c r="J29" s="6">
        <v>114044.3739268387</v>
      </c>
      <c r="K29" s="6">
        <v>113227.1626263027</v>
      </c>
      <c r="L29" s="6">
        <v>112128.83961506843</v>
      </c>
      <c r="M29" s="6">
        <v>112220.16301490783</v>
      </c>
      <c r="N29" s="6">
        <v>111370.191725864</v>
      </c>
      <c r="O29" s="6">
        <v>110494.11680275155</v>
      </c>
      <c r="P29" s="6">
        <v>110510.01005226308</v>
      </c>
      <c r="Q29" s="6">
        <v>109031.41804308246</v>
      </c>
      <c r="R29" s="5">
        <f t="shared" si="1"/>
        <v>117104.78016560896</v>
      </c>
      <c r="S29" s="6" t="b">
        <f t="shared" si="2"/>
        <v>1</v>
      </c>
    </row>
    <row r="30" spans="1:19" s="6" customFormat="1" ht="15" x14ac:dyDescent="0.2">
      <c r="A30">
        <f t="shared" si="0"/>
        <v>27</v>
      </c>
      <c r="B30">
        <f>'WL Base'!B11</f>
        <v>122660.43501816355</v>
      </c>
      <c r="C30" s="6">
        <v>120837.07541291809</v>
      </c>
      <c r="D30" s="6">
        <v>121719.34576865754</v>
      </c>
      <c r="E30" s="6">
        <v>120532.12144317468</v>
      </c>
      <c r="F30" s="6">
        <v>119686.97808711872</v>
      </c>
      <c r="G30" s="6">
        <v>119253.50042240082</v>
      </c>
      <c r="H30" s="6">
        <v>118299.37966318274</v>
      </c>
      <c r="I30" s="6">
        <v>117422.0109862097</v>
      </c>
      <c r="J30" s="6">
        <v>118828.81208979888</v>
      </c>
      <c r="K30" s="6">
        <v>117971.05208024816</v>
      </c>
      <c r="L30" s="6">
        <v>116857.81398642792</v>
      </c>
      <c r="M30" s="6">
        <v>116760.9374808906</v>
      </c>
      <c r="N30" s="6">
        <v>115871.6840391333</v>
      </c>
      <c r="O30" s="6">
        <v>114982.49247568758</v>
      </c>
      <c r="P30" s="6">
        <v>115192.77367686068</v>
      </c>
      <c r="Q30" s="6">
        <v>113476.15163746964</v>
      </c>
      <c r="R30" s="5">
        <f t="shared" si="1"/>
        <v>121951.66006087288</v>
      </c>
      <c r="S30" s="6" t="b">
        <f t="shared" si="2"/>
        <v>1</v>
      </c>
    </row>
    <row r="31" spans="1:19" s="6" customFormat="1" ht="15" x14ac:dyDescent="0.2">
      <c r="A31">
        <f t="shared" si="0"/>
        <v>28</v>
      </c>
      <c r="B31">
        <f>'WL Base'!B12</f>
        <v>127686.69537729889</v>
      </c>
      <c r="C31" s="6">
        <v>125637.69167951377</v>
      </c>
      <c r="D31" s="6">
        <v>126729.18916530615</v>
      </c>
      <c r="E31" s="6">
        <v>125525.71724902303</v>
      </c>
      <c r="F31" s="6">
        <v>124638.74551292042</v>
      </c>
      <c r="G31" s="6">
        <v>124007.69896316766</v>
      </c>
      <c r="H31" s="6">
        <v>123039.03761186817</v>
      </c>
      <c r="I31" s="6">
        <v>122121.21587666019</v>
      </c>
      <c r="J31" s="6">
        <v>123774.19331045801</v>
      </c>
      <c r="K31" s="6">
        <v>122874.41208897826</v>
      </c>
      <c r="L31" s="6">
        <v>121746.06927309158</v>
      </c>
      <c r="M31" s="6">
        <v>121455.02625876728</v>
      </c>
      <c r="N31" s="6">
        <v>120525.0707028058</v>
      </c>
      <c r="O31" s="6">
        <v>119622.60431581344</v>
      </c>
      <c r="P31" s="6">
        <v>120033.42934313908</v>
      </c>
      <c r="Q31" s="6">
        <v>118071.30296771596</v>
      </c>
      <c r="R31" s="5">
        <f t="shared" si="1"/>
        <v>126961.03148056797</v>
      </c>
      <c r="S31" s="6" t="b">
        <f t="shared" si="2"/>
        <v>1</v>
      </c>
    </row>
    <row r="32" spans="1:19" s="6" customFormat="1" ht="15" x14ac:dyDescent="0.2">
      <c r="A32">
        <f t="shared" si="0"/>
        <v>29</v>
      </c>
      <c r="B32">
        <f>'WL Base'!B13</f>
        <v>132880.10803686042</v>
      </c>
      <c r="C32" s="6">
        <v>130598.76691458625</v>
      </c>
      <c r="D32" s="6">
        <v>131905.78949911267</v>
      </c>
      <c r="E32" s="6">
        <v>130685.92903332817</v>
      </c>
      <c r="F32" s="6">
        <v>129755.58634636291</v>
      </c>
      <c r="G32" s="6">
        <v>128921.00314829191</v>
      </c>
      <c r="H32" s="6">
        <v>127937.668432754</v>
      </c>
      <c r="I32" s="6">
        <v>126977.91531624147</v>
      </c>
      <c r="J32" s="6">
        <v>128884.78480922806</v>
      </c>
      <c r="K32" s="6">
        <v>127941.43705914973</v>
      </c>
      <c r="L32" s="6">
        <v>126797.8617731196</v>
      </c>
      <c r="M32" s="6">
        <v>126306.74569913711</v>
      </c>
      <c r="N32" s="6">
        <v>125334.604622944</v>
      </c>
      <c r="O32" s="6">
        <v>124418.74975889266</v>
      </c>
      <c r="P32" s="6">
        <v>125036.22331508352</v>
      </c>
      <c r="Q32" s="6">
        <v>122821.15297953879</v>
      </c>
      <c r="R32" s="5">
        <f t="shared" si="1"/>
        <v>132137.09118021512</v>
      </c>
      <c r="S32" s="6" t="b">
        <f t="shared" si="2"/>
        <v>1</v>
      </c>
    </row>
    <row r="33" spans="1:19" s="6" customFormat="1" ht="15" x14ac:dyDescent="0.2">
      <c r="A33">
        <f t="shared" si="0"/>
        <v>30</v>
      </c>
      <c r="B33">
        <f>'WL Base'!B14</f>
        <v>138245.63927434242</v>
      </c>
      <c r="C33" s="6">
        <v>135725.16448167388</v>
      </c>
      <c r="D33" s="6">
        <v>137254.11227300568</v>
      </c>
      <c r="E33" s="6">
        <v>136017.7517368671</v>
      </c>
      <c r="F33" s="6">
        <v>135042.4340046272</v>
      </c>
      <c r="G33" s="6">
        <v>133998.24871712018</v>
      </c>
      <c r="H33" s="6">
        <v>133000.1312667735</v>
      </c>
      <c r="I33" s="6">
        <v>131996.91161004265</v>
      </c>
      <c r="J33" s="6">
        <v>134165.55391052013</v>
      </c>
      <c r="K33" s="6">
        <v>133177.03316369449</v>
      </c>
      <c r="L33" s="6">
        <v>132018.1253723824</v>
      </c>
      <c r="M33" s="6">
        <v>131320.92643001486</v>
      </c>
      <c r="N33" s="6">
        <v>130305.05979601039</v>
      </c>
      <c r="O33" s="6">
        <v>129375.72500790394</v>
      </c>
      <c r="P33" s="6">
        <v>130206.06114999029</v>
      </c>
      <c r="Q33" s="6">
        <v>127730.46878044662</v>
      </c>
      <c r="R33" s="5">
        <f t="shared" si="1"/>
        <v>137484.79874057072</v>
      </c>
      <c r="S33" s="6" t="b">
        <f t="shared" si="2"/>
        <v>1</v>
      </c>
    </row>
    <row r="34" spans="1:19" s="6" customFormat="1" ht="15" x14ac:dyDescent="0.2">
      <c r="A34">
        <f t="shared" si="0"/>
        <v>31</v>
      </c>
      <c r="B34">
        <f>'WL Base'!B15</f>
        <v>143786.5479181837</v>
      </c>
      <c r="C34" s="6">
        <v>141020.58727009501</v>
      </c>
      <c r="D34" s="6">
        <v>142777.46316148204</v>
      </c>
      <c r="E34" s="6">
        <v>141521.281601728</v>
      </c>
      <c r="F34" s="6">
        <v>140502.62994341319</v>
      </c>
      <c r="G34" s="6">
        <v>139243.15239080903</v>
      </c>
      <c r="H34" s="6">
        <v>138227.91355500848</v>
      </c>
      <c r="I34" s="6">
        <v>137181.93563108789</v>
      </c>
      <c r="J34" s="6">
        <v>139616.73100635843</v>
      </c>
      <c r="K34" s="6">
        <v>138584.56971225506</v>
      </c>
      <c r="L34" s="6">
        <v>137407.24284149581</v>
      </c>
      <c r="M34" s="6">
        <v>136499.14080230624</v>
      </c>
      <c r="N34" s="6">
        <v>135440.17739162617</v>
      </c>
      <c r="O34" s="6">
        <v>134495.19819922437</v>
      </c>
      <c r="P34" s="6">
        <v>135543.44815637881</v>
      </c>
      <c r="Q34" s="6">
        <v>132800.99507172464</v>
      </c>
      <c r="R34" s="5">
        <f t="shared" si="1"/>
        <v>143007.43506627085</v>
      </c>
      <c r="S34" s="6" t="b">
        <f t="shared" si="2"/>
        <v>1</v>
      </c>
    </row>
    <row r="35" spans="1:19" s="6" customFormat="1" ht="15" x14ac:dyDescent="0.2">
      <c r="A35">
        <f t="shared" si="0"/>
        <v>32</v>
      </c>
      <c r="B35">
        <f>'WL Base'!B16</f>
        <v>149503.36784774755</v>
      </c>
      <c r="C35" s="6">
        <v>146486.83303433796</v>
      </c>
      <c r="D35" s="6">
        <v>148476.49620440957</v>
      </c>
      <c r="E35" s="6">
        <v>147200.60145987524</v>
      </c>
      <c r="F35" s="6">
        <v>146136.96885916544</v>
      </c>
      <c r="G35" s="6">
        <v>144657.59089805491</v>
      </c>
      <c r="H35" s="6">
        <v>143625.269739318</v>
      </c>
      <c r="I35" s="6">
        <v>142534.95307418439</v>
      </c>
      <c r="J35" s="6">
        <v>145242.40757678196</v>
      </c>
      <c r="K35" s="6">
        <v>144164.95444973512</v>
      </c>
      <c r="L35" s="6">
        <v>142969.31388605322</v>
      </c>
      <c r="M35" s="6">
        <v>141845.6415688894</v>
      </c>
      <c r="N35" s="6">
        <v>140741.99413519091</v>
      </c>
      <c r="O35" s="6">
        <v>139781.41843609151</v>
      </c>
      <c r="P35" s="6">
        <v>141052.48955872055</v>
      </c>
      <c r="Q35" s="6">
        <v>138036.97683172426</v>
      </c>
      <c r="R35" s="5">
        <f t="shared" si="1"/>
        <v>148705.60048994998</v>
      </c>
      <c r="S35" s="6" t="b">
        <f t="shared" si="2"/>
        <v>1</v>
      </c>
    </row>
    <row r="36" spans="1:19" s="6" customFormat="1" ht="15" x14ac:dyDescent="0.2">
      <c r="A36">
        <f t="shared" si="0"/>
        <v>33</v>
      </c>
      <c r="B36">
        <f>'WL Base'!B17</f>
        <v>155398.79423243643</v>
      </c>
      <c r="C36" s="6">
        <v>152127.2107269463</v>
      </c>
      <c r="D36" s="6">
        <v>154353.97351150424</v>
      </c>
      <c r="E36" s="6">
        <v>153058.63621584064</v>
      </c>
      <c r="F36" s="6">
        <v>151948.27678527407</v>
      </c>
      <c r="G36" s="6">
        <v>150244.90658241892</v>
      </c>
      <c r="H36" s="6">
        <v>149195.66249104682</v>
      </c>
      <c r="I36" s="6">
        <v>148059.34290099255</v>
      </c>
      <c r="J36" s="6">
        <v>151045.55795015846</v>
      </c>
      <c r="K36" s="6">
        <v>149921.06417752127</v>
      </c>
      <c r="L36" s="6">
        <v>148707.36791061427</v>
      </c>
      <c r="M36" s="6">
        <v>147363.91907687526</v>
      </c>
      <c r="N36" s="6">
        <v>146213.91754315345</v>
      </c>
      <c r="O36" s="6">
        <v>145237.90612586224</v>
      </c>
      <c r="P36" s="6">
        <v>146736.25833832548</v>
      </c>
      <c r="Q36" s="6">
        <v>143441.95770402797</v>
      </c>
      <c r="R36" s="5">
        <f t="shared" si="1"/>
        <v>154582.024301486</v>
      </c>
      <c r="S36" s="6" t="b">
        <f t="shared" si="2"/>
        <v>1</v>
      </c>
    </row>
    <row r="37" spans="1:19" s="6" customFormat="1" ht="15" x14ac:dyDescent="0.2">
      <c r="A37">
        <f t="shared" si="0"/>
        <v>34</v>
      </c>
      <c r="B37">
        <f>'WL Base'!B18</f>
        <v>161478.95114150262</v>
      </c>
      <c r="C37" s="6">
        <v>157947.47567396128</v>
      </c>
      <c r="D37" s="6">
        <v>160416.00104227499</v>
      </c>
      <c r="E37" s="6">
        <v>159101.4786391597</v>
      </c>
      <c r="F37" s="6">
        <v>157942.60104083581</v>
      </c>
      <c r="G37" s="6">
        <v>156010.81303957899</v>
      </c>
      <c r="H37" s="6">
        <v>154944.80247224661</v>
      </c>
      <c r="I37" s="6">
        <v>153760.76902493619</v>
      </c>
      <c r="J37" s="6">
        <v>157032.22647870416</v>
      </c>
      <c r="K37" s="6">
        <v>155858.89742761871</v>
      </c>
      <c r="L37" s="6">
        <v>154627.39191274749</v>
      </c>
      <c r="M37" s="6">
        <v>153059.64280417952</v>
      </c>
      <c r="N37" s="6">
        <v>151861.57001299356</v>
      </c>
      <c r="O37" s="6">
        <v>150870.28170633709</v>
      </c>
      <c r="P37" s="6">
        <v>152600.69375655954</v>
      </c>
      <c r="Q37" s="6">
        <v>149021.51714369774</v>
      </c>
      <c r="R37" s="5">
        <f t="shared" si="1"/>
        <v>160642.81303015517</v>
      </c>
      <c r="S37" s="6" t="b">
        <f t="shared" si="2"/>
        <v>1</v>
      </c>
    </row>
    <row r="38" spans="1:19" s="6" customFormat="1" ht="15" x14ac:dyDescent="0.2">
      <c r="A38">
        <f t="shared" si="0"/>
        <v>35</v>
      </c>
      <c r="B38">
        <f>'WL Base'!B19</f>
        <v>167745.47301921432</v>
      </c>
      <c r="C38" s="6">
        <v>163950.21172589259</v>
      </c>
      <c r="D38" s="6">
        <v>166664.31332269622</v>
      </c>
      <c r="E38" s="6">
        <v>165331.0995679741</v>
      </c>
      <c r="F38" s="6">
        <v>164121.78708473846</v>
      </c>
      <c r="G38" s="6">
        <v>161957.9580969596</v>
      </c>
      <c r="H38" s="6">
        <v>160875.51317842325</v>
      </c>
      <c r="I38" s="6">
        <v>159641.95103481997</v>
      </c>
      <c r="J38" s="6">
        <v>163204.47094513214</v>
      </c>
      <c r="K38" s="6">
        <v>161980.38865812073</v>
      </c>
      <c r="L38" s="6">
        <v>160731.54190338968</v>
      </c>
      <c r="M38" s="6">
        <v>158935.69194165678</v>
      </c>
      <c r="N38" s="6">
        <v>157687.7282354389</v>
      </c>
      <c r="O38" s="6">
        <v>156681.48660976367</v>
      </c>
      <c r="P38" s="6">
        <v>158648.03048336259</v>
      </c>
      <c r="Q38" s="6">
        <v>154778.64595083988</v>
      </c>
      <c r="R38" s="5">
        <f t="shared" si="1"/>
        <v>166889.65522268106</v>
      </c>
      <c r="S38" s="6" t="b">
        <f t="shared" si="2"/>
        <v>1</v>
      </c>
    </row>
    <row r="39" spans="1:19" s="6" customFormat="1" ht="15" x14ac:dyDescent="0.2">
      <c r="A39">
        <f t="shared" si="0"/>
        <v>36</v>
      </c>
      <c r="B39">
        <f>'WL Base'!B20</f>
        <v>174203.66201986873</v>
      </c>
      <c r="C39" s="6">
        <v>170140.63132080733</v>
      </c>
      <c r="D39" s="6">
        <v>173104.22173671977</v>
      </c>
      <c r="E39" s="6">
        <v>171752.85829607159</v>
      </c>
      <c r="F39" s="6">
        <v>170491.12632865671</v>
      </c>
      <c r="G39" s="6">
        <v>168091.53749453099</v>
      </c>
      <c r="H39" s="6">
        <v>166993.03331150391</v>
      </c>
      <c r="I39" s="6">
        <v>165708.06374217887</v>
      </c>
      <c r="J39" s="6">
        <v>169567.63308352695</v>
      </c>
      <c r="K39" s="6">
        <v>168290.81193995653</v>
      </c>
      <c r="L39" s="6">
        <v>167025.13774130272</v>
      </c>
      <c r="M39" s="6">
        <v>164997.28692805266</v>
      </c>
      <c r="N39" s="6">
        <v>163697.54886146355</v>
      </c>
      <c r="O39" s="6">
        <v>162676.71855122759</v>
      </c>
      <c r="P39" s="6">
        <v>164883.56948400737</v>
      </c>
      <c r="Q39" s="6">
        <v>160718.5222249662</v>
      </c>
      <c r="R39" s="5">
        <f t="shared" si="1"/>
        <v>173327.85195487307</v>
      </c>
      <c r="S39" s="6" t="b">
        <f t="shared" si="2"/>
        <v>1</v>
      </c>
    </row>
    <row r="40" spans="1:19" s="6" customFormat="1" ht="15" x14ac:dyDescent="0.2">
      <c r="A40">
        <f t="shared" si="0"/>
        <v>37</v>
      </c>
      <c r="B40">
        <f>'WL Base'!B21</f>
        <v>180855.88492671336</v>
      </c>
      <c r="C40" s="6">
        <v>176521.8541598935</v>
      </c>
      <c r="D40" s="6">
        <v>179738.17976163828</v>
      </c>
      <c r="E40" s="6">
        <v>178369.42210135728</v>
      </c>
      <c r="F40" s="6">
        <v>177053.16348761425</v>
      </c>
      <c r="G40" s="6">
        <v>174414.72461762925</v>
      </c>
      <c r="H40" s="6">
        <v>173300.69990974906</v>
      </c>
      <c r="I40" s="6">
        <v>171962.34052031481</v>
      </c>
      <c r="J40" s="6">
        <v>176124.45140169127</v>
      </c>
      <c r="K40" s="6">
        <v>174792.78505796791</v>
      </c>
      <c r="L40" s="6">
        <v>173510.99818895789</v>
      </c>
      <c r="M40" s="6">
        <v>171247.81109717622</v>
      </c>
      <c r="N40" s="6">
        <v>169894.31284149495</v>
      </c>
      <c r="O40" s="6">
        <v>168859.41234607575</v>
      </c>
      <c r="P40" s="6">
        <v>171310.19363886703</v>
      </c>
      <c r="Q40" s="6">
        <v>166844.62143947053</v>
      </c>
      <c r="R40" s="5">
        <f t="shared" si="1"/>
        <v>179959.81590225539</v>
      </c>
      <c r="S40" s="6" t="b">
        <f t="shared" si="2"/>
        <v>1</v>
      </c>
    </row>
    <row r="41" spans="1:19" s="6" customFormat="1" ht="15" x14ac:dyDescent="0.2">
      <c r="A41">
        <f t="shared" si="0"/>
        <v>38</v>
      </c>
      <c r="B41">
        <f>'WL Base'!B22</f>
        <v>187698.75662317901</v>
      </c>
      <c r="C41" s="6">
        <v>183092.80978091268</v>
      </c>
      <c r="D41" s="6">
        <v>186563.03613256424</v>
      </c>
      <c r="E41" s="6">
        <v>185178.17013896068</v>
      </c>
      <c r="F41" s="6">
        <v>183805.05038432466</v>
      </c>
      <c r="G41" s="6">
        <v>180926.63856508155</v>
      </c>
      <c r="H41" s="6">
        <v>179798.02878048245</v>
      </c>
      <c r="I41" s="6">
        <v>178404.1167214762</v>
      </c>
      <c r="J41" s="6">
        <v>182872.54547274808</v>
      </c>
      <c r="K41" s="6">
        <v>181483.7052166021</v>
      </c>
      <c r="L41" s="6">
        <v>180187.01774247995</v>
      </c>
      <c r="M41" s="6">
        <v>177686.9512675752</v>
      </c>
      <c r="N41" s="6">
        <v>176277.53012181274</v>
      </c>
      <c r="O41" s="6">
        <v>175229.4496957706</v>
      </c>
      <c r="P41" s="6">
        <v>177926.01986743696</v>
      </c>
      <c r="Q41" s="6">
        <v>173156.98249322263</v>
      </c>
      <c r="R41" s="5">
        <f t="shared" si="1"/>
        <v>186782.29718978549</v>
      </c>
      <c r="S41" s="6" t="b">
        <f t="shared" si="2"/>
        <v>1</v>
      </c>
    </row>
    <row r="42" spans="1:19" s="6" customFormat="1" ht="15" x14ac:dyDescent="0.2">
      <c r="A42">
        <f t="shared" si="0"/>
        <v>39</v>
      </c>
      <c r="B42">
        <f>'WL Base'!B23</f>
        <v>194732.90480370386</v>
      </c>
      <c r="C42" s="6">
        <v>189855.28630335725</v>
      </c>
      <c r="D42" s="6">
        <v>193579.55222885928</v>
      </c>
      <c r="E42" s="6">
        <v>192180.18785065596</v>
      </c>
      <c r="F42" s="6">
        <v>190747.70732852764</v>
      </c>
      <c r="G42" s="6">
        <v>187629.16858879593</v>
      </c>
      <c r="H42" s="6">
        <v>186487.16128732989</v>
      </c>
      <c r="I42" s="6">
        <v>185035.3962737663</v>
      </c>
      <c r="J42" s="6">
        <v>189813.12607813405</v>
      </c>
      <c r="K42" s="6">
        <v>188364.62103866093</v>
      </c>
      <c r="L42" s="6">
        <v>187054.54986836118</v>
      </c>
      <c r="M42" s="6">
        <v>184316.93877520878</v>
      </c>
      <c r="N42" s="6">
        <v>182849.29677816638</v>
      </c>
      <c r="O42" s="6">
        <v>181789.16374011751</v>
      </c>
      <c r="P42" s="6">
        <v>184732.51668560051</v>
      </c>
      <c r="Q42" s="6">
        <v>179658.02018257015</v>
      </c>
      <c r="R42" s="5">
        <f t="shared" si="1"/>
        <v>193795.99794992767</v>
      </c>
      <c r="S42" s="6" t="b">
        <f t="shared" si="2"/>
        <v>1</v>
      </c>
    </row>
    <row r="43" spans="1:19" s="6" customFormat="1" ht="15" x14ac:dyDescent="0.2">
      <c r="A43">
        <f t="shared" si="0"/>
        <v>40</v>
      </c>
      <c r="B43">
        <f>'WL Base'!B24</f>
        <v>201964.09820283946</v>
      </c>
      <c r="C43" s="6">
        <v>196814.82153100398</v>
      </c>
      <c r="D43" s="6">
        <v>200793.50371313503</v>
      </c>
      <c r="E43" s="6">
        <v>199381.31852729243</v>
      </c>
      <c r="F43" s="6">
        <v>197886.88619677949</v>
      </c>
      <c r="G43" s="6">
        <v>194527.83842086748</v>
      </c>
      <c r="H43" s="6">
        <v>193373.68965270635</v>
      </c>
      <c r="I43" s="6">
        <v>191861.68515341321</v>
      </c>
      <c r="J43" s="6">
        <v>196952.01547471929</v>
      </c>
      <c r="K43" s="6">
        <v>195441.26419794519</v>
      </c>
      <c r="L43" s="6">
        <v>194119.39119752657</v>
      </c>
      <c r="M43" s="6">
        <v>191143.34975196639</v>
      </c>
      <c r="N43" s="6">
        <v>189615.10335246802</v>
      </c>
      <c r="O43" s="6">
        <v>188544.1105209848</v>
      </c>
      <c r="P43" s="6">
        <v>191735.45898777488</v>
      </c>
      <c r="Q43" s="6">
        <v>186353.27319612735</v>
      </c>
      <c r="R43" s="5">
        <f t="shared" si="1"/>
        <v>201006.68434861361</v>
      </c>
      <c r="S43" s="6" t="b">
        <f t="shared" si="2"/>
        <v>1</v>
      </c>
    </row>
    <row r="44" spans="1:19" s="6" customFormat="1" ht="15" x14ac:dyDescent="0.2">
      <c r="A44">
        <f t="shared" si="0"/>
        <v>41</v>
      </c>
      <c r="B44">
        <f>'WL Base'!B25</f>
        <v>209397.60725249854</v>
      </c>
      <c r="C44" s="6">
        <v>203976.61443886044</v>
      </c>
      <c r="D44" s="6">
        <v>208210.18328268404</v>
      </c>
      <c r="E44" s="6">
        <v>206780.96120380177</v>
      </c>
      <c r="F44" s="6">
        <v>205227.8779272039</v>
      </c>
      <c r="G44" s="6">
        <v>201627.84732963494</v>
      </c>
      <c r="H44" s="6">
        <v>200458.50602690855</v>
      </c>
      <c r="I44" s="6">
        <v>198888.18142625078</v>
      </c>
      <c r="J44" s="6">
        <v>204288.7956114288</v>
      </c>
      <c r="K44" s="6">
        <v>202718.92337470138</v>
      </c>
      <c r="L44" s="6">
        <v>201381.3328005964</v>
      </c>
      <c r="M44" s="6">
        <v>198167.21178361686</v>
      </c>
      <c r="N44" s="6">
        <v>196580.1459507047</v>
      </c>
      <c r="O44" s="6">
        <v>195495.47182810263</v>
      </c>
      <c r="P44" s="6">
        <v>198934.80707645166</v>
      </c>
      <c r="Q44" s="6">
        <v>193244.04766989822</v>
      </c>
      <c r="R44" s="5">
        <f t="shared" si="1"/>
        <v>208419.63355175962</v>
      </c>
      <c r="S44" s="6" t="b">
        <f t="shared" si="2"/>
        <v>1</v>
      </c>
    </row>
    <row r="45" spans="1:19" s="6" customFormat="1" ht="15" x14ac:dyDescent="0.2">
      <c r="A45">
        <f t="shared" si="0"/>
        <v>42</v>
      </c>
      <c r="B45">
        <f>'WL Base'!B26</f>
        <v>217033.29784667148</v>
      </c>
      <c r="C45" s="6">
        <v>211341.86726026455</v>
      </c>
      <c r="D45" s="6">
        <v>215829.61539259923</v>
      </c>
      <c r="E45" s="6">
        <v>214384.84622756418</v>
      </c>
      <c r="F45" s="6">
        <v>212770.90208344063</v>
      </c>
      <c r="G45" s="6">
        <v>208930.52606765711</v>
      </c>
      <c r="H45" s="6">
        <v>207747.12599208602</v>
      </c>
      <c r="I45" s="6">
        <v>206116.36220655497</v>
      </c>
      <c r="J45" s="6">
        <v>211829.18532143984</v>
      </c>
      <c r="K45" s="6">
        <v>210197.97611661654</v>
      </c>
      <c r="L45" s="6">
        <v>208846.07895455064</v>
      </c>
      <c r="M45" s="6">
        <v>205394.03353651692</v>
      </c>
      <c r="N45" s="6">
        <v>203746.01975814771</v>
      </c>
      <c r="O45" s="6">
        <v>202648.74686296281</v>
      </c>
      <c r="P45" s="6">
        <v>206336.25262077258</v>
      </c>
      <c r="Q45" s="6">
        <v>200335.8341756314</v>
      </c>
      <c r="R45" s="5">
        <f t="shared" si="1"/>
        <v>216034.80107606543</v>
      </c>
      <c r="S45" s="6" t="b">
        <f t="shared" si="2"/>
        <v>1</v>
      </c>
    </row>
    <row r="46" spans="1:19" s="6" customFormat="1" ht="15" x14ac:dyDescent="0.2">
      <c r="A46">
        <f t="shared" si="0"/>
        <v>43</v>
      </c>
      <c r="B46">
        <f>'WL Base'!B27</f>
        <v>224879.11340593593</v>
      </c>
      <c r="C46" s="6">
        <v>218917.77182499014</v>
      </c>
      <c r="D46" s="6">
        <v>223659.70417749559</v>
      </c>
      <c r="E46" s="6">
        <v>222200.84488625269</v>
      </c>
      <c r="F46" s="6">
        <v>220523.77232967532</v>
      </c>
      <c r="G46" s="6">
        <v>216443.01112308181</v>
      </c>
      <c r="H46" s="6">
        <v>215246.67910086483</v>
      </c>
      <c r="I46" s="6">
        <v>213553.29886725091</v>
      </c>
      <c r="J46" s="6">
        <v>219580.98194170889</v>
      </c>
      <c r="K46" s="6">
        <v>217886.16178040055</v>
      </c>
      <c r="L46" s="6">
        <v>216521.34060487151</v>
      </c>
      <c r="M46" s="6">
        <v>212830.89108628279</v>
      </c>
      <c r="N46" s="6">
        <v>211119.74231326018</v>
      </c>
      <c r="O46" s="6">
        <v>210010.9486979529</v>
      </c>
      <c r="P46" s="6">
        <v>213947.43553863882</v>
      </c>
      <c r="Q46" s="6">
        <v>207635.59364336065</v>
      </c>
      <c r="R46" s="5">
        <f t="shared" si="1"/>
        <v>223860.09968716273</v>
      </c>
      <c r="S46" s="6" t="b">
        <f t="shared" si="2"/>
        <v>1</v>
      </c>
    </row>
    <row r="47" spans="1:19" s="6" customFormat="1" ht="15" x14ac:dyDescent="0.2">
      <c r="A47">
        <f t="shared" si="0"/>
        <v>44</v>
      </c>
      <c r="B47">
        <f>'WL Base'!B28</f>
        <v>232935.69014627708</v>
      </c>
      <c r="C47" s="6">
        <v>226706.07975950622</v>
      </c>
      <c r="D47" s="6">
        <v>231701.2284313436</v>
      </c>
      <c r="E47" s="6">
        <v>230230.02650004881</v>
      </c>
      <c r="F47" s="6">
        <v>228487.44005932685</v>
      </c>
      <c r="G47" s="6">
        <v>224167.17089343074</v>
      </c>
      <c r="H47" s="6">
        <v>222959.27014027286</v>
      </c>
      <c r="I47" s="6">
        <v>221200.99283164734</v>
      </c>
      <c r="J47" s="6">
        <v>227545.39334423124</v>
      </c>
      <c r="K47" s="6">
        <v>225784.57162939091</v>
      </c>
      <c r="L47" s="6">
        <v>224408.48398718319</v>
      </c>
      <c r="M47" s="6">
        <v>220479.99569433896</v>
      </c>
      <c r="N47" s="6">
        <v>218703.42241235936</v>
      </c>
      <c r="O47" s="6">
        <v>217584.40969358891</v>
      </c>
      <c r="P47" s="6">
        <v>221769.85026224281</v>
      </c>
      <c r="Q47" s="6">
        <v>215145.75604777166</v>
      </c>
      <c r="R47" s="5">
        <f t="shared" si="1"/>
        <v>231896.24562530048</v>
      </c>
      <c r="S47" s="6" t="b">
        <f t="shared" si="2"/>
        <v>1</v>
      </c>
    </row>
    <row r="48" spans="1:19" s="6" customFormat="1" ht="15" x14ac:dyDescent="0.2">
      <c r="A48">
        <f t="shared" si="0"/>
        <v>45</v>
      </c>
      <c r="B48">
        <f>'WL Base'!B29</f>
        <v>241206.65274739265</v>
      </c>
      <c r="C48" s="6">
        <v>234710.75769991631</v>
      </c>
      <c r="D48" s="6">
        <v>239957.88323598643</v>
      </c>
      <c r="E48" s="6">
        <v>238476.25483492995</v>
      </c>
      <c r="F48" s="6">
        <v>236665.66901261144</v>
      </c>
      <c r="G48" s="6">
        <v>232107.02253077095</v>
      </c>
      <c r="H48" s="6">
        <v>230889.06392878995</v>
      </c>
      <c r="I48" s="6">
        <v>229063.51812643561</v>
      </c>
      <c r="J48" s="6">
        <v>235726.33792196566</v>
      </c>
      <c r="K48" s="6">
        <v>233897.02479122338</v>
      </c>
      <c r="L48" s="6">
        <v>232511.48934618014</v>
      </c>
      <c r="M48" s="6">
        <v>228345.55721313838</v>
      </c>
      <c r="N48" s="6">
        <v>226501.17960485976</v>
      </c>
      <c r="O48" s="6">
        <v>225373.39019351144</v>
      </c>
      <c r="P48" s="6">
        <v>229807.52680262676</v>
      </c>
      <c r="Q48" s="6">
        <v>222870.62200639167</v>
      </c>
      <c r="R48" s="5">
        <f t="shared" si="1"/>
        <v>240146.89976631667</v>
      </c>
      <c r="S48" s="6" t="b">
        <f t="shared" si="2"/>
        <v>1</v>
      </c>
    </row>
    <row r="49" spans="1:19" s="6" customFormat="1" ht="15" x14ac:dyDescent="0.2">
      <c r="A49">
        <f t="shared" si="0"/>
        <v>46</v>
      </c>
      <c r="B49">
        <f>'WL Base'!B30</f>
        <v>249694.76876383563</v>
      </c>
      <c r="C49" s="6">
        <v>242935.11326908533</v>
      </c>
      <c r="D49" s="6">
        <v>248432.52853708016</v>
      </c>
      <c r="E49" s="6">
        <v>246942.60302251595</v>
      </c>
      <c r="F49" s="6">
        <v>245061.42013241112</v>
      </c>
      <c r="G49" s="6">
        <v>240265.94685474486</v>
      </c>
      <c r="H49" s="6">
        <v>239039.62494541644</v>
      </c>
      <c r="I49" s="6">
        <v>237144.33866684322</v>
      </c>
      <c r="J49" s="6">
        <v>244126.96958723493</v>
      </c>
      <c r="K49" s="6">
        <v>242226.56404754156</v>
      </c>
      <c r="L49" s="6">
        <v>240833.60270134656</v>
      </c>
      <c r="M49" s="6">
        <v>236431.20635170254</v>
      </c>
      <c r="N49" s="6">
        <v>234516.5447564724</v>
      </c>
      <c r="O49" s="6">
        <v>233381.59589304714</v>
      </c>
      <c r="P49" s="6">
        <v>238063.78568499727</v>
      </c>
      <c r="Q49" s="6">
        <v>230813.95749927167</v>
      </c>
      <c r="R49" s="5">
        <f t="shared" si="1"/>
        <v>248614.87935299941</v>
      </c>
      <c r="S49" s="6" t="b">
        <f t="shared" si="2"/>
        <v>1</v>
      </c>
    </row>
    <row r="50" spans="1:19" s="6" customFormat="1" ht="15" x14ac:dyDescent="0.2">
      <c r="A50">
        <f t="shared" si="0"/>
        <v>47</v>
      </c>
      <c r="B50">
        <f>'WL Base'!B31</f>
        <v>258404.31507219511</v>
      </c>
      <c r="C50" s="6">
        <v>251383.58618214057</v>
      </c>
      <c r="D50" s="6">
        <v>257129.49790394545</v>
      </c>
      <c r="E50" s="6">
        <v>255633.56016985924</v>
      </c>
      <c r="F50" s="6">
        <v>253679.07682407604</v>
      </c>
      <c r="G50" s="6">
        <v>248648.42420059026</v>
      </c>
      <c r="H50" s="6">
        <v>247415.5756030739</v>
      </c>
      <c r="I50" s="6">
        <v>245447.98050585767</v>
      </c>
      <c r="J50" s="6">
        <v>252751.81691592545</v>
      </c>
      <c r="K50" s="6">
        <v>250777.61310253249</v>
      </c>
      <c r="L50" s="6">
        <v>249379.39729935117</v>
      </c>
      <c r="M50" s="6">
        <v>244741.60159909757</v>
      </c>
      <c r="N50" s="6">
        <v>242754.08055055828</v>
      </c>
      <c r="O50" s="6">
        <v>241613.72567310592</v>
      </c>
      <c r="P50" s="6">
        <v>246543.23615297113</v>
      </c>
      <c r="Q50" s="6">
        <v>238980.49363300405</v>
      </c>
      <c r="R50" s="5">
        <f t="shared" si="1"/>
        <v>257304.48932363596</v>
      </c>
      <c r="S50" s="6" t="b">
        <f t="shared" si="2"/>
        <v>1</v>
      </c>
    </row>
    <row r="51" spans="1:19" s="6" customFormat="1" ht="15" x14ac:dyDescent="0.2">
      <c r="A51">
        <f t="shared" si="0"/>
        <v>48</v>
      </c>
      <c r="B51">
        <f>'WL Base'!B32</f>
        <v>267332.3804656454</v>
      </c>
      <c r="C51" s="6">
        <v>260055.09734240122</v>
      </c>
      <c r="D51" s="6">
        <v>266046.10886284319</v>
      </c>
      <c r="E51" s="6">
        <v>264546.91671003931</v>
      </c>
      <c r="F51" s="6">
        <v>262516.25680807256</v>
      </c>
      <c r="G51" s="6">
        <v>257253.58497820579</v>
      </c>
      <c r="H51" s="6">
        <v>256016.4346526271</v>
      </c>
      <c r="I51" s="6">
        <v>253973.81451634099</v>
      </c>
      <c r="J51" s="6">
        <v>261598.91213981624</v>
      </c>
      <c r="K51" s="6">
        <v>259548.03412501892</v>
      </c>
      <c r="L51" s="6">
        <v>258147.18347106178</v>
      </c>
      <c r="M51" s="6">
        <v>253276.4550685696</v>
      </c>
      <c r="N51" s="6">
        <v>251213.35317596179</v>
      </c>
      <c r="O51" s="6">
        <v>250069.71336524107</v>
      </c>
      <c r="P51" s="6">
        <v>255244.41483422197</v>
      </c>
      <c r="Q51" s="6">
        <v>247370.34418405977</v>
      </c>
      <c r="R51" s="5">
        <f t="shared" si="1"/>
        <v>266212.95154324709</v>
      </c>
      <c r="S51" s="6" t="b">
        <f t="shared" si="2"/>
        <v>1</v>
      </c>
    </row>
    <row r="52" spans="1:19" s="6" customFormat="1" ht="15" x14ac:dyDescent="0.2">
      <c r="A52">
        <f t="shared" si="0"/>
        <v>49</v>
      </c>
      <c r="B52">
        <f>'WL Base'!B33</f>
        <v>276476.26294494647</v>
      </c>
      <c r="C52" s="6">
        <v>268948.63374356023</v>
      </c>
      <c r="D52" s="6">
        <v>275179.88073320215</v>
      </c>
      <c r="E52" s="6">
        <v>273680.66381352546</v>
      </c>
      <c r="F52" s="6">
        <v>271570.7701429681</v>
      </c>
      <c r="G52" s="6">
        <v>266080.62306338479</v>
      </c>
      <c r="H52" s="6">
        <v>264841.78920607583</v>
      </c>
      <c r="I52" s="6">
        <v>262721.27226880571</v>
      </c>
      <c r="J52" s="6">
        <v>270666.48062824976</v>
      </c>
      <c r="K52" s="6">
        <v>268535.87419793406</v>
      </c>
      <c r="L52" s="6">
        <v>267135.45622367383</v>
      </c>
      <c r="M52" s="6">
        <v>262035.54504661821</v>
      </c>
      <c r="N52" s="6">
        <v>259893.98748690786</v>
      </c>
      <c r="O52" s="6">
        <v>258749.55668790115</v>
      </c>
      <c r="P52" s="6">
        <v>264166.0363996544</v>
      </c>
      <c r="Q52" s="6">
        <v>255983.68515831555</v>
      </c>
      <c r="R52" s="5">
        <f t="shared" si="1"/>
        <v>275337.69283446303</v>
      </c>
      <c r="S52" s="6" t="b">
        <f t="shared" si="2"/>
        <v>1</v>
      </c>
    </row>
    <row r="53" spans="1:19" s="6" customFormat="1" ht="15" x14ac:dyDescent="0.2">
      <c r="A53">
        <f t="shared" si="0"/>
        <v>50</v>
      </c>
      <c r="B53">
        <f>'WL Base'!B34</f>
        <v>285840.05122057517</v>
      </c>
      <c r="C53" s="6">
        <v>278068.35322628514</v>
      </c>
      <c r="D53" s="6">
        <v>284534.96111718693</v>
      </c>
      <c r="E53" s="6">
        <v>283039.16888604575</v>
      </c>
      <c r="F53" s="6">
        <v>280846.82034060935</v>
      </c>
      <c r="G53" s="6">
        <v>275133.74762249214</v>
      </c>
      <c r="H53" s="6">
        <v>273896.05326488108</v>
      </c>
      <c r="I53" s="6">
        <v>271694.62156544346</v>
      </c>
      <c r="J53" s="6">
        <v>279958.93275189155</v>
      </c>
      <c r="K53" s="6">
        <v>277745.38267581293</v>
      </c>
      <c r="L53" s="6">
        <v>276348.67535355949</v>
      </c>
      <c r="M53" s="6">
        <v>271023.33093459526</v>
      </c>
      <c r="N53" s="6">
        <v>268800.29891689838</v>
      </c>
      <c r="O53" s="6">
        <v>267657.76674876479</v>
      </c>
      <c r="P53" s="6">
        <v>273312.60107277572</v>
      </c>
      <c r="Q53" s="6">
        <v>264825.0695451693</v>
      </c>
      <c r="R53" s="5">
        <f t="shared" si="1"/>
        <v>284682.83190442016</v>
      </c>
      <c r="S53" s="6" t="b">
        <f t="shared" si="2"/>
        <v>1</v>
      </c>
    </row>
    <row r="54" spans="1:19" s="6" customFormat="1" ht="15" x14ac:dyDescent="0.2">
      <c r="A54">
        <f t="shared" si="0"/>
        <v>51</v>
      </c>
      <c r="B54">
        <f>'WL Base'!B35</f>
        <v>295424.61582175712</v>
      </c>
      <c r="C54" s="6">
        <v>287415.890600071</v>
      </c>
      <c r="D54" s="6">
        <v>294112.35412720573</v>
      </c>
      <c r="E54" s="6">
        <v>292611.65609152481</v>
      </c>
      <c r="F54" s="6">
        <v>290345.57730630517</v>
      </c>
      <c r="G54" s="6">
        <v>284414.72079404019</v>
      </c>
      <c r="H54" s="6">
        <v>283171.90806549438</v>
      </c>
      <c r="I54" s="6">
        <v>280895.7710076978</v>
      </c>
      <c r="J54" s="6">
        <v>289465.98191301507</v>
      </c>
      <c r="K54" s="6">
        <v>287177.86509501492</v>
      </c>
      <c r="L54" s="6">
        <v>285777.11877953383</v>
      </c>
      <c r="M54" s="6">
        <v>280232.89107717719</v>
      </c>
      <c r="N54" s="6">
        <v>277934.31541760458</v>
      </c>
      <c r="O54" s="6">
        <v>276787.87923468341</v>
      </c>
      <c r="P54" s="6">
        <v>282674.84736501024</v>
      </c>
      <c r="Q54" s="6">
        <v>273888.40555189212</v>
      </c>
      <c r="R54" s="5">
        <f t="shared" si="1"/>
        <v>294249.31511293142</v>
      </c>
      <c r="S54" s="6" t="b">
        <f t="shared" si="2"/>
        <v>1</v>
      </c>
    </row>
    <row r="55" spans="1:19" s="6" customFormat="1" ht="15" x14ac:dyDescent="0.2">
      <c r="A55">
        <f t="shared" si="0"/>
        <v>52</v>
      </c>
      <c r="B55">
        <f>'WL Base'!B36</f>
        <v>305232.9442800578</v>
      </c>
      <c r="C55" s="6">
        <v>296994.48425328569</v>
      </c>
      <c r="D55" s="6">
        <v>303915.12936806207</v>
      </c>
      <c r="E55" s="6">
        <v>302412.2541594996</v>
      </c>
      <c r="F55" s="6">
        <v>300070.20282077929</v>
      </c>
      <c r="G55" s="6">
        <v>293926.86012018385</v>
      </c>
      <c r="H55" s="6">
        <v>292681.21696043003</v>
      </c>
      <c r="I55" s="6">
        <v>290328.12931408186</v>
      </c>
      <c r="J55" s="6">
        <v>299201.51117570384</v>
      </c>
      <c r="K55" s="6">
        <v>296836.55906241474</v>
      </c>
      <c r="L55" s="6">
        <v>295434.38642307004</v>
      </c>
      <c r="M55" s="6">
        <v>289675.9123927115</v>
      </c>
      <c r="N55" s="6">
        <v>287299.52020245657</v>
      </c>
      <c r="O55" s="6">
        <v>286151.3774129799</v>
      </c>
      <c r="P55" s="6">
        <v>292266.14487878309</v>
      </c>
      <c r="Q55" s="6">
        <v>283185.01063621242</v>
      </c>
      <c r="R55" s="5">
        <f t="shared" si="1"/>
        <v>304040.17465666478</v>
      </c>
      <c r="S55" s="6" t="b">
        <f t="shared" si="2"/>
        <v>1</v>
      </c>
    </row>
    <row r="56" spans="1:19" s="6" customFormat="1" ht="15" x14ac:dyDescent="0.2">
      <c r="A56">
        <f t="shared" si="0"/>
        <v>53</v>
      </c>
      <c r="B56">
        <f>'WL Base'!B37</f>
        <v>315259.74067027075</v>
      </c>
      <c r="C56" s="6">
        <v>306800.81552907656</v>
      </c>
      <c r="D56" s="6">
        <v>313938.26083028154</v>
      </c>
      <c r="E56" s="6">
        <v>312436.39409846917</v>
      </c>
      <c r="F56" s="6">
        <v>310016.03877316444</v>
      </c>
      <c r="G56" s="6">
        <v>303667.11752352148</v>
      </c>
      <c r="H56" s="6">
        <v>302421.32419980166</v>
      </c>
      <c r="I56" s="6">
        <v>299988.96075262327</v>
      </c>
      <c r="J56" s="6">
        <v>309161.25243286858</v>
      </c>
      <c r="K56" s="6">
        <v>306717.10754497728</v>
      </c>
      <c r="L56" s="6">
        <v>305316.55813047575</v>
      </c>
      <c r="M56" s="6">
        <v>299349.99429855199</v>
      </c>
      <c r="N56" s="6">
        <v>296893.43258398108</v>
      </c>
      <c r="O56" s="6">
        <v>295746.1550266635</v>
      </c>
      <c r="P56" s="6">
        <v>302082.85803800472</v>
      </c>
      <c r="Q56" s="6">
        <v>292713.01871335576</v>
      </c>
      <c r="R56" s="5">
        <f t="shared" si="1"/>
        <v>314050.27441751549</v>
      </c>
      <c r="S56" s="6" t="b">
        <f t="shared" si="2"/>
        <v>1</v>
      </c>
    </row>
    <row r="57" spans="1:19" s="6" customFormat="1" ht="15" x14ac:dyDescent="0.2">
      <c r="A57">
        <f t="shared" si="0"/>
        <v>54</v>
      </c>
      <c r="B57">
        <f>'WL Base'!B38</f>
        <v>325499.29690355976</v>
      </c>
      <c r="C57" s="6">
        <v>316831.10212748568</v>
      </c>
      <c r="D57" s="6">
        <v>324176.31303881726</v>
      </c>
      <c r="E57" s="6">
        <v>322679.11733639019</v>
      </c>
      <c r="F57" s="6">
        <v>320178.02398588561</v>
      </c>
      <c r="G57" s="6">
        <v>313631.9901821806</v>
      </c>
      <c r="H57" s="6">
        <v>312389.14078571234</v>
      </c>
      <c r="I57" s="6">
        <v>309875.08555881464</v>
      </c>
      <c r="J57" s="6">
        <v>319340.55329662247</v>
      </c>
      <c r="K57" s="6">
        <v>316814.75609057589</v>
      </c>
      <c r="L57" s="6">
        <v>315419.33608067443</v>
      </c>
      <c r="M57" s="6">
        <v>309252.31178988807</v>
      </c>
      <c r="N57" s="6">
        <v>306713.13693693985</v>
      </c>
      <c r="O57" s="6">
        <v>305569.69199331471</v>
      </c>
      <c r="P57" s="6">
        <v>312120.97939655965</v>
      </c>
      <c r="Q57" s="6">
        <v>302470.15884878824</v>
      </c>
      <c r="R57" s="5">
        <f t="shared" si="1"/>
        <v>324274.06826820079</v>
      </c>
      <c r="S57" s="6" t="b">
        <f t="shared" si="2"/>
        <v>1</v>
      </c>
    </row>
    <row r="58" spans="1:19" s="6" customFormat="1" ht="15" x14ac:dyDescent="0.2">
      <c r="A58">
        <f t="shared" si="0"/>
        <v>55</v>
      </c>
      <c r="B58">
        <f>'WL Base'!B39</f>
        <v>335949.61724304233</v>
      </c>
      <c r="C58" s="6">
        <v>327084.37365682737</v>
      </c>
      <c r="D58" s="6">
        <v>334627.47141674004</v>
      </c>
      <c r="E58" s="6">
        <v>333138.97162206838</v>
      </c>
      <c r="F58" s="6">
        <v>330554.58696006099</v>
      </c>
      <c r="G58" s="6">
        <v>323820.70027207606</v>
      </c>
      <c r="H58" s="6">
        <v>322584.21643696027</v>
      </c>
      <c r="I58" s="6">
        <v>319985.94910900656</v>
      </c>
      <c r="J58" s="6">
        <v>329738.16046894621</v>
      </c>
      <c r="K58" s="6">
        <v>327128.13321707735</v>
      </c>
      <c r="L58" s="6">
        <v>325741.69819963607</v>
      </c>
      <c r="M58" s="6">
        <v>319382.59706456796</v>
      </c>
      <c r="N58" s="6">
        <v>316758.2616852849</v>
      </c>
      <c r="O58" s="6">
        <v>315621.93180004798</v>
      </c>
      <c r="P58" s="6">
        <v>322379.67698198376</v>
      </c>
      <c r="Q58" s="6">
        <v>312456.54765905166</v>
      </c>
      <c r="R58" s="5">
        <f t="shared" si="1"/>
        <v>334709.66699396935</v>
      </c>
      <c r="S58" s="6" t="b">
        <f t="shared" si="2"/>
        <v>1</v>
      </c>
    </row>
    <row r="59" spans="1:19" s="6" customFormat="1" ht="15" x14ac:dyDescent="0.2">
      <c r="A59">
        <f t="shared" si="0"/>
        <v>56</v>
      </c>
      <c r="B59">
        <f>'WL Base'!B40</f>
        <v>346603.05440837506</v>
      </c>
      <c r="C59" s="6">
        <v>337555.03776716103</v>
      </c>
      <c r="D59" s="6">
        <v>345284.38932033395</v>
      </c>
      <c r="E59" s="6">
        <v>343809.1654588895</v>
      </c>
      <c r="F59" s="6">
        <v>341138.80182970862</v>
      </c>
      <c r="G59" s="6">
        <v>334227.97541843494</v>
      </c>
      <c r="H59" s="6">
        <v>333001.76610600873</v>
      </c>
      <c r="I59" s="6">
        <v>330316.64984854526</v>
      </c>
      <c r="J59" s="6">
        <v>340347.62666810869</v>
      </c>
      <c r="K59" s="6">
        <v>337650.65862598276</v>
      </c>
      <c r="L59" s="6">
        <v>336277.5968093173</v>
      </c>
      <c r="M59" s="6">
        <v>329736.36817142944</v>
      </c>
      <c r="N59" s="6">
        <v>327024.20915371791</v>
      </c>
      <c r="O59" s="6">
        <v>325898.74349918752</v>
      </c>
      <c r="P59" s="6">
        <v>332853.23110063013</v>
      </c>
      <c r="Q59" s="6">
        <v>322668.34165771923</v>
      </c>
      <c r="R59" s="5">
        <f t="shared" si="1"/>
        <v>345349.60354940838</v>
      </c>
      <c r="S59" s="6" t="b">
        <f t="shared" si="2"/>
        <v>1</v>
      </c>
    </row>
    <row r="60" spans="1:19" s="6" customFormat="1" ht="15" x14ac:dyDescent="0.2">
      <c r="A60">
        <f t="shared" si="0"/>
        <v>57</v>
      </c>
      <c r="B60">
        <f>'WL Base'!B41</f>
        <v>357451.55846115196</v>
      </c>
      <c r="C60" s="6">
        <v>348237.00418683433</v>
      </c>
      <c r="D60" s="6">
        <v>356139.31650062953</v>
      </c>
      <c r="E60" s="6">
        <v>354682.52674252779</v>
      </c>
      <c r="F60" s="6">
        <v>351923.3412061347</v>
      </c>
      <c r="G60" s="6">
        <v>344848.05172849621</v>
      </c>
      <c r="H60" s="6">
        <v>343636.53821915365</v>
      </c>
      <c r="I60" s="6">
        <v>340861.80262471817</v>
      </c>
      <c r="J60" s="6">
        <v>351162.12565136928</v>
      </c>
      <c r="K60" s="6">
        <v>348375.35269836953</v>
      </c>
      <c r="L60" s="6">
        <v>347020.60772633657</v>
      </c>
      <c r="M60" s="6">
        <v>340308.68310681835</v>
      </c>
      <c r="N60" s="6">
        <v>337505.90498519776</v>
      </c>
      <c r="O60" s="6">
        <v>336395.54406389233</v>
      </c>
      <c r="P60" s="6">
        <v>343535.54804159398</v>
      </c>
      <c r="Q60" s="6">
        <v>333101.25221496006</v>
      </c>
      <c r="R60" s="5">
        <f t="shared" si="1"/>
        <v>356186.00836042321</v>
      </c>
      <c r="S60" s="6" t="b">
        <f t="shared" si="2"/>
        <v>1</v>
      </c>
    </row>
    <row r="61" spans="1:19" s="6" customFormat="1" ht="15" x14ac:dyDescent="0.2">
      <c r="A61">
        <f t="shared" si="0"/>
        <v>58</v>
      </c>
      <c r="B61">
        <f>'WL Base'!B42</f>
        <v>368500.92485376564</v>
      </c>
      <c r="C61" s="6">
        <v>359135.19787279749</v>
      </c>
      <c r="D61" s="6">
        <v>367198.03399227583</v>
      </c>
      <c r="E61" s="6">
        <v>365764.97251149011</v>
      </c>
      <c r="F61" s="6">
        <v>362913.95077305089</v>
      </c>
      <c r="G61" s="6">
        <v>355685.86124206736</v>
      </c>
      <c r="H61" s="6">
        <v>354493.62281420588</v>
      </c>
      <c r="I61" s="6">
        <v>351626.34971500444</v>
      </c>
      <c r="J61" s="6">
        <v>362187.54553431424</v>
      </c>
      <c r="K61" s="6">
        <v>359307.9348276346</v>
      </c>
      <c r="L61" s="6">
        <v>357976.58824317541</v>
      </c>
      <c r="M61" s="6">
        <v>351104.64034237957</v>
      </c>
      <c r="N61" s="6">
        <v>348208.30174932722</v>
      </c>
      <c r="O61" s="6">
        <v>347117.44349927304</v>
      </c>
      <c r="P61" s="6">
        <v>354432.46229602653</v>
      </c>
      <c r="Q61" s="6">
        <v>343760.40048113378</v>
      </c>
      <c r="R61" s="5">
        <f t="shared" si="1"/>
        <v>367224.66528318461</v>
      </c>
      <c r="S61" s="6" t="b">
        <f t="shared" si="2"/>
        <v>1</v>
      </c>
    </row>
    <row r="62" spans="1:19" s="6" customFormat="1" ht="15" x14ac:dyDescent="0.2">
      <c r="A62">
        <f t="shared" si="0"/>
        <v>59</v>
      </c>
      <c r="B62">
        <f>'WL Base'!B43</f>
        <v>379752.94553385634</v>
      </c>
      <c r="C62" s="6">
        <v>370251.27745191596</v>
      </c>
      <c r="D62" s="6">
        <v>378462.40100271197</v>
      </c>
      <c r="E62" s="6">
        <v>377058.63951384497</v>
      </c>
      <c r="F62" s="6">
        <v>374112.57741690439</v>
      </c>
      <c r="G62" s="6">
        <v>366743.15721625782</v>
      </c>
      <c r="H62" s="6">
        <v>365575.04816225613</v>
      </c>
      <c r="I62" s="6">
        <v>362612.15621223475</v>
      </c>
      <c r="J62" s="6">
        <v>373426.09457712225</v>
      </c>
      <c r="K62" s="6">
        <v>370450.42648413469</v>
      </c>
      <c r="L62" s="6">
        <v>369147.83237024274</v>
      </c>
      <c r="M62" s="6">
        <v>362126.35950716631</v>
      </c>
      <c r="N62" s="6">
        <v>359133.35810503212</v>
      </c>
      <c r="O62" s="6">
        <v>358066.66917925328</v>
      </c>
      <c r="P62" s="6">
        <v>365546.34063642169</v>
      </c>
      <c r="Q62" s="6">
        <v>354648.10381827323</v>
      </c>
      <c r="R62" s="5">
        <f t="shared" si="1"/>
        <v>378467.40537438972</v>
      </c>
      <c r="S62" s="6" t="b">
        <f t="shared" si="2"/>
        <v>1</v>
      </c>
    </row>
    <row r="63" spans="1:19" s="6" customFormat="1" ht="15" x14ac:dyDescent="0.2">
      <c r="A63">
        <f t="shared" si="0"/>
        <v>60</v>
      </c>
      <c r="B63">
        <f>'WL Base'!B44</f>
        <v>391204.07746475108</v>
      </c>
      <c r="C63" s="6">
        <v>381582.48087175417</v>
      </c>
      <c r="D63" s="6">
        <v>389929.04666676739</v>
      </c>
      <c r="E63" s="6">
        <v>388560.7330153131</v>
      </c>
      <c r="F63" s="6">
        <v>385516.09609247983</v>
      </c>
      <c r="G63" s="6">
        <v>378017.38657602941</v>
      </c>
      <c r="H63" s="6">
        <v>376878.78845106013</v>
      </c>
      <c r="I63" s="6">
        <v>373816.91374995041</v>
      </c>
      <c r="J63" s="6">
        <v>384875.17372607358</v>
      </c>
      <c r="K63" s="6">
        <v>381799.90699642454</v>
      </c>
      <c r="L63" s="6">
        <v>380531.97133831552</v>
      </c>
      <c r="M63" s="6">
        <v>373372.01047637989</v>
      </c>
      <c r="N63" s="6">
        <v>370278.96824845864</v>
      </c>
      <c r="O63" s="6">
        <v>369241.62008429278</v>
      </c>
      <c r="P63" s="6">
        <v>376875.00570717419</v>
      </c>
      <c r="Q63" s="6">
        <v>365762.95076631673</v>
      </c>
      <c r="R63" s="5">
        <f t="shared" si="1"/>
        <v>389910.78986207803</v>
      </c>
      <c r="S63" s="6" t="b">
        <f t="shared" si="2"/>
        <v>1</v>
      </c>
    </row>
    <row r="64" spans="1:19" s="6" customFormat="1" ht="15" x14ac:dyDescent="0.2">
      <c r="A64">
        <f t="shared" si="0"/>
        <v>61</v>
      </c>
      <c r="B64">
        <f>'WL Base'!B45</f>
        <v>402830.66416427266</v>
      </c>
      <c r="C64" s="6">
        <v>393109.3913985283</v>
      </c>
      <c r="D64" s="6">
        <v>401574.90016350907</v>
      </c>
      <c r="E64" s="6">
        <v>400223.94094191381</v>
      </c>
      <c r="F64" s="6">
        <v>397102.29792494513</v>
      </c>
      <c r="G64" s="6">
        <v>389489.78742548701</v>
      </c>
      <c r="H64" s="6">
        <v>388366.37891062716</v>
      </c>
      <c r="I64" s="6">
        <v>385222.62169264123</v>
      </c>
      <c r="J64" s="6">
        <v>396488.86198238714</v>
      </c>
      <c r="K64" s="6">
        <v>393334.8766071935</v>
      </c>
      <c r="L64" s="6">
        <v>392084.69906475366</v>
      </c>
      <c r="M64" s="6">
        <v>384804.3209820945</v>
      </c>
      <c r="N64" s="6">
        <v>381627.75695868296</v>
      </c>
      <c r="O64" s="6">
        <v>380606.40669432445</v>
      </c>
      <c r="P64" s="6">
        <v>388375.47615165001</v>
      </c>
      <c r="Q64" s="6">
        <v>377070.18483747292</v>
      </c>
      <c r="R64" s="5">
        <f t="shared" si="1"/>
        <v>401531.52186692395</v>
      </c>
      <c r="S64" s="6" t="b">
        <f t="shared" si="2"/>
        <v>1</v>
      </c>
    </row>
    <row r="65" spans="1:19" s="6" customFormat="1" ht="15" x14ac:dyDescent="0.2">
      <c r="A65">
        <f t="shared" si="0"/>
        <v>62</v>
      </c>
      <c r="B65">
        <f>'WL Base'!B46</f>
        <v>414634.57980143768</v>
      </c>
      <c r="C65" s="6">
        <v>404833.28203788435</v>
      </c>
      <c r="D65" s="6">
        <v>413401.86368283362</v>
      </c>
      <c r="E65" s="6">
        <v>412072.98019184166</v>
      </c>
      <c r="F65" s="6">
        <v>408873.12802998471</v>
      </c>
      <c r="G65" s="6">
        <v>401161.70530332159</v>
      </c>
      <c r="H65" s="6">
        <v>400057.73625348165</v>
      </c>
      <c r="I65" s="6">
        <v>396830.71359628212</v>
      </c>
      <c r="J65" s="6">
        <v>408291.29893928213</v>
      </c>
      <c r="K65" s="6">
        <v>405057.31986585946</v>
      </c>
      <c r="L65" s="6">
        <v>403829.4912073561</v>
      </c>
      <c r="M65" s="6">
        <v>396442.77323132637</v>
      </c>
      <c r="N65" s="6">
        <v>393181.23333923036</v>
      </c>
      <c r="O65" s="6">
        <v>392180.01226114103</v>
      </c>
      <c r="P65" s="6">
        <v>400070.68846956332</v>
      </c>
      <c r="Q65" s="6">
        <v>388588.38478207513</v>
      </c>
      <c r="R65" s="5">
        <f t="shared" si="1"/>
        <v>413331.49322678358</v>
      </c>
      <c r="S65" s="6" t="b">
        <f t="shared" si="2"/>
        <v>1</v>
      </c>
    </row>
    <row r="66" spans="1:19" s="6" customFormat="1" ht="15" x14ac:dyDescent="0.2">
      <c r="A66">
        <f t="shared" si="0"/>
        <v>63</v>
      </c>
      <c r="B66">
        <f>'WL Base'!B47</f>
        <v>426635.6329294194</v>
      </c>
      <c r="C66" s="6">
        <v>416770.23465276696</v>
      </c>
      <c r="D66" s="6">
        <v>425429.39119713579</v>
      </c>
      <c r="E66" s="6">
        <v>424127.10051102954</v>
      </c>
      <c r="F66" s="6">
        <v>420847.51988487272</v>
      </c>
      <c r="G66" s="6">
        <v>413048.88639327564</v>
      </c>
      <c r="H66" s="6">
        <v>411968.4809878174</v>
      </c>
      <c r="I66" s="6">
        <v>408656.55148412997</v>
      </c>
      <c r="J66" s="6">
        <v>420301.30552159139</v>
      </c>
      <c r="K66" s="6">
        <v>416985.74866055133</v>
      </c>
      <c r="L66" s="6">
        <v>415784.67693600891</v>
      </c>
      <c r="M66" s="6">
        <v>408302.67170057126</v>
      </c>
      <c r="N66" s="6">
        <v>404954.4490235105</v>
      </c>
      <c r="O66" s="6">
        <v>403977.37960979814</v>
      </c>
      <c r="P66" s="6">
        <v>411978.57362369524</v>
      </c>
      <c r="Q66" s="6">
        <v>400332.20126346021</v>
      </c>
      <c r="R66" s="5">
        <f t="shared" si="1"/>
        <v>425330.29525278049</v>
      </c>
      <c r="S66" s="6" t="b">
        <f t="shared" si="2"/>
        <v>1</v>
      </c>
    </row>
    <row r="67" spans="1:19" s="6" customFormat="1" ht="15" x14ac:dyDescent="0.2">
      <c r="A67">
        <f t="shared" si="0"/>
        <v>64</v>
      </c>
      <c r="B67">
        <f>'WL Base'!B48</f>
        <v>438829.46213709121</v>
      </c>
      <c r="C67" s="6">
        <v>428916.30485906737</v>
      </c>
      <c r="D67" s="6">
        <v>437653.2554301109</v>
      </c>
      <c r="E67" s="6">
        <v>436382.42451971554</v>
      </c>
      <c r="F67" s="6">
        <v>433021.45721214957</v>
      </c>
      <c r="G67" s="6">
        <v>425147.58017005195</v>
      </c>
      <c r="H67" s="6">
        <v>424095.20462228841</v>
      </c>
      <c r="I67" s="6">
        <v>420696.61453353427</v>
      </c>
      <c r="J67" s="6">
        <v>432515.18036032957</v>
      </c>
      <c r="K67" s="6">
        <v>429116.32468766585</v>
      </c>
      <c r="L67" s="6">
        <v>427946.76466016122</v>
      </c>
      <c r="M67" s="6">
        <v>420380.79907280684</v>
      </c>
      <c r="N67" s="6">
        <v>416944.07552730234</v>
      </c>
      <c r="O67" s="6">
        <v>415995.51756602025</v>
      </c>
      <c r="P67" s="6">
        <v>424095.81664965459</v>
      </c>
      <c r="Q67" s="6">
        <v>412298.83218439977</v>
      </c>
      <c r="R67" s="5">
        <f t="shared" si="1"/>
        <v>437523.65174834384</v>
      </c>
      <c r="S67" s="6" t="b">
        <f t="shared" si="2"/>
        <v>1</v>
      </c>
    </row>
    <row r="68" spans="1:19" s="6" customFormat="1" ht="15" x14ac:dyDescent="0.2">
      <c r="A68">
        <f t="shared" si="0"/>
        <v>65</v>
      </c>
      <c r="B68">
        <f>'WL Base'!B49</f>
        <v>451220.96578115039</v>
      </c>
      <c r="C68" s="6">
        <v>441275.11052120209</v>
      </c>
      <c r="D68" s="6">
        <v>450078.28291604191</v>
      </c>
      <c r="E68" s="6">
        <v>448843.93339717068</v>
      </c>
      <c r="F68" s="6">
        <v>445399.6773402961</v>
      </c>
      <c r="G68" s="6">
        <v>437461.38108524255</v>
      </c>
      <c r="H68" s="6">
        <v>436441.68090550386</v>
      </c>
      <c r="I68" s="6">
        <v>432954.47597978869</v>
      </c>
      <c r="J68" s="6">
        <v>444937.79134225613</v>
      </c>
      <c r="K68" s="6">
        <v>441453.67718163738</v>
      </c>
      <c r="L68" s="6">
        <v>440320.5447031025</v>
      </c>
      <c r="M68" s="6">
        <v>432680.91287786607</v>
      </c>
      <c r="N68" s="6">
        <v>429153.67364300042</v>
      </c>
      <c r="O68" s="6">
        <v>428238.1703700159</v>
      </c>
      <c r="P68" s="6">
        <v>436427.14975817921</v>
      </c>
      <c r="Q68" s="6">
        <v>424492.01551692613</v>
      </c>
      <c r="R68" s="5">
        <f t="shared" si="1"/>
        <v>449916.41921049193</v>
      </c>
      <c r="S68" s="6" t="b">
        <f t="shared" si="2"/>
        <v>1</v>
      </c>
    </row>
    <row r="69" spans="1:19" s="6" customFormat="1" x14ac:dyDescent="0.15">
      <c r="A69"/>
      <c r="B69"/>
    </row>
    <row r="70" spans="1:19" s="6" customFormat="1" x14ac:dyDescent="0.15">
      <c r="A70"/>
      <c r="B70"/>
    </row>
    <row r="71" spans="1:19" s="6" customFormat="1" x14ac:dyDescent="0.15">
      <c r="A71"/>
      <c r="B71"/>
    </row>
    <row r="72" spans="1:19" s="6" customFormat="1" x14ac:dyDescent="0.15">
      <c r="A72"/>
      <c r="B72"/>
    </row>
    <row r="73" spans="1:19" s="6" customFormat="1" x14ac:dyDescent="0.15">
      <c r="A73"/>
      <c r="B73"/>
    </row>
    <row r="74" spans="1:19" s="6" customFormat="1" x14ac:dyDescent="0.15">
      <c r="A74"/>
      <c r="B74"/>
    </row>
    <row r="75" spans="1:19" s="6" customFormat="1" x14ac:dyDescent="0.15">
      <c r="A75"/>
      <c r="B75"/>
    </row>
    <row r="76" spans="1:19" s="6" customFormat="1" x14ac:dyDescent="0.15">
      <c r="A76"/>
      <c r="B76"/>
    </row>
    <row r="77" spans="1:19" s="6" customFormat="1" x14ac:dyDescent="0.15">
      <c r="A77"/>
      <c r="B77"/>
    </row>
    <row r="78" spans="1:19" s="6" customFormat="1" x14ac:dyDescent="0.15">
      <c r="A78"/>
      <c r="B78"/>
    </row>
    <row r="79" spans="1:19" s="6" customFormat="1" x14ac:dyDescent="0.15">
      <c r="A79"/>
      <c r="B79"/>
    </row>
    <row r="80" spans="1:19" s="6" customFormat="1" x14ac:dyDescent="0.15">
      <c r="A80"/>
      <c r="B80"/>
    </row>
    <row r="81" spans="1:2" s="6" customFormat="1" x14ac:dyDescent="0.15">
      <c r="A81"/>
      <c r="B81"/>
    </row>
    <row r="82" spans="1:2" s="6" customFormat="1" x14ac:dyDescent="0.15">
      <c r="A82"/>
      <c r="B82"/>
    </row>
    <row r="83" spans="1:2" s="6" customFormat="1" x14ac:dyDescent="0.15">
      <c r="A83"/>
      <c r="B83"/>
    </row>
    <row r="84" spans="1:2" s="6" customFormat="1" x14ac:dyDescent="0.15">
      <c r="A84"/>
      <c r="B84"/>
    </row>
    <row r="85" spans="1:2" s="6" customFormat="1" x14ac:dyDescent="0.15">
      <c r="A85"/>
      <c r="B85"/>
    </row>
    <row r="86" spans="1:2" s="6" customFormat="1" x14ac:dyDescent="0.15">
      <c r="A86"/>
      <c r="B86"/>
    </row>
    <row r="87" spans="1:2" s="6" customFormat="1" x14ac:dyDescent="0.15">
      <c r="A87"/>
      <c r="B87"/>
    </row>
    <row r="88" spans="1:2" s="6" customFormat="1" x14ac:dyDescent="0.15">
      <c r="A88"/>
      <c r="B88"/>
    </row>
    <row r="89" spans="1:2" s="6" customFormat="1" x14ac:dyDescent="0.15">
      <c r="A89"/>
      <c r="B89"/>
    </row>
    <row r="90" spans="1:2" s="6" customFormat="1" x14ac:dyDescent="0.15">
      <c r="A90"/>
      <c r="B90"/>
    </row>
    <row r="91" spans="1:2" s="6" customFormat="1" x14ac:dyDescent="0.15">
      <c r="A91"/>
      <c r="B91"/>
    </row>
    <row r="92" spans="1:2" s="6" customFormat="1" x14ac:dyDescent="0.15">
      <c r="A92"/>
      <c r="B92"/>
    </row>
    <row r="93" spans="1:2" s="6" customFormat="1" x14ac:dyDescent="0.15">
      <c r="A93"/>
      <c r="B93"/>
    </row>
    <row r="94" spans="1:2" s="6" customFormat="1" x14ac:dyDescent="0.15">
      <c r="A94"/>
      <c r="B94"/>
    </row>
    <row r="95" spans="1:2" s="6" customFormat="1" x14ac:dyDescent="0.15">
      <c r="A95"/>
      <c r="B95"/>
    </row>
    <row r="96" spans="1:2" s="6" customFormat="1" x14ac:dyDescent="0.15">
      <c r="A96"/>
      <c r="B96"/>
    </row>
    <row r="97" spans="1:17" s="6" customFormat="1" x14ac:dyDescent="0.15">
      <c r="A97"/>
      <c r="B97"/>
    </row>
    <row r="98" spans="1:17" s="6" customFormat="1" x14ac:dyDescent="0.15">
      <c r="A98"/>
      <c r="B98"/>
    </row>
    <row r="99" spans="1:17" s="6" customFormat="1" x14ac:dyDescent="0.15">
      <c r="A99"/>
      <c r="B99"/>
    </row>
    <row r="100" spans="1:17" s="6" customFormat="1" x14ac:dyDescent="0.15">
      <c r="A100"/>
      <c r="B100"/>
    </row>
    <row r="101" spans="1:17" s="6" customFormat="1" x14ac:dyDescent="0.15">
      <c r="A101"/>
      <c r="B101"/>
    </row>
    <row r="102" spans="1:17" s="6" customFormat="1" x14ac:dyDescent="0.15">
      <c r="A102"/>
      <c r="B102"/>
    </row>
    <row r="103" spans="1:17" s="6" customFormat="1" x14ac:dyDescent="0.15">
      <c r="A103"/>
      <c r="B103"/>
    </row>
    <row r="104" spans="1:17" s="6" customFormat="1" x14ac:dyDescent="0.15">
      <c r="A104"/>
      <c r="B104"/>
      <c r="N104" s="7"/>
      <c r="Q104" s="7"/>
    </row>
    <row r="224" spans="9:9" s="6" customFormat="1" x14ac:dyDescent="0.15">
      <c r="I224" s="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9E36-AE5D-8E49-A759-D408FBA88C9C}">
  <sheetPr codeName="Sheet8">
    <tabColor theme="3" tint="0.249977111117893"/>
  </sheetPr>
  <dimension ref="A1:S207"/>
  <sheetViews>
    <sheetView zoomScale="120" zoomScaleNormal="120" workbookViewId="0">
      <selection activeCell="E10" sqref="E10"/>
    </sheetView>
  </sheetViews>
  <sheetFormatPr baseColWidth="10" defaultColWidth="11.5" defaultRowHeight="13" x14ac:dyDescent="0.15"/>
  <cols>
    <col min="1" max="1" width="11" bestFit="1" customWidth="1"/>
    <col min="2" max="2" width="11" customWidth="1"/>
    <col min="3" max="3" width="11.6640625" style="6" bestFit="1" customWidth="1"/>
    <col min="4" max="4" width="13.1640625" style="6" customWidth="1"/>
    <col min="5" max="5" width="13" style="6" customWidth="1"/>
    <col min="6" max="6" width="17.6640625" style="6" customWidth="1"/>
    <col min="7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9" x14ac:dyDescent="0.15">
      <c r="A1" s="18" t="s">
        <v>11</v>
      </c>
      <c r="B1" s="12"/>
      <c r="C1" s="9">
        <f>5.06%*55%*0</f>
        <v>0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9" x14ac:dyDescent="0.15">
      <c r="A2" s="18" t="s">
        <v>12</v>
      </c>
      <c r="B2" s="13">
        <f>1-SUM(C2:Q2)</f>
        <v>0.68062500000000004</v>
      </c>
      <c r="C2" s="9">
        <f>C1-SUM(G2:I2,M2,N2,O2,Q2)</f>
        <v>0</v>
      </c>
      <c r="D2" s="9">
        <f>D1-SUM(G2,J2,K2,M2,N2,P2,Q2)</f>
        <v>0.144375</v>
      </c>
      <c r="E2" s="10">
        <f>E1-SUM(H2,L2,J2,M2,O2,P2,Q2)</f>
        <v>0</v>
      </c>
      <c r="F2" s="8">
        <f>F1-SUM(I2,L2,K2,N2,O2,Q2,P2)</f>
        <v>0.144375</v>
      </c>
      <c r="G2" s="10">
        <f>C1*D1</f>
        <v>0</v>
      </c>
      <c r="H2" s="10">
        <f>C1*E1</f>
        <v>0</v>
      </c>
      <c r="I2" s="10">
        <f>C1*F1</f>
        <v>0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0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</v>
      </c>
    </row>
    <row r="3" spans="1:19" s="6" customFormat="1" ht="80" x14ac:dyDescent="0.2">
      <c r="A3"/>
      <c r="B3" t="s">
        <v>30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9" s="6" customFormat="1" ht="15" x14ac:dyDescent="0.2">
      <c r="A4">
        <v>18</v>
      </c>
      <c r="B4" s="6">
        <f>'WL Base'!C2</f>
        <v>86147.16125755629</v>
      </c>
      <c r="C4" s="6">
        <v>85701.356420536031</v>
      </c>
      <c r="D4" s="6">
        <v>85306.852381879551</v>
      </c>
      <c r="E4" s="6">
        <v>84187.632851439237</v>
      </c>
      <c r="F4" s="6">
        <v>83677.451298196363</v>
      </c>
      <c r="G4" s="6">
        <v>84446.472271367791</v>
      </c>
      <c r="H4" s="6">
        <v>83563.268923779149</v>
      </c>
      <c r="I4" s="6">
        <v>83004.91113272791</v>
      </c>
      <c r="J4" s="6">
        <v>82819.723770300407</v>
      </c>
      <c r="K4" s="6">
        <v>82298.068795387633</v>
      </c>
      <c r="L4" s="6">
        <v>81246.849984862143</v>
      </c>
      <c r="M4" s="6">
        <v>82348.284173974069</v>
      </c>
      <c r="N4" s="6">
        <v>81779.688210078908</v>
      </c>
      <c r="O4" s="6">
        <v>80953.52841268279</v>
      </c>
      <c r="P4" s="6">
        <v>79913.884785907765</v>
      </c>
      <c r="Q4" s="6">
        <v>79767.08614687837</v>
      </c>
      <c r="R4" s="5">
        <f t="shared" ref="R4:R51" si="0">SUMPRODUCT(B4:Q4,$B$2:$Q$2)</f>
        <v>85551.39883159395</v>
      </c>
      <c r="S4" s="6" t="b">
        <f>R4&lt;B4</f>
        <v>1</v>
      </c>
    </row>
    <row r="5" spans="1:19" s="6" customFormat="1" ht="15" x14ac:dyDescent="0.2">
      <c r="A5">
        <f t="shared" ref="A5:A51" si="1">A4+1</f>
        <v>19</v>
      </c>
      <c r="B5" s="6">
        <f>'WL Base'!C3</f>
        <v>89875.438706451096</v>
      </c>
      <c r="C5" s="6">
        <v>89269.788982379832</v>
      </c>
      <c r="D5" s="6">
        <v>89022.940046301825</v>
      </c>
      <c r="E5" s="6">
        <v>87891.440676903047</v>
      </c>
      <c r="F5" s="6">
        <v>87350.053373746472</v>
      </c>
      <c r="G5" s="6">
        <v>87979.741969582596</v>
      </c>
      <c r="H5" s="6">
        <v>87084.820959500663</v>
      </c>
      <c r="I5" s="6">
        <v>86496.526292040013</v>
      </c>
      <c r="J5" s="6">
        <v>86487.355815790259</v>
      </c>
      <c r="K5" s="6">
        <v>85934.281577429574</v>
      </c>
      <c r="L5" s="6">
        <v>84871.603350473044</v>
      </c>
      <c r="M5" s="6">
        <v>85835.424258004947</v>
      </c>
      <c r="N5" s="6">
        <v>85236.706608123292</v>
      </c>
      <c r="O5" s="6">
        <v>84399.836903887248</v>
      </c>
      <c r="P5" s="6">
        <v>83503.046295554188</v>
      </c>
      <c r="Q5" s="6">
        <v>83179.400656897153</v>
      </c>
      <c r="R5" s="5">
        <f t="shared" si="0"/>
        <v>89267.058767906521</v>
      </c>
      <c r="S5" s="6" t="b">
        <f t="shared" ref="S5:S51" si="2">R5&lt;B5</f>
        <v>1</v>
      </c>
    </row>
    <row r="6" spans="1:19" s="6" customFormat="1" ht="15" x14ac:dyDescent="0.2">
      <c r="A6">
        <f t="shared" si="1"/>
        <v>20</v>
      </c>
      <c r="B6" s="6">
        <f>'WL Base'!C4</f>
        <v>93708.664617251838</v>
      </c>
      <c r="C6" s="6">
        <v>92945.226935514875</v>
      </c>
      <c r="D6" s="6">
        <v>92844.210851415963</v>
      </c>
      <c r="E6" s="6">
        <v>91701.706973059903</v>
      </c>
      <c r="F6" s="6">
        <v>91127.292843864605</v>
      </c>
      <c r="G6" s="6">
        <v>91619.437294593183</v>
      </c>
      <c r="H6" s="6">
        <v>90713.58897121741</v>
      </c>
      <c r="I6" s="6">
        <v>90093.866948404058</v>
      </c>
      <c r="J6" s="6">
        <v>90261.001141633751</v>
      </c>
      <c r="K6" s="6">
        <v>89674.792534415858</v>
      </c>
      <c r="L6" s="6">
        <v>88601.82834289872</v>
      </c>
      <c r="M6" s="6">
        <v>89429.065951289798</v>
      </c>
      <c r="N6" s="6">
        <v>88798.751459000705</v>
      </c>
      <c r="O6" s="6">
        <v>87951.865582710991</v>
      </c>
      <c r="P6" s="6">
        <v>87197.068323914282</v>
      </c>
      <c r="Q6" s="6">
        <v>86696.761585812521</v>
      </c>
      <c r="R6" s="5">
        <f t="shared" si="0"/>
        <v>93087.636222489644</v>
      </c>
      <c r="S6" s="6" t="b">
        <f t="shared" si="2"/>
        <v>1</v>
      </c>
    </row>
    <row r="7" spans="1:19" s="6" customFormat="1" ht="15" x14ac:dyDescent="0.2">
      <c r="A7">
        <f t="shared" si="1"/>
        <v>21</v>
      </c>
      <c r="B7" s="6">
        <f>'WL Base'!C5</f>
        <v>97663.781761090038</v>
      </c>
      <c r="C7" s="6">
        <v>96739.956553859593</v>
      </c>
      <c r="D7" s="6">
        <v>96787.27527835824</v>
      </c>
      <c r="E7" s="6">
        <v>95634.167997663666</v>
      </c>
      <c r="F7" s="6">
        <v>95025.290704988336</v>
      </c>
      <c r="G7" s="6">
        <v>95377.522879898941</v>
      </c>
      <c r="H7" s="6">
        <v>94460.975360435681</v>
      </c>
      <c r="I7" s="6">
        <v>93808.517591803495</v>
      </c>
      <c r="J7" s="6">
        <v>94155.96176572502</v>
      </c>
      <c r="K7" s="6">
        <v>93535.188103902605</v>
      </c>
      <c r="L7" s="6">
        <v>92452.312075167909</v>
      </c>
      <c r="M7" s="6">
        <v>93140.416322363162</v>
      </c>
      <c r="N7" s="6">
        <v>92477.19793627449</v>
      </c>
      <c r="O7" s="6">
        <v>91620.514200956473</v>
      </c>
      <c r="P7" s="6">
        <v>91010.45887156915</v>
      </c>
      <c r="Q7" s="6">
        <v>90329.828041318484</v>
      </c>
      <c r="R7" s="5">
        <f t="shared" si="0"/>
        <v>97029.86581066958</v>
      </c>
      <c r="S7" s="6" t="b">
        <f t="shared" si="2"/>
        <v>1</v>
      </c>
    </row>
    <row r="8" spans="1:19" s="6" customFormat="1" ht="15" x14ac:dyDescent="0.2">
      <c r="A8">
        <f t="shared" si="1"/>
        <v>22</v>
      </c>
      <c r="B8" s="6">
        <f>'WL Base'!C6</f>
        <v>101747.34540326644</v>
      </c>
      <c r="C8" s="6">
        <v>100659.54099809006</v>
      </c>
      <c r="D8" s="6">
        <v>100858.61890297744</v>
      </c>
      <c r="E8" s="6">
        <v>99695.164453084813</v>
      </c>
      <c r="F8" s="6">
        <v>99050.405993780587</v>
      </c>
      <c r="G8" s="6">
        <v>99259.482046496894</v>
      </c>
      <c r="H8" s="6">
        <v>98332.371783550378</v>
      </c>
      <c r="I8" s="6">
        <v>97645.868501100384</v>
      </c>
      <c r="J8" s="6">
        <v>98178.476697775477</v>
      </c>
      <c r="K8" s="6">
        <v>97521.723674532186</v>
      </c>
      <c r="L8" s="6">
        <v>96429.175390210308</v>
      </c>
      <c r="M8" s="6">
        <v>96974.791926357284</v>
      </c>
      <c r="N8" s="6">
        <v>96277.359892504523</v>
      </c>
      <c r="O8" s="6">
        <v>95411.011738100351</v>
      </c>
      <c r="P8" s="6">
        <v>94949.241949410731</v>
      </c>
      <c r="Q8" s="6">
        <v>94083.757030580615</v>
      </c>
      <c r="R8" s="5">
        <f t="shared" si="0"/>
        <v>101100.25522210023</v>
      </c>
      <c r="S8" s="6" t="b">
        <f t="shared" si="2"/>
        <v>1</v>
      </c>
    </row>
    <row r="9" spans="1:19" s="6" customFormat="1" ht="15" x14ac:dyDescent="0.2">
      <c r="A9">
        <f t="shared" si="1"/>
        <v>23</v>
      </c>
      <c r="B9" s="6">
        <f>'WL Base'!C7</f>
        <v>105975.10609153326</v>
      </c>
      <c r="C9" s="6">
        <v>104715.7743915504</v>
      </c>
      <c r="D9" s="6">
        <v>105073.68309308316</v>
      </c>
      <c r="E9" s="6">
        <v>103899.41213333803</v>
      </c>
      <c r="F9" s="6">
        <v>103217.60998528897</v>
      </c>
      <c r="G9" s="6">
        <v>103276.82716868445</v>
      </c>
      <c r="H9" s="6">
        <v>102338.80865668642</v>
      </c>
      <c r="I9" s="6">
        <v>101617.10727502892</v>
      </c>
      <c r="J9" s="6">
        <v>102342.88893042179</v>
      </c>
      <c r="K9" s="6">
        <v>101648.98807918202</v>
      </c>
      <c r="L9" s="6">
        <v>100546.33187723077</v>
      </c>
      <c r="M9" s="6">
        <v>100942.96529375236</v>
      </c>
      <c r="N9" s="6">
        <v>100210.16052169427</v>
      </c>
      <c r="O9" s="6">
        <v>99333.833385391074</v>
      </c>
      <c r="P9" s="6">
        <v>99026.981775173786</v>
      </c>
      <c r="Q9" s="6">
        <v>97968.781631470032</v>
      </c>
      <c r="R9" s="5">
        <f t="shared" si="0"/>
        <v>105314.36228166474</v>
      </c>
      <c r="S9" s="6" t="b">
        <f t="shared" si="2"/>
        <v>1</v>
      </c>
    </row>
    <row r="10" spans="1:19" s="6" customFormat="1" ht="15" x14ac:dyDescent="0.2">
      <c r="A10">
        <f t="shared" si="1"/>
        <v>24</v>
      </c>
      <c r="B10" s="6">
        <f>'WL Base'!C8</f>
        <v>110357.43110630871</v>
      </c>
      <c r="C10" s="6">
        <v>108916.97986126659</v>
      </c>
      <c r="D10" s="6">
        <v>109442.67303657494</v>
      </c>
      <c r="E10" s="6">
        <v>108256.74439506946</v>
      </c>
      <c r="F10" s="6">
        <v>107536.84775296731</v>
      </c>
      <c r="G10" s="6">
        <v>107437.71887825572</v>
      </c>
      <c r="H10" s="6">
        <v>106488.19506970311</v>
      </c>
      <c r="I10" s="6">
        <v>105730.20649362568</v>
      </c>
      <c r="J10" s="6">
        <v>106658.82463486367</v>
      </c>
      <c r="K10" s="6">
        <v>105926.71421855653</v>
      </c>
      <c r="L10" s="6">
        <v>104813.1682570425</v>
      </c>
      <c r="M10" s="6">
        <v>105052.69539294729</v>
      </c>
      <c r="N10" s="6">
        <v>104283.4188099117</v>
      </c>
      <c r="O10" s="6">
        <v>103396.56430658005</v>
      </c>
      <c r="P10" s="6">
        <v>103252.86970766421</v>
      </c>
      <c r="Q10" s="6">
        <v>101992.3450032674</v>
      </c>
      <c r="R10" s="5">
        <f t="shared" si="0"/>
        <v>109682.45048366483</v>
      </c>
      <c r="S10" s="6" t="b">
        <f t="shared" si="2"/>
        <v>1</v>
      </c>
    </row>
    <row r="11" spans="1:19" s="6" customFormat="1" ht="15" x14ac:dyDescent="0.2">
      <c r="A11">
        <f t="shared" si="1"/>
        <v>25</v>
      </c>
      <c r="B11" s="6">
        <f>'WL Base'!C9</f>
        <v>114912.52261944073</v>
      </c>
      <c r="C11" s="6">
        <v>113276.89668143158</v>
      </c>
      <c r="D11" s="6">
        <v>113983.42707972814</v>
      </c>
      <c r="E11" s="6">
        <v>112784.13497236166</v>
      </c>
      <c r="F11" s="6">
        <v>112025.40783927101</v>
      </c>
      <c r="G11" s="6">
        <v>111755.56038274159</v>
      </c>
      <c r="H11" s="6">
        <v>110793.34509904432</v>
      </c>
      <c r="I11" s="6">
        <v>109998.1820332713</v>
      </c>
      <c r="J11" s="6">
        <v>111142.82171206272</v>
      </c>
      <c r="K11" s="6">
        <v>110371.74327809925</v>
      </c>
      <c r="L11" s="6">
        <v>109245.72039529645</v>
      </c>
      <c r="M11" s="6">
        <v>109316.48896059366</v>
      </c>
      <c r="N11" s="6">
        <v>108509.83532018587</v>
      </c>
      <c r="O11" s="6">
        <v>107611.35694709599</v>
      </c>
      <c r="P11" s="6">
        <v>107642.53309686747</v>
      </c>
      <c r="Q11" s="6">
        <v>106166.311132546</v>
      </c>
      <c r="R11" s="5">
        <f t="shared" si="0"/>
        <v>114222.49588717916</v>
      </c>
      <c r="S11" s="6" t="b">
        <f t="shared" si="2"/>
        <v>1</v>
      </c>
    </row>
    <row r="12" spans="1:19" s="6" customFormat="1" ht="15" x14ac:dyDescent="0.2">
      <c r="A12">
        <f t="shared" si="1"/>
        <v>26</v>
      </c>
      <c r="B12" s="6">
        <f>'WL Base'!C10</f>
        <v>119645.63717493333</v>
      </c>
      <c r="C12" s="6">
        <v>117800.62418060277</v>
      </c>
      <c r="D12" s="6">
        <v>118701.18343696598</v>
      </c>
      <c r="E12" s="6">
        <v>117486.79546217537</v>
      </c>
      <c r="F12" s="6">
        <v>116688.47300897382</v>
      </c>
      <c r="G12" s="6">
        <v>116235.40375114122</v>
      </c>
      <c r="H12" s="6">
        <v>115259.28260363</v>
      </c>
      <c r="I12" s="6">
        <v>114426.02999099474</v>
      </c>
      <c r="J12" s="6">
        <v>115800.04593404687</v>
      </c>
      <c r="K12" s="6">
        <v>114989.21173194454</v>
      </c>
      <c r="L12" s="6">
        <v>113849.09965431743</v>
      </c>
      <c r="M12" s="6">
        <v>113739.32377934187</v>
      </c>
      <c r="N12" s="6">
        <v>112894.35953751813</v>
      </c>
      <c r="O12" s="6">
        <v>111983.13451826473</v>
      </c>
      <c r="P12" s="6">
        <v>112201.03789561069</v>
      </c>
      <c r="Q12" s="6">
        <v>110495.55778811125</v>
      </c>
      <c r="R12" s="5">
        <f t="shared" si="0"/>
        <v>118939.73806086236</v>
      </c>
      <c r="S12" s="6" t="b">
        <f t="shared" si="2"/>
        <v>1</v>
      </c>
    </row>
    <row r="13" spans="1:19" s="6" customFormat="1" ht="15" x14ac:dyDescent="0.2">
      <c r="A13">
        <f t="shared" si="1"/>
        <v>27</v>
      </c>
      <c r="B13" s="6">
        <f>'WL Base'!C11</f>
        <v>124558.23206530357</v>
      </c>
      <c r="C13" s="6">
        <v>122490.70206483651</v>
      </c>
      <c r="D13" s="6">
        <v>123597.48393387537</v>
      </c>
      <c r="E13" s="6">
        <v>122366.49305897002</v>
      </c>
      <c r="F13" s="6">
        <v>121527.67650757307</v>
      </c>
      <c r="G13" s="6">
        <v>120879.82886897355</v>
      </c>
      <c r="H13" s="6">
        <v>119888.73142610413</v>
      </c>
      <c r="I13" s="6">
        <v>119016.37463600542</v>
      </c>
      <c r="J13" s="6">
        <v>120632.33451820631</v>
      </c>
      <c r="K13" s="6">
        <v>119780.8257051243</v>
      </c>
      <c r="L13" s="6">
        <v>118625.22186060566</v>
      </c>
      <c r="M13" s="6">
        <v>118323.95671997665</v>
      </c>
      <c r="N13" s="6">
        <v>117439.65050041246</v>
      </c>
      <c r="O13" s="6">
        <v>116514.6900944059</v>
      </c>
      <c r="P13" s="6">
        <v>116930.36243512509</v>
      </c>
      <c r="Q13" s="6">
        <v>114982.90620269858</v>
      </c>
      <c r="R13" s="5">
        <f t="shared" si="0"/>
        <v>123835.6795254008</v>
      </c>
      <c r="S13" s="6" t="b">
        <f t="shared" si="2"/>
        <v>1</v>
      </c>
    </row>
    <row r="14" spans="1:19" s="6" customFormat="1" ht="15" x14ac:dyDescent="0.2">
      <c r="A14">
        <f t="shared" si="1"/>
        <v>28</v>
      </c>
      <c r="B14" s="6">
        <f>'WL Base'!C12</f>
        <v>129635.1814059857</v>
      </c>
      <c r="C14" s="6">
        <v>127338.23346984696</v>
      </c>
      <c r="D14" s="6">
        <v>128657.72258004999</v>
      </c>
      <c r="E14" s="6">
        <v>127409.91668296355</v>
      </c>
      <c r="F14" s="6">
        <v>126529.12770438033</v>
      </c>
      <c r="G14" s="6">
        <v>125680.35545640787</v>
      </c>
      <c r="H14" s="6">
        <v>124674.09425390519</v>
      </c>
      <c r="I14" s="6">
        <v>123761.21219433109</v>
      </c>
      <c r="J14" s="6">
        <v>125626.9388165166</v>
      </c>
      <c r="K14" s="6">
        <v>124733.27400767706</v>
      </c>
      <c r="L14" s="6">
        <v>123561.98247929646</v>
      </c>
      <c r="M14" s="6">
        <v>123063.16432904637</v>
      </c>
      <c r="N14" s="6">
        <v>122138.08985515148</v>
      </c>
      <c r="O14" s="6">
        <v>121199.22765502965</v>
      </c>
      <c r="P14" s="6">
        <v>121818.92373650166</v>
      </c>
      <c r="Q14" s="6">
        <v>119621.90594170721</v>
      </c>
      <c r="R14" s="5">
        <f t="shared" si="0"/>
        <v>128895.50337074876</v>
      </c>
      <c r="S14" s="6" t="b">
        <f t="shared" si="2"/>
        <v>1</v>
      </c>
    </row>
    <row r="15" spans="1:19" s="6" customFormat="1" ht="15" x14ac:dyDescent="0.2">
      <c r="A15">
        <f t="shared" si="1"/>
        <v>29</v>
      </c>
      <c r="B15" s="6">
        <f>'WL Base'!C13</f>
        <v>134880.66720180149</v>
      </c>
      <c r="C15" s="6">
        <v>132347.51491173406</v>
      </c>
      <c r="D15" s="6">
        <v>133886.09844263401</v>
      </c>
      <c r="E15" s="6">
        <v>132621.3344649694</v>
      </c>
      <c r="F15" s="6">
        <v>131697.01958808667</v>
      </c>
      <c r="G15" s="6">
        <v>130641.26796494769</v>
      </c>
      <c r="H15" s="6">
        <v>129619.70501114587</v>
      </c>
      <c r="I15" s="6">
        <v>128664.81156503786</v>
      </c>
      <c r="J15" s="6">
        <v>130788.12004196082</v>
      </c>
      <c r="K15" s="6">
        <v>129850.74350774621</v>
      </c>
      <c r="L15" s="6">
        <v>128663.63306289251</v>
      </c>
      <c r="M15" s="6">
        <v>127961.26626687837</v>
      </c>
      <c r="N15" s="6">
        <v>126993.93271471279</v>
      </c>
      <c r="O15" s="6">
        <v>126041.04880579893</v>
      </c>
      <c r="P15" s="6">
        <v>126870.96433732497</v>
      </c>
      <c r="Q15" s="6">
        <v>124416.84281183071</v>
      </c>
      <c r="R15" s="5">
        <f t="shared" si="0"/>
        <v>134123.39579983617</v>
      </c>
      <c r="S15" s="6" t="b">
        <f t="shared" si="2"/>
        <v>1</v>
      </c>
    </row>
    <row r="16" spans="1:19" s="6" customFormat="1" ht="15" x14ac:dyDescent="0.2">
      <c r="A16">
        <f t="shared" si="1"/>
        <v>30</v>
      </c>
      <c r="B16" s="6">
        <f>'WL Base'!C14</f>
        <v>140299.67479618842</v>
      </c>
      <c r="C16" s="6">
        <v>137523.43008459866</v>
      </c>
      <c r="D16" s="6">
        <v>139287.5963745093</v>
      </c>
      <c r="E16" s="6">
        <v>138005.76206825481</v>
      </c>
      <c r="F16" s="6">
        <v>137036.30526641459</v>
      </c>
      <c r="G16" s="6">
        <v>135767.4226846018</v>
      </c>
      <c r="H16" s="6">
        <v>134730.44443117277</v>
      </c>
      <c r="I16" s="6">
        <v>133731.99584671223</v>
      </c>
      <c r="J16" s="6">
        <v>136120.86647398127</v>
      </c>
      <c r="K16" s="6">
        <v>135138.16034012998</v>
      </c>
      <c r="L16" s="6">
        <v>133935.12871118347</v>
      </c>
      <c r="M16" s="6">
        <v>133023.11491306909</v>
      </c>
      <c r="N16" s="6">
        <v>132011.97405916106</v>
      </c>
      <c r="O16" s="6">
        <v>131044.97167403152</v>
      </c>
      <c r="P16" s="6">
        <v>132091.4112129962</v>
      </c>
      <c r="Q16" s="6">
        <v>129372.5059777836</v>
      </c>
      <c r="R16" s="5">
        <f t="shared" si="0"/>
        <v>139524.3356179806</v>
      </c>
      <c r="S16" s="6" t="b">
        <f t="shared" si="2"/>
        <v>1</v>
      </c>
    </row>
    <row r="17" spans="1:19" s="6" customFormat="1" ht="15" x14ac:dyDescent="0.2">
      <c r="A17">
        <f t="shared" si="1"/>
        <v>31</v>
      </c>
      <c r="B17" s="6">
        <f>'WL Base'!C15</f>
        <v>145895.39667720554</v>
      </c>
      <c r="C17" s="6">
        <v>142869.64169914598</v>
      </c>
      <c r="D17" s="6">
        <v>144865.45809571375</v>
      </c>
      <c r="E17" s="6">
        <v>143563.08188925608</v>
      </c>
      <c r="F17" s="6">
        <v>142550.26563397539</v>
      </c>
      <c r="G17" s="6">
        <v>141062.49827810869</v>
      </c>
      <c r="H17" s="6">
        <v>140007.65679851003</v>
      </c>
      <c r="I17" s="6">
        <v>138966.46028454046</v>
      </c>
      <c r="J17" s="6">
        <v>141625.20216270938</v>
      </c>
      <c r="K17" s="6">
        <v>140598.83601053306</v>
      </c>
      <c r="L17" s="6">
        <v>139376.65448594172</v>
      </c>
      <c r="M17" s="6">
        <v>138250.14480944254</v>
      </c>
      <c r="N17" s="6">
        <v>137195.92140022325</v>
      </c>
      <c r="O17" s="6">
        <v>136212.53272960719</v>
      </c>
      <c r="P17" s="6">
        <v>137480.57898303919</v>
      </c>
      <c r="Q17" s="6">
        <v>134490.51346190844</v>
      </c>
      <c r="R17" s="5">
        <f t="shared" si="0"/>
        <v>145101.53882971947</v>
      </c>
      <c r="S17" s="6" t="b">
        <f t="shared" si="2"/>
        <v>1</v>
      </c>
    </row>
    <row r="18" spans="1:19" s="6" customFormat="1" ht="15" x14ac:dyDescent="0.2">
      <c r="A18">
        <f t="shared" si="1"/>
        <v>32</v>
      </c>
      <c r="B18" s="6">
        <f>'WL Base'!C16</f>
        <v>151668.16844486492</v>
      </c>
      <c r="C18" s="6">
        <v>148387.81232371402</v>
      </c>
      <c r="D18" s="6">
        <v>150620.14495539686</v>
      </c>
      <c r="E18" s="6">
        <v>149297.34375326935</v>
      </c>
      <c r="F18" s="6">
        <v>148239.51074647115</v>
      </c>
      <c r="G18" s="6">
        <v>146528.24135313742</v>
      </c>
      <c r="H18" s="6">
        <v>145455.57814014881</v>
      </c>
      <c r="I18" s="6">
        <v>144370.04627480934</v>
      </c>
      <c r="J18" s="6">
        <v>147305.18741923553</v>
      </c>
      <c r="K18" s="6">
        <v>146233.50017425622</v>
      </c>
      <c r="L18" s="6">
        <v>144992.28103697885</v>
      </c>
      <c r="M18" s="6">
        <v>143646.59168393622</v>
      </c>
      <c r="N18" s="6">
        <v>142547.69189560204</v>
      </c>
      <c r="O18" s="6">
        <v>141547.96564353383</v>
      </c>
      <c r="P18" s="6">
        <v>143042.54553413953</v>
      </c>
      <c r="Q18" s="6">
        <v>139775.09610088871</v>
      </c>
      <c r="R18" s="5">
        <f t="shared" si="0"/>
        <v>150855.41088257998</v>
      </c>
      <c r="S18" s="6" t="b">
        <f t="shared" si="2"/>
        <v>1</v>
      </c>
    </row>
    <row r="19" spans="1:19" s="6" customFormat="1" ht="15" x14ac:dyDescent="0.2">
      <c r="A19">
        <f t="shared" si="1"/>
        <v>33</v>
      </c>
      <c r="B19" s="6">
        <f>'WL Base'!C17</f>
        <v>157620.58226881715</v>
      </c>
      <c r="C19" s="6">
        <v>154081.18105677588</v>
      </c>
      <c r="D19" s="6">
        <v>156554.31923931709</v>
      </c>
      <c r="E19" s="6">
        <v>155211.37989070296</v>
      </c>
      <c r="F19" s="6">
        <v>154106.77139127333</v>
      </c>
      <c r="G19" s="6">
        <v>152167.92738255599</v>
      </c>
      <c r="H19" s="6">
        <v>151077.60957353222</v>
      </c>
      <c r="I19" s="6">
        <v>149946.06933842917</v>
      </c>
      <c r="J19" s="6">
        <v>153163.70754630424</v>
      </c>
      <c r="K19" s="6">
        <v>152044.93811566636</v>
      </c>
      <c r="L19" s="6">
        <v>150784.95294492747</v>
      </c>
      <c r="M19" s="6">
        <v>149215.88705630079</v>
      </c>
      <c r="N19" s="6">
        <v>148070.63240880717</v>
      </c>
      <c r="O19" s="6">
        <v>147054.73512836211</v>
      </c>
      <c r="P19" s="6">
        <v>148780.30244413711</v>
      </c>
      <c r="Q19" s="6">
        <v>145229.74438816495</v>
      </c>
      <c r="R19" s="5">
        <f t="shared" si="0"/>
        <v>156788.57999629746</v>
      </c>
      <c r="S19" s="6" t="b">
        <f t="shared" si="2"/>
        <v>1</v>
      </c>
    </row>
    <row r="20" spans="1:19" s="6" customFormat="1" ht="15" x14ac:dyDescent="0.2">
      <c r="A20">
        <f t="shared" si="1"/>
        <v>34</v>
      </c>
      <c r="B20" s="6">
        <f>'WL Base'!C18</f>
        <v>163758.81214028088</v>
      </c>
      <c r="C20" s="6">
        <v>159955.54172964732</v>
      </c>
      <c r="D20" s="6">
        <v>162674.13622968155</v>
      </c>
      <c r="E20" s="6">
        <v>161311.33156834426</v>
      </c>
      <c r="F20" s="6">
        <v>160158.14333122762</v>
      </c>
      <c r="G20" s="6">
        <v>157987.30806534531</v>
      </c>
      <c r="H20" s="6">
        <v>156879.49951023801</v>
      </c>
      <c r="I20" s="6">
        <v>155700.23102716019</v>
      </c>
      <c r="J20" s="6">
        <v>159206.85467595342</v>
      </c>
      <c r="K20" s="6">
        <v>158039.1960981357</v>
      </c>
      <c r="L20" s="6">
        <v>156760.70416224431</v>
      </c>
      <c r="M20" s="6">
        <v>154963.73776735688</v>
      </c>
      <c r="N20" s="6">
        <v>153770.40259628484</v>
      </c>
      <c r="O20" s="6">
        <v>152738.49853650201</v>
      </c>
      <c r="P20" s="6">
        <v>154699.83525959743</v>
      </c>
      <c r="Q20" s="6">
        <v>150860.07432686767</v>
      </c>
      <c r="R20" s="5">
        <f t="shared" si="0"/>
        <v>162907.20225509035</v>
      </c>
      <c r="S20" s="6" t="b">
        <f t="shared" si="2"/>
        <v>1</v>
      </c>
    </row>
    <row r="21" spans="1:19" s="6" customFormat="1" ht="15" x14ac:dyDescent="0.2">
      <c r="A21">
        <f t="shared" si="1"/>
        <v>35</v>
      </c>
      <c r="B21" s="6">
        <f>'WL Base'!C19</f>
        <v>170084.32925588207</v>
      </c>
      <c r="C21" s="6">
        <v>166013.36267696568</v>
      </c>
      <c r="D21" s="6">
        <v>168981.1717451585</v>
      </c>
      <c r="E21" s="6">
        <v>167599.0212040671</v>
      </c>
      <c r="F21" s="6">
        <v>166395.31991838114</v>
      </c>
      <c r="G21" s="6">
        <v>163988.9200532549</v>
      </c>
      <c r="H21" s="6">
        <v>162863.9679929222</v>
      </c>
      <c r="I21" s="6">
        <v>161635.14475226929</v>
      </c>
      <c r="J21" s="6">
        <v>165436.54344124062</v>
      </c>
      <c r="K21" s="6">
        <v>164218.06185564247</v>
      </c>
      <c r="L21" s="6">
        <v>162921.55362871737</v>
      </c>
      <c r="M21" s="6">
        <v>160892.92353787756</v>
      </c>
      <c r="N21" s="6">
        <v>159649.67703961398</v>
      </c>
      <c r="O21" s="6">
        <v>158602.1024141908</v>
      </c>
      <c r="P21" s="6">
        <v>160803.24653383184</v>
      </c>
      <c r="Q21" s="6">
        <v>156668.98556053214</v>
      </c>
      <c r="R21" s="5">
        <f t="shared" si="0"/>
        <v>169212.80572803735</v>
      </c>
      <c r="S21" s="6" t="b">
        <f t="shared" si="2"/>
        <v>1</v>
      </c>
    </row>
    <row r="22" spans="1:19" s="6" customFormat="1" ht="15" x14ac:dyDescent="0.2">
      <c r="A22">
        <f t="shared" si="1"/>
        <v>36</v>
      </c>
      <c r="B22" s="6">
        <f>'WL Base'!C20</f>
        <v>176602.43594907358</v>
      </c>
      <c r="C22" s="6">
        <v>172259.85728709967</v>
      </c>
      <c r="D22" s="6">
        <v>175480.73787257855</v>
      </c>
      <c r="E22" s="6">
        <v>174079.81057092347</v>
      </c>
      <c r="F22" s="6">
        <v>172823.59405751713</v>
      </c>
      <c r="G22" s="6">
        <v>170177.96074856009</v>
      </c>
      <c r="H22" s="6">
        <v>169036.2570189074</v>
      </c>
      <c r="I22" s="6">
        <v>167755.98781062706</v>
      </c>
      <c r="J22" s="6">
        <v>171858.11867667927</v>
      </c>
      <c r="K22" s="6">
        <v>170586.81160506426</v>
      </c>
      <c r="L22" s="6">
        <v>169272.82502761923</v>
      </c>
      <c r="M22" s="6">
        <v>167008.66874726256</v>
      </c>
      <c r="N22" s="6">
        <v>165713.61554790087</v>
      </c>
      <c r="O22" s="6">
        <v>164650.74916143683</v>
      </c>
      <c r="P22" s="6">
        <v>167095.84165331163</v>
      </c>
      <c r="Q22" s="6">
        <v>162661.66148093308</v>
      </c>
      <c r="R22" s="5">
        <f t="shared" si="0"/>
        <v>175710.69199565085</v>
      </c>
      <c r="S22" s="6" t="b">
        <f t="shared" si="2"/>
        <v>1</v>
      </c>
    </row>
    <row r="23" spans="1:19" s="6" customFormat="1" ht="15" x14ac:dyDescent="0.2">
      <c r="A23">
        <f t="shared" si="1"/>
        <v>37</v>
      </c>
      <c r="B23" s="6">
        <f>'WL Base'!C21</f>
        <v>183315.3588533735</v>
      </c>
      <c r="C23" s="6">
        <v>178698.04315366715</v>
      </c>
      <c r="D23" s="6">
        <v>182175.15176362652</v>
      </c>
      <c r="E23" s="6">
        <v>180756.23967480636</v>
      </c>
      <c r="F23" s="6">
        <v>179445.37975052319</v>
      </c>
      <c r="G23" s="6">
        <v>176557.50525131825</v>
      </c>
      <c r="H23" s="6">
        <v>175399.61235538012</v>
      </c>
      <c r="I23" s="6">
        <v>174065.89970102292</v>
      </c>
      <c r="J23" s="6">
        <v>178474.19610198084</v>
      </c>
      <c r="K23" s="6">
        <v>177147.93700468942</v>
      </c>
      <c r="L23" s="6">
        <v>175817.21951657525</v>
      </c>
      <c r="M23" s="6">
        <v>173314.26897436866</v>
      </c>
      <c r="N23" s="6">
        <v>171965.40879354044</v>
      </c>
      <c r="O23" s="6">
        <v>170887.78989352574</v>
      </c>
      <c r="P23" s="6">
        <v>173580.39012682156</v>
      </c>
      <c r="Q23" s="6">
        <v>168841.4971658412</v>
      </c>
      <c r="R23" s="5">
        <f t="shared" si="0"/>
        <v>182403.13592770131</v>
      </c>
      <c r="S23" s="6" t="b">
        <f t="shared" si="2"/>
        <v>1</v>
      </c>
    </row>
    <row r="24" spans="1:19" s="6" customFormat="1" ht="15" x14ac:dyDescent="0.2">
      <c r="A24">
        <f t="shared" si="1"/>
        <v>38</v>
      </c>
      <c r="B24" s="6">
        <f>'WL Base'!C22</f>
        <v>190219.3053751516</v>
      </c>
      <c r="C24" s="6">
        <v>185326.54882637964</v>
      </c>
      <c r="D24" s="6">
        <v>189060.86472174845</v>
      </c>
      <c r="E24" s="6">
        <v>187625.31312006849</v>
      </c>
      <c r="F24" s="6">
        <v>186257.44609805971</v>
      </c>
      <c r="G24" s="6">
        <v>183126.38144059811</v>
      </c>
      <c r="H24" s="6">
        <v>181953.27595768124</v>
      </c>
      <c r="I24" s="6">
        <v>180563.93582644602</v>
      </c>
      <c r="J24" s="6">
        <v>185282.03251201034</v>
      </c>
      <c r="K24" s="6">
        <v>183898.46454809868</v>
      </c>
      <c r="L24" s="6">
        <v>182552.28241249584</v>
      </c>
      <c r="M24" s="6">
        <v>179809.14619209894</v>
      </c>
      <c r="N24" s="6">
        <v>178404.29596232652</v>
      </c>
      <c r="O24" s="6">
        <v>177312.851853392</v>
      </c>
      <c r="P24" s="6">
        <v>180254.67079416735</v>
      </c>
      <c r="Q24" s="6">
        <v>175208.28552081587</v>
      </c>
      <c r="R24" s="5">
        <f t="shared" si="0"/>
        <v>189286.48632235787</v>
      </c>
      <c r="S24" s="6" t="b">
        <f t="shared" si="2"/>
        <v>1</v>
      </c>
    </row>
    <row r="25" spans="1:19" s="6" customFormat="1" ht="15" x14ac:dyDescent="0.2">
      <c r="A25">
        <f t="shared" si="1"/>
        <v>39</v>
      </c>
      <c r="B25" s="6">
        <f>'WL Base'!C23</f>
        <v>197314.67543554492</v>
      </c>
      <c r="C25" s="6">
        <v>192146.9888750129</v>
      </c>
      <c r="D25" s="6">
        <v>196138.4159523726</v>
      </c>
      <c r="E25" s="6">
        <v>194687.90771299961</v>
      </c>
      <c r="F25" s="6">
        <v>193260.49951709877</v>
      </c>
      <c r="G25" s="6">
        <v>189886.31078343443</v>
      </c>
      <c r="H25" s="6">
        <v>188699.23211089347</v>
      </c>
      <c r="I25" s="6">
        <v>187251.93899447899</v>
      </c>
      <c r="J25" s="6">
        <v>192282.63668003047</v>
      </c>
      <c r="K25" s="6">
        <v>190839.23574440146</v>
      </c>
      <c r="L25" s="6">
        <v>189479.17284764483</v>
      </c>
      <c r="M25" s="6">
        <v>186495.3799820618</v>
      </c>
      <c r="N25" s="6">
        <v>185032.21745350637</v>
      </c>
      <c r="O25" s="6">
        <v>183928.1225780168</v>
      </c>
      <c r="P25" s="6">
        <v>187119.9641156517</v>
      </c>
      <c r="Q25" s="6">
        <v>181764.30076204825</v>
      </c>
      <c r="R25" s="5">
        <f t="shared" si="0"/>
        <v>196361.22098389498</v>
      </c>
      <c r="S25" s="6" t="b">
        <f t="shared" si="2"/>
        <v>1</v>
      </c>
    </row>
    <row r="26" spans="1:19" s="6" customFormat="1" ht="15" x14ac:dyDescent="0.2">
      <c r="A26">
        <f t="shared" si="1"/>
        <v>40</v>
      </c>
      <c r="B26" s="6">
        <f>'WL Base'!C24</f>
        <v>204607.23878973222</v>
      </c>
      <c r="C26" s="6">
        <v>199164.89453342848</v>
      </c>
      <c r="D26" s="6">
        <v>203413.58224835116</v>
      </c>
      <c r="E26" s="6">
        <v>201949.8701938687</v>
      </c>
      <c r="F26" s="6">
        <v>200460.29332170938</v>
      </c>
      <c r="G26" s="6">
        <v>196842.811094484</v>
      </c>
      <c r="H26" s="6">
        <v>195643.06963467473</v>
      </c>
      <c r="I26" s="6">
        <v>194135.41003875076</v>
      </c>
      <c r="J26" s="6">
        <v>199481.83452419849</v>
      </c>
      <c r="K26" s="6">
        <v>197975.98398548915</v>
      </c>
      <c r="L26" s="6">
        <v>196603.69139232443</v>
      </c>
      <c r="M26" s="6">
        <v>193378.54366384773</v>
      </c>
      <c r="N26" s="6">
        <v>191854.65931611607</v>
      </c>
      <c r="O26" s="6">
        <v>190739.15599748015</v>
      </c>
      <c r="P26" s="6">
        <v>194182.04917800429</v>
      </c>
      <c r="Q26" s="6">
        <v>188515.08005272562</v>
      </c>
      <c r="R26" s="5">
        <f t="shared" si="0"/>
        <v>203633.10719624459</v>
      </c>
      <c r="S26" s="6" t="b">
        <f t="shared" si="2"/>
        <v>1</v>
      </c>
    </row>
    <row r="27" spans="1:19" s="6" customFormat="1" ht="15" x14ac:dyDescent="0.2">
      <c r="A27">
        <f t="shared" si="1"/>
        <v>41</v>
      </c>
      <c r="B27" s="6">
        <f>'WL Base'!C25</f>
        <v>212102.23833058571</v>
      </c>
      <c r="C27" s="6">
        <v>206385.43643243623</v>
      </c>
      <c r="D27" s="6">
        <v>210891.62947457324</v>
      </c>
      <c r="E27" s="6">
        <v>209410.30443483911</v>
      </c>
      <c r="F27" s="6">
        <v>207862.09282299178</v>
      </c>
      <c r="G27" s="6">
        <v>204001.05454932412</v>
      </c>
      <c r="H27" s="6">
        <v>202785.4550629305</v>
      </c>
      <c r="I27" s="6">
        <v>201219.52140237342</v>
      </c>
      <c r="J27" s="6">
        <v>206878.92174881877</v>
      </c>
      <c r="K27" s="6">
        <v>205313.97334116019</v>
      </c>
      <c r="L27" s="6">
        <v>203925.35320796951</v>
      </c>
      <c r="M27" s="6">
        <v>200459.44640701546</v>
      </c>
      <c r="N27" s="6">
        <v>198876.79325248953</v>
      </c>
      <c r="O27" s="6">
        <v>197746.92381281662</v>
      </c>
      <c r="P27" s="6">
        <v>201440.61883714519</v>
      </c>
      <c r="Q27" s="6">
        <v>195461.72624558402</v>
      </c>
      <c r="R27" s="5">
        <f t="shared" si="0"/>
        <v>211107.39505403888</v>
      </c>
      <c r="S27" s="6" t="b">
        <f t="shared" si="2"/>
        <v>1</v>
      </c>
    </row>
    <row r="28" spans="1:19" s="6" customFormat="1" ht="15" x14ac:dyDescent="0.2">
      <c r="A28">
        <f t="shared" si="1"/>
        <v>42</v>
      </c>
      <c r="B28" s="6">
        <f>'WL Base'!C26</f>
        <v>219799.26308450714</v>
      </c>
      <c r="C28" s="6">
        <v>213809.59995709726</v>
      </c>
      <c r="D28" s="6">
        <v>218572.3115759799</v>
      </c>
      <c r="E28" s="6">
        <v>217074.9280667569</v>
      </c>
      <c r="F28" s="6">
        <v>215465.85658541566</v>
      </c>
      <c r="G28" s="6">
        <v>211362.16181915018</v>
      </c>
      <c r="H28" s="6">
        <v>210131.88520873306</v>
      </c>
      <c r="I28" s="6">
        <v>208505.54795765498</v>
      </c>
      <c r="J28" s="6">
        <v>214479.60496031094</v>
      </c>
      <c r="K28" s="6">
        <v>212853.32816224309</v>
      </c>
      <c r="L28" s="6">
        <v>211449.85095525617</v>
      </c>
      <c r="M28" s="6">
        <v>207743.57901248461</v>
      </c>
      <c r="N28" s="6">
        <v>206100.01862291843</v>
      </c>
      <c r="O28" s="6">
        <v>204956.90843121154</v>
      </c>
      <c r="P28" s="6">
        <v>208901.3536800544</v>
      </c>
      <c r="Q28" s="6">
        <v>202609.71401460856</v>
      </c>
      <c r="R28" s="5">
        <f t="shared" si="0"/>
        <v>218783.76714016282</v>
      </c>
      <c r="S28" s="6" t="b">
        <f t="shared" si="2"/>
        <v>1</v>
      </c>
    </row>
    <row r="29" spans="1:19" s="6" customFormat="1" ht="15" x14ac:dyDescent="0.2">
      <c r="A29">
        <f t="shared" si="1"/>
        <v>43</v>
      </c>
      <c r="B29" s="6">
        <f>'WL Base'!C27</f>
        <v>227706.33861733472</v>
      </c>
      <c r="C29" s="6">
        <v>221444.62789750806</v>
      </c>
      <c r="D29" s="6">
        <v>226463.61280266495</v>
      </c>
      <c r="E29" s="6">
        <v>224951.69010133835</v>
      </c>
      <c r="F29" s="6">
        <v>223279.47565845549</v>
      </c>
      <c r="G29" s="6">
        <v>218933.31908756919</v>
      </c>
      <c r="H29" s="6">
        <v>217689.53822273129</v>
      </c>
      <c r="I29" s="6">
        <v>216000.60934990732</v>
      </c>
      <c r="J29" s="6">
        <v>222291.75701699915</v>
      </c>
      <c r="K29" s="6">
        <v>220601.86300452956</v>
      </c>
      <c r="L29" s="6">
        <v>219184.96860561011</v>
      </c>
      <c r="M29" s="6">
        <v>215238.06500680014</v>
      </c>
      <c r="N29" s="6">
        <v>213531.40010655159</v>
      </c>
      <c r="O29" s="6">
        <v>212376.16908483679</v>
      </c>
      <c r="P29" s="6">
        <v>216571.96465234307</v>
      </c>
      <c r="Q29" s="6">
        <v>209966.04942263378</v>
      </c>
      <c r="R29" s="5">
        <f t="shared" si="0"/>
        <v>226670.21717251145</v>
      </c>
      <c r="S29" s="6" t="b">
        <f t="shared" si="2"/>
        <v>1</v>
      </c>
    </row>
    <row r="30" spans="1:19" s="6" customFormat="1" ht="15" x14ac:dyDescent="0.2">
      <c r="A30">
        <f t="shared" si="1"/>
        <v>44</v>
      </c>
      <c r="B30" s="6">
        <f>'WL Base'!C28</f>
        <v>235823.84986938298</v>
      </c>
      <c r="C30" s="6">
        <v>229292.06958160215</v>
      </c>
      <c r="D30" s="6">
        <v>234566.06612697348</v>
      </c>
      <c r="E30" s="6">
        <v>233041.42536922867</v>
      </c>
      <c r="F30" s="6">
        <v>231303.66389748079</v>
      </c>
      <c r="G30" s="6">
        <v>226716.19853833114</v>
      </c>
      <c r="H30" s="6">
        <v>225460.33211335802</v>
      </c>
      <c r="I30" s="6">
        <v>223706.51785660995</v>
      </c>
      <c r="J30" s="6">
        <v>230316.35802600463</v>
      </c>
      <c r="K30" s="6">
        <v>228560.43840835724</v>
      </c>
      <c r="L30" s="6">
        <v>227131.85245740775</v>
      </c>
      <c r="M30" s="6">
        <v>222944.93460082667</v>
      </c>
      <c r="N30" s="6">
        <v>221172.86315360546</v>
      </c>
      <c r="O30" s="6">
        <v>220006.86373302818</v>
      </c>
      <c r="P30" s="6">
        <v>224453.73268451044</v>
      </c>
      <c r="Q30" s="6">
        <v>217532.99349612856</v>
      </c>
      <c r="R30" s="5">
        <f t="shared" si="0"/>
        <v>234767.21351588532</v>
      </c>
      <c r="S30" s="6" t="b">
        <f t="shared" si="2"/>
        <v>1</v>
      </c>
    </row>
    <row r="31" spans="1:19" s="6" customFormat="1" ht="15" x14ac:dyDescent="0.2">
      <c r="A31">
        <f t="shared" si="1"/>
        <v>45</v>
      </c>
      <c r="B31" s="6">
        <f>'WL Base'!C29</f>
        <v>244155.29992266177</v>
      </c>
      <c r="C31" s="6">
        <v>237355.7849299176</v>
      </c>
      <c r="D31" s="6">
        <v>242883.24736485264</v>
      </c>
      <c r="E31" s="6">
        <v>241347.88433796261</v>
      </c>
      <c r="F31" s="6">
        <v>239542.06953066195</v>
      </c>
      <c r="G31" s="6">
        <v>234714.71374473689</v>
      </c>
      <c r="H31" s="6">
        <v>233448.33355401605</v>
      </c>
      <c r="I31" s="6">
        <v>231627.24759830654</v>
      </c>
      <c r="J31" s="6">
        <v>238557.21613699035</v>
      </c>
      <c r="K31" s="6">
        <v>236732.76111215501</v>
      </c>
      <c r="L31" s="6">
        <v>235294.37610827567</v>
      </c>
      <c r="M31" s="6">
        <v>230868.30248327149</v>
      </c>
      <c r="N31" s="6">
        <v>229028.43044344033</v>
      </c>
      <c r="O31" s="6">
        <v>227853.16104241103</v>
      </c>
      <c r="P31" s="6">
        <v>232550.58412834734</v>
      </c>
      <c r="Q31" s="6">
        <v>225314.75805522676</v>
      </c>
      <c r="R31" s="5">
        <f t="shared" si="0"/>
        <v>243078.29694571134</v>
      </c>
      <c r="S31" s="6" t="b">
        <f t="shared" si="2"/>
        <v>1</v>
      </c>
    </row>
    <row r="32" spans="1:19" s="6" customFormat="1" ht="15" x14ac:dyDescent="0.2">
      <c r="A32">
        <f t="shared" si="1"/>
        <v>46</v>
      </c>
      <c r="B32" s="6">
        <f>'WL Base'!C30</f>
        <v>252703.2921110726</v>
      </c>
      <c r="C32" s="6">
        <v>245638.93996673121</v>
      </c>
      <c r="D32" s="6">
        <v>251417.85535275782</v>
      </c>
      <c r="E32" s="6">
        <v>249873.98673077635</v>
      </c>
      <c r="F32" s="6">
        <v>247997.4973461073</v>
      </c>
      <c r="G32" s="6">
        <v>242932.10792956522</v>
      </c>
      <c r="H32" s="6">
        <v>241656.97628990869</v>
      </c>
      <c r="I32" s="6">
        <v>239766.1295736598</v>
      </c>
      <c r="J32" s="6">
        <v>247017.3358836823</v>
      </c>
      <c r="K32" s="6">
        <v>245121.72185479754</v>
      </c>
      <c r="L32" s="6">
        <v>243675.64093188287</v>
      </c>
      <c r="M32" s="6">
        <v>239011.67242844013</v>
      </c>
      <c r="N32" s="6">
        <v>237101.5037904678</v>
      </c>
      <c r="O32" s="6">
        <v>235918.64421265302</v>
      </c>
      <c r="P32" s="6">
        <v>240865.69878706275</v>
      </c>
      <c r="Q32" s="6">
        <v>233314.9902471393</v>
      </c>
      <c r="R32" s="5">
        <f t="shared" si="0"/>
        <v>251606.12247080062</v>
      </c>
      <c r="S32" s="6" t="b">
        <f t="shared" si="2"/>
        <v>1</v>
      </c>
    </row>
    <row r="33" spans="1:19" s="6" customFormat="1" ht="15" x14ac:dyDescent="0.2">
      <c r="A33">
        <f t="shared" si="1"/>
        <v>47</v>
      </c>
      <c r="B33" s="6">
        <f>'WL Base'!C31</f>
        <v>261472.00207079464</v>
      </c>
      <c r="C33" s="6">
        <v>254145.87898449411</v>
      </c>
      <c r="D33" s="6">
        <v>260174.12393682031</v>
      </c>
      <c r="E33" s="6">
        <v>258624.12703200919</v>
      </c>
      <c r="F33" s="6">
        <v>256674.23368683259</v>
      </c>
      <c r="G33" s="6">
        <v>251372.76850897135</v>
      </c>
      <c r="H33" s="6">
        <v>250090.79474223522</v>
      </c>
      <c r="I33" s="6">
        <v>248127.59987543942</v>
      </c>
      <c r="J33" s="6">
        <v>255701.15339017205</v>
      </c>
      <c r="K33" s="6">
        <v>253731.64952329433</v>
      </c>
      <c r="L33" s="6">
        <v>252280.13031692331</v>
      </c>
      <c r="M33" s="6">
        <v>247379.61734019901</v>
      </c>
      <c r="N33" s="6">
        <v>245396.5583845088</v>
      </c>
      <c r="O33" s="6">
        <v>244207.92937892661</v>
      </c>
      <c r="P33" s="6">
        <v>249403.59822984639</v>
      </c>
      <c r="Q33" s="6">
        <v>241538.34079641738</v>
      </c>
      <c r="R33" s="5">
        <f t="shared" si="0"/>
        <v>260354.89480800036</v>
      </c>
      <c r="S33" s="6" t="b">
        <f t="shared" si="2"/>
        <v>1</v>
      </c>
    </row>
    <row r="34" spans="1:19" s="6" customFormat="1" ht="15" x14ac:dyDescent="0.2">
      <c r="A34">
        <f t="shared" si="1"/>
        <v>48</v>
      </c>
      <c r="B34" s="6">
        <f>'WL Base'!C32</f>
        <v>270458.09688299743</v>
      </c>
      <c r="C34" s="6">
        <v>262875.17612671253</v>
      </c>
      <c r="D34" s="6">
        <v>269148.95721253852</v>
      </c>
      <c r="E34" s="6">
        <v>267595.70041978022</v>
      </c>
      <c r="F34" s="6">
        <v>265569.49555772205</v>
      </c>
      <c r="G34" s="6">
        <v>260035.48857150562</v>
      </c>
      <c r="H34" s="6">
        <v>258748.98563294855</v>
      </c>
      <c r="I34" s="6">
        <v>256710.7030454521</v>
      </c>
      <c r="J34" s="6">
        <v>264606.31595969386</v>
      </c>
      <c r="K34" s="6">
        <v>262560.01605255681</v>
      </c>
      <c r="L34" s="6">
        <v>261105.78171390301</v>
      </c>
      <c r="M34" s="6">
        <v>255971.53621720913</v>
      </c>
      <c r="N34" s="6">
        <v>253912.84312067155</v>
      </c>
      <c r="O34" s="6">
        <v>252720.64763192</v>
      </c>
      <c r="P34" s="6">
        <v>258162.45612963461</v>
      </c>
      <c r="Q34" s="6">
        <v>249984.62926423518</v>
      </c>
      <c r="R34" s="5">
        <f t="shared" si="0"/>
        <v>269321.41930130607</v>
      </c>
      <c r="S34" s="6" t="b">
        <f t="shared" si="2"/>
        <v>1</v>
      </c>
    </row>
    <row r="35" spans="1:19" s="6" customFormat="1" ht="15" x14ac:dyDescent="0.2">
      <c r="A35">
        <f t="shared" si="1"/>
        <v>49</v>
      </c>
      <c r="B35" s="6">
        <f>'WL Base'!C33</f>
        <v>279658.46111967892</v>
      </c>
      <c r="C35" s="6">
        <v>271825.47216477967</v>
      </c>
      <c r="D35" s="6">
        <v>278339.4688016437</v>
      </c>
      <c r="E35" s="6">
        <v>276786.31021310959</v>
      </c>
      <c r="F35" s="6">
        <v>274680.69931944436</v>
      </c>
      <c r="G35" s="6">
        <v>268919.12487167236</v>
      </c>
      <c r="H35" s="6">
        <v>267630.81420953217</v>
      </c>
      <c r="I35" s="6">
        <v>265514.54414898227</v>
      </c>
      <c r="J35" s="6">
        <v>273730.67085631425</v>
      </c>
      <c r="K35" s="6">
        <v>271604.48473988229</v>
      </c>
      <c r="L35" s="6">
        <v>270150.72341929917</v>
      </c>
      <c r="M35" s="6">
        <v>264786.89409458521</v>
      </c>
      <c r="N35" s="6">
        <v>262649.66509280587</v>
      </c>
      <c r="O35" s="6">
        <v>261456.49347924619</v>
      </c>
      <c r="P35" s="6">
        <v>267140.62985306175</v>
      </c>
      <c r="Q35" s="6">
        <v>258653.73671160737</v>
      </c>
      <c r="R35" s="5">
        <f t="shared" si="0"/>
        <v>278502.71421722247</v>
      </c>
      <c r="S35" s="6" t="b">
        <f t="shared" si="2"/>
        <v>1</v>
      </c>
    </row>
    <row r="36" spans="1:19" s="6" customFormat="1" ht="15" x14ac:dyDescent="0.2">
      <c r="A36">
        <f t="shared" si="1"/>
        <v>50</v>
      </c>
      <c r="B36" s="6">
        <f>'WL Base'!C34</f>
        <v>289077.06573918968</v>
      </c>
      <c r="C36" s="6">
        <v>281000.80575893354</v>
      </c>
      <c r="D36" s="6">
        <v>287749.68961831089</v>
      </c>
      <c r="E36" s="6">
        <v>286200.21493181231</v>
      </c>
      <c r="F36" s="6">
        <v>284011.93400295312</v>
      </c>
      <c r="G36" s="6">
        <v>278027.76984509511</v>
      </c>
      <c r="H36" s="6">
        <v>276740.58524902095</v>
      </c>
      <c r="I36" s="6">
        <v>274543.27719132113</v>
      </c>
      <c r="J36" s="6">
        <v>283078.52127413609</v>
      </c>
      <c r="K36" s="6">
        <v>280869.19236641011</v>
      </c>
      <c r="L36" s="6">
        <v>279419.31015710003</v>
      </c>
      <c r="M36" s="6">
        <v>273830.04346643802</v>
      </c>
      <c r="N36" s="6">
        <v>271611.22841286182</v>
      </c>
      <c r="O36" s="6">
        <v>270419.87389550096</v>
      </c>
      <c r="P36" s="6">
        <v>276342.51636722253</v>
      </c>
      <c r="Q36" s="6">
        <v>267550.11433313688</v>
      </c>
      <c r="R36" s="5">
        <f t="shared" si="0"/>
        <v>287902.78129527735</v>
      </c>
      <c r="S36" s="6" t="b">
        <f t="shared" si="2"/>
        <v>1</v>
      </c>
    </row>
    <row r="37" spans="1:19" s="6" customFormat="1" ht="15" x14ac:dyDescent="0.2">
      <c r="A37">
        <f t="shared" si="1"/>
        <v>51</v>
      </c>
      <c r="B37" s="6">
        <f>'WL Base'!C35</f>
        <v>298714.52005031466</v>
      </c>
      <c r="C37" s="6">
        <v>290402.57690676127</v>
      </c>
      <c r="D37" s="6">
        <v>297380.36639851838</v>
      </c>
      <c r="E37" s="6">
        <v>295825.86416840035</v>
      </c>
      <c r="F37" s="6">
        <v>293564.11854798463</v>
      </c>
      <c r="G37" s="6">
        <v>287362.95623677125</v>
      </c>
      <c r="H37" s="6">
        <v>286070.34560101852</v>
      </c>
      <c r="I37" s="6">
        <v>283798.58776299597</v>
      </c>
      <c r="J37" s="6">
        <v>292638.82552668382</v>
      </c>
      <c r="K37" s="6">
        <v>290355.19886390818</v>
      </c>
      <c r="L37" s="6">
        <v>288901.08747587807</v>
      </c>
      <c r="M37" s="6">
        <v>283093.44500161632</v>
      </c>
      <c r="N37" s="6">
        <v>280799.34332690143</v>
      </c>
      <c r="O37" s="6">
        <v>279603.72633681493</v>
      </c>
      <c r="P37" s="6">
        <v>285758.14052265952</v>
      </c>
      <c r="Q37" s="6">
        <v>276667.08808696747</v>
      </c>
      <c r="R37" s="5">
        <f t="shared" si="0"/>
        <v>297522.30818860402</v>
      </c>
      <c r="S37" s="6" t="b">
        <f t="shared" si="2"/>
        <v>1</v>
      </c>
    </row>
    <row r="38" spans="1:19" s="6" customFormat="1" ht="15" x14ac:dyDescent="0.2">
      <c r="A38">
        <f t="shared" si="1"/>
        <v>52</v>
      </c>
      <c r="B38" s="6">
        <f>'WL Base'!C36</f>
        <v>308573.64050784643</v>
      </c>
      <c r="C38" s="6">
        <v>300033.85713960009</v>
      </c>
      <c r="D38" s="6">
        <v>307234.39929327223</v>
      </c>
      <c r="E38" s="6">
        <v>305677.69840008242</v>
      </c>
      <c r="F38" s="6">
        <v>303340.24847343203</v>
      </c>
      <c r="G38" s="6">
        <v>296927.83797114831</v>
      </c>
      <c r="H38" s="6">
        <v>295632.17252961342</v>
      </c>
      <c r="I38" s="6">
        <v>293283.72483935271</v>
      </c>
      <c r="J38" s="6">
        <v>302425.76817982673</v>
      </c>
      <c r="K38" s="6">
        <v>300065.57831302198</v>
      </c>
      <c r="L38" s="6">
        <v>298609.94506561838</v>
      </c>
      <c r="M38" s="6">
        <v>292588.99236251856</v>
      </c>
      <c r="N38" s="6">
        <v>290217.33656946273</v>
      </c>
      <c r="O38" s="6">
        <v>289019.73263136978</v>
      </c>
      <c r="P38" s="6">
        <v>295401.1521927102</v>
      </c>
      <c r="Q38" s="6">
        <v>286016.16738713381</v>
      </c>
      <c r="R38" s="5">
        <f t="shared" si="0"/>
        <v>307364.15717780718</v>
      </c>
      <c r="S38" s="6" t="b">
        <f t="shared" si="2"/>
        <v>1</v>
      </c>
    </row>
    <row r="39" spans="1:19" s="6" customFormat="1" ht="15" x14ac:dyDescent="0.2">
      <c r="A39">
        <f t="shared" si="1"/>
        <v>53</v>
      </c>
      <c r="B39" s="6">
        <f>'WL Base'!C37</f>
        <v>318648.60143507342</v>
      </c>
      <c r="C39" s="6">
        <v>309890.87101973238</v>
      </c>
      <c r="D39" s="6">
        <v>317306.24118647788</v>
      </c>
      <c r="E39" s="6">
        <v>315750.64352149458</v>
      </c>
      <c r="F39" s="6">
        <v>313335.15832937486</v>
      </c>
      <c r="G39" s="6">
        <v>306718.92094846064</v>
      </c>
      <c r="H39" s="6">
        <v>305422.97846011596</v>
      </c>
      <c r="I39" s="6">
        <v>302995.51927180029</v>
      </c>
      <c r="J39" s="6">
        <v>312434.58735249366</v>
      </c>
      <c r="K39" s="6">
        <v>309995.47776354861</v>
      </c>
      <c r="L39" s="6">
        <v>308541.48231910123</v>
      </c>
      <c r="M39" s="6">
        <v>302313.86350960145</v>
      </c>
      <c r="N39" s="6">
        <v>299862.30446192739</v>
      </c>
      <c r="O39" s="6">
        <v>298665.37720418588</v>
      </c>
      <c r="P39" s="6">
        <v>305267.44638974656</v>
      </c>
      <c r="Q39" s="6">
        <v>295595.08686307259</v>
      </c>
      <c r="R39" s="5">
        <f t="shared" si="0"/>
        <v>317422.66791335674</v>
      </c>
      <c r="S39" s="6" t="b">
        <f t="shared" si="2"/>
        <v>1</v>
      </c>
    </row>
    <row r="40" spans="1:19" s="6" customFormat="1" ht="15" x14ac:dyDescent="0.2">
      <c r="A40">
        <f t="shared" si="1"/>
        <v>54</v>
      </c>
      <c r="B40" s="6">
        <f>'WL Base'!C38</f>
        <v>328933.14916385629</v>
      </c>
      <c r="C40" s="6">
        <v>319969.35947877786</v>
      </c>
      <c r="D40" s="6">
        <v>327589.91944820911</v>
      </c>
      <c r="E40" s="6">
        <v>326039.22029157152</v>
      </c>
      <c r="F40" s="6">
        <v>323543.26335920516</v>
      </c>
      <c r="G40" s="6">
        <v>316732.23636279575</v>
      </c>
      <c r="H40" s="6">
        <v>315439.22320780216</v>
      </c>
      <c r="I40" s="6">
        <v>312930.33797073783</v>
      </c>
      <c r="J40" s="6">
        <v>322660.1211706046</v>
      </c>
      <c r="K40" s="6">
        <v>320139.63046891615</v>
      </c>
      <c r="L40" s="6">
        <v>318690.90509171697</v>
      </c>
      <c r="M40" s="6">
        <v>312264.79266558721</v>
      </c>
      <c r="N40" s="6">
        <v>309730.88854107342</v>
      </c>
      <c r="O40" s="6">
        <v>308537.71141498466</v>
      </c>
      <c r="P40" s="6">
        <v>315352.53027647443</v>
      </c>
      <c r="Q40" s="6">
        <v>305401.15713396738</v>
      </c>
      <c r="R40" s="5">
        <f t="shared" si="0"/>
        <v>327691.7541005807</v>
      </c>
      <c r="S40" s="6" t="b">
        <f t="shared" si="2"/>
        <v>1</v>
      </c>
    </row>
    <row r="41" spans="1:19" s="6" customFormat="1" ht="15" x14ac:dyDescent="0.2">
      <c r="A41">
        <f t="shared" si="1"/>
        <v>55</v>
      </c>
      <c r="B41" s="6">
        <f>'WL Base'!C39</f>
        <v>339424.90310135111</v>
      </c>
      <c r="C41" s="6">
        <v>330267.99821394123</v>
      </c>
      <c r="D41" s="6">
        <v>338083.23929302313</v>
      </c>
      <c r="E41" s="6">
        <v>336541.60797463387</v>
      </c>
      <c r="F41" s="6">
        <v>333962.61989967461</v>
      </c>
      <c r="G41" s="6">
        <v>326966.65946154745</v>
      </c>
      <c r="H41" s="6">
        <v>325680.12061204464</v>
      </c>
      <c r="I41" s="6">
        <v>323087.28765640559</v>
      </c>
      <c r="J41" s="6">
        <v>333100.75448971998</v>
      </c>
      <c r="K41" s="6">
        <v>330496.29954578925</v>
      </c>
      <c r="L41" s="6">
        <v>329056.83737233299</v>
      </c>
      <c r="M41" s="6">
        <v>322441.18296679598</v>
      </c>
      <c r="N41" s="6">
        <v>319822.38548503636</v>
      </c>
      <c r="O41" s="6">
        <v>318636.3577567602</v>
      </c>
      <c r="P41" s="6">
        <v>325655.22458421771</v>
      </c>
      <c r="Q41" s="6">
        <v>315434.18055387324</v>
      </c>
      <c r="R41" s="5">
        <f t="shared" si="0"/>
        <v>338169.14476789266</v>
      </c>
      <c r="S41" s="6" t="b">
        <f t="shared" si="2"/>
        <v>1</v>
      </c>
    </row>
    <row r="42" spans="1:19" s="6" customFormat="1" ht="15" x14ac:dyDescent="0.2">
      <c r="A42">
        <f t="shared" si="1"/>
        <v>56</v>
      </c>
      <c r="B42" s="6">
        <f>'WL Base'!C40</f>
        <v>350115.59193265985</v>
      </c>
      <c r="C42" s="6">
        <v>340780.64106497343</v>
      </c>
      <c r="D42" s="6">
        <v>348778.23890083213</v>
      </c>
      <c r="E42" s="6">
        <v>347250.418959804</v>
      </c>
      <c r="F42" s="6">
        <v>344585.70141052257</v>
      </c>
      <c r="G42" s="6">
        <v>337416.37577342562</v>
      </c>
      <c r="H42" s="6">
        <v>336140.36078288016</v>
      </c>
      <c r="I42" s="6">
        <v>333460.93846310047</v>
      </c>
      <c r="J42" s="6">
        <v>343749.45584737108</v>
      </c>
      <c r="K42" s="6">
        <v>341058.31610453496</v>
      </c>
      <c r="L42" s="6">
        <v>339632.66138770204</v>
      </c>
      <c r="M42" s="6">
        <v>332838.03895664756</v>
      </c>
      <c r="N42" s="6">
        <v>330131.68075411511</v>
      </c>
      <c r="O42" s="6">
        <v>328956.68510793603</v>
      </c>
      <c r="P42" s="6">
        <v>336169.25125156221</v>
      </c>
      <c r="Q42" s="6">
        <v>325689.82452428731</v>
      </c>
      <c r="R42" s="5">
        <f t="shared" si="0"/>
        <v>348846.75457231986</v>
      </c>
      <c r="S42" s="6" t="b">
        <f t="shared" si="2"/>
        <v>1</v>
      </c>
    </row>
    <row r="43" spans="1:19" s="6" customFormat="1" ht="15" x14ac:dyDescent="0.2">
      <c r="A43">
        <f t="shared" si="1"/>
        <v>57</v>
      </c>
      <c r="B43" s="6">
        <f>'WL Base'!C41</f>
        <v>360996.5267642184</v>
      </c>
      <c r="C43" s="6">
        <v>351500.62371406087</v>
      </c>
      <c r="D43" s="6">
        <v>359666.53762734035</v>
      </c>
      <c r="E43" s="6">
        <v>358157.8705821773</v>
      </c>
      <c r="F43" s="6">
        <v>355404.5643113493</v>
      </c>
      <c r="G43" s="6">
        <v>348075.05900209729</v>
      </c>
      <c r="H43" s="6">
        <v>346814.14780725649</v>
      </c>
      <c r="I43" s="6">
        <v>344045.35655788088</v>
      </c>
      <c r="J43" s="6">
        <v>354598.800113932</v>
      </c>
      <c r="K43" s="6">
        <v>351818.09618913924</v>
      </c>
      <c r="L43" s="6">
        <v>350411.36787053553</v>
      </c>
      <c r="M43" s="6">
        <v>343449.88557143917</v>
      </c>
      <c r="N43" s="6">
        <v>340653.16272432049</v>
      </c>
      <c r="O43" s="6">
        <v>339493.5906671015</v>
      </c>
      <c r="P43" s="6">
        <v>346887.94299648324</v>
      </c>
      <c r="Q43" s="6">
        <v>336163.29168251</v>
      </c>
      <c r="R43" s="5">
        <f t="shared" si="0"/>
        <v>359716.08056708693</v>
      </c>
      <c r="S43" s="6" t="b">
        <f t="shared" si="2"/>
        <v>1</v>
      </c>
    </row>
    <row r="44" spans="1:19" s="6" customFormat="1" ht="15" x14ac:dyDescent="0.2">
      <c r="A44">
        <f t="shared" si="1"/>
        <v>58</v>
      </c>
      <c r="B44" s="6">
        <f>'WL Base'!C42</f>
        <v>372073.4483822452</v>
      </c>
      <c r="C44" s="6">
        <v>362432.77010628872</v>
      </c>
      <c r="D44" s="6">
        <v>370753.85865017062</v>
      </c>
      <c r="E44" s="6">
        <v>369269.82479027385</v>
      </c>
      <c r="F44" s="6">
        <v>366424.89298812544</v>
      </c>
      <c r="G44" s="6">
        <v>358947.53911182022</v>
      </c>
      <c r="H44" s="6">
        <v>357706.47352637455</v>
      </c>
      <c r="I44" s="6">
        <v>354845.38112185127</v>
      </c>
      <c r="J44" s="6">
        <v>365654.61747575953</v>
      </c>
      <c r="K44" s="6">
        <v>362781.2952571208</v>
      </c>
      <c r="L44" s="6">
        <v>361398.75312024349</v>
      </c>
      <c r="M44" s="6">
        <v>354281.72225864005</v>
      </c>
      <c r="N44" s="6">
        <v>351391.68019681633</v>
      </c>
      <c r="O44" s="6">
        <v>350252.08465935662</v>
      </c>
      <c r="P44" s="6">
        <v>357817.07098388759</v>
      </c>
      <c r="Q44" s="6">
        <v>346859.60293704638</v>
      </c>
      <c r="R44" s="5">
        <f t="shared" si="0"/>
        <v>370782.85024019395</v>
      </c>
      <c r="S44" s="6" t="b">
        <f t="shared" si="2"/>
        <v>1</v>
      </c>
    </row>
    <row r="45" spans="1:19" s="6" customFormat="1" ht="15" x14ac:dyDescent="0.2">
      <c r="A45">
        <f t="shared" si="1"/>
        <v>59</v>
      </c>
      <c r="B45" s="6">
        <f>'WL Base'!C43</f>
        <v>383347.92342022998</v>
      </c>
      <c r="C45" s="6">
        <v>373578.49589386559</v>
      </c>
      <c r="D45" s="6">
        <v>382041.83556447143</v>
      </c>
      <c r="E45" s="6">
        <v>380588.20102630107</v>
      </c>
      <c r="F45" s="6">
        <v>377648.40974747436</v>
      </c>
      <c r="G45" s="6">
        <v>370035.32854432845</v>
      </c>
      <c r="H45" s="6">
        <v>368819.13389983284</v>
      </c>
      <c r="I45" s="6">
        <v>365862.63917014684</v>
      </c>
      <c r="J45" s="6">
        <v>376918.89970050682</v>
      </c>
      <c r="K45" s="6">
        <v>373949.71124583099</v>
      </c>
      <c r="L45" s="6">
        <v>372596.895853361</v>
      </c>
      <c r="M45" s="6">
        <v>365335.43857849116</v>
      </c>
      <c r="N45" s="6">
        <v>362348.95617472375</v>
      </c>
      <c r="O45" s="6">
        <v>361234.16721407289</v>
      </c>
      <c r="P45" s="6">
        <v>368958.78787034255</v>
      </c>
      <c r="Q45" s="6">
        <v>357780.85089056619</v>
      </c>
      <c r="R45" s="5">
        <f t="shared" si="0"/>
        <v>382048.66945170978</v>
      </c>
      <c r="S45" s="6" t="b">
        <f t="shared" si="2"/>
        <v>1</v>
      </c>
    </row>
    <row r="46" spans="1:19" s="6" customFormat="1" ht="15" x14ac:dyDescent="0.2">
      <c r="A46">
        <f t="shared" si="1"/>
        <v>60</v>
      </c>
      <c r="B46" s="6">
        <f>'WL Base'!C44</f>
        <v>394815.96154798224</v>
      </c>
      <c r="C46" s="6">
        <v>384934.60857409361</v>
      </c>
      <c r="D46" s="6">
        <v>393526.65350845549</v>
      </c>
      <c r="E46" s="6">
        <v>392109.78263806493</v>
      </c>
      <c r="F46" s="6">
        <v>389071.55216210085</v>
      </c>
      <c r="G46" s="6">
        <v>381335.45003729977</v>
      </c>
      <c r="H46" s="6">
        <v>380149.6990373818</v>
      </c>
      <c r="I46" s="6">
        <v>377094.40568270005</v>
      </c>
      <c r="J46" s="6">
        <v>388388.63089863269</v>
      </c>
      <c r="K46" s="6">
        <v>385319.99175465567</v>
      </c>
      <c r="L46" s="6">
        <v>384003.01667002187</v>
      </c>
      <c r="M46" s="6">
        <v>376608.8062516512</v>
      </c>
      <c r="N46" s="6">
        <v>373522.47457645641</v>
      </c>
      <c r="O46" s="6">
        <v>372437.84629300528</v>
      </c>
      <c r="P46" s="6">
        <v>380310.5109837043</v>
      </c>
      <c r="Q46" s="6">
        <v>368925.23910733138</v>
      </c>
      <c r="R46" s="5">
        <f t="shared" si="0"/>
        <v>393509.65451976832</v>
      </c>
      <c r="S46" s="6" t="b">
        <f t="shared" si="2"/>
        <v>1</v>
      </c>
    </row>
    <row r="47" spans="1:19" s="6" customFormat="1" ht="15" x14ac:dyDescent="0.2">
      <c r="A47">
        <f t="shared" si="1"/>
        <v>61</v>
      </c>
      <c r="B47" s="6">
        <f>'WL Base'!C45</f>
        <v>406452.62463862856</v>
      </c>
      <c r="C47" s="6">
        <v>396480.5576820877</v>
      </c>
      <c r="D47" s="6">
        <v>405183.97796440346</v>
      </c>
      <c r="E47" s="6">
        <v>403784.97622718499</v>
      </c>
      <c r="F47" s="6">
        <v>400670.87680346158</v>
      </c>
      <c r="G47" s="6">
        <v>392828.0309230024</v>
      </c>
      <c r="H47" s="6">
        <v>391657.75084875559</v>
      </c>
      <c r="I47" s="6">
        <v>388521.59623022855</v>
      </c>
      <c r="J47" s="6">
        <v>400015.6580185889</v>
      </c>
      <c r="K47" s="6">
        <v>396869.42668343347</v>
      </c>
      <c r="L47" s="6">
        <v>395570.63513209159</v>
      </c>
      <c r="M47" s="6">
        <v>388062.64363975642</v>
      </c>
      <c r="N47" s="6">
        <v>384893.79875892098</v>
      </c>
      <c r="O47" s="6">
        <v>383825.37438192981</v>
      </c>
      <c r="P47" s="6">
        <v>391827.13231176435</v>
      </c>
      <c r="Q47" s="6">
        <v>380256.19551007438</v>
      </c>
      <c r="R47" s="5">
        <f t="shared" si="0"/>
        <v>405141.23849395727</v>
      </c>
      <c r="S47" s="6" t="b">
        <f t="shared" si="2"/>
        <v>1</v>
      </c>
    </row>
    <row r="48" spans="1:19" s="6" customFormat="1" ht="15" x14ac:dyDescent="0.2">
      <c r="A48">
        <f t="shared" si="1"/>
        <v>62</v>
      </c>
      <c r="B48" s="6">
        <f>'WL Base'!C46</f>
        <v>418259.56156705221</v>
      </c>
      <c r="C48" s="6">
        <v>408217.35625090997</v>
      </c>
      <c r="D48" s="6">
        <v>417015.48405972408</v>
      </c>
      <c r="E48" s="6">
        <v>415639.21849056316</v>
      </c>
      <c r="F48" s="6">
        <v>412448.10082708567</v>
      </c>
      <c r="G48" s="6">
        <v>404514.15758950514</v>
      </c>
      <c r="H48" s="6">
        <v>403363.73187174497</v>
      </c>
      <c r="I48" s="6">
        <v>400145.38643200207</v>
      </c>
      <c r="J48" s="6">
        <v>411824.81721066014</v>
      </c>
      <c r="K48" s="6">
        <v>408599.77208838047</v>
      </c>
      <c r="L48" s="6">
        <v>407323.89661213197</v>
      </c>
      <c r="M48" s="6">
        <v>399716.94046849071</v>
      </c>
      <c r="N48" s="6">
        <v>396464.18108691077</v>
      </c>
      <c r="O48" s="6">
        <v>395416.22119505773</v>
      </c>
      <c r="P48" s="6">
        <v>403532.2361685608</v>
      </c>
      <c r="Q48" s="6">
        <v>391792.76819887414</v>
      </c>
      <c r="R48" s="5">
        <f t="shared" si="0"/>
        <v>416945.0871798147</v>
      </c>
      <c r="S48" s="6" t="b">
        <f t="shared" si="2"/>
        <v>1</v>
      </c>
    </row>
    <row r="49" spans="1:19" s="6" customFormat="1" ht="15" x14ac:dyDescent="0.2">
      <c r="A49">
        <f t="shared" si="1"/>
        <v>63</v>
      </c>
      <c r="B49" s="6">
        <f>'WL Base'!C47</f>
        <v>430257.08890262956</v>
      </c>
      <c r="C49" s="6">
        <v>420161.44394887786</v>
      </c>
      <c r="D49" s="6">
        <v>429041.11869137606</v>
      </c>
      <c r="E49" s="6">
        <v>427692.24263090419</v>
      </c>
      <c r="F49" s="6">
        <v>424422.62932400667</v>
      </c>
      <c r="G49" s="6">
        <v>416409.91953444289</v>
      </c>
      <c r="H49" s="6">
        <v>415283.59894000745</v>
      </c>
      <c r="I49" s="6">
        <v>411981.46500917751</v>
      </c>
      <c r="J49" s="6">
        <v>423835.39519281301</v>
      </c>
      <c r="K49" s="6">
        <v>420529.99411372159</v>
      </c>
      <c r="L49" s="6">
        <v>419281.57573668973</v>
      </c>
      <c r="M49" s="6">
        <v>411587.32380758825</v>
      </c>
      <c r="N49" s="6">
        <v>408248.98642467341</v>
      </c>
      <c r="O49" s="6">
        <v>407225.63642005617</v>
      </c>
      <c r="P49" s="6">
        <v>415444.18242600228</v>
      </c>
      <c r="Q49" s="6">
        <v>403549.90196187998</v>
      </c>
      <c r="R49" s="5">
        <f t="shared" si="0"/>
        <v>428941.2908238059</v>
      </c>
      <c r="S49" s="6" t="b">
        <f t="shared" si="2"/>
        <v>1</v>
      </c>
    </row>
    <row r="50" spans="1:19" s="6" customFormat="1" ht="15" x14ac:dyDescent="0.2">
      <c r="A50">
        <f t="shared" si="1"/>
        <v>64</v>
      </c>
      <c r="B50" s="6">
        <f>'WL Base'!C48</f>
        <v>442440.39567754499</v>
      </c>
      <c r="C50" s="6">
        <v>432308.39289654832</v>
      </c>
      <c r="D50" s="6">
        <v>441256.20742931723</v>
      </c>
      <c r="E50" s="6">
        <v>439939.6947841777</v>
      </c>
      <c r="F50" s="6">
        <v>436589.96423819003</v>
      </c>
      <c r="G50" s="6">
        <v>428511.08791649865</v>
      </c>
      <c r="H50" s="6">
        <v>427413.47560199094</v>
      </c>
      <c r="I50" s="6">
        <v>424025.83913785219</v>
      </c>
      <c r="J50" s="6">
        <v>436043.21841416747</v>
      </c>
      <c r="K50" s="6">
        <v>432655.77713184932</v>
      </c>
      <c r="L50" s="6">
        <v>431439.71403644542</v>
      </c>
      <c r="M50" s="6">
        <v>423670.1136716656</v>
      </c>
      <c r="N50" s="6">
        <v>420244.41969727265</v>
      </c>
      <c r="O50" s="6">
        <v>419250.17265159503</v>
      </c>
      <c r="P50" s="6">
        <v>427559.19382703729</v>
      </c>
      <c r="Q50" s="6">
        <v>415524.34397544444</v>
      </c>
      <c r="R50" s="5">
        <f t="shared" si="0"/>
        <v>441125.11851718836</v>
      </c>
      <c r="S50" s="6" t="b">
        <f t="shared" si="2"/>
        <v>1</v>
      </c>
    </row>
    <row r="51" spans="1:19" s="6" customFormat="1" ht="15" x14ac:dyDescent="0.2">
      <c r="A51">
        <f t="shared" si="1"/>
        <v>65</v>
      </c>
      <c r="B51" s="6">
        <f>'WL Base'!C49</f>
        <v>454814.14678999491</v>
      </c>
      <c r="C51" s="6">
        <v>444661.6918874032</v>
      </c>
      <c r="D51" s="6">
        <v>453665.33704391005</v>
      </c>
      <c r="E51" s="6">
        <v>452386.43950676284</v>
      </c>
      <c r="F51" s="6">
        <v>448954.71684265917</v>
      </c>
      <c r="G51" s="6">
        <v>440821.08475551801</v>
      </c>
      <c r="H51" s="6">
        <v>439756.9677119464</v>
      </c>
      <c r="I51" s="6">
        <v>436281.9064962017</v>
      </c>
      <c r="J51" s="6">
        <v>448453.07445846056</v>
      </c>
      <c r="K51" s="6">
        <v>444981.66066419554</v>
      </c>
      <c r="L51" s="6">
        <v>443802.97600885219</v>
      </c>
      <c r="M51" s="6">
        <v>435968.89713800099</v>
      </c>
      <c r="N51" s="6">
        <v>432453.86378753639</v>
      </c>
      <c r="O51" s="6">
        <v>431493.40098311205</v>
      </c>
      <c r="P51" s="6">
        <v>439881.87273597706</v>
      </c>
      <c r="Q51" s="6">
        <v>427719.65706506482</v>
      </c>
      <c r="R51" s="5">
        <f t="shared" si="0"/>
        <v>453501.2122966547</v>
      </c>
      <c r="S51" s="6" t="b">
        <f t="shared" si="2"/>
        <v>1</v>
      </c>
    </row>
    <row r="52" spans="1:19" s="6" customFormat="1" ht="15" x14ac:dyDescent="0.2">
      <c r="A52"/>
      <c r="B52"/>
      <c r="R52" s="5"/>
    </row>
    <row r="53" spans="1:19" s="6" customFormat="1" ht="15" x14ac:dyDescent="0.2">
      <c r="A53"/>
      <c r="B53"/>
      <c r="R53" s="5"/>
    </row>
    <row r="54" spans="1:19" s="6" customFormat="1" ht="15" x14ac:dyDescent="0.2">
      <c r="A54"/>
      <c r="B54"/>
      <c r="R54" s="5"/>
    </row>
    <row r="55" spans="1:19" s="6" customFormat="1" ht="15" x14ac:dyDescent="0.2">
      <c r="A55"/>
      <c r="B55"/>
      <c r="R55" s="5"/>
    </row>
    <row r="56" spans="1:19" s="6" customFormat="1" ht="15" x14ac:dyDescent="0.2">
      <c r="A56"/>
      <c r="B56"/>
      <c r="R56" s="5"/>
    </row>
    <row r="57" spans="1:19" s="6" customFormat="1" ht="15" x14ac:dyDescent="0.2">
      <c r="A57"/>
      <c r="B57"/>
      <c r="R57" s="5"/>
    </row>
    <row r="58" spans="1:19" s="6" customFormat="1" ht="15" x14ac:dyDescent="0.2">
      <c r="A58"/>
      <c r="B58"/>
      <c r="R58" s="5"/>
    </row>
    <row r="59" spans="1:19" s="6" customFormat="1" ht="15" x14ac:dyDescent="0.2">
      <c r="A59"/>
      <c r="B59"/>
      <c r="R59" s="5"/>
    </row>
    <row r="60" spans="1:19" s="6" customFormat="1" ht="15" x14ac:dyDescent="0.2">
      <c r="A60"/>
      <c r="B60"/>
      <c r="R60" s="5"/>
    </row>
    <row r="61" spans="1:19" s="6" customFormat="1" ht="15" x14ac:dyDescent="0.2">
      <c r="A61"/>
      <c r="B61"/>
      <c r="R61" s="5"/>
    </row>
    <row r="62" spans="1:19" s="6" customFormat="1" ht="15" x14ac:dyDescent="0.2">
      <c r="A62"/>
      <c r="B62"/>
      <c r="R62" s="5"/>
    </row>
    <row r="63" spans="1:19" s="6" customFormat="1" ht="15" x14ac:dyDescent="0.2">
      <c r="A63"/>
      <c r="B63"/>
      <c r="R63" s="5"/>
    </row>
    <row r="64" spans="1:19" s="6" customFormat="1" ht="15" x14ac:dyDescent="0.2">
      <c r="A64"/>
      <c r="B64"/>
      <c r="R64" s="5"/>
    </row>
    <row r="65" spans="1:18" s="6" customFormat="1" ht="15" x14ac:dyDescent="0.2">
      <c r="A65"/>
      <c r="B65"/>
      <c r="R65" s="5"/>
    </row>
    <row r="66" spans="1:18" s="6" customFormat="1" ht="15" x14ac:dyDescent="0.2">
      <c r="A66"/>
      <c r="B66"/>
      <c r="R66" s="5"/>
    </row>
    <row r="67" spans="1:18" s="6" customFormat="1" ht="15" x14ac:dyDescent="0.2">
      <c r="A67"/>
      <c r="B67"/>
      <c r="R67" s="5"/>
    </row>
    <row r="68" spans="1:18" s="6" customFormat="1" ht="15" x14ac:dyDescent="0.2">
      <c r="A68"/>
      <c r="B68"/>
      <c r="R68" s="5"/>
    </row>
    <row r="69" spans="1:18" s="6" customFormat="1" ht="15" x14ac:dyDescent="0.2">
      <c r="A69"/>
      <c r="B69"/>
      <c r="R69" s="5"/>
    </row>
    <row r="70" spans="1:18" s="6" customFormat="1" ht="15" x14ac:dyDescent="0.2">
      <c r="A70"/>
      <c r="B70"/>
      <c r="R70" s="5"/>
    </row>
    <row r="71" spans="1:18" s="6" customFormat="1" ht="15" x14ac:dyDescent="0.2">
      <c r="A71"/>
      <c r="B71"/>
      <c r="R71" s="5"/>
    </row>
    <row r="72" spans="1:18" s="6" customFormat="1" ht="15" x14ac:dyDescent="0.2">
      <c r="A72"/>
      <c r="B72"/>
      <c r="R72" s="5"/>
    </row>
    <row r="73" spans="1:18" s="6" customFormat="1" ht="15" x14ac:dyDescent="0.2">
      <c r="A73"/>
      <c r="B73"/>
      <c r="R73" s="5"/>
    </row>
    <row r="74" spans="1:18" s="6" customFormat="1" ht="15" x14ac:dyDescent="0.2">
      <c r="A74"/>
      <c r="B74"/>
      <c r="R74" s="5"/>
    </row>
    <row r="75" spans="1:18" s="6" customFormat="1" ht="15" x14ac:dyDescent="0.2">
      <c r="A75"/>
      <c r="B75"/>
      <c r="R75" s="5"/>
    </row>
    <row r="76" spans="1:18" s="6" customFormat="1" ht="15" x14ac:dyDescent="0.2">
      <c r="A76"/>
      <c r="B76"/>
      <c r="R76" s="5"/>
    </row>
    <row r="77" spans="1:18" s="6" customFormat="1" ht="15" x14ac:dyDescent="0.2">
      <c r="A77"/>
      <c r="B77"/>
      <c r="R77" s="5"/>
    </row>
    <row r="78" spans="1:18" s="6" customFormat="1" ht="15" x14ac:dyDescent="0.2">
      <c r="A78"/>
      <c r="B78"/>
      <c r="R78" s="5"/>
    </row>
    <row r="79" spans="1:18" s="6" customFormat="1" ht="15" x14ac:dyDescent="0.2">
      <c r="A79"/>
      <c r="B79"/>
      <c r="R79" s="5"/>
    </row>
    <row r="80" spans="1:18" s="6" customFormat="1" ht="15" x14ac:dyDescent="0.2">
      <c r="A80"/>
      <c r="B80"/>
      <c r="R80" s="5"/>
    </row>
    <row r="81" spans="1:18" s="6" customFormat="1" ht="15" x14ac:dyDescent="0.2">
      <c r="A81"/>
      <c r="B81"/>
      <c r="R81" s="5"/>
    </row>
    <row r="82" spans="1:18" s="6" customFormat="1" ht="15" x14ac:dyDescent="0.2">
      <c r="A82"/>
      <c r="B82"/>
      <c r="R82" s="5"/>
    </row>
    <row r="83" spans="1:18" s="6" customFormat="1" ht="15" x14ac:dyDescent="0.2">
      <c r="A83"/>
      <c r="B83"/>
      <c r="R83" s="5"/>
    </row>
    <row r="84" spans="1:18" s="6" customFormat="1" ht="15" x14ac:dyDescent="0.2">
      <c r="A84"/>
      <c r="B84"/>
      <c r="R84" s="5"/>
    </row>
    <row r="85" spans="1:18" s="6" customFormat="1" ht="15" x14ac:dyDescent="0.2">
      <c r="A85"/>
      <c r="B85"/>
      <c r="R85" s="5"/>
    </row>
    <row r="86" spans="1:18" s="6" customFormat="1" ht="15" x14ac:dyDescent="0.2">
      <c r="A86"/>
      <c r="B86"/>
      <c r="R86" s="5"/>
    </row>
    <row r="87" spans="1:18" s="6" customFormat="1" ht="15" x14ac:dyDescent="0.2">
      <c r="A87"/>
      <c r="B87"/>
      <c r="N87" s="7"/>
      <c r="Q87" s="7"/>
      <c r="R87" s="5"/>
    </row>
    <row r="88" spans="1:18" ht="15" x14ac:dyDescent="0.2">
      <c r="R88" s="5"/>
    </row>
    <row r="89" spans="1:18" ht="15" x14ac:dyDescent="0.2">
      <c r="R89" s="5"/>
    </row>
    <row r="90" spans="1:18" ht="15" x14ac:dyDescent="0.2">
      <c r="R90" s="5"/>
    </row>
    <row r="91" spans="1:18" ht="15" x14ac:dyDescent="0.2">
      <c r="R91" s="5"/>
    </row>
    <row r="92" spans="1:18" ht="15" x14ac:dyDescent="0.2">
      <c r="R92" s="5"/>
    </row>
    <row r="93" spans="1:18" ht="15" x14ac:dyDescent="0.2">
      <c r="R93" s="5"/>
    </row>
    <row r="94" spans="1:18" ht="15" x14ac:dyDescent="0.2">
      <c r="R94" s="5"/>
    </row>
    <row r="95" spans="1:18" ht="15" x14ac:dyDescent="0.2">
      <c r="R95" s="5"/>
    </row>
    <row r="96" spans="1:18" ht="15" x14ac:dyDescent="0.2">
      <c r="R96" s="5"/>
    </row>
    <row r="97" spans="18:18" ht="15" x14ac:dyDescent="0.2">
      <c r="R97" s="5"/>
    </row>
    <row r="98" spans="18:18" ht="15" x14ac:dyDescent="0.2">
      <c r="R98" s="5"/>
    </row>
    <row r="99" spans="18:18" ht="15" x14ac:dyDescent="0.2">
      <c r="R99" s="5"/>
    </row>
    <row r="100" spans="18:18" ht="15" x14ac:dyDescent="0.2">
      <c r="R100" s="5"/>
    </row>
    <row r="101" spans="18:18" ht="15" x14ac:dyDescent="0.2">
      <c r="R101" s="5"/>
    </row>
    <row r="102" spans="18:18" ht="15" x14ac:dyDescent="0.2">
      <c r="R102" s="5"/>
    </row>
    <row r="103" spans="18:18" ht="15" x14ac:dyDescent="0.2">
      <c r="R103" s="5"/>
    </row>
    <row r="104" spans="18:18" ht="15" x14ac:dyDescent="0.2">
      <c r="R104" s="5"/>
    </row>
    <row r="105" spans="18:18" ht="15" x14ac:dyDescent="0.2">
      <c r="R105" s="5"/>
    </row>
    <row r="207" spans="9:9" s="6" customFormat="1" x14ac:dyDescent="0.15">
      <c r="I207" s="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F44F5-04DA-FA41-A646-A59DD2ADF5B1}">
  <sheetPr codeName="Sheet9">
    <tabColor theme="3" tint="0.249977111117893"/>
  </sheetPr>
  <dimension ref="A1:S207"/>
  <sheetViews>
    <sheetView zoomScale="120" zoomScaleNormal="120" workbookViewId="0">
      <selection activeCell="I15" sqref="I15"/>
    </sheetView>
  </sheetViews>
  <sheetFormatPr baseColWidth="10" defaultColWidth="11.5" defaultRowHeight="13" x14ac:dyDescent="0.15"/>
  <cols>
    <col min="1" max="1" width="11" bestFit="1" customWidth="1"/>
    <col min="2" max="2" width="11" customWidth="1"/>
    <col min="3" max="4" width="11.6640625" style="6" bestFit="1" customWidth="1"/>
    <col min="5" max="5" width="13" style="6" customWidth="1"/>
    <col min="6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9" x14ac:dyDescent="0.15">
      <c r="A1" s="18" t="s">
        <v>11</v>
      </c>
      <c r="B1" s="12"/>
      <c r="C1" s="9">
        <f>5.06%*55%*70%</f>
        <v>1.9480999999999998E-2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9" x14ac:dyDescent="0.15">
      <c r="A2" s="18" t="s">
        <v>12</v>
      </c>
      <c r="B2" s="13">
        <f>1-SUM(C2:Q2)</f>
        <v>0.66915556124999998</v>
      </c>
      <c r="C2" s="9">
        <f>C1-SUM(G2:I2,M2,N2,O2,Q2)</f>
        <v>1.2066044375E-2</v>
      </c>
      <c r="D2" s="9">
        <f>D1-SUM(G2,J2,K2,M2,N2,P2,Q2)</f>
        <v>0.14036921937499999</v>
      </c>
      <c r="E2" s="10">
        <f>E1-SUM(H2,L2,J2,M2,O2,P2,Q2)</f>
        <v>0</v>
      </c>
      <c r="F2" s="8">
        <f>F1-SUM(I2,L2,K2,N2,O2,Q2,P2)</f>
        <v>0.14036921937499999</v>
      </c>
      <c r="G2" s="10">
        <f>C1*D1</f>
        <v>3.4091749999999995E-3</v>
      </c>
      <c r="H2" s="10">
        <f>C1*E1</f>
        <v>0</v>
      </c>
      <c r="I2" s="10">
        <f>C1*F1</f>
        <v>3.4091749999999995E-3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5.9660562499999983E-4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1.0000000000000002</v>
      </c>
    </row>
    <row r="3" spans="1:19" s="6" customFormat="1" ht="80" x14ac:dyDescent="0.2">
      <c r="A3"/>
      <c r="B3" t="s">
        <v>30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9" s="6" customFormat="1" ht="15" x14ac:dyDescent="0.2">
      <c r="A4">
        <v>18</v>
      </c>
      <c r="B4">
        <f>'WL Base'!D2</f>
        <v>111701.87575740546</v>
      </c>
      <c r="C4" s="6">
        <v>107895.65027350963</v>
      </c>
      <c r="D4" s="6">
        <v>110617.7383561412</v>
      </c>
      <c r="E4" s="6">
        <v>108896.60789295741</v>
      </c>
      <c r="F4" s="6">
        <v>108506.41024829763</v>
      </c>
      <c r="G4" s="6">
        <v>106291.31186206146</v>
      </c>
      <c r="H4" s="6">
        <v>104904.31493901359</v>
      </c>
      <c r="I4" s="6">
        <v>104440.18295347615</v>
      </c>
      <c r="J4" s="6">
        <v>107131.8163781027</v>
      </c>
      <c r="K4" s="6">
        <v>106728.47321496482</v>
      </c>
      <c r="L4" s="6">
        <v>105093.56775488815</v>
      </c>
      <c r="M4" s="6">
        <v>103351.88938834427</v>
      </c>
      <c r="N4" s="6">
        <v>102876.61131149203</v>
      </c>
      <c r="O4" s="6">
        <v>110451.98925874983</v>
      </c>
      <c r="P4" s="6">
        <v>113471.91406540807</v>
      </c>
      <c r="Q4" s="6">
        <v>108843.80673889168</v>
      </c>
      <c r="R4" s="5">
        <f t="shared" ref="R4:R51" si="0">SUMPRODUCT(B4:Q4,$B$2:$Q$2)</f>
        <v>110854.44755604606</v>
      </c>
      <c r="S4" s="6" t="b">
        <f>R4&lt;B4</f>
        <v>1</v>
      </c>
    </row>
    <row r="5" spans="1:19" s="6" customFormat="1" ht="15" x14ac:dyDescent="0.2">
      <c r="A5">
        <f t="shared" ref="A5:A51" si="1">A4+1</f>
        <v>19</v>
      </c>
      <c r="B5">
        <f>'WL Base'!D3</f>
        <v>116330.27529428691</v>
      </c>
      <c r="C5" s="6">
        <v>112244.52236660353</v>
      </c>
      <c r="D5" s="6">
        <v>115225.23563565173</v>
      </c>
      <c r="E5" s="6">
        <v>113470.25583883656</v>
      </c>
      <c r="F5" s="6">
        <v>113053.5015161254</v>
      </c>
      <c r="G5" s="6">
        <v>110592.89105772131</v>
      </c>
      <c r="H5" s="6">
        <v>109176.28414588282</v>
      </c>
      <c r="I5" s="6">
        <v>108685.89579964675</v>
      </c>
      <c r="J5" s="6">
        <v>111655.41351655741</v>
      </c>
      <c r="K5" s="6">
        <v>111225.32136371652</v>
      </c>
      <c r="L5" s="6">
        <v>109558.20356039847</v>
      </c>
      <c r="M5" s="6">
        <v>107577.76291546722</v>
      </c>
      <c r="N5" s="6">
        <v>107075.87815812854</v>
      </c>
      <c r="O5" s="6">
        <v>114926.71951240014</v>
      </c>
      <c r="P5" s="6">
        <v>118231.93046902392</v>
      </c>
      <c r="Q5" s="6">
        <v>113268.78071426354</v>
      </c>
      <c r="R5" s="5">
        <f t="shared" si="0"/>
        <v>115458.42347270669</v>
      </c>
      <c r="S5" s="6" t="b">
        <f t="shared" ref="S5:S51" si="2">R5&lt;B5</f>
        <v>1</v>
      </c>
    </row>
    <row r="6" spans="1:19" s="6" customFormat="1" ht="15" x14ac:dyDescent="0.2">
      <c r="A6">
        <f t="shared" si="1"/>
        <v>20</v>
      </c>
      <c r="B6">
        <f>'WL Base'!D4</f>
        <v>121064.9648364321</v>
      </c>
      <c r="C6" s="6">
        <v>116707.32590258859</v>
      </c>
      <c r="D6" s="6">
        <v>119939.64456011991</v>
      </c>
      <c r="E6" s="6">
        <v>118153.14367171454</v>
      </c>
      <c r="F6" s="6">
        <v>117707.53531754923</v>
      </c>
      <c r="G6" s="6">
        <v>115008.05206868806</v>
      </c>
      <c r="H6" s="6">
        <v>113563.23091162705</v>
      </c>
      <c r="I6" s="6">
        <v>113044.74225670629</v>
      </c>
      <c r="J6" s="6">
        <v>116288.21090058629</v>
      </c>
      <c r="K6" s="6">
        <v>115829.10724384157</v>
      </c>
      <c r="L6" s="6">
        <v>114131.78050901821</v>
      </c>
      <c r="M6" s="6">
        <v>111918.06885283998</v>
      </c>
      <c r="N6" s="6">
        <v>111387.88385581266</v>
      </c>
      <c r="O6" s="6">
        <v>119517.57766837192</v>
      </c>
      <c r="P6" s="6">
        <v>123100.69003034121</v>
      </c>
      <c r="Q6" s="6">
        <v>117809.43711370805</v>
      </c>
      <c r="R6" s="5">
        <f t="shared" si="0"/>
        <v>120169.0323246632</v>
      </c>
      <c r="S6" s="6" t="b">
        <f t="shared" si="2"/>
        <v>1</v>
      </c>
    </row>
    <row r="7" spans="1:19" s="6" customFormat="1" ht="15" x14ac:dyDescent="0.2">
      <c r="A7">
        <f t="shared" si="1"/>
        <v>21</v>
      </c>
      <c r="B7">
        <f>'WL Base'!D5</f>
        <v>125917.58547649012</v>
      </c>
      <c r="C7" s="6">
        <v>121292.8919810973</v>
      </c>
      <c r="D7" s="6">
        <v>124772.47853548861</v>
      </c>
      <c r="E7" s="6">
        <v>122956.30594152132</v>
      </c>
      <c r="F7" s="6">
        <v>122479.68984294083</v>
      </c>
      <c r="G7" s="6">
        <v>119545.4306702075</v>
      </c>
      <c r="H7" s="6">
        <v>118073.48210744283</v>
      </c>
      <c r="I7" s="6">
        <v>117525.12627861921</v>
      </c>
      <c r="J7" s="6">
        <v>121040.9642120154</v>
      </c>
      <c r="K7" s="6">
        <v>120550.72639423584</v>
      </c>
      <c r="L7" s="6">
        <v>118824.89154350619</v>
      </c>
      <c r="M7" s="6">
        <v>116381.07030782847</v>
      </c>
      <c r="N7" s="6">
        <v>115820.8369540563</v>
      </c>
      <c r="O7" s="6">
        <v>124231.16987836831</v>
      </c>
      <c r="P7" s="6">
        <v>128086.48642751119</v>
      </c>
      <c r="Q7" s="6">
        <v>122472.34116487735</v>
      </c>
      <c r="R7" s="5">
        <f t="shared" si="0"/>
        <v>124997.75223646629</v>
      </c>
      <c r="S7" s="6" t="b">
        <f t="shared" si="2"/>
        <v>1</v>
      </c>
    </row>
    <row r="8" spans="1:19" s="6" customFormat="1" ht="15" x14ac:dyDescent="0.2">
      <c r="A8">
        <f t="shared" si="1"/>
        <v>22</v>
      </c>
      <c r="B8">
        <f>'WL Base'!D6</f>
        <v>130889.73784486954</v>
      </c>
      <c r="C8" s="6">
        <v>126003.39626827872</v>
      </c>
      <c r="D8" s="6">
        <v>129725.40672726615</v>
      </c>
      <c r="E8" s="6">
        <v>127881.61421689617</v>
      </c>
      <c r="F8" s="6">
        <v>127371.70478180176</v>
      </c>
      <c r="G8" s="6">
        <v>124207.24442850291</v>
      </c>
      <c r="H8" s="6">
        <v>122709.40915805868</v>
      </c>
      <c r="I8" s="6">
        <v>122129.31215782682</v>
      </c>
      <c r="J8" s="6">
        <v>125915.59869970872</v>
      </c>
      <c r="K8" s="6">
        <v>125391.97495178266</v>
      </c>
      <c r="L8" s="6">
        <v>123639.52228073537</v>
      </c>
      <c r="M8" s="6">
        <v>120969.17362428625</v>
      </c>
      <c r="N8" s="6">
        <v>120377.03873968586</v>
      </c>
      <c r="O8" s="6">
        <v>129068.56900685899</v>
      </c>
      <c r="P8" s="6">
        <v>133189.42484614137</v>
      </c>
      <c r="Q8" s="6">
        <v>127258.64413815555</v>
      </c>
      <c r="R8" s="5">
        <f t="shared" si="0"/>
        <v>129946.23068794947</v>
      </c>
      <c r="S8" s="6" t="b">
        <f t="shared" si="2"/>
        <v>1</v>
      </c>
    </row>
    <row r="9" spans="1:19" s="6" customFormat="1" ht="15" x14ac:dyDescent="0.2">
      <c r="A9">
        <f t="shared" si="1"/>
        <v>23</v>
      </c>
      <c r="B9">
        <f>'WL Base'!D7</f>
        <v>135995.00069642504</v>
      </c>
      <c r="C9" s="6">
        <v>130849.10439766137</v>
      </c>
      <c r="D9" s="6">
        <v>134811.77091331643</v>
      </c>
      <c r="E9" s="6">
        <v>132941.86565140454</v>
      </c>
      <c r="F9" s="6">
        <v>132396.55243792885</v>
      </c>
      <c r="G9" s="6">
        <v>129003.54217958151</v>
      </c>
      <c r="H9" s="6">
        <v>127480.71235570252</v>
      </c>
      <c r="I9" s="6">
        <v>126867.09827004635</v>
      </c>
      <c r="J9" s="6">
        <v>130924.61744660449</v>
      </c>
      <c r="K9" s="6">
        <v>130365.52420832735</v>
      </c>
      <c r="L9" s="6">
        <v>128587.83649856693</v>
      </c>
      <c r="M9" s="6">
        <v>125691.87932160629</v>
      </c>
      <c r="N9" s="6">
        <v>125066.08329859021</v>
      </c>
      <c r="O9" s="6">
        <v>134038.45201847825</v>
      </c>
      <c r="P9" s="6">
        <v>138420.60108596718</v>
      </c>
      <c r="Q9" s="6">
        <v>132176.85838811178</v>
      </c>
      <c r="R9" s="5">
        <f t="shared" si="0"/>
        <v>135027.83297594602</v>
      </c>
      <c r="S9" s="6" t="b">
        <f t="shared" si="2"/>
        <v>1</v>
      </c>
    </row>
    <row r="10" spans="1:19" s="6" customFormat="1" ht="15" x14ac:dyDescent="0.2">
      <c r="A10">
        <f t="shared" si="1"/>
        <v>24</v>
      </c>
      <c r="B10">
        <f>'WL Base'!D8</f>
        <v>141241.97911622041</v>
      </c>
      <c r="C10" s="6">
        <v>135837.04326357794</v>
      </c>
      <c r="D10" s="6">
        <v>140040.07204857751</v>
      </c>
      <c r="E10" s="6">
        <v>138145.34070266588</v>
      </c>
      <c r="F10" s="6">
        <v>137562.5547503682</v>
      </c>
      <c r="G10" s="6">
        <v>133941.24360145835</v>
      </c>
      <c r="H10" s="6">
        <v>132394.17684293853</v>
      </c>
      <c r="I10" s="6">
        <v>131745.27960029989</v>
      </c>
      <c r="J10" s="6">
        <v>136076.15726135627</v>
      </c>
      <c r="K10" s="6">
        <v>135479.54973129567</v>
      </c>
      <c r="L10" s="6">
        <v>133677.80443035322</v>
      </c>
      <c r="M10" s="6">
        <v>130555.87200790092</v>
      </c>
      <c r="N10" s="6">
        <v>129894.66337208504</v>
      </c>
      <c r="O10" s="6">
        <v>139146.88245968969</v>
      </c>
      <c r="P10" s="6">
        <v>143787.20636517991</v>
      </c>
      <c r="Q10" s="6">
        <v>137232.97177319255</v>
      </c>
      <c r="R10" s="5">
        <f t="shared" si="0"/>
        <v>140251.06456966238</v>
      </c>
      <c r="S10" s="6" t="b">
        <f t="shared" si="2"/>
        <v>1</v>
      </c>
    </row>
    <row r="11" spans="1:19" s="6" customFormat="1" ht="15" x14ac:dyDescent="0.2">
      <c r="A11">
        <f t="shared" si="1"/>
        <v>25</v>
      </c>
      <c r="B11">
        <f>'WL Base'!D9</f>
        <v>146652.88660558499</v>
      </c>
      <c r="C11" s="6">
        <v>140983.61096866796</v>
      </c>
      <c r="D11" s="6">
        <v>145432.07588639192</v>
      </c>
      <c r="E11" s="6">
        <v>143512.73655845071</v>
      </c>
      <c r="F11" s="6">
        <v>142890.80307975915</v>
      </c>
      <c r="G11" s="6">
        <v>139036.34237584079</v>
      </c>
      <c r="H11" s="6">
        <v>137465.0797779361</v>
      </c>
      <c r="I11" s="6">
        <v>136779.38357312375</v>
      </c>
      <c r="J11" s="6">
        <v>141390.38007976409</v>
      </c>
      <c r="K11" s="6">
        <v>140754.59385947214</v>
      </c>
      <c r="L11" s="6">
        <v>138928.97116754728</v>
      </c>
      <c r="M11" s="6">
        <v>135576.05850916132</v>
      </c>
      <c r="N11" s="6">
        <v>134877.92669625519</v>
      </c>
      <c r="O11" s="6">
        <v>144409.45833936558</v>
      </c>
      <c r="P11" s="6">
        <v>149309.94099859809</v>
      </c>
      <c r="Q11" s="6">
        <v>142442.20436239504</v>
      </c>
      <c r="R11" s="5">
        <f t="shared" si="0"/>
        <v>145637.7490442335</v>
      </c>
      <c r="S11" s="6" t="b">
        <f t="shared" si="2"/>
        <v>1</v>
      </c>
    </row>
    <row r="12" spans="1:19" s="6" customFormat="1" ht="15" x14ac:dyDescent="0.2">
      <c r="A12">
        <f t="shared" si="1"/>
        <v>26</v>
      </c>
      <c r="B12">
        <f>'WL Base'!D10</f>
        <v>152232.54379460798</v>
      </c>
      <c r="C12" s="6">
        <v>146293.50262812234</v>
      </c>
      <c r="D12" s="6">
        <v>150992.60525483149</v>
      </c>
      <c r="E12" s="6">
        <v>149048.91370803845</v>
      </c>
      <c r="F12" s="6">
        <v>148386.09306515363</v>
      </c>
      <c r="G12" s="6">
        <v>144293.51107694622</v>
      </c>
      <c r="H12" s="6">
        <v>142698.12505725413</v>
      </c>
      <c r="I12" s="6">
        <v>141974.05521319291</v>
      </c>
      <c r="J12" s="6">
        <v>146872.12258741586</v>
      </c>
      <c r="K12" s="6">
        <v>146195.42902998536</v>
      </c>
      <c r="L12" s="6">
        <v>144346.14440966278</v>
      </c>
      <c r="M12" s="6">
        <v>140757.11876802804</v>
      </c>
      <c r="N12" s="6">
        <v>140020.49478706351</v>
      </c>
      <c r="O12" s="6">
        <v>149830.68132673303</v>
      </c>
      <c r="P12" s="6">
        <v>154993.45106491455</v>
      </c>
      <c r="Q12" s="6">
        <v>147809.04161448457</v>
      </c>
      <c r="R12" s="5">
        <f t="shared" si="0"/>
        <v>151192.69961771689</v>
      </c>
      <c r="S12" s="6" t="b">
        <f t="shared" si="2"/>
        <v>1</v>
      </c>
    </row>
    <row r="13" spans="1:19" s="6" customFormat="1" ht="15" x14ac:dyDescent="0.2">
      <c r="A13">
        <f t="shared" si="1"/>
        <v>27</v>
      </c>
      <c r="B13">
        <f>'WL Base'!D11</f>
        <v>157978.26522630214</v>
      </c>
      <c r="C13" s="6">
        <v>151766.26133144915</v>
      </c>
      <c r="D13" s="6">
        <v>156719.17064512635</v>
      </c>
      <c r="E13" s="6">
        <v>154751.90256880125</v>
      </c>
      <c r="F13" s="6">
        <v>154046.1869135864</v>
      </c>
      <c r="G13" s="6">
        <v>149712.43882859522</v>
      </c>
      <c r="H13" s="6">
        <v>148093.36718011924</v>
      </c>
      <c r="I13" s="6">
        <v>147329.14980534065</v>
      </c>
      <c r="J13" s="6">
        <v>152519.61184979914</v>
      </c>
      <c r="K13" s="6">
        <v>151800.02098531666</v>
      </c>
      <c r="L13" s="6">
        <v>149927.77569885182</v>
      </c>
      <c r="M13" s="6">
        <v>146099.2363052697</v>
      </c>
      <c r="N13" s="6">
        <v>145322.35678137551</v>
      </c>
      <c r="O13" s="6">
        <v>155409.67512225511</v>
      </c>
      <c r="P13" s="6">
        <v>160834.76276539994</v>
      </c>
      <c r="Q13" s="6">
        <v>153332.76655448828</v>
      </c>
      <c r="R13" s="5">
        <f t="shared" si="0"/>
        <v>156913.38636207042</v>
      </c>
      <c r="S13" s="6" t="b">
        <f t="shared" si="2"/>
        <v>1</v>
      </c>
    </row>
    <row r="14" spans="1:19" s="6" customFormat="1" ht="15" x14ac:dyDescent="0.2">
      <c r="A14">
        <f t="shared" si="1"/>
        <v>28</v>
      </c>
      <c r="B14">
        <f>'WL Base'!D12</f>
        <v>163911.41916586907</v>
      </c>
      <c r="C14" s="6">
        <v>157418.07358962751</v>
      </c>
      <c r="D14" s="6">
        <v>162632.72981187701</v>
      </c>
      <c r="E14" s="6">
        <v>160641.67695003405</v>
      </c>
      <c r="F14" s="6">
        <v>159891.41942991517</v>
      </c>
      <c r="G14" s="6">
        <v>155308.93007294569</v>
      </c>
      <c r="H14" s="6">
        <v>153665.93694461745</v>
      </c>
      <c r="I14" s="6">
        <v>152860.03090259145</v>
      </c>
      <c r="J14" s="6">
        <v>164149.2322533463</v>
      </c>
      <c r="K14" s="6">
        <v>157588.19699068749</v>
      </c>
      <c r="L14" s="6">
        <v>155692.77322519879</v>
      </c>
      <c r="M14" s="6">
        <v>151617.19141969352</v>
      </c>
      <c r="N14" s="6">
        <v>150798.51691360591</v>
      </c>
      <c r="O14" s="6">
        <v>161170.90234055367</v>
      </c>
      <c r="P14" s="6">
        <v>166866.53904612199</v>
      </c>
      <c r="Q14" s="6">
        <v>159037.19718751867</v>
      </c>
      <c r="R14" s="5">
        <f t="shared" si="0"/>
        <v>162820.82190104289</v>
      </c>
      <c r="S14" s="6" t="b">
        <f t="shared" si="2"/>
        <v>1</v>
      </c>
    </row>
    <row r="15" spans="1:19" s="6" customFormat="1" ht="15" x14ac:dyDescent="0.2">
      <c r="A15">
        <f t="shared" si="1"/>
        <v>29</v>
      </c>
      <c r="B15">
        <f>'WL Base'!D13</f>
        <v>170035.86143427409</v>
      </c>
      <c r="C15" s="6">
        <v>163253.12253499875</v>
      </c>
      <c r="D15" s="6">
        <v>168737.17623086815</v>
      </c>
      <c r="E15" s="6">
        <v>166722.25817243889</v>
      </c>
      <c r="F15" s="6">
        <v>165925.70685686413</v>
      </c>
      <c r="G15" s="6">
        <v>161087.17415893849</v>
      </c>
      <c r="H15" s="6">
        <v>159420.11587046873</v>
      </c>
      <c r="I15" s="6">
        <v>158570.89322991422</v>
      </c>
      <c r="J15" s="6">
        <v>164405.59736641427</v>
      </c>
      <c r="K15" s="6">
        <v>163563.89062788611</v>
      </c>
      <c r="L15" s="6">
        <v>161645.19007644465</v>
      </c>
      <c r="M15" s="6">
        <v>157315.26757857177</v>
      </c>
      <c r="N15" s="6">
        <v>156453.17307614154</v>
      </c>
      <c r="O15" s="6">
        <v>167118.58532718595</v>
      </c>
      <c r="P15" s="6">
        <v>173092.70598347663</v>
      </c>
      <c r="Q15" s="6">
        <v>164926.56249377382</v>
      </c>
      <c r="R15" s="5">
        <f t="shared" si="0"/>
        <v>168918.8846498311</v>
      </c>
      <c r="S15" s="6" t="b">
        <f t="shared" si="2"/>
        <v>1</v>
      </c>
    </row>
    <row r="16" spans="1:19" s="6" customFormat="1" ht="15" x14ac:dyDescent="0.2">
      <c r="A16">
        <f t="shared" si="1"/>
        <v>30</v>
      </c>
      <c r="B16">
        <f>'WL Base'!D14</f>
        <v>176356.84587042325</v>
      </c>
      <c r="C16" s="6">
        <v>169276.58900885208</v>
      </c>
      <c r="D16" s="6">
        <v>175037.76915559295</v>
      </c>
      <c r="E16" s="6">
        <v>172998.96409684996</v>
      </c>
      <c r="F16" s="6">
        <v>172154.2844340872</v>
      </c>
      <c r="G16" s="6">
        <v>167052.33009296618</v>
      </c>
      <c r="H16" s="6">
        <v>165361.10929397523</v>
      </c>
      <c r="I16" s="6">
        <v>164466.86891659346</v>
      </c>
      <c r="J16" s="6">
        <v>172625.87723975224</v>
      </c>
      <c r="K16" s="6">
        <v>169732.31644712022</v>
      </c>
      <c r="L16" s="6">
        <v>167790.29540124035</v>
      </c>
      <c r="M16" s="6">
        <v>163198.64622855542</v>
      </c>
      <c r="N16" s="6">
        <v>162291.43435701125</v>
      </c>
      <c r="O16" s="6">
        <v>173257.98476049546</v>
      </c>
      <c r="P16" s="6">
        <v>179518.60974939811</v>
      </c>
      <c r="Q16" s="6">
        <v>171006.10038219404</v>
      </c>
      <c r="R16" s="5">
        <f t="shared" si="0"/>
        <v>175212.82368802201</v>
      </c>
      <c r="S16" s="6" t="b">
        <f t="shared" si="2"/>
        <v>1</v>
      </c>
    </row>
    <row r="17" spans="1:19" s="6" customFormat="1" ht="15" x14ac:dyDescent="0.2">
      <c r="A17">
        <f t="shared" si="1"/>
        <v>31</v>
      </c>
      <c r="B17">
        <f>'WL Base'!D15</f>
        <v>182876.17216830526</v>
      </c>
      <c r="C17" s="6">
        <v>175491.24692663297</v>
      </c>
      <c r="D17" s="6">
        <v>181536.40284032139</v>
      </c>
      <c r="E17" s="6">
        <v>179467.40052109881</v>
      </c>
      <c r="F17" s="6">
        <v>178579.15093327081</v>
      </c>
      <c r="G17" s="6">
        <v>173207.22954298559</v>
      </c>
      <c r="H17" s="6">
        <v>171487.34807789463</v>
      </c>
      <c r="I17" s="6">
        <v>170550.85430558739</v>
      </c>
      <c r="J17" s="6">
        <v>176997.82236307324</v>
      </c>
      <c r="K17" s="6">
        <v>176095.55710317308</v>
      </c>
      <c r="L17" s="6">
        <v>174124.30669967906</v>
      </c>
      <c r="M17" s="6">
        <v>169265.95252165725</v>
      </c>
      <c r="N17" s="6">
        <v>168316.24847821606</v>
      </c>
      <c r="O17" s="6">
        <v>179586.60926490751</v>
      </c>
      <c r="P17" s="6">
        <v>186138.86046253881</v>
      </c>
      <c r="Q17" s="6">
        <v>177273.54435732076</v>
      </c>
      <c r="R17" s="5">
        <f t="shared" si="0"/>
        <v>181704.50828977986</v>
      </c>
      <c r="S17" s="6" t="b">
        <f t="shared" si="2"/>
        <v>1</v>
      </c>
    </row>
    <row r="18" spans="1:19" s="6" customFormat="1" ht="15" x14ac:dyDescent="0.2">
      <c r="A18">
        <f t="shared" si="1"/>
        <v>32</v>
      </c>
      <c r="B18">
        <f>'WL Base'!D16</f>
        <v>189590.2280856134</v>
      </c>
      <c r="C18" s="6">
        <v>181896.01587945191</v>
      </c>
      <c r="D18" s="6">
        <v>188229.69582347409</v>
      </c>
      <c r="E18" s="6">
        <v>186130.8903368591</v>
      </c>
      <c r="F18" s="6">
        <v>185197.22631728888</v>
      </c>
      <c r="G18" s="6">
        <v>179550.9737993828</v>
      </c>
      <c r="H18" s="6">
        <v>177802.61833107853</v>
      </c>
      <c r="I18" s="6">
        <v>176822.15800491523</v>
      </c>
      <c r="J18" s="6">
        <v>183598.6424412273</v>
      </c>
      <c r="K18" s="6">
        <v>182650.77674022477</v>
      </c>
      <c r="L18" s="6">
        <v>180650.64292049108</v>
      </c>
      <c r="M18" s="6">
        <v>175520.99962188688</v>
      </c>
      <c r="N18" s="6">
        <v>174527.09144677233</v>
      </c>
      <c r="O18" s="6">
        <v>186108.06949153895</v>
      </c>
      <c r="P18" s="6">
        <v>192956.58195357199</v>
      </c>
      <c r="Q18" s="6">
        <v>183732.53976595189</v>
      </c>
      <c r="R18" s="5">
        <f t="shared" si="0"/>
        <v>188390.50868964943</v>
      </c>
      <c r="S18" s="6" t="b">
        <f t="shared" si="2"/>
        <v>1</v>
      </c>
    </row>
    <row r="19" spans="1:19" s="6" customFormat="1" ht="15" x14ac:dyDescent="0.2">
      <c r="A19">
        <f t="shared" si="1"/>
        <v>33</v>
      </c>
      <c r="B19">
        <f>'WL Base'!D17</f>
        <v>196499.53244122348</v>
      </c>
      <c r="C19" s="6">
        <v>188492.68542975865</v>
      </c>
      <c r="D19" s="6">
        <v>195118.29579253949</v>
      </c>
      <c r="E19" s="6">
        <v>192990.3856911718</v>
      </c>
      <c r="F19" s="6">
        <v>192009.3125983119</v>
      </c>
      <c r="G19" s="6">
        <v>186085.44594147283</v>
      </c>
      <c r="H19" s="6">
        <v>184309.03074027671</v>
      </c>
      <c r="I19" s="6">
        <v>183282.76905416136</v>
      </c>
      <c r="J19" s="6">
        <v>192778.57456328868</v>
      </c>
      <c r="K19" s="6">
        <v>189398.90200615852</v>
      </c>
      <c r="L19" s="6">
        <v>187370.51656013983</v>
      </c>
      <c r="M19" s="6">
        <v>181965.98120382352</v>
      </c>
      <c r="N19" s="6">
        <v>180926.03738681151</v>
      </c>
      <c r="O19" s="6">
        <v>192824.04885770369</v>
      </c>
      <c r="P19" s="6">
        <v>199972.27113998769</v>
      </c>
      <c r="Q19" s="6">
        <v>190384.86797832357</v>
      </c>
      <c r="R19" s="5">
        <f t="shared" si="0"/>
        <v>195271.43996107261</v>
      </c>
      <c r="S19" s="6" t="b">
        <f t="shared" si="2"/>
        <v>1</v>
      </c>
    </row>
    <row r="20" spans="1:19" s="6" customFormat="1" ht="15" x14ac:dyDescent="0.2">
      <c r="A20">
        <f t="shared" si="1"/>
        <v>34</v>
      </c>
      <c r="B20">
        <f>'WL Base'!D18</f>
        <v>203611.16700003829</v>
      </c>
      <c r="C20" s="6">
        <v>195287.7268142192</v>
      </c>
      <c r="D20" s="6">
        <v>202209.25321405564</v>
      </c>
      <c r="E20" s="6">
        <v>200052.90511212088</v>
      </c>
      <c r="F20" s="6">
        <v>199022.38284739127</v>
      </c>
      <c r="G20" s="6">
        <v>192817.06720658106</v>
      </c>
      <c r="H20" s="6">
        <v>191012.99566735933</v>
      </c>
      <c r="I20" s="6">
        <v>189939.04956847167</v>
      </c>
      <c r="J20" s="6">
        <v>197391.8747883187</v>
      </c>
      <c r="K20" s="6">
        <v>196346.84208843386</v>
      </c>
      <c r="L20" s="6">
        <v>194290.80790380333</v>
      </c>
      <c r="M20" s="6">
        <v>188607.25870839314</v>
      </c>
      <c r="N20" s="6">
        <v>187519.3992933874</v>
      </c>
      <c r="O20" s="6">
        <v>199741.11978205142</v>
      </c>
      <c r="P20" s="6">
        <v>207193.10770171066</v>
      </c>
      <c r="Q20" s="6">
        <v>197237.04963763981</v>
      </c>
      <c r="R20" s="5">
        <f t="shared" si="0"/>
        <v>202354.34640259066</v>
      </c>
      <c r="S20" s="6" t="b">
        <f t="shared" si="2"/>
        <v>1</v>
      </c>
    </row>
    <row r="21" spans="1:19" s="6" customFormat="1" ht="15" x14ac:dyDescent="0.2">
      <c r="A21">
        <f t="shared" si="1"/>
        <v>35</v>
      </c>
      <c r="B21">
        <f>'WL Base'!D19</f>
        <v>210923.39052440337</v>
      </c>
      <c r="C21" s="6">
        <v>202281.28597711731</v>
      </c>
      <c r="D21" s="6">
        <v>209501.014426473</v>
      </c>
      <c r="E21" s="6">
        <v>207317.33344417604</v>
      </c>
      <c r="F21" s="6">
        <v>206235.12305938805</v>
      </c>
      <c r="G21" s="6">
        <v>199746.13372058902</v>
      </c>
      <c r="H21" s="6">
        <v>197915.139227262</v>
      </c>
      <c r="I21" s="6">
        <v>196791.46699151074</v>
      </c>
      <c r="J21" s="6">
        <v>204590.34151729272</v>
      </c>
      <c r="K21" s="6">
        <v>203493.47726428008</v>
      </c>
      <c r="L21" s="6">
        <v>201410.80936027152</v>
      </c>
      <c r="M21" s="6">
        <v>195445.59351072361</v>
      </c>
      <c r="N21" s="6">
        <v>194307.78296925622</v>
      </c>
      <c r="O21" s="6">
        <v>206859.24399900055</v>
      </c>
      <c r="P21" s="6">
        <v>214617.28958146574</v>
      </c>
      <c r="Q21" s="6">
        <v>204289.20314803478</v>
      </c>
      <c r="R21" s="5">
        <f t="shared" si="0"/>
        <v>209637.63075723703</v>
      </c>
      <c r="S21" s="6" t="b">
        <f t="shared" si="2"/>
        <v>1</v>
      </c>
    </row>
    <row r="22" spans="1:19" s="6" customFormat="1" ht="15" x14ac:dyDescent="0.2">
      <c r="A22">
        <f t="shared" si="1"/>
        <v>36</v>
      </c>
      <c r="B22">
        <f>'WL Base'!D20</f>
        <v>218441.47339078187</v>
      </c>
      <c r="C22" s="6">
        <v>209478.53698803618</v>
      </c>
      <c r="D22" s="6">
        <v>216998.86686027423</v>
      </c>
      <c r="E22" s="6">
        <v>214789.03747253711</v>
      </c>
      <c r="F22" s="6">
        <v>213652.81352385099</v>
      </c>
      <c r="G22" s="6">
        <v>206877.81592666206</v>
      </c>
      <c r="H22" s="6">
        <v>205020.70565395241</v>
      </c>
      <c r="I22" s="6">
        <v>203845.18613126341</v>
      </c>
      <c r="J22" s="6">
        <v>220190.35505798628</v>
      </c>
      <c r="K22" s="6">
        <v>210844.08128491393</v>
      </c>
      <c r="L22" s="6">
        <v>208735.87064133777</v>
      </c>
      <c r="M22" s="6">
        <v>202486.22369777816</v>
      </c>
      <c r="N22" s="6">
        <v>201296.34770834475</v>
      </c>
      <c r="O22" s="6">
        <v>214183.63326633285</v>
      </c>
      <c r="P22" s="6">
        <v>222250.15348921836</v>
      </c>
      <c r="Q22" s="6">
        <v>211546.53651470263</v>
      </c>
      <c r="R22" s="5">
        <f t="shared" si="0"/>
        <v>217126.56536127097</v>
      </c>
      <c r="S22" s="6" t="b">
        <f t="shared" si="2"/>
        <v>1</v>
      </c>
    </row>
    <row r="23" spans="1:19" s="6" customFormat="1" ht="15" x14ac:dyDescent="0.2">
      <c r="A23">
        <f t="shared" si="1"/>
        <v>37</v>
      </c>
      <c r="B23">
        <f>'WL Base'!D21</f>
        <v>226164.92129580918</v>
      </c>
      <c r="C23" s="6">
        <v>216880.46691568737</v>
      </c>
      <c r="D23" s="6">
        <v>224702.47445085482</v>
      </c>
      <c r="E23" s="6">
        <v>222468.06955252253</v>
      </c>
      <c r="F23" s="6">
        <v>221275.31605645613</v>
      </c>
      <c r="G23" s="6">
        <v>214213.22883224138</v>
      </c>
      <c r="H23" s="6">
        <v>212331.11147683428</v>
      </c>
      <c r="I23" s="6">
        <v>211101.46797345101</v>
      </c>
      <c r="J23" s="6">
        <v>219673.79403178816</v>
      </c>
      <c r="K23" s="6">
        <v>218398.67650880574</v>
      </c>
      <c r="L23" s="6">
        <v>216266.38031193335</v>
      </c>
      <c r="M23" s="6">
        <v>209730.68087147429</v>
      </c>
      <c r="N23" s="6">
        <v>208486.47242464067</v>
      </c>
      <c r="O23" s="6">
        <v>221715.12656535779</v>
      </c>
      <c r="P23" s="6">
        <v>230091.17129177999</v>
      </c>
      <c r="Q23" s="6">
        <v>219010.02172312691</v>
      </c>
      <c r="R23" s="5">
        <f t="shared" si="0"/>
        <v>224820.77439648283</v>
      </c>
      <c r="S23" s="6" t="b">
        <f t="shared" si="2"/>
        <v>1</v>
      </c>
    </row>
    <row r="24" spans="1:19" s="6" customFormat="1" ht="15" x14ac:dyDescent="0.2">
      <c r="A24">
        <f t="shared" si="1"/>
        <v>38</v>
      </c>
      <c r="B24">
        <f>'WL Base'!D22</f>
        <v>234082.11455665546</v>
      </c>
      <c r="C24" s="6">
        <v>224479.84229688495</v>
      </c>
      <c r="D24" s="6">
        <v>232600.64251485709</v>
      </c>
      <c r="E24" s="6">
        <v>230344.21132862259</v>
      </c>
      <c r="F24" s="6">
        <v>229092.02200082273</v>
      </c>
      <c r="G24" s="6">
        <v>221745.51937136456</v>
      </c>
      <c r="H24" s="6">
        <v>219840.24364730428</v>
      </c>
      <c r="I24" s="6">
        <v>218553.89642884591</v>
      </c>
      <c r="J24" s="6">
        <v>230657.48373337756</v>
      </c>
      <c r="K24" s="6">
        <v>226147.13129172276</v>
      </c>
      <c r="L24" s="6">
        <v>223993.12530057511</v>
      </c>
      <c r="M24" s="6">
        <v>217173.19977535371</v>
      </c>
      <c r="N24" s="6">
        <v>215872.09599426031</v>
      </c>
      <c r="O24" s="6">
        <v>229445.98671280325</v>
      </c>
      <c r="P24" s="6">
        <v>238128.5008670027</v>
      </c>
      <c r="Q24" s="6">
        <v>226672.31680692514</v>
      </c>
      <c r="R24" s="5">
        <f t="shared" si="0"/>
        <v>232708.97555584295</v>
      </c>
      <c r="S24" s="6" t="b">
        <f t="shared" si="2"/>
        <v>1</v>
      </c>
    </row>
    <row r="25" spans="1:19" s="6" customFormat="1" ht="15" x14ac:dyDescent="0.2">
      <c r="A25">
        <f t="shared" si="1"/>
        <v>39</v>
      </c>
      <c r="B25">
        <f>'WL Base'!D23</f>
        <v>242189.12959743009</v>
      </c>
      <c r="C25" s="6">
        <v>232274.92065039219</v>
      </c>
      <c r="D25" s="6">
        <v>240689.68407442491</v>
      </c>
      <c r="E25" s="6">
        <v>238414.35837166666</v>
      </c>
      <c r="F25" s="6">
        <v>237099.55792574619</v>
      </c>
      <c r="G25" s="6">
        <v>229473.15615688992</v>
      </c>
      <c r="H25" s="6">
        <v>227547.03091422521</v>
      </c>
      <c r="I25" s="6">
        <v>226201.18233307617</v>
      </c>
      <c r="J25" s="6">
        <v>235416.15131162317</v>
      </c>
      <c r="K25" s="6">
        <v>234086.32754396796</v>
      </c>
      <c r="L25" s="6">
        <v>231913.53755590142</v>
      </c>
      <c r="M25" s="6">
        <v>224812.90131281773</v>
      </c>
      <c r="N25" s="6">
        <v>223452.12592602923</v>
      </c>
      <c r="O25" s="6">
        <v>237374.21280770187</v>
      </c>
      <c r="P25" s="6">
        <v>246358.13784624985</v>
      </c>
      <c r="Q25" s="6">
        <v>234531.6393626199</v>
      </c>
      <c r="R25" s="5">
        <f t="shared" si="0"/>
        <v>240787.42550872272</v>
      </c>
      <c r="S25" s="6" t="b">
        <f t="shared" si="2"/>
        <v>1</v>
      </c>
    </row>
    <row r="26" spans="1:19" s="6" customFormat="1" ht="15" x14ac:dyDescent="0.2">
      <c r="A26">
        <f t="shared" si="1"/>
        <v>40</v>
      </c>
      <c r="B26">
        <f>'WL Base'!D24</f>
        <v>250491.82676845754</v>
      </c>
      <c r="C26" s="6">
        <v>240271.12540053696</v>
      </c>
      <c r="D26" s="6">
        <v>248975.46208396245</v>
      </c>
      <c r="E26" s="6">
        <v>246684.48022583342</v>
      </c>
      <c r="F26" s="6">
        <v>245303.76077157634</v>
      </c>
      <c r="G26" s="6">
        <v>237401.55669388257</v>
      </c>
      <c r="H26" s="6">
        <v>235457.00481205588</v>
      </c>
      <c r="I26" s="6">
        <v>234048.73551737791</v>
      </c>
      <c r="J26" s="6">
        <v>243617.83348377852</v>
      </c>
      <c r="K26" s="6">
        <v>242222.08098081881</v>
      </c>
      <c r="L26" s="6">
        <v>240033.53556422604</v>
      </c>
      <c r="M26" s="6">
        <v>232655.30845536353</v>
      </c>
      <c r="N26" s="6">
        <v>231231.96538106614</v>
      </c>
      <c r="O26" s="6">
        <v>245505.30483153294</v>
      </c>
      <c r="P26" s="6">
        <v>254786.06210575817</v>
      </c>
      <c r="Q26" s="6">
        <v>242593.48081716176</v>
      </c>
      <c r="R26" s="5">
        <f t="shared" si="0"/>
        <v>249061.97172762576</v>
      </c>
      <c r="S26" s="6" t="b">
        <f t="shared" si="2"/>
        <v>1</v>
      </c>
    </row>
    <row r="27" spans="1:19" s="6" customFormat="1" ht="15" x14ac:dyDescent="0.2">
      <c r="A27">
        <f t="shared" si="1"/>
        <v>41</v>
      </c>
      <c r="B27">
        <f>'WL Base'!D25</f>
        <v>258995.01135510323</v>
      </c>
      <c r="C27" s="6">
        <v>248473.11369153118</v>
      </c>
      <c r="D27" s="6">
        <v>257462.81057957638</v>
      </c>
      <c r="E27" s="6">
        <v>255148.10679157969</v>
      </c>
      <c r="F27" s="6">
        <v>253709.47707258008</v>
      </c>
      <c r="G27" s="6">
        <v>245535.39764622174</v>
      </c>
      <c r="H27" s="6">
        <v>243566.49963059422</v>
      </c>
      <c r="I27" s="6">
        <v>242101.25441728812</v>
      </c>
      <c r="J27" s="6">
        <v>252013.22698169717</v>
      </c>
      <c r="K27" s="6">
        <v>250559.24840634558</v>
      </c>
      <c r="L27" s="6">
        <v>248347.39962206827</v>
      </c>
      <c r="M27" s="6">
        <v>240697.02780701671</v>
      </c>
      <c r="N27" s="6">
        <v>239216.33018696107</v>
      </c>
      <c r="O27" s="6">
        <v>253834.30085578296</v>
      </c>
      <c r="P27" s="6">
        <v>263404.56200456974</v>
      </c>
      <c r="Q27" s="6">
        <v>250853.18668390013</v>
      </c>
      <c r="R27" s="5">
        <f t="shared" si="0"/>
        <v>257537.42825786115</v>
      </c>
      <c r="S27" s="6" t="b">
        <f t="shared" si="2"/>
        <v>1</v>
      </c>
    </row>
    <row r="28" spans="1:19" s="6" customFormat="1" ht="15" x14ac:dyDescent="0.2">
      <c r="A28">
        <f t="shared" si="1"/>
        <v>42</v>
      </c>
      <c r="B28">
        <f>'WL Base'!D26</f>
        <v>267693.10981398262</v>
      </c>
      <c r="C28" s="6">
        <v>256877.75372079414</v>
      </c>
      <c r="D28" s="6">
        <v>266146.42832685274</v>
      </c>
      <c r="E28" s="6">
        <v>263810.81776474498</v>
      </c>
      <c r="F28" s="6">
        <v>262311.77410108061</v>
      </c>
      <c r="G28" s="6">
        <v>253871.80190030768</v>
      </c>
      <c r="H28" s="6">
        <v>251880.69609831533</v>
      </c>
      <c r="I28" s="6">
        <v>250356.15498950944</v>
      </c>
      <c r="J28" s="6">
        <v>264613.88833078207</v>
      </c>
      <c r="K28" s="6">
        <v>259093.19789066099</v>
      </c>
      <c r="L28" s="6">
        <v>256860.68633826289</v>
      </c>
      <c r="M28" s="6">
        <v>248943.24513851458</v>
      </c>
      <c r="N28" s="6">
        <v>247402.87488141312</v>
      </c>
      <c r="O28" s="6">
        <v>262366.28250516369</v>
      </c>
      <c r="P28" s="6">
        <v>272219.17587000184</v>
      </c>
      <c r="Q28" s="6">
        <v>259315.84430299574</v>
      </c>
      <c r="R28" s="5">
        <f t="shared" si="0"/>
        <v>266208.42933993036</v>
      </c>
      <c r="S28" s="6" t="b">
        <f t="shared" si="2"/>
        <v>1</v>
      </c>
    </row>
    <row r="29" spans="1:19" s="6" customFormat="1" ht="15" x14ac:dyDescent="0.2">
      <c r="A29">
        <f t="shared" si="1"/>
        <v>43</v>
      </c>
      <c r="B29">
        <f>'WL Base'!D27</f>
        <v>276595.85054504737</v>
      </c>
      <c r="C29" s="6">
        <v>265493.3400413295</v>
      </c>
      <c r="D29" s="6">
        <v>275035.95673906419</v>
      </c>
      <c r="E29" s="6">
        <v>272682.16395546455</v>
      </c>
      <c r="F29" s="6">
        <v>271120.13860014587</v>
      </c>
      <c r="G29" s="6">
        <v>262418.97686927632</v>
      </c>
      <c r="H29" s="6">
        <v>260407.76508508588</v>
      </c>
      <c r="I29" s="6">
        <v>258821.54374691559</v>
      </c>
      <c r="J29" s="6">
        <v>277844.58274732117</v>
      </c>
      <c r="K29" s="6">
        <v>267833.29042696214</v>
      </c>
      <c r="L29" s="6">
        <v>265582.67569147312</v>
      </c>
      <c r="M29" s="6">
        <v>257402.04905050938</v>
      </c>
      <c r="N29" s="6">
        <v>255799.62368056571</v>
      </c>
      <c r="O29" s="6">
        <v>271109.7117517626</v>
      </c>
      <c r="P29" s="6">
        <v>281239.79682231823</v>
      </c>
      <c r="Q29" s="6">
        <v>267989.82280892413</v>
      </c>
      <c r="R29" s="5">
        <f t="shared" si="0"/>
        <v>275084.61695831909</v>
      </c>
      <c r="S29" s="6" t="b">
        <f t="shared" si="2"/>
        <v>1</v>
      </c>
    </row>
    <row r="30" spans="1:19" s="6" customFormat="1" ht="15" x14ac:dyDescent="0.2">
      <c r="A30">
        <f t="shared" si="1"/>
        <v>44</v>
      </c>
      <c r="B30">
        <f>'WL Base'!D28</f>
        <v>285699.02209785068</v>
      </c>
      <c r="C30" s="6">
        <v>274317.64556394675</v>
      </c>
      <c r="D30" s="6">
        <v>284127.42053226515</v>
      </c>
      <c r="E30" s="6">
        <v>281758.66683832597</v>
      </c>
      <c r="F30" s="6">
        <v>280130.91369052627</v>
      </c>
      <c r="G30" s="6">
        <v>271174.92233569961</v>
      </c>
      <c r="H30" s="6">
        <v>269146.11838031339</v>
      </c>
      <c r="I30" s="6">
        <v>267495.68197806866</v>
      </c>
      <c r="J30" s="6">
        <v>291736.81188468722</v>
      </c>
      <c r="K30" s="6">
        <v>276776.12956796103</v>
      </c>
      <c r="L30" s="6">
        <v>274510.44380269496</v>
      </c>
      <c r="M30" s="6">
        <v>266072.06224379293</v>
      </c>
      <c r="N30" s="6">
        <v>264405.05112743058</v>
      </c>
      <c r="O30" s="6">
        <v>280061.96867143863</v>
      </c>
      <c r="P30" s="6">
        <v>290461.99540337862</v>
      </c>
      <c r="Q30" s="6">
        <v>276872.73839534505</v>
      </c>
      <c r="R30" s="5">
        <f t="shared" si="0"/>
        <v>284161.95713163592</v>
      </c>
      <c r="S30" s="6" t="b">
        <f t="shared" si="2"/>
        <v>1</v>
      </c>
    </row>
    <row r="31" spans="1:19" s="6" customFormat="1" ht="15" x14ac:dyDescent="0.2">
      <c r="A31">
        <f t="shared" si="1"/>
        <v>45</v>
      </c>
      <c r="B31">
        <f>'WL Base'!D29</f>
        <v>295004.03272102663</v>
      </c>
      <c r="C31" s="6">
        <v>283352.61738751555</v>
      </c>
      <c r="D31" s="6">
        <v>293422.33119004604</v>
      </c>
      <c r="E31" s="6">
        <v>291042.10746515967</v>
      </c>
      <c r="F31" s="6">
        <v>289345.73648380482</v>
      </c>
      <c r="G31" s="6">
        <v>280141.68729850126</v>
      </c>
      <c r="H31" s="6">
        <v>278098.04837124626</v>
      </c>
      <c r="I31" s="6">
        <v>276380.73629064613</v>
      </c>
      <c r="J31" s="6">
        <v>287636.36960860452</v>
      </c>
      <c r="K31" s="6">
        <v>285923.45581868221</v>
      </c>
      <c r="L31" s="6">
        <v>283645.99046121933</v>
      </c>
      <c r="M31" s="6">
        <v>274955.67167144304</v>
      </c>
      <c r="N31" s="6">
        <v>273221.42000290792</v>
      </c>
      <c r="O31" s="6">
        <v>289224.83252703812</v>
      </c>
      <c r="P31" s="6">
        <v>299887.11993541982</v>
      </c>
      <c r="Q31" s="6">
        <v>285966.47485472762</v>
      </c>
      <c r="R31" s="5">
        <f t="shared" si="0"/>
        <v>293441.92668160866</v>
      </c>
      <c r="S31" s="6" t="b">
        <f t="shared" si="2"/>
        <v>1</v>
      </c>
    </row>
    <row r="32" spans="1:19" s="6" customFormat="1" ht="15" x14ac:dyDescent="0.2">
      <c r="A32">
        <f t="shared" si="1"/>
        <v>46</v>
      </c>
      <c r="B32">
        <f>'WL Base'!D30</f>
        <v>304510.62825202238</v>
      </c>
      <c r="C32" s="6">
        <v>292598.87785967224</v>
      </c>
      <c r="D32" s="6">
        <v>302920.57301408704</v>
      </c>
      <c r="E32" s="6">
        <v>300532.7158295199</v>
      </c>
      <c r="F32" s="6">
        <v>298764.6701395468</v>
      </c>
      <c r="G32" s="6">
        <v>289320.03393742087</v>
      </c>
      <c r="H32" s="6">
        <v>287264.6229325186</v>
      </c>
      <c r="I32" s="6">
        <v>285477.63052821025</v>
      </c>
      <c r="J32" s="6">
        <v>297060.33446334867</v>
      </c>
      <c r="K32" s="6">
        <v>295275.47946126241</v>
      </c>
      <c r="L32" s="6">
        <v>292989.85765868938</v>
      </c>
      <c r="M32" s="6">
        <v>284054.07546232379</v>
      </c>
      <c r="N32" s="6">
        <v>282249.78647820448</v>
      </c>
      <c r="O32" s="6">
        <v>298598.69182554475</v>
      </c>
      <c r="P32" s="6">
        <v>309514.81491915684</v>
      </c>
      <c r="Q32" s="6">
        <v>295271.5644044677</v>
      </c>
      <c r="R32" s="5">
        <f t="shared" si="0"/>
        <v>302924.36848635849</v>
      </c>
      <c r="S32" s="6" t="b">
        <f t="shared" si="2"/>
        <v>1</v>
      </c>
    </row>
    <row r="33" spans="1:19" s="6" customFormat="1" ht="15" x14ac:dyDescent="0.2">
      <c r="A33">
        <f t="shared" si="1"/>
        <v>47</v>
      </c>
      <c r="B33">
        <f>'WL Base'!D31</f>
        <v>314221.36007608339</v>
      </c>
      <c r="C33" s="6">
        <v>302059.14431021834</v>
      </c>
      <c r="D33" s="6">
        <v>312624.76860443427</v>
      </c>
      <c r="E33" s="6">
        <v>310233.35092480044</v>
      </c>
      <c r="F33" s="6">
        <v>308390.41921563615</v>
      </c>
      <c r="G33" s="6">
        <v>298712.75638333242</v>
      </c>
      <c r="H33" s="6">
        <v>296648.86102333496</v>
      </c>
      <c r="I33" s="6">
        <v>294789.24805505393</v>
      </c>
      <c r="J33" s="6">
        <v>306694.93854449346</v>
      </c>
      <c r="K33" s="6">
        <v>304834.97332902218</v>
      </c>
      <c r="L33" s="6">
        <v>302545.04760579625</v>
      </c>
      <c r="M33" s="6">
        <v>293370.36425405211</v>
      </c>
      <c r="N33" s="6">
        <v>291493.10739712929</v>
      </c>
      <c r="O33" s="6">
        <v>308186.14433487767</v>
      </c>
      <c r="P33" s="6">
        <v>319347.61078507121</v>
      </c>
      <c r="Q33" s="6">
        <v>304790.68191774865</v>
      </c>
      <c r="R33" s="5">
        <f t="shared" si="0"/>
        <v>312611.87641359819</v>
      </c>
      <c r="S33" s="6" t="b">
        <f t="shared" si="2"/>
        <v>1</v>
      </c>
    </row>
    <row r="34" spans="1:19" s="6" customFormat="1" ht="15" x14ac:dyDescent="0.2">
      <c r="A34">
        <f t="shared" si="1"/>
        <v>48</v>
      </c>
      <c r="B34">
        <f>'WL Base'!D32</f>
        <v>324125.3247973182</v>
      </c>
      <c r="C34" s="6">
        <v>311725.65358672262</v>
      </c>
      <c r="D34" s="6">
        <v>322524.38164349884</v>
      </c>
      <c r="E34" s="6">
        <v>320134.27691059781</v>
      </c>
      <c r="F34" s="6">
        <v>318212.96619713213</v>
      </c>
      <c r="G34" s="6">
        <v>308312.46761157934</v>
      </c>
      <c r="H34" s="6">
        <v>306244.04487149749</v>
      </c>
      <c r="I34" s="6">
        <v>304308.63725618343</v>
      </c>
      <c r="J34" s="6">
        <v>322029.68547171814</v>
      </c>
      <c r="K34" s="6">
        <v>314592.34550221812</v>
      </c>
      <c r="L34" s="6">
        <v>312302.731166023</v>
      </c>
      <c r="M34" s="6">
        <v>302898.17215603718</v>
      </c>
      <c r="N34" s="6">
        <v>300944.78748274886</v>
      </c>
      <c r="O34" s="6">
        <v>317978.77694268961</v>
      </c>
      <c r="P34" s="6">
        <v>329374.23366340052</v>
      </c>
      <c r="Q34" s="6">
        <v>314515.80365890573</v>
      </c>
      <c r="R34" s="5">
        <f t="shared" si="0"/>
        <v>322493.82902910816</v>
      </c>
      <c r="S34" s="6" t="b">
        <f t="shared" si="2"/>
        <v>1</v>
      </c>
    </row>
    <row r="35" spans="1:19" s="6" customFormat="1" ht="15" x14ac:dyDescent="0.2">
      <c r="A35">
        <f t="shared" si="1"/>
        <v>49</v>
      </c>
      <c r="B35">
        <f>'WL Base'!D33</f>
        <v>334212.07850650692</v>
      </c>
      <c r="C35" s="6">
        <v>321590.79020805296</v>
      </c>
      <c r="D35" s="6">
        <v>332609.31486221903</v>
      </c>
      <c r="E35" s="6">
        <v>330226.18683204561</v>
      </c>
      <c r="F35" s="6">
        <v>328222.70589987712</v>
      </c>
      <c r="G35" s="6">
        <v>318111.91639293154</v>
      </c>
      <c r="H35" s="6">
        <v>316043.59395986091</v>
      </c>
      <c r="I35" s="6">
        <v>314028.96915433416</v>
      </c>
      <c r="J35" s="6">
        <v>338131.16974530404</v>
      </c>
      <c r="K35" s="6">
        <v>324538.39512634656</v>
      </c>
      <c r="L35" s="6">
        <v>322254.46191957721</v>
      </c>
      <c r="M35" s="6">
        <v>312631.25990936166</v>
      </c>
      <c r="N35" s="6">
        <v>310598.34383159858</v>
      </c>
      <c r="O35" s="6">
        <v>327968.34908547538</v>
      </c>
      <c r="P35" s="6">
        <v>339583.89472726767</v>
      </c>
      <c r="Q35" s="6">
        <v>324439.064832217</v>
      </c>
      <c r="R35" s="5">
        <f t="shared" si="0"/>
        <v>332560.04658044718</v>
      </c>
      <c r="S35" s="6" t="b">
        <f t="shared" si="2"/>
        <v>1</v>
      </c>
    </row>
    <row r="36" spans="1:19" s="6" customFormat="1" ht="15" x14ac:dyDescent="0.2">
      <c r="A36">
        <f t="shared" si="1"/>
        <v>50</v>
      </c>
      <c r="B36">
        <f>'WL Base'!D34</f>
        <v>344483.84750812774</v>
      </c>
      <c r="C36" s="6">
        <v>331656.67515634722</v>
      </c>
      <c r="D36" s="6">
        <v>342881.85365741234</v>
      </c>
      <c r="E36" s="6">
        <v>340511.72247621877</v>
      </c>
      <c r="F36" s="6">
        <v>338421.9951084879</v>
      </c>
      <c r="G36" s="6">
        <v>328113.30398519902</v>
      </c>
      <c r="H36" s="6">
        <v>326050.0481436663</v>
      </c>
      <c r="I36" s="6">
        <v>323952.53953556146</v>
      </c>
      <c r="J36" s="6">
        <v>336782.89102874411</v>
      </c>
      <c r="K36" s="6">
        <v>334675.53981068847</v>
      </c>
      <c r="L36" s="6">
        <v>332402.99958538479</v>
      </c>
      <c r="M36" s="6">
        <v>322572.24043606297</v>
      </c>
      <c r="N36" s="6">
        <v>320456.15106133802</v>
      </c>
      <c r="O36" s="6">
        <v>338156.94222171471</v>
      </c>
      <c r="P36" s="6">
        <v>349978.90800972178</v>
      </c>
      <c r="Q36" s="6">
        <v>334562.62160693953</v>
      </c>
      <c r="R36" s="5">
        <f t="shared" si="0"/>
        <v>342812.78681009077</v>
      </c>
      <c r="S36" s="6" t="b">
        <f t="shared" si="2"/>
        <v>1</v>
      </c>
    </row>
    <row r="37" spans="1:19" s="6" customFormat="1" ht="15" x14ac:dyDescent="0.2">
      <c r="A37">
        <f t="shared" si="1"/>
        <v>51</v>
      </c>
      <c r="B37">
        <f>'WL Base'!D35</f>
        <v>354936.88928469643</v>
      </c>
      <c r="C37" s="6">
        <v>341920.67002109933</v>
      </c>
      <c r="D37" s="6">
        <v>353338.43843125727</v>
      </c>
      <c r="E37" s="6">
        <v>350965.38689014449</v>
      </c>
      <c r="F37" s="6">
        <v>348807.53112473246</v>
      </c>
      <c r="G37" s="6">
        <v>338314.20232451521</v>
      </c>
      <c r="H37" s="6">
        <v>336243.86171074706</v>
      </c>
      <c r="I37" s="6">
        <v>334077.16567628586</v>
      </c>
      <c r="J37" s="6">
        <v>362462.58646968583</v>
      </c>
      <c r="K37" s="6">
        <v>345000.68978151632</v>
      </c>
      <c r="L37" s="6">
        <v>342724.6359356654</v>
      </c>
      <c r="M37" s="6">
        <v>332702.26299169566</v>
      </c>
      <c r="N37" s="6">
        <v>330516.22881851846</v>
      </c>
      <c r="O37" s="6">
        <v>348521.7152980828</v>
      </c>
      <c r="P37" s="6">
        <v>360530.78935729328</v>
      </c>
      <c r="Q37" s="6">
        <v>344864.39952351374</v>
      </c>
      <c r="R37" s="5">
        <f t="shared" si="0"/>
        <v>353248.43877654121</v>
      </c>
      <c r="S37" s="6" t="b">
        <f t="shared" si="2"/>
        <v>1</v>
      </c>
    </row>
    <row r="38" spans="1:19" s="6" customFormat="1" ht="15" x14ac:dyDescent="0.2">
      <c r="A38">
        <f t="shared" si="1"/>
        <v>52</v>
      </c>
      <c r="B38">
        <f>'WL Base'!D36</f>
        <v>365571.41160425672</v>
      </c>
      <c r="C38" s="6">
        <v>352383.14430259896</v>
      </c>
      <c r="D38" s="6">
        <v>363979.36562008312</v>
      </c>
      <c r="E38" s="6">
        <v>361607.93718068762</v>
      </c>
      <c r="F38" s="6">
        <v>359379.73106572853</v>
      </c>
      <c r="G38" s="6">
        <v>348715.09974278271</v>
      </c>
      <c r="H38" s="6">
        <v>346641.52146718238</v>
      </c>
      <c r="I38" s="6">
        <v>344403.4759567689</v>
      </c>
      <c r="J38" s="6">
        <v>357761.69675422367</v>
      </c>
      <c r="K38" s="6">
        <v>355514.36407771078</v>
      </c>
      <c r="L38" s="6">
        <v>353239.1382460554</v>
      </c>
      <c r="M38" s="6">
        <v>343037.48302022798</v>
      </c>
      <c r="N38" s="6">
        <v>340779.32220822491</v>
      </c>
      <c r="O38" s="6">
        <v>359080.50309549604</v>
      </c>
      <c r="P38" s="6">
        <v>371261.68342854199</v>
      </c>
      <c r="Q38" s="6">
        <v>355361.8552551418</v>
      </c>
      <c r="R38" s="5">
        <f t="shared" si="0"/>
        <v>363867.26627545443</v>
      </c>
      <c r="S38" s="6" t="b">
        <f t="shared" si="2"/>
        <v>1</v>
      </c>
    </row>
    <row r="39" spans="1:19" s="6" customFormat="1" ht="15" x14ac:dyDescent="0.2">
      <c r="A39">
        <f t="shared" si="1"/>
        <v>53</v>
      </c>
      <c r="B39">
        <f>'WL Base'!D37</f>
        <v>376372.45246778236</v>
      </c>
      <c r="C39" s="6">
        <v>363032.28808122157</v>
      </c>
      <c r="D39" s="6">
        <v>374790.07397143013</v>
      </c>
      <c r="E39" s="6">
        <v>372425.53832362941</v>
      </c>
      <c r="F39" s="6">
        <v>370124.62048411538</v>
      </c>
      <c r="G39" s="6">
        <v>359304.63400391117</v>
      </c>
      <c r="H39" s="6">
        <v>357232.30241900723</v>
      </c>
      <c r="I39" s="6">
        <v>354920.6293976836</v>
      </c>
      <c r="J39" s="6">
        <v>366705.7391730792</v>
      </c>
      <c r="K39" s="6">
        <v>366203.07228572597</v>
      </c>
      <c r="L39" s="6">
        <v>363933.71538471093</v>
      </c>
      <c r="M39" s="6">
        <v>353567.60305455141</v>
      </c>
      <c r="N39" s="6">
        <v>351235.01913881931</v>
      </c>
      <c r="O39" s="6">
        <v>369820.46200675418</v>
      </c>
      <c r="P39" s="6">
        <v>382155.89991376252</v>
      </c>
      <c r="Q39" s="6">
        <v>366042.61021577514</v>
      </c>
      <c r="R39" s="5">
        <f t="shared" si="0"/>
        <v>374654.61431857792</v>
      </c>
      <c r="S39" s="6" t="b">
        <f t="shared" si="2"/>
        <v>1</v>
      </c>
    </row>
    <row r="40" spans="1:19" s="6" customFormat="1" ht="15" x14ac:dyDescent="0.2">
      <c r="A40">
        <f t="shared" si="1"/>
        <v>54</v>
      </c>
      <c r="B40">
        <f>'WL Base'!D38</f>
        <v>387324.44755173929</v>
      </c>
      <c r="C40" s="6">
        <v>373855.53804495669</v>
      </c>
      <c r="D40" s="6">
        <v>385755.39533270401</v>
      </c>
      <c r="E40" s="6">
        <v>383403.77469073102</v>
      </c>
      <c r="F40" s="6">
        <v>381027.61637747462</v>
      </c>
      <c r="G40" s="6">
        <v>370070.69523251354</v>
      </c>
      <c r="H40" s="6">
        <v>368004.7617057449</v>
      </c>
      <c r="I40" s="6">
        <v>365617.04487575538</v>
      </c>
      <c r="J40" s="6">
        <v>385041.0261317332</v>
      </c>
      <c r="K40" s="6">
        <v>377052.71482432878</v>
      </c>
      <c r="L40" s="6">
        <v>374794.99345452397</v>
      </c>
      <c r="M40" s="6">
        <v>364281.61394466454</v>
      </c>
      <c r="N40" s="6">
        <v>361872.17417633149</v>
      </c>
      <c r="O40" s="6">
        <v>380727.97261078429</v>
      </c>
      <c r="P40" s="6">
        <v>393197.13437030144</v>
      </c>
      <c r="Q40" s="6">
        <v>376893.51468495501</v>
      </c>
      <c r="R40" s="5">
        <f t="shared" si="0"/>
        <v>385595.22100051277</v>
      </c>
      <c r="S40" s="6" t="b">
        <f t="shared" si="2"/>
        <v>1</v>
      </c>
    </row>
    <row r="41" spans="1:19" s="6" customFormat="1" ht="15" x14ac:dyDescent="0.2">
      <c r="A41">
        <f t="shared" si="1"/>
        <v>55</v>
      </c>
      <c r="B41">
        <f>'WL Base'!D39</f>
        <v>398418.76183855481</v>
      </c>
      <c r="C41" s="6">
        <v>384845.64361137187</v>
      </c>
      <c r="D41" s="6">
        <v>396866.92901026877</v>
      </c>
      <c r="E41" s="6">
        <v>394534.79470715526</v>
      </c>
      <c r="F41" s="6">
        <v>392080.66741299961</v>
      </c>
      <c r="G41" s="6">
        <v>381006.32572584768</v>
      </c>
      <c r="H41" s="6">
        <v>378952.45023128414</v>
      </c>
      <c r="I41" s="6">
        <v>376486.10835138842</v>
      </c>
      <c r="J41" s="6">
        <v>390531.01677304553</v>
      </c>
      <c r="K41" s="6">
        <v>388055.53130774642</v>
      </c>
      <c r="L41" s="6">
        <v>385815.74577441416</v>
      </c>
      <c r="M41" s="6">
        <v>375173.34869078395</v>
      </c>
      <c r="N41" s="6">
        <v>372684.45817524818</v>
      </c>
      <c r="O41" s="6">
        <v>391795.06853846833</v>
      </c>
      <c r="P41" s="6">
        <v>404376.30709743744</v>
      </c>
      <c r="Q41" s="6">
        <v>387906.90176269034</v>
      </c>
      <c r="R41" s="5">
        <f t="shared" si="0"/>
        <v>396680.62360100768</v>
      </c>
      <c r="S41" s="6" t="b">
        <f t="shared" si="2"/>
        <v>1</v>
      </c>
    </row>
    <row r="42" spans="1:19" s="6" customFormat="1" ht="15" x14ac:dyDescent="0.2">
      <c r="A42">
        <f t="shared" si="1"/>
        <v>56</v>
      </c>
      <c r="B42">
        <f>'WL Base'!D40</f>
        <v>409636.6480033694</v>
      </c>
      <c r="C42" s="6">
        <v>395986.93992463773</v>
      </c>
      <c r="D42" s="6">
        <v>408106.35385221214</v>
      </c>
      <c r="E42" s="6">
        <v>405801.1519858386</v>
      </c>
      <c r="F42" s="6">
        <v>403266.09250080964</v>
      </c>
      <c r="G42" s="6">
        <v>392096.36456824921</v>
      </c>
      <c r="H42" s="6">
        <v>390060.98828960297</v>
      </c>
      <c r="I42" s="6">
        <v>387513.24795994879</v>
      </c>
      <c r="J42" s="6">
        <v>401751.5851713228</v>
      </c>
      <c r="K42" s="6">
        <v>399194.37050677597</v>
      </c>
      <c r="L42" s="6">
        <v>396979.62844924268</v>
      </c>
      <c r="M42" s="6">
        <v>386228.91050347401</v>
      </c>
      <c r="N42" s="6">
        <v>383657.7856672217</v>
      </c>
      <c r="O42" s="6">
        <v>403004.92994480475</v>
      </c>
      <c r="P42" s="6">
        <v>415673.72485114483</v>
      </c>
      <c r="Q42" s="6">
        <v>399066.43490121822</v>
      </c>
      <c r="R42" s="5">
        <f t="shared" si="0"/>
        <v>407892.39959983708</v>
      </c>
      <c r="S42" s="6" t="b">
        <f t="shared" si="2"/>
        <v>1</v>
      </c>
    </row>
    <row r="43" spans="1:19" s="6" customFormat="1" ht="15" x14ac:dyDescent="0.2">
      <c r="A43">
        <f t="shared" si="1"/>
        <v>57</v>
      </c>
      <c r="B43">
        <f>'WL Base'!D41</f>
        <v>420958.66535539395</v>
      </c>
      <c r="C43" s="6">
        <v>407263.01076910185</v>
      </c>
      <c r="D43" s="6">
        <v>419454.64622769732</v>
      </c>
      <c r="E43" s="6">
        <v>417184.73397940199</v>
      </c>
      <c r="F43" s="6">
        <v>414565.50157156913</v>
      </c>
      <c r="G43" s="6">
        <v>403324.9020031995</v>
      </c>
      <c r="H43" s="6">
        <v>401315.24947023281</v>
      </c>
      <c r="I43" s="6">
        <v>398683.10965673294</v>
      </c>
      <c r="J43" s="6">
        <v>413093.52555327595</v>
      </c>
      <c r="K43" s="6">
        <v>410451.36755819415</v>
      </c>
      <c r="L43" s="6">
        <v>408269.76814231754</v>
      </c>
      <c r="M43" s="6">
        <v>397433.65845451033</v>
      </c>
      <c r="N43" s="6">
        <v>394777.29257551825</v>
      </c>
      <c r="O43" s="6">
        <v>414339.81597715727</v>
      </c>
      <c r="P43" s="6">
        <v>427069.20419397589</v>
      </c>
      <c r="Q43" s="6">
        <v>410355.00494221202</v>
      </c>
      <c r="R43" s="5">
        <f t="shared" si="0"/>
        <v>419211.4277767741</v>
      </c>
      <c r="S43" s="6" t="b">
        <f t="shared" si="2"/>
        <v>1</v>
      </c>
    </row>
    <row r="44" spans="1:19" s="6" customFormat="1" ht="15" x14ac:dyDescent="0.2">
      <c r="A44">
        <f t="shared" si="1"/>
        <v>58</v>
      </c>
      <c r="B44">
        <f>'WL Base'!D42</f>
        <v>432390.57288669178</v>
      </c>
      <c r="C44" s="6">
        <v>418677.57477353245</v>
      </c>
      <c r="D44" s="6">
        <v>430917.46305406076</v>
      </c>
      <c r="E44" s="6">
        <v>428691.36291591008</v>
      </c>
      <c r="F44" s="6">
        <v>425984.41164402384</v>
      </c>
      <c r="G44" s="6">
        <v>414695.61097599217</v>
      </c>
      <c r="H44" s="6">
        <v>421381.0119437445</v>
      </c>
      <c r="I44" s="6">
        <v>429082.69676805881</v>
      </c>
      <c r="J44" s="6">
        <v>424562.56102329178</v>
      </c>
      <c r="K44" s="6">
        <v>421831.93067694217</v>
      </c>
      <c r="L44" s="6">
        <v>419691.61298980878</v>
      </c>
      <c r="M44" s="6">
        <v>408791.54420526058</v>
      </c>
      <c r="N44" s="6">
        <v>406046.68305631145</v>
      </c>
      <c r="O44" s="6">
        <v>425803.54024864285</v>
      </c>
      <c r="P44" s="6">
        <v>438568.50456221058</v>
      </c>
      <c r="Q44" s="6">
        <v>421776.25620505388</v>
      </c>
      <c r="R44" s="5">
        <f t="shared" si="0"/>
        <v>430708.42643199099</v>
      </c>
      <c r="S44" s="6" t="b">
        <f t="shared" si="2"/>
        <v>1</v>
      </c>
    </row>
    <row r="45" spans="1:19" s="6" customFormat="1" ht="15" x14ac:dyDescent="0.2">
      <c r="A45">
        <f t="shared" si="1"/>
        <v>59</v>
      </c>
      <c r="B45">
        <f>'WL Base'!D43</f>
        <v>443930.88473316497</v>
      </c>
      <c r="C45" s="6">
        <v>430228.51312993583</v>
      </c>
      <c r="D45" s="6">
        <v>442493.34756681276</v>
      </c>
      <c r="E45" s="6">
        <v>440319.99103554909</v>
      </c>
      <c r="F45" s="6">
        <v>437521.4275492052</v>
      </c>
      <c r="G45" s="6">
        <v>426206.47202751937</v>
      </c>
      <c r="H45" s="6">
        <v>424271.155346082</v>
      </c>
      <c r="I45" s="6">
        <v>421460.16341563134</v>
      </c>
      <c r="J45" s="6">
        <v>436157.64528245025</v>
      </c>
      <c r="K45" s="6">
        <v>433334.72156572383</v>
      </c>
      <c r="L45" s="6">
        <v>431244.31235016312</v>
      </c>
      <c r="M45" s="6">
        <v>420300.9440224194</v>
      </c>
      <c r="N45" s="6">
        <v>417464.05344522872</v>
      </c>
      <c r="O45" s="6">
        <v>437393.59598841961</v>
      </c>
      <c r="P45" s="6">
        <v>450169.92018319684</v>
      </c>
      <c r="Q45" s="6">
        <v>433327.81113391009</v>
      </c>
      <c r="R45" s="5">
        <f t="shared" si="0"/>
        <v>442186.74483450572</v>
      </c>
      <c r="S45" s="6" t="b">
        <f t="shared" si="2"/>
        <v>1</v>
      </c>
    </row>
    <row r="46" spans="1:19" s="6" customFormat="1" ht="15" x14ac:dyDescent="0.2">
      <c r="A46">
        <f t="shared" si="1"/>
        <v>60</v>
      </c>
      <c r="B46">
        <f>'WL Base'!D44</f>
        <v>455568.65477497358</v>
      </c>
      <c r="C46" s="6">
        <v>441905.73914182984</v>
      </c>
      <c r="D46" s="6">
        <v>454171.54809697485</v>
      </c>
      <c r="E46" s="6">
        <v>452060.86151729431</v>
      </c>
      <c r="F46" s="6">
        <v>449166.11329305836</v>
      </c>
      <c r="G46" s="6">
        <v>437847.6832974896</v>
      </c>
      <c r="H46" s="6">
        <v>445484.71311338613</v>
      </c>
      <c r="I46" s="6">
        <v>433055.97198546206</v>
      </c>
      <c r="J46" s="6">
        <v>447869.40921796061</v>
      </c>
      <c r="K46" s="6">
        <v>444949.57028075645</v>
      </c>
      <c r="L46" s="6">
        <v>442918.57426080538</v>
      </c>
      <c r="M46" s="6">
        <v>431953.2610926184</v>
      </c>
      <c r="N46" s="6">
        <v>429020.26043101586</v>
      </c>
      <c r="O46" s="6">
        <v>449099.38001081999</v>
      </c>
      <c r="P46" s="6">
        <v>461862.26219461148</v>
      </c>
      <c r="Q46" s="6">
        <v>444999.34093599347</v>
      </c>
      <c r="R46" s="5">
        <f t="shared" si="0"/>
        <v>453830.75495272398</v>
      </c>
      <c r="S46" s="6" t="b">
        <f t="shared" si="2"/>
        <v>1</v>
      </c>
    </row>
    <row r="47" spans="1:19" s="6" customFormat="1" ht="15" x14ac:dyDescent="0.2">
      <c r="A47">
        <f t="shared" si="1"/>
        <v>61</v>
      </c>
      <c r="B47">
        <f>'WL Base'!D45</f>
        <v>467257.11387266987</v>
      </c>
      <c r="C47" s="6">
        <v>453669.13928146218</v>
      </c>
      <c r="D47" s="6">
        <v>465906.15493898658</v>
      </c>
      <c r="E47" s="6">
        <v>463824.47084702249</v>
      </c>
      <c r="F47" s="6">
        <v>460873.88607413444</v>
      </c>
      <c r="G47" s="6">
        <v>449580.15897601051</v>
      </c>
      <c r="H47" s="6">
        <v>447717.45674354659</v>
      </c>
      <c r="I47" s="6">
        <v>444748.89674257732</v>
      </c>
      <c r="J47" s="6">
        <v>470262.87967885868</v>
      </c>
      <c r="K47" s="6">
        <v>456632.99121805141</v>
      </c>
      <c r="L47" s="6">
        <v>454629.76290261582</v>
      </c>
      <c r="M47" s="6">
        <v>443675.43307446205</v>
      </c>
      <c r="N47" s="6">
        <v>440678.41198253498</v>
      </c>
      <c r="O47" s="6">
        <v>460836.22555923747</v>
      </c>
      <c r="P47" s="6">
        <v>473547.43083981442</v>
      </c>
      <c r="Q47" s="6">
        <v>456708.30097835895</v>
      </c>
      <c r="R47" s="5">
        <f t="shared" si="0"/>
        <v>465529.29997098912</v>
      </c>
      <c r="S47" s="6" t="b">
        <f t="shared" si="2"/>
        <v>1</v>
      </c>
    </row>
    <row r="48" spans="1:19" s="6" customFormat="1" ht="15" x14ac:dyDescent="0.2">
      <c r="A48">
        <f t="shared" si="1"/>
        <v>62</v>
      </c>
      <c r="B48">
        <f>'WL Base'!D46</f>
        <v>478994.97239190509</v>
      </c>
      <c r="C48" s="6">
        <v>465516.03408616839</v>
      </c>
      <c r="D48" s="6">
        <v>477695.84944892256</v>
      </c>
      <c r="E48" s="6">
        <v>475650.19531911588</v>
      </c>
      <c r="F48" s="6">
        <v>472643.41701408161</v>
      </c>
      <c r="G48" s="6">
        <v>461401.27370704309</v>
      </c>
      <c r="H48" s="6">
        <v>470103.32958072395</v>
      </c>
      <c r="I48" s="6">
        <v>456536.4182529829</v>
      </c>
      <c r="J48" s="6">
        <v>471419.12833814835</v>
      </c>
      <c r="K48" s="6">
        <v>468383.65420216334</v>
      </c>
      <c r="L48" s="6">
        <v>466415.0643443343</v>
      </c>
      <c r="M48" s="6">
        <v>455497.61649680248</v>
      </c>
      <c r="N48" s="6">
        <v>452436.01854252914</v>
      </c>
      <c r="O48" s="6">
        <v>472638.09577305184</v>
      </c>
      <c r="P48" s="6">
        <v>485267.57978669251</v>
      </c>
      <c r="Q48" s="6">
        <v>468487.76994887495</v>
      </c>
      <c r="R48" s="5">
        <f t="shared" si="0"/>
        <v>477281.05320075742</v>
      </c>
      <c r="S48" s="6" t="b">
        <f t="shared" si="2"/>
        <v>1</v>
      </c>
    </row>
    <row r="49" spans="1:19" s="6" customFormat="1" ht="15" x14ac:dyDescent="0.2">
      <c r="A49">
        <f t="shared" si="1"/>
        <v>63</v>
      </c>
      <c r="B49">
        <f>'WL Base'!D47</f>
        <v>490812.65269299282</v>
      </c>
      <c r="C49" s="6">
        <v>477470.32430087443</v>
      </c>
      <c r="D49" s="6">
        <v>489570.41973068437</v>
      </c>
      <c r="E49" s="6">
        <v>487567.44061751402</v>
      </c>
      <c r="F49" s="6">
        <v>484503.56974091649</v>
      </c>
      <c r="G49" s="6">
        <v>473334.30505129427</v>
      </c>
      <c r="H49" s="6">
        <v>471536.13982269843</v>
      </c>
      <c r="I49" s="6">
        <v>468490.18852655875</v>
      </c>
      <c r="J49" s="6">
        <v>483324.13527531602</v>
      </c>
      <c r="K49" s="6">
        <v>480229.67013449408</v>
      </c>
      <c r="L49" s="6">
        <v>478629.29864234052</v>
      </c>
      <c r="M49" s="6">
        <v>467442.22810956655</v>
      </c>
      <c r="N49" s="6">
        <v>464315.06105709303</v>
      </c>
      <c r="O49" s="6">
        <v>484530.01879997266</v>
      </c>
      <c r="P49" s="6">
        <v>497053.95323822537</v>
      </c>
      <c r="Q49" s="6">
        <v>480362.11413960438</v>
      </c>
      <c r="R49" s="5">
        <f t="shared" si="0"/>
        <v>489116.09086072259</v>
      </c>
      <c r="S49" s="6" t="b">
        <f t="shared" si="2"/>
        <v>1</v>
      </c>
    </row>
    <row r="50" spans="1:19" s="6" customFormat="1" ht="15" x14ac:dyDescent="0.2">
      <c r="A50">
        <f t="shared" si="1"/>
        <v>64</v>
      </c>
      <c r="B50">
        <f>'WL Base'!D48</f>
        <v>502697.71333557542</v>
      </c>
      <c r="C50" s="6">
        <v>489519.93665463629</v>
      </c>
      <c r="D50" s="6">
        <v>501517.56728979776</v>
      </c>
      <c r="E50" s="6">
        <v>499564.42270341225</v>
      </c>
      <c r="F50" s="6">
        <v>496442.31108329963</v>
      </c>
      <c r="G50" s="6">
        <v>485367.43299567641</v>
      </c>
      <c r="H50" s="6">
        <v>495112.94681383338</v>
      </c>
      <c r="I50" s="6">
        <v>491914.69795288669</v>
      </c>
      <c r="J50" s="6">
        <v>507490.34203908185</v>
      </c>
      <c r="K50" s="6">
        <v>492159.23190356721</v>
      </c>
      <c r="L50" s="6">
        <v>502560.76357445755</v>
      </c>
      <c r="M50" s="6">
        <v>479498.20288907801</v>
      </c>
      <c r="N50" s="6">
        <v>476304.2801715071</v>
      </c>
      <c r="O50" s="6">
        <v>496498.59742273792</v>
      </c>
      <c r="P50" s="6">
        <v>508892.90751121286</v>
      </c>
      <c r="Q50" s="6">
        <v>492318.20224556839</v>
      </c>
      <c r="R50" s="5">
        <f t="shared" si="0"/>
        <v>501060.65697766742</v>
      </c>
      <c r="S50" s="6" t="b">
        <f t="shared" si="2"/>
        <v>1</v>
      </c>
    </row>
    <row r="51" spans="1:19" s="6" customFormat="1" ht="15" x14ac:dyDescent="0.2">
      <c r="A51">
        <f t="shared" si="1"/>
        <v>65</v>
      </c>
      <c r="B51">
        <f>'WL Base'!D49</f>
        <v>514653.93609065155</v>
      </c>
      <c r="C51" s="6">
        <v>501666.3417522058</v>
      </c>
      <c r="D51" s="6">
        <v>513540.89590804838</v>
      </c>
      <c r="E51" s="6">
        <v>511644.95852294582</v>
      </c>
      <c r="F51" s="6">
        <v>508463.02877358533</v>
      </c>
      <c r="G51" s="6">
        <v>497502.02379071485</v>
      </c>
      <c r="H51" s="6">
        <v>495794.73551528563</v>
      </c>
      <c r="I51" s="6">
        <v>492568.56803528598</v>
      </c>
      <c r="J51" s="6">
        <v>507391.9439031338</v>
      </c>
      <c r="K51" s="6">
        <v>504175.5577486523</v>
      </c>
      <c r="L51" s="6">
        <v>502524.19510832452</v>
      </c>
      <c r="M51" s="6">
        <v>491667.05764504126</v>
      </c>
      <c r="N51" s="6">
        <v>488404.84712534596</v>
      </c>
      <c r="O51" s="6">
        <v>508544.84765233897</v>
      </c>
      <c r="P51" s="6">
        <v>520787.68488345324</v>
      </c>
      <c r="Q51" s="6">
        <v>504356.94068682299</v>
      </c>
      <c r="R51" s="5">
        <f t="shared" si="0"/>
        <v>513001.65034604794</v>
      </c>
      <c r="S51" s="6" t="b">
        <f t="shared" si="2"/>
        <v>1</v>
      </c>
    </row>
    <row r="52" spans="1:19" s="6" customFormat="1" ht="15" x14ac:dyDescent="0.2">
      <c r="A52"/>
      <c r="B52"/>
      <c r="R52" s="5"/>
    </row>
    <row r="53" spans="1:19" s="6" customFormat="1" ht="15" x14ac:dyDescent="0.2">
      <c r="A53"/>
      <c r="B53"/>
      <c r="R53" s="5"/>
    </row>
    <row r="54" spans="1:19" s="6" customFormat="1" ht="15" x14ac:dyDescent="0.2">
      <c r="A54"/>
      <c r="B54"/>
      <c r="R54" s="5"/>
    </row>
    <row r="55" spans="1:19" s="6" customFormat="1" ht="15" x14ac:dyDescent="0.2">
      <c r="A55"/>
      <c r="B55"/>
      <c r="R55" s="5"/>
    </row>
    <row r="56" spans="1:19" s="6" customFormat="1" ht="15" x14ac:dyDescent="0.2">
      <c r="A56"/>
      <c r="B56"/>
      <c r="R56" s="5"/>
    </row>
    <row r="57" spans="1:19" s="6" customFormat="1" ht="15" x14ac:dyDescent="0.2">
      <c r="A57"/>
      <c r="B57"/>
      <c r="R57" s="5"/>
    </row>
    <row r="58" spans="1:19" s="6" customFormat="1" ht="15" x14ac:dyDescent="0.2">
      <c r="A58"/>
      <c r="B58"/>
      <c r="R58" s="5"/>
    </row>
    <row r="59" spans="1:19" s="6" customFormat="1" ht="15" x14ac:dyDescent="0.2">
      <c r="A59"/>
      <c r="B59"/>
      <c r="R59" s="5"/>
    </row>
    <row r="60" spans="1:19" s="6" customFormat="1" ht="15" x14ac:dyDescent="0.2">
      <c r="A60"/>
      <c r="B60"/>
      <c r="R60" s="5"/>
    </row>
    <row r="61" spans="1:19" s="6" customFormat="1" ht="15" x14ac:dyDescent="0.2">
      <c r="A61"/>
      <c r="B61"/>
      <c r="R61" s="5"/>
    </row>
    <row r="62" spans="1:19" s="6" customFormat="1" ht="15" x14ac:dyDescent="0.2">
      <c r="A62"/>
      <c r="B62"/>
      <c r="R62" s="5"/>
    </row>
    <row r="63" spans="1:19" s="6" customFormat="1" ht="15" x14ac:dyDescent="0.2">
      <c r="A63"/>
      <c r="B63"/>
      <c r="R63" s="5"/>
    </row>
    <row r="64" spans="1:19" s="6" customFormat="1" ht="15" x14ac:dyDescent="0.2">
      <c r="A64"/>
      <c r="B64"/>
      <c r="R64" s="5"/>
    </row>
    <row r="65" spans="1:18" s="6" customFormat="1" ht="15" x14ac:dyDescent="0.2">
      <c r="A65"/>
      <c r="B65"/>
      <c r="R65" s="5"/>
    </row>
    <row r="66" spans="1:18" s="6" customFormat="1" ht="15" x14ac:dyDescent="0.2">
      <c r="A66"/>
      <c r="B66"/>
      <c r="R66" s="5"/>
    </row>
    <row r="67" spans="1:18" s="6" customFormat="1" ht="15" x14ac:dyDescent="0.2">
      <c r="A67"/>
      <c r="B67"/>
      <c r="R67" s="5"/>
    </row>
    <row r="68" spans="1:18" s="6" customFormat="1" ht="15" x14ac:dyDescent="0.2">
      <c r="A68"/>
      <c r="B68"/>
      <c r="R68" s="5"/>
    </row>
    <row r="69" spans="1:18" s="6" customFormat="1" ht="15" x14ac:dyDescent="0.2">
      <c r="A69"/>
      <c r="B69"/>
      <c r="R69" s="5"/>
    </row>
    <row r="70" spans="1:18" s="6" customFormat="1" ht="15" x14ac:dyDescent="0.2">
      <c r="A70"/>
      <c r="B70"/>
      <c r="R70" s="5"/>
    </row>
    <row r="71" spans="1:18" s="6" customFormat="1" ht="15" x14ac:dyDescent="0.2">
      <c r="A71"/>
      <c r="B71"/>
      <c r="R71" s="5"/>
    </row>
    <row r="72" spans="1:18" s="6" customFormat="1" ht="15" x14ac:dyDescent="0.2">
      <c r="A72"/>
      <c r="B72"/>
      <c r="R72" s="5"/>
    </row>
    <row r="73" spans="1:18" s="6" customFormat="1" ht="15" x14ac:dyDescent="0.2">
      <c r="A73"/>
      <c r="B73"/>
      <c r="R73" s="5"/>
    </row>
    <row r="74" spans="1:18" s="6" customFormat="1" ht="15" x14ac:dyDescent="0.2">
      <c r="A74"/>
      <c r="B74"/>
      <c r="R74" s="5"/>
    </row>
    <row r="75" spans="1:18" s="6" customFormat="1" ht="15" x14ac:dyDescent="0.2">
      <c r="A75"/>
      <c r="B75"/>
      <c r="R75" s="5"/>
    </row>
    <row r="76" spans="1:18" s="6" customFormat="1" ht="15" x14ac:dyDescent="0.2">
      <c r="A76"/>
      <c r="B76"/>
      <c r="R76" s="5"/>
    </row>
    <row r="77" spans="1:18" s="6" customFormat="1" ht="15" x14ac:dyDescent="0.2">
      <c r="A77"/>
      <c r="B77"/>
      <c r="R77" s="5"/>
    </row>
    <row r="78" spans="1:18" s="6" customFormat="1" ht="15" x14ac:dyDescent="0.2">
      <c r="A78"/>
      <c r="B78"/>
      <c r="R78" s="5"/>
    </row>
    <row r="79" spans="1:18" s="6" customFormat="1" ht="15" x14ac:dyDescent="0.2">
      <c r="A79"/>
      <c r="B79"/>
      <c r="R79" s="5"/>
    </row>
    <row r="80" spans="1:18" s="6" customFormat="1" ht="15" x14ac:dyDescent="0.2">
      <c r="A80"/>
      <c r="B80"/>
      <c r="R80" s="5"/>
    </row>
    <row r="81" spans="1:18" s="6" customFormat="1" ht="15" x14ac:dyDescent="0.2">
      <c r="A81"/>
      <c r="B81"/>
      <c r="R81" s="5"/>
    </row>
    <row r="82" spans="1:18" s="6" customFormat="1" ht="15" x14ac:dyDescent="0.2">
      <c r="A82"/>
      <c r="B82"/>
      <c r="R82" s="5"/>
    </row>
    <row r="83" spans="1:18" s="6" customFormat="1" ht="15" x14ac:dyDescent="0.2">
      <c r="A83"/>
      <c r="B83"/>
      <c r="R83" s="5"/>
    </row>
    <row r="84" spans="1:18" s="6" customFormat="1" ht="15" x14ac:dyDescent="0.2">
      <c r="A84"/>
      <c r="B84"/>
      <c r="R84" s="5"/>
    </row>
    <row r="85" spans="1:18" s="6" customFormat="1" ht="15" x14ac:dyDescent="0.2">
      <c r="A85"/>
      <c r="B85"/>
      <c r="R85" s="5"/>
    </row>
    <row r="86" spans="1:18" s="6" customFormat="1" ht="15" x14ac:dyDescent="0.2">
      <c r="A86"/>
      <c r="B86"/>
      <c r="R86" s="5"/>
    </row>
    <row r="87" spans="1:18" s="6" customFormat="1" ht="15" x14ac:dyDescent="0.2">
      <c r="A87"/>
      <c r="B87"/>
      <c r="N87" s="7"/>
      <c r="Q87" s="7"/>
      <c r="R87" s="5"/>
    </row>
    <row r="88" spans="1:18" ht="15" x14ac:dyDescent="0.2">
      <c r="R88" s="5"/>
    </row>
    <row r="89" spans="1:18" ht="15" x14ac:dyDescent="0.2">
      <c r="R89" s="5"/>
    </row>
    <row r="90" spans="1:18" ht="15" x14ac:dyDescent="0.2">
      <c r="R90" s="5"/>
    </row>
    <row r="91" spans="1:18" ht="15" x14ac:dyDescent="0.2">
      <c r="R91" s="5"/>
    </row>
    <row r="92" spans="1:18" ht="15" x14ac:dyDescent="0.2">
      <c r="R92" s="5"/>
    </row>
    <row r="93" spans="1:18" ht="15" x14ac:dyDescent="0.2">
      <c r="R93" s="5"/>
    </row>
    <row r="94" spans="1:18" ht="15" x14ac:dyDescent="0.2">
      <c r="R94" s="5"/>
    </row>
    <row r="95" spans="1:18" ht="15" x14ac:dyDescent="0.2">
      <c r="R95" s="5"/>
    </row>
    <row r="96" spans="1:18" ht="15" x14ac:dyDescent="0.2">
      <c r="R96" s="5"/>
    </row>
    <row r="97" spans="18:18" ht="15" x14ac:dyDescent="0.2">
      <c r="R97" s="5"/>
    </row>
    <row r="98" spans="18:18" ht="15" x14ac:dyDescent="0.2">
      <c r="R98" s="5"/>
    </row>
    <row r="99" spans="18:18" ht="15" x14ac:dyDescent="0.2">
      <c r="R99" s="5"/>
    </row>
    <row r="100" spans="18:18" ht="15" x14ac:dyDescent="0.2">
      <c r="R100" s="5"/>
    </row>
    <row r="101" spans="18:18" ht="15" x14ac:dyDescent="0.2">
      <c r="R101" s="5"/>
    </row>
    <row r="102" spans="18:18" ht="15" x14ac:dyDescent="0.2">
      <c r="R102" s="5"/>
    </row>
    <row r="103" spans="18:18" ht="15" x14ac:dyDescent="0.2">
      <c r="R103" s="5"/>
    </row>
    <row r="104" spans="18:18" ht="15" x14ac:dyDescent="0.2">
      <c r="R104" s="5"/>
    </row>
    <row r="105" spans="18:18" ht="15" x14ac:dyDescent="0.2">
      <c r="R105" s="5"/>
    </row>
    <row r="207" spans="9:9" s="6" customFormat="1" x14ac:dyDescent="0.15">
      <c r="I207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D06E-8714-6044-97A0-355ED44F877E}">
  <sheetPr codeName="Sheet10">
    <tabColor theme="3" tint="0.249977111117893"/>
  </sheetPr>
  <dimension ref="A1:S207"/>
  <sheetViews>
    <sheetView topLeftCell="A2" zoomScaleNormal="100" workbookViewId="0">
      <selection activeCell="S16" sqref="S16"/>
    </sheetView>
  </sheetViews>
  <sheetFormatPr baseColWidth="10" defaultColWidth="11.5" defaultRowHeight="13" x14ac:dyDescent="0.15"/>
  <cols>
    <col min="1" max="1" width="11" bestFit="1" customWidth="1"/>
    <col min="2" max="2" width="11" customWidth="1"/>
    <col min="3" max="3" width="11.6640625" style="6" customWidth="1"/>
    <col min="4" max="4" width="11.6640625" style="6" bestFit="1" customWidth="1"/>
    <col min="5" max="5" width="13" style="6" customWidth="1"/>
    <col min="6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9" x14ac:dyDescent="0.15">
      <c r="A1" s="18" t="s">
        <v>11</v>
      </c>
      <c r="B1" s="12"/>
      <c r="C1" s="9">
        <f>5.06%*55%*30%</f>
        <v>8.3490000000000005E-3</v>
      </c>
      <c r="D1" s="9">
        <v>0.17499999999999999</v>
      </c>
      <c r="E1" s="10">
        <f>60%*11%</f>
        <v>6.6000000000000003E-2</v>
      </c>
      <c r="F1" s="11">
        <f>17.5%</f>
        <v>0.17499999999999999</v>
      </c>
    </row>
    <row r="2" spans="1:19" x14ac:dyDescent="0.15">
      <c r="A2" s="18" t="s">
        <v>12</v>
      </c>
      <c r="B2" s="13">
        <f>1-SUM(C2:Q2)</f>
        <v>0.63783941029875013</v>
      </c>
      <c r="C2" s="9">
        <f>C1-SUM(G2:I2,M2,N2,O2,Q2)</f>
        <v>4.4103905587500004E-3</v>
      </c>
      <c r="D2" s="9">
        <f>D1-SUM(G2,J2,K2,M2,N2,P2,Q2)</f>
        <v>0.12897368050874999</v>
      </c>
      <c r="E2" s="10">
        <f>E1-SUM(H2,L2,J2,M2,O2,P2,Q2)</f>
        <v>4.011797868375E-2</v>
      </c>
      <c r="F2" s="8">
        <f>F1-SUM(I2,L2,K2,N2,O2,Q2,P2)</f>
        <v>0.12897368050874999</v>
      </c>
      <c r="G2" s="10">
        <f>C1*D1</f>
        <v>1.461075E-3</v>
      </c>
      <c r="H2" s="10">
        <f>C1*E1</f>
        <v>5.5103400000000005E-4</v>
      </c>
      <c r="I2" s="10">
        <f>C1*F1</f>
        <v>1.461075E-3</v>
      </c>
      <c r="J2" s="10">
        <f>D1*E1</f>
        <v>1.155E-2</v>
      </c>
      <c r="K2" s="10">
        <f>D1*F1</f>
        <v>3.0624999999999996E-2</v>
      </c>
      <c r="L2" s="10">
        <f>E1*F1</f>
        <v>1.155E-2</v>
      </c>
      <c r="M2" s="10">
        <f>C1*D1*E1</f>
        <v>9.6430950000000009E-5</v>
      </c>
      <c r="N2" s="10">
        <f>C1*D1*F1</f>
        <v>2.55688125E-4</v>
      </c>
      <c r="O2" s="10">
        <f>C1*E1*F1</f>
        <v>9.6430950000000009E-5</v>
      </c>
      <c r="P2" s="10">
        <f>D1*E1*F1</f>
        <v>2.0212499999999996E-3</v>
      </c>
      <c r="Q2" s="10">
        <f>C1*D1*E1*F1</f>
        <v>1.6875416250000001E-5</v>
      </c>
      <c r="R2" s="9">
        <f>SUM(B2:Q2)</f>
        <v>1.0000000000000002</v>
      </c>
    </row>
    <row r="3" spans="1:19" s="6" customFormat="1" ht="80" x14ac:dyDescent="0.2">
      <c r="A3"/>
      <c r="B3" t="s">
        <v>30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9" s="6" customFormat="1" ht="15" x14ac:dyDescent="0.2">
      <c r="A4">
        <v>18</v>
      </c>
      <c r="B4">
        <f>'WL Base'!E2</f>
        <v>114536.56319512952</v>
      </c>
      <c r="C4" s="6">
        <v>110366.90956602214</v>
      </c>
      <c r="D4" s="6">
        <v>113428.8008846349</v>
      </c>
      <c r="E4" s="6">
        <v>111643.23396256097</v>
      </c>
      <c r="F4" s="6">
        <v>111268.030428137</v>
      </c>
      <c r="G4" s="6">
        <v>108726.57493866349</v>
      </c>
      <c r="H4" s="6">
        <v>107323.09705596372</v>
      </c>
      <c r="I4" s="6">
        <v>106833.07287725569</v>
      </c>
      <c r="J4" s="6">
        <v>109837.6219260986</v>
      </c>
      <c r="K4" s="6">
        <v>109449.07898053688</v>
      </c>
      <c r="L4" s="6">
        <v>107751.58293040037</v>
      </c>
      <c r="M4" s="6">
        <v>105698.08298333299</v>
      </c>
      <c r="N4" s="6">
        <v>105234.43475994511</v>
      </c>
      <c r="O4" s="6">
        <v>103866.99180783966</v>
      </c>
      <c r="P4" s="6">
        <v>105994.41453782389</v>
      </c>
      <c r="Q4" s="6">
        <v>102319.8927760121</v>
      </c>
      <c r="R4" s="5">
        <f>SUMPRODUCT(B4:Q4,$B$2:$Q$2)</f>
        <v>113503.77781882347</v>
      </c>
      <c r="S4" s="6" t="b">
        <f>R4&lt;B4</f>
        <v>1</v>
      </c>
    </row>
    <row r="5" spans="1:19" s="6" customFormat="1" ht="15" x14ac:dyDescent="0.2">
      <c r="A5">
        <f t="shared" ref="A5:A51" si="0">A4+1</f>
        <v>19</v>
      </c>
      <c r="B5">
        <f>'WL Base'!E3</f>
        <v>119264.41117477526</v>
      </c>
      <c r="C5" s="6">
        <v>114802.37453265378</v>
      </c>
      <c r="D5" s="6">
        <v>118134.86210392402</v>
      </c>
      <c r="E5" s="6">
        <v>116313.09672348273</v>
      </c>
      <c r="F5" s="6">
        <v>115911.9125620102</v>
      </c>
      <c r="G5" s="6">
        <v>113113.42473428983</v>
      </c>
      <c r="H5" s="6">
        <v>111640.67937922235</v>
      </c>
      <c r="I5" s="6">
        <v>111162.6109027231</v>
      </c>
      <c r="J5" s="6">
        <v>114456.03704961365</v>
      </c>
      <c r="K5" s="6">
        <v>114041.3130725879</v>
      </c>
      <c r="L5" s="6">
        <v>112309.22707940549</v>
      </c>
      <c r="M5" s="6">
        <v>110006.00827262935</v>
      </c>
      <c r="N5" s="6">
        <v>109516.33042712374</v>
      </c>
      <c r="O5" s="6">
        <v>108118.92384901668</v>
      </c>
      <c r="P5" s="6">
        <v>110501.67250494052</v>
      </c>
      <c r="Q5" s="6">
        <v>106525.44325257916</v>
      </c>
      <c r="R5" s="5">
        <f t="shared" ref="R5:R51" si="1">SUMPRODUCT(B5:Q5,$B$2:$Q$2)</f>
        <v>118205.02639574971</v>
      </c>
      <c r="S5" s="6" t="b">
        <f t="shared" ref="S5:S51" si="2">R5&lt;B5</f>
        <v>1</v>
      </c>
    </row>
    <row r="6" spans="1:19" s="6" customFormat="1" ht="15" x14ac:dyDescent="0.2">
      <c r="A6">
        <f t="shared" si="0"/>
        <v>20</v>
      </c>
      <c r="B6">
        <f>'WL Base'!E4</f>
        <v>124098.11509735342</v>
      </c>
      <c r="C6" s="6">
        <v>119352.13305164952</v>
      </c>
      <c r="D6" s="6">
        <v>122947.5034416085</v>
      </c>
      <c r="E6" s="6">
        <v>121092.07243046413</v>
      </c>
      <c r="F6" s="6">
        <v>120662.54336452222</v>
      </c>
      <c r="G6" s="6">
        <v>117614.33963038371</v>
      </c>
      <c r="H6" s="6">
        <v>116111.5727686258</v>
      </c>
      <c r="I6" s="6">
        <v>115605.79895006065</v>
      </c>
      <c r="J6" s="6">
        <v>119183.57211355267</v>
      </c>
      <c r="K6" s="6">
        <v>118740.34003187368</v>
      </c>
      <c r="L6" s="6">
        <v>116975.95329446981</v>
      </c>
      <c r="M6" s="6">
        <v>114429.07858709262</v>
      </c>
      <c r="N6" s="6">
        <v>113911.50759606589</v>
      </c>
      <c r="O6" s="6">
        <v>112485.50473078009</v>
      </c>
      <c r="P6" s="6">
        <v>115117.81199083003</v>
      </c>
      <c r="Q6" s="6">
        <v>110845.0547937716</v>
      </c>
      <c r="R6" s="5">
        <f t="shared" si="1"/>
        <v>123012.67041255291</v>
      </c>
      <c r="S6" s="6" t="b">
        <f t="shared" si="2"/>
        <v>1</v>
      </c>
    </row>
    <row r="7" spans="1:19" s="6" customFormat="1" ht="15" x14ac:dyDescent="0.2">
      <c r="A7">
        <f t="shared" si="0"/>
        <v>21</v>
      </c>
      <c r="B7">
        <f>'WL Base'!E5</f>
        <v>129048.8115729729</v>
      </c>
      <c r="C7" s="6">
        <v>124024.69226161092</v>
      </c>
      <c r="D7" s="6">
        <v>127877.71052637712</v>
      </c>
      <c r="E7" s="6">
        <v>125990.65296634362</v>
      </c>
      <c r="F7" s="6">
        <v>125530.53643127588</v>
      </c>
      <c r="G7" s="6">
        <v>122237.56278570267</v>
      </c>
      <c r="H7" s="6">
        <v>121917.1514070571</v>
      </c>
      <c r="I7" s="6">
        <v>120170.67465040885</v>
      </c>
      <c r="J7" s="6">
        <v>124030.4716762078</v>
      </c>
      <c r="K7" s="6">
        <v>123556.52304564198</v>
      </c>
      <c r="L7" s="6">
        <v>121761.7110605514</v>
      </c>
      <c r="M7" s="6">
        <v>118975.09721838062</v>
      </c>
      <c r="N7" s="6">
        <v>118427.8298372579</v>
      </c>
      <c r="O7" s="6">
        <v>116974.33298296745</v>
      </c>
      <c r="P7" s="6">
        <v>119852.67257046283</v>
      </c>
      <c r="Q7" s="6">
        <v>115286.30689253188</v>
      </c>
      <c r="R7" s="5">
        <f t="shared" si="1"/>
        <v>127938.30629303405</v>
      </c>
      <c r="S7" s="6" t="b">
        <f t="shared" si="2"/>
        <v>1</v>
      </c>
    </row>
    <row r="8" spans="1:19" s="6" customFormat="1" ht="15" x14ac:dyDescent="0.2">
      <c r="A8">
        <f t="shared" si="0"/>
        <v>22</v>
      </c>
      <c r="B8">
        <f>'WL Base'!E6</f>
        <v>134117.49080267889</v>
      </c>
      <c r="C8" s="6">
        <v>128821.80347760671</v>
      </c>
      <c r="D8" s="6">
        <v>132926.55829501813</v>
      </c>
      <c r="E8" s="6">
        <v>131010.15701250009</v>
      </c>
      <c r="F8" s="6">
        <v>130517.06051173822</v>
      </c>
      <c r="G8" s="6">
        <v>126984.90206882254</v>
      </c>
      <c r="H8" s="6">
        <v>125425.83550965952</v>
      </c>
      <c r="I8" s="6">
        <v>124859.10945639327</v>
      </c>
      <c r="J8" s="6">
        <v>128998.12651722546</v>
      </c>
      <c r="K8" s="6">
        <v>128491.10627364671</v>
      </c>
      <c r="L8" s="6">
        <v>126667.97273740021</v>
      </c>
      <c r="M8" s="6">
        <v>123646.10383990212</v>
      </c>
      <c r="N8" s="6">
        <v>123067.21930436436</v>
      </c>
      <c r="O8" s="6">
        <v>121587.5022748426</v>
      </c>
      <c r="P8" s="6">
        <v>124707.79203345953</v>
      </c>
      <c r="Q8" s="6">
        <v>119851.33611783822</v>
      </c>
      <c r="R8" s="5">
        <f t="shared" si="1"/>
        <v>132980.99508758125</v>
      </c>
      <c r="S8" s="6" t="b">
        <f t="shared" si="2"/>
        <v>1</v>
      </c>
    </row>
    <row r="9" spans="1:19" s="6" customFormat="1" ht="15" x14ac:dyDescent="0.2">
      <c r="A9">
        <f t="shared" si="0"/>
        <v>23</v>
      </c>
      <c r="B9">
        <f>'WL Base'!E7</f>
        <v>139317.47168705074</v>
      </c>
      <c r="C9" s="6">
        <v>133753.54310312879</v>
      </c>
      <c r="D9" s="6">
        <v>138107.1366288354</v>
      </c>
      <c r="E9" s="6">
        <v>136163.15037386536</v>
      </c>
      <c r="F9" s="6">
        <v>135634.84724296516</v>
      </c>
      <c r="G9" s="6">
        <v>131866.22459187164</v>
      </c>
      <c r="H9" s="6">
        <v>134989.55546727104</v>
      </c>
      <c r="I9" s="6">
        <v>129680.72863779278</v>
      </c>
      <c r="J9" s="6">
        <v>134098.81719790088</v>
      </c>
      <c r="K9" s="6">
        <v>133556.52946413195</v>
      </c>
      <c r="L9" s="6">
        <v>131706.68972225787</v>
      </c>
      <c r="M9" s="6">
        <v>128451.43962532216</v>
      </c>
      <c r="N9" s="6">
        <v>127839.10397162526</v>
      </c>
      <c r="O9" s="6">
        <v>126334.13067016695</v>
      </c>
      <c r="P9" s="6">
        <v>129694.85353579192</v>
      </c>
      <c r="Q9" s="6">
        <v>124549.07846395587</v>
      </c>
      <c r="R9" s="5">
        <f t="shared" si="1"/>
        <v>138158.43044760879</v>
      </c>
      <c r="S9" s="6" t="b">
        <f t="shared" si="2"/>
        <v>1</v>
      </c>
    </row>
    <row r="10" spans="1:19" s="6" customFormat="1" ht="15" x14ac:dyDescent="0.2">
      <c r="A10">
        <f t="shared" si="0"/>
        <v>24</v>
      </c>
      <c r="B10">
        <f>'WL Base'!E8</f>
        <v>144657.14825015201</v>
      </c>
      <c r="C10" s="6">
        <v>138826.77682930444</v>
      </c>
      <c r="D10" s="6">
        <v>143427.74174746839</v>
      </c>
      <c r="E10" s="6">
        <v>141457.72587860629</v>
      </c>
      <c r="F10" s="6">
        <v>140892.02280512621</v>
      </c>
      <c r="G10" s="6">
        <v>136888.29519647773</v>
      </c>
      <c r="H10" s="6">
        <v>135277.39590373758</v>
      </c>
      <c r="I10" s="6">
        <v>134642.17966802249</v>
      </c>
      <c r="J10" s="6">
        <v>139340.49996486085</v>
      </c>
      <c r="K10" s="6">
        <v>138760.77974055463</v>
      </c>
      <c r="L10" s="6">
        <v>136885.65982820102</v>
      </c>
      <c r="M10" s="6">
        <v>133397.65376683383</v>
      </c>
      <c r="N10" s="6">
        <v>132750.03502672495</v>
      </c>
      <c r="O10" s="6">
        <v>131220.65698293626</v>
      </c>
      <c r="P10" s="6">
        <v>134821.52526464808</v>
      </c>
      <c r="Q10" s="6">
        <v>129385.88214094032</v>
      </c>
      <c r="R10" s="5">
        <f t="shared" si="1"/>
        <v>143470.45625788777</v>
      </c>
      <c r="S10" s="6" t="b">
        <f t="shared" si="2"/>
        <v>1</v>
      </c>
    </row>
    <row r="11" spans="1:19" s="6" customFormat="1" ht="15" x14ac:dyDescent="0.2">
      <c r="A11">
        <f t="shared" si="0"/>
        <v>25</v>
      </c>
      <c r="B11">
        <f>'WL Base'!E9</f>
        <v>150159.23694730501</v>
      </c>
      <c r="C11" s="6">
        <v>144058.2335730748</v>
      </c>
      <c r="D11" s="6">
        <v>148910.63154614327</v>
      </c>
      <c r="E11" s="6">
        <v>146915.04664342946</v>
      </c>
      <c r="F11" s="6">
        <v>146310.15473045898</v>
      </c>
      <c r="G11" s="6">
        <v>142067.42961255499</v>
      </c>
      <c r="H11" s="6">
        <v>145592.29734139756</v>
      </c>
      <c r="I11" s="6">
        <v>139759.30191249438</v>
      </c>
      <c r="J11" s="6">
        <v>144743.78995574414</v>
      </c>
      <c r="K11" s="6">
        <v>144124.86259431107</v>
      </c>
      <c r="L11" s="6">
        <v>142224.86666661204</v>
      </c>
      <c r="M11" s="6">
        <v>138499.95067666797</v>
      </c>
      <c r="N11" s="6">
        <v>137815.46391383919</v>
      </c>
      <c r="O11" s="6">
        <v>136261.84932528171</v>
      </c>
      <c r="P11" s="6">
        <v>140107.2766895364</v>
      </c>
      <c r="Q11" s="6">
        <v>134376.15992998352</v>
      </c>
      <c r="R11" s="5">
        <f t="shared" si="1"/>
        <v>148949.97930126273</v>
      </c>
      <c r="S11" s="6" t="b">
        <f t="shared" si="2"/>
        <v>1</v>
      </c>
    </row>
    <row r="12" spans="1:19" s="6" customFormat="1" ht="15" x14ac:dyDescent="0.2">
      <c r="A12">
        <f t="shared" si="0"/>
        <v>26</v>
      </c>
      <c r="B12">
        <f>'WL Base'!E10</f>
        <v>155828.5075280187</v>
      </c>
      <c r="C12" s="6">
        <v>149452.55627962013</v>
      </c>
      <c r="D12" s="6">
        <v>154560.57994643817</v>
      </c>
      <c r="E12" s="6">
        <v>152539.93107327531</v>
      </c>
      <c r="F12" s="6">
        <v>151893.99254058197</v>
      </c>
      <c r="G12" s="6">
        <v>147408.25096245686</v>
      </c>
      <c r="H12" s="6">
        <v>145747.0696138083</v>
      </c>
      <c r="I12" s="6">
        <v>145036.69409103054</v>
      </c>
      <c r="J12" s="6">
        <v>150313.48396398552</v>
      </c>
      <c r="K12" s="6">
        <v>149653.50664776159</v>
      </c>
      <c r="L12" s="6">
        <v>147729.08060288121</v>
      </c>
      <c r="M12" s="6">
        <v>143762.97005278955</v>
      </c>
      <c r="N12" s="6">
        <v>143039.96841892373</v>
      </c>
      <c r="O12" s="6">
        <v>141462.32108352552</v>
      </c>
      <c r="P12" s="6">
        <v>145556.85562003488</v>
      </c>
      <c r="Q12" s="6">
        <v>139524.50273667747</v>
      </c>
      <c r="R12" s="5">
        <f t="shared" si="1"/>
        <v>154590.64066449011</v>
      </c>
      <c r="S12" s="6" t="b">
        <f t="shared" si="2"/>
        <v>1</v>
      </c>
    </row>
    <row r="13" spans="1:19" s="6" customFormat="1" ht="15" x14ac:dyDescent="0.2">
      <c r="A13">
        <f t="shared" si="0"/>
        <v>27</v>
      </c>
      <c r="B13">
        <f>'WL Base'!E11</f>
        <v>161661.76698670172</v>
      </c>
      <c r="C13" s="6">
        <v>155008.9148039353</v>
      </c>
      <c r="D13" s="6">
        <v>160374.60278273249</v>
      </c>
      <c r="E13" s="6">
        <v>158329.94974297448</v>
      </c>
      <c r="F13" s="6">
        <v>157640.82250833343</v>
      </c>
      <c r="G13" s="6">
        <v>152910.0877143484</v>
      </c>
      <c r="H13" s="6">
        <v>151224.52953275919</v>
      </c>
      <c r="I13" s="6">
        <v>150473.85228372039</v>
      </c>
      <c r="J13" s="6">
        <v>156047.36404355834</v>
      </c>
      <c r="K13" s="6">
        <v>155344.21700681362</v>
      </c>
      <c r="L13" s="6">
        <v>153396.32529361473</v>
      </c>
      <c r="M13" s="6">
        <v>149186.57277903776</v>
      </c>
      <c r="N13" s="6">
        <v>148423.20335294507</v>
      </c>
      <c r="O13" s="6">
        <v>146822.09293862211</v>
      </c>
      <c r="P13" s="6">
        <v>151168.48104592919</v>
      </c>
      <c r="Q13" s="6">
        <v>144831.05994279351</v>
      </c>
      <c r="R13" s="5">
        <f t="shared" si="1"/>
        <v>160397.96901352619</v>
      </c>
      <c r="S13" s="6" t="b">
        <f t="shared" si="2"/>
        <v>1</v>
      </c>
    </row>
    <row r="14" spans="1:19" s="6" customFormat="1" ht="15" x14ac:dyDescent="0.2">
      <c r="A14">
        <f t="shared" si="0"/>
        <v>28</v>
      </c>
      <c r="B14">
        <f>'WL Base'!E12</f>
        <v>167684.82746071811</v>
      </c>
      <c r="C14" s="6">
        <v>160746.56868854261</v>
      </c>
      <c r="D14" s="6">
        <v>166377.99178607538</v>
      </c>
      <c r="E14" s="6">
        <v>164309.13718794906</v>
      </c>
      <c r="F14" s="6">
        <v>163575.15449760642</v>
      </c>
      <c r="G14" s="6">
        <v>158591.7215704624</v>
      </c>
      <c r="H14" s="6">
        <v>156881.54285974803</v>
      </c>
      <c r="I14" s="6">
        <v>156089.04543506837</v>
      </c>
      <c r="J14" s="6">
        <v>161968.84413116894</v>
      </c>
      <c r="K14" s="6">
        <v>161220.86673142004</v>
      </c>
      <c r="L14" s="6">
        <v>159249.29916726775</v>
      </c>
      <c r="M14" s="6">
        <v>154788.24081894907</v>
      </c>
      <c r="N14" s="6">
        <v>153982.95053383487</v>
      </c>
      <c r="O14" s="6">
        <v>152358.14217835088</v>
      </c>
      <c r="P14" s="6">
        <v>156964.26865045409</v>
      </c>
      <c r="Q14" s="6">
        <v>150312.39772684552</v>
      </c>
      <c r="R14" s="5">
        <f t="shared" si="1"/>
        <v>166394.43725356931</v>
      </c>
      <c r="S14" s="6" t="b">
        <f t="shared" si="2"/>
        <v>1</v>
      </c>
    </row>
    <row r="15" spans="1:19" s="6" customFormat="1" ht="15" x14ac:dyDescent="0.2">
      <c r="A15">
        <f t="shared" si="0"/>
        <v>29</v>
      </c>
      <c r="B15">
        <f>'WL Base'!E13</f>
        <v>173901.49364733088</v>
      </c>
      <c r="C15" s="6">
        <v>166669.67600228448</v>
      </c>
      <c r="D15" s="6">
        <v>172574.59178645653</v>
      </c>
      <c r="E15" s="6">
        <v>170481.47320353781</v>
      </c>
      <c r="F15" s="6">
        <v>169700.8596531286</v>
      </c>
      <c r="G15" s="6">
        <v>164457.31913881187</v>
      </c>
      <c r="H15" s="6">
        <v>162722.38558391796</v>
      </c>
      <c r="I15" s="6">
        <v>159991.27157094507</v>
      </c>
      <c r="J15" s="6">
        <v>168081.92240058634</v>
      </c>
      <c r="K15" s="6">
        <v>167287.34720446108</v>
      </c>
      <c r="L15" s="6">
        <v>165292.01979641878</v>
      </c>
      <c r="M15" s="6">
        <v>160572.24228924251</v>
      </c>
      <c r="N15" s="6">
        <v>159723.38996261446</v>
      </c>
      <c r="O15" s="6">
        <v>158074.73979318628</v>
      </c>
      <c r="P15" s="6">
        <v>162948.25060586925</v>
      </c>
      <c r="Q15" s="6">
        <v>155972.78821841086</v>
      </c>
      <c r="R15" s="5">
        <f t="shared" si="1"/>
        <v>172581.11274622497</v>
      </c>
      <c r="S15" s="6" t="b">
        <f t="shared" si="2"/>
        <v>1</v>
      </c>
    </row>
    <row r="16" spans="1:19" s="6" customFormat="1" ht="15" x14ac:dyDescent="0.2">
      <c r="A16">
        <f t="shared" si="0"/>
        <v>30</v>
      </c>
      <c r="B16">
        <f>'WL Base'!E14</f>
        <v>180317.04163106449</v>
      </c>
      <c r="C16" s="6">
        <v>172783.44340565175</v>
      </c>
      <c r="D16" s="6">
        <v>178969.68498197125</v>
      </c>
      <c r="E16" s="6">
        <v>176852.30205432902</v>
      </c>
      <c r="F16" s="6">
        <v>176023.19714024864</v>
      </c>
      <c r="G16" s="6">
        <v>170512.06600834802</v>
      </c>
      <c r="H16" s="6">
        <v>168752.29244744906</v>
      </c>
      <c r="I16" s="6">
        <v>167990.83514949234</v>
      </c>
      <c r="J16" s="6">
        <v>174391.92198196918</v>
      </c>
      <c r="K16" s="6">
        <v>173548.89771085788</v>
      </c>
      <c r="L16" s="6">
        <v>171529.7842867201</v>
      </c>
      <c r="M16" s="6">
        <v>166543.788674643</v>
      </c>
      <c r="N16" s="6">
        <v>165649.65890662948</v>
      </c>
      <c r="O16" s="6">
        <v>163977.06878531998</v>
      </c>
      <c r="P16" s="6">
        <v>169125.70169183941</v>
      </c>
      <c r="Q16" s="6">
        <v>161817.39007733628</v>
      </c>
      <c r="R16" s="5">
        <f t="shared" si="1"/>
        <v>178971.75364213233</v>
      </c>
      <c r="S16" s="6" t="b">
        <f t="shared" si="2"/>
        <v>1</v>
      </c>
    </row>
    <row r="17" spans="1:19" s="6" customFormat="1" ht="15" x14ac:dyDescent="0.2">
      <c r="A17">
        <f t="shared" si="0"/>
        <v>31</v>
      </c>
      <c r="B17">
        <f>'WL Base'!E15</f>
        <v>186933.09079626013</v>
      </c>
      <c r="C17" s="6">
        <v>179090.52497968875</v>
      </c>
      <c r="D17" s="6">
        <v>185564.99065626267</v>
      </c>
      <c r="E17" s="6">
        <v>183416.69564166118</v>
      </c>
      <c r="F17" s="6">
        <v>182543.99856241606</v>
      </c>
      <c r="G17" s="6">
        <v>176758.67910951449</v>
      </c>
      <c r="H17" s="6">
        <v>174969.30170327745</v>
      </c>
      <c r="I17" s="6">
        <v>167990.83514949234</v>
      </c>
      <c r="J17" s="6">
        <v>180894.21712336707</v>
      </c>
      <c r="K17" s="6">
        <v>180007.44011829951</v>
      </c>
      <c r="L17" s="6">
        <v>177958.31322002824</v>
      </c>
      <c r="M17" s="6">
        <v>172701.14829336756</v>
      </c>
      <c r="N17" s="6">
        <v>171764.60103312388</v>
      </c>
      <c r="O17" s="6">
        <v>170063.63371684772</v>
      </c>
      <c r="P17" s="6">
        <v>175492.62308863801</v>
      </c>
      <c r="Q17" s="6">
        <v>167844.89871502528</v>
      </c>
      <c r="R17" s="5">
        <f t="shared" si="1"/>
        <v>185549.94154234044</v>
      </c>
      <c r="S17" s="6" t="b">
        <f t="shared" si="2"/>
        <v>1</v>
      </c>
    </row>
    <row r="18" spans="1:19" s="6" customFormat="1" ht="15" x14ac:dyDescent="0.2">
      <c r="A18">
        <f t="shared" si="0"/>
        <v>32</v>
      </c>
      <c r="B18">
        <f>'WL Base'!E16</f>
        <v>193745.5383536435</v>
      </c>
      <c r="C18" s="6">
        <v>185589.49365767691</v>
      </c>
      <c r="D18" s="6">
        <v>192356.64912644782</v>
      </c>
      <c r="E18" s="6">
        <v>190177.87974255034</v>
      </c>
      <c r="F18" s="6">
        <v>189259.72375388746</v>
      </c>
      <c r="G18" s="6">
        <v>183195.92482041888</v>
      </c>
      <c r="H18" s="6">
        <v>181377.18162861461</v>
      </c>
      <c r="I18" s="6">
        <v>176390.37690696697</v>
      </c>
      <c r="J18" s="6">
        <v>187592.08307858874</v>
      </c>
      <c r="K18" s="6">
        <v>186659.69323503278</v>
      </c>
      <c r="L18" s="6">
        <v>184580.93726408889</v>
      </c>
      <c r="M18" s="6">
        <v>179048.07310183681</v>
      </c>
      <c r="N18" s="6">
        <v>178067.38206964449</v>
      </c>
      <c r="O18" s="6">
        <v>176338.21980989535</v>
      </c>
      <c r="P18" s="6">
        <v>182052.38953331226</v>
      </c>
      <c r="Q18" s="6">
        <v>174059.12528819588</v>
      </c>
      <c r="R18" s="5">
        <f t="shared" si="1"/>
        <v>192336.1720659433</v>
      </c>
      <c r="S18" s="6" t="b">
        <f t="shared" si="2"/>
        <v>1</v>
      </c>
    </row>
    <row r="19" spans="1:19" s="6" customFormat="1" ht="15" x14ac:dyDescent="0.2">
      <c r="A19">
        <f t="shared" si="0"/>
        <v>33</v>
      </c>
      <c r="B19">
        <f>'WL Base'!E17</f>
        <v>200754.64373252046</v>
      </c>
      <c r="C19" s="6">
        <v>192281.95284924167</v>
      </c>
      <c r="D19" s="6">
        <v>199345.05544897506</v>
      </c>
      <c r="E19" s="6">
        <v>197136.56968438061</v>
      </c>
      <c r="F19" s="6">
        <v>196170.93210551279</v>
      </c>
      <c r="G19" s="6">
        <v>189825.50686747738</v>
      </c>
      <c r="H19" s="6">
        <v>195207.19172779645</v>
      </c>
      <c r="I19" s="6">
        <v>186964.81520944872</v>
      </c>
      <c r="J19" s="6">
        <v>194486.36494634056</v>
      </c>
      <c r="K19" s="6">
        <v>193506.34929389803</v>
      </c>
      <c r="L19" s="6">
        <v>191398.64945096895</v>
      </c>
      <c r="M19" s="6">
        <v>185586.59593264718</v>
      </c>
      <c r="N19" s="6">
        <v>184559.91108929738</v>
      </c>
      <c r="O19" s="6">
        <v>182802.96098595316</v>
      </c>
      <c r="P19" s="6">
        <v>188806.1134830919</v>
      </c>
      <c r="Q19" s="6">
        <v>180462.28484112991</v>
      </c>
      <c r="R19" s="5">
        <f t="shared" si="1"/>
        <v>199325.70764643344</v>
      </c>
      <c r="S19" s="6" t="b">
        <f t="shared" si="2"/>
        <v>1</v>
      </c>
    </row>
    <row r="20" spans="1:19" s="6" customFormat="1" ht="15" x14ac:dyDescent="0.2">
      <c r="A20">
        <f t="shared" si="0"/>
        <v>34</v>
      </c>
      <c r="B20">
        <f>'WL Base'!E18</f>
        <v>207967.59372959365</v>
      </c>
      <c r="C20" s="6">
        <v>199174.44939105888</v>
      </c>
      <c r="D20" s="6">
        <v>206537.36341765986</v>
      </c>
      <c r="E20" s="6">
        <v>204299.88485920563</v>
      </c>
      <c r="F20" s="6">
        <v>203284.69765720057</v>
      </c>
      <c r="G20" s="6">
        <v>196653.92105360175</v>
      </c>
      <c r="H20" s="6">
        <v>194777.81139694675</v>
      </c>
      <c r="I20" s="6">
        <v>193717.07399825184</v>
      </c>
      <c r="J20" s="6">
        <v>201584.11664742793</v>
      </c>
      <c r="K20" s="6">
        <v>200554.41656260332</v>
      </c>
      <c r="L20" s="6">
        <v>198418.42689310314</v>
      </c>
      <c r="M20" s="6">
        <v>192323.15078884081</v>
      </c>
      <c r="N20" s="6">
        <v>191248.57355506514</v>
      </c>
      <c r="O20" s="6">
        <v>189464.23228232277</v>
      </c>
      <c r="P20" s="6">
        <v>195760.70864169681</v>
      </c>
      <c r="Q20" s="6">
        <v>187060.70342091643</v>
      </c>
      <c r="R20" s="5">
        <f t="shared" si="1"/>
        <v>206504.97550530193</v>
      </c>
      <c r="S20" s="6" t="b">
        <f t="shared" si="2"/>
        <v>1</v>
      </c>
    </row>
    <row r="21" spans="1:19" s="6" customFormat="1" ht="15" x14ac:dyDescent="0.2">
      <c r="A21">
        <f t="shared" si="0"/>
        <v>35</v>
      </c>
      <c r="B21">
        <f>'WL Base'!E19</f>
        <v>215382.2527653666</v>
      </c>
      <c r="C21" s="6">
        <v>206266.83855703686</v>
      </c>
      <c r="D21" s="6">
        <v>213931.63447472375</v>
      </c>
      <c r="E21" s="6">
        <v>211666.34761054389</v>
      </c>
      <c r="F21" s="6">
        <v>210599.33559785972</v>
      </c>
      <c r="G21" s="6">
        <v>203681.18245572571</v>
      </c>
      <c r="H21" s="6">
        <v>201777.37988986314</v>
      </c>
      <c r="I21" s="6">
        <v>200666.92224177837</v>
      </c>
      <c r="J21" s="6">
        <v>208884.06191162486</v>
      </c>
      <c r="K21" s="6">
        <v>207802.41607309401</v>
      </c>
      <c r="L21" s="6">
        <v>205639.22396733391</v>
      </c>
      <c r="M21" s="6">
        <v>199258.24433556371</v>
      </c>
      <c r="N21" s="6">
        <v>198133.71448887349</v>
      </c>
      <c r="O21" s="6">
        <v>196322.70478150624</v>
      </c>
      <c r="P21" s="6">
        <v>202915.31631806234</v>
      </c>
      <c r="Q21" s="6">
        <v>193855.18485103897</v>
      </c>
      <c r="R21" s="5">
        <f t="shared" si="1"/>
        <v>213889.83683443937</v>
      </c>
      <c r="S21" s="6" t="b">
        <f t="shared" si="2"/>
        <v>1</v>
      </c>
    </row>
    <row r="22" spans="1:19" s="6" customFormat="1" ht="15" x14ac:dyDescent="0.2">
      <c r="A22">
        <f t="shared" si="0"/>
        <v>36</v>
      </c>
      <c r="B22">
        <f>'WL Base'!E20</f>
        <v>223003.88498734572</v>
      </c>
      <c r="C22" s="6">
        <v>213564.28433499378</v>
      </c>
      <c r="D22" s="6">
        <v>221533.15032412281</v>
      </c>
      <c r="E22" s="6">
        <v>219241.3219965389</v>
      </c>
      <c r="F22" s="6">
        <v>218120.12149246933</v>
      </c>
      <c r="G22" s="6">
        <v>210912.45270166424</v>
      </c>
      <c r="H22" s="6">
        <v>208981.85371489733</v>
      </c>
      <c r="I22" s="6">
        <v>207819.47576654889</v>
      </c>
      <c r="J22" s="6">
        <v>216391.55827332349</v>
      </c>
      <c r="K22" s="6">
        <v>215255.61772610541</v>
      </c>
      <c r="L22" s="6">
        <v>213066.38947655552</v>
      </c>
      <c r="M22" s="6">
        <v>206397.11026245038</v>
      </c>
      <c r="N22" s="6">
        <v>205220.4871393544</v>
      </c>
      <c r="O22" s="6">
        <v>203383.60502036547</v>
      </c>
      <c r="P22" s="6">
        <v>210275.27747220683</v>
      </c>
      <c r="Q22" s="6">
        <v>200850.94891767908</v>
      </c>
      <c r="R22" s="5">
        <f t="shared" si="1"/>
        <v>221481.58147606248</v>
      </c>
      <c r="S22" s="6" t="b">
        <f t="shared" si="2"/>
        <v>1</v>
      </c>
    </row>
    <row r="23" spans="1:19" s="6" customFormat="1" ht="15" x14ac:dyDescent="0.2">
      <c r="A23">
        <f t="shared" si="0"/>
        <v>37</v>
      </c>
      <c r="B23">
        <f>'WL Base'!E21</f>
        <v>230831.66674185355</v>
      </c>
      <c r="C23" s="6">
        <v>221067.52251607299</v>
      </c>
      <c r="D23" s="6">
        <v>229341.25299577173</v>
      </c>
      <c r="E23" s="6">
        <v>227024.55739060204</v>
      </c>
      <c r="F23" s="6">
        <v>225846.60655955409</v>
      </c>
      <c r="G23" s="6">
        <v>218348.60359189642</v>
      </c>
      <c r="H23" s="6">
        <v>224916.72006065823</v>
      </c>
      <c r="I23" s="6">
        <v>215175.81789492257</v>
      </c>
      <c r="J23" s="6">
        <v>224106.52094529275</v>
      </c>
      <c r="K23" s="6">
        <v>222913.74259709893</v>
      </c>
      <c r="L23" s="6">
        <v>220700.02871544013</v>
      </c>
      <c r="M23" s="6">
        <v>213741.05975535547</v>
      </c>
      <c r="N23" s="6">
        <v>212510.04430076302</v>
      </c>
      <c r="O23" s="6">
        <v>210648.38400484363</v>
      </c>
      <c r="P23" s="6">
        <v>217840.85157162126</v>
      </c>
      <c r="Q23" s="6">
        <v>208049.55953590776</v>
      </c>
      <c r="R23" s="5">
        <f t="shared" si="1"/>
        <v>229284.22801671</v>
      </c>
      <c r="S23" s="6" t="b">
        <f t="shared" si="2"/>
        <v>1</v>
      </c>
    </row>
    <row r="24" spans="1:19" s="6" customFormat="1" ht="15" x14ac:dyDescent="0.2">
      <c r="A24">
        <f t="shared" si="0"/>
        <v>38</v>
      </c>
      <c r="B24">
        <f>'WL Base'!E22</f>
        <v>238853.03724512312</v>
      </c>
      <c r="C24" s="6">
        <v>228768.60549856423</v>
      </c>
      <c r="D24" s="6">
        <v>237343.82712324586</v>
      </c>
      <c r="E24" s="6">
        <v>235004.96376744527</v>
      </c>
      <c r="F24" s="6">
        <v>233767.29206017213</v>
      </c>
      <c r="G24" s="6">
        <v>225982.08891455052</v>
      </c>
      <c r="H24" s="6">
        <v>224002.18424174548</v>
      </c>
      <c r="I24" s="6">
        <v>225934.60878966871</v>
      </c>
      <c r="J24" s="6">
        <v>232018.35195355688</v>
      </c>
      <c r="K24" s="6">
        <v>230765.79408047302</v>
      </c>
      <c r="L24" s="6">
        <v>228530.1101574499</v>
      </c>
      <c r="M24" s="6">
        <v>221283.69228371271</v>
      </c>
      <c r="N24" s="6">
        <v>219995.67599046999</v>
      </c>
      <c r="O24" s="6">
        <v>218111.06310847079</v>
      </c>
      <c r="P24" s="6">
        <v>225602.46811583868</v>
      </c>
      <c r="Q24" s="6">
        <v>215445.38075743345</v>
      </c>
      <c r="R24" s="5">
        <f t="shared" si="1"/>
        <v>237276.20886353802</v>
      </c>
      <c r="S24" s="6" t="b">
        <f t="shared" si="2"/>
        <v>1</v>
      </c>
    </row>
    <row r="25" spans="1:19" s="6" customFormat="1" ht="15" x14ac:dyDescent="0.2">
      <c r="A25">
        <f t="shared" si="0"/>
        <v>39</v>
      </c>
      <c r="B25">
        <f>'WL Base'!E23</f>
        <v>247063.55993225088</v>
      </c>
      <c r="C25" s="6">
        <v>236665.3852226414</v>
      </c>
      <c r="D25" s="6">
        <v>245536.68325784482</v>
      </c>
      <c r="E25" s="6">
        <v>243178.96197272997</v>
      </c>
      <c r="F25" s="6">
        <v>241878.31820243038</v>
      </c>
      <c r="G25" s="6">
        <v>233810.98344265923</v>
      </c>
      <c r="H25" s="6">
        <v>231809.85213172945</v>
      </c>
      <c r="I25" s="6">
        <v>230476.77356908369</v>
      </c>
      <c r="J25" s="6">
        <v>240123.73456767463</v>
      </c>
      <c r="K25" s="6">
        <v>238808.18101534771</v>
      </c>
      <c r="L25" s="6">
        <v>236553.61914165464</v>
      </c>
      <c r="M25" s="6">
        <v>229023.76865832502</v>
      </c>
      <c r="N25" s="6">
        <v>227675.92078477144</v>
      </c>
      <c r="O25" s="6">
        <v>225770.63617126871</v>
      </c>
      <c r="P25" s="6">
        <v>233557.35840404659</v>
      </c>
      <c r="Q25" s="6">
        <v>223037.59559374506</v>
      </c>
      <c r="R25" s="5">
        <f t="shared" si="1"/>
        <v>245453.34751265156</v>
      </c>
      <c r="S25" s="6" t="b">
        <f t="shared" si="2"/>
        <v>1</v>
      </c>
    </row>
    <row r="26" spans="1:19" s="6" customFormat="1" ht="15" x14ac:dyDescent="0.2">
      <c r="A26">
        <f t="shared" si="0"/>
        <v>40</v>
      </c>
      <c r="B26">
        <f>'WL Base'!E24</f>
        <v>255469.11613869286</v>
      </c>
      <c r="C26" s="6">
        <v>244763.27591281605</v>
      </c>
      <c r="D26" s="6">
        <v>253925.70402710873</v>
      </c>
      <c r="E26" s="6">
        <v>251552.54474915724</v>
      </c>
      <c r="F26" s="6">
        <v>250185.54027321664</v>
      </c>
      <c r="G26" s="6">
        <v>241840.6957462469</v>
      </c>
      <c r="H26" s="6">
        <v>239820.90630150287</v>
      </c>
      <c r="I26" s="6">
        <v>238425.15854244938</v>
      </c>
      <c r="J26" s="6">
        <v>248428.63688337139</v>
      </c>
      <c r="K26" s="6">
        <v>247046.73649054539</v>
      </c>
      <c r="L26" s="6">
        <v>244776.49501103733</v>
      </c>
      <c r="M26" s="6">
        <v>236966.80774037456</v>
      </c>
      <c r="N26" s="6">
        <v>235556.17372997338</v>
      </c>
      <c r="O26" s="6">
        <v>233632.61165905479</v>
      </c>
      <c r="P26" s="6">
        <v>241711.43830741788</v>
      </c>
      <c r="Q26" s="6">
        <v>230831.70361422442</v>
      </c>
      <c r="R26" s="5">
        <f t="shared" si="1"/>
        <v>253830.87759598726</v>
      </c>
      <c r="S26" s="6" t="b">
        <f t="shared" si="2"/>
        <v>1</v>
      </c>
    </row>
    <row r="27" spans="1:19" s="6" customFormat="1" ht="15" x14ac:dyDescent="0.2">
      <c r="A27">
        <f t="shared" si="0"/>
        <v>41</v>
      </c>
      <c r="B27">
        <f>'WL Base'!E25</f>
        <v>264074.47088212078</v>
      </c>
      <c r="C27" s="6">
        <v>253066.87815121078</v>
      </c>
      <c r="D27" s="6">
        <v>262515.68298077927</v>
      </c>
      <c r="E27" s="6">
        <v>260118.58353397466</v>
      </c>
      <c r="F27" s="6">
        <v>258693.76468887459</v>
      </c>
      <c r="G27" s="6">
        <v>250075.84733878751</v>
      </c>
      <c r="H27" s="6">
        <v>251811.95161657801</v>
      </c>
      <c r="I27" s="6">
        <v>246578.59327485185</v>
      </c>
      <c r="J27" s="6">
        <v>256926.2961055722</v>
      </c>
      <c r="K27" s="6">
        <v>255486.27761664346</v>
      </c>
      <c r="L27" s="6">
        <v>253192.39684883779</v>
      </c>
      <c r="M27" s="6">
        <v>245108.91063422713</v>
      </c>
      <c r="N27" s="6">
        <v>243641.09876654836</v>
      </c>
      <c r="O27" s="6">
        <v>241693.42066464724</v>
      </c>
      <c r="P27" s="6">
        <v>250058.71100091437</v>
      </c>
      <c r="Q27" s="6">
        <v>238824.40439582831</v>
      </c>
      <c r="R27" s="5">
        <f t="shared" si="1"/>
        <v>262410.20599111926</v>
      </c>
      <c r="S27" s="6" t="b">
        <f t="shared" si="2"/>
        <v>1</v>
      </c>
    </row>
    <row r="28" spans="1:19" s="6" customFormat="1" ht="15" x14ac:dyDescent="0.2">
      <c r="A28">
        <f t="shared" si="0"/>
        <v>42</v>
      </c>
      <c r="B28">
        <f>'WL Base'!E26</f>
        <v>272873.44859910529</v>
      </c>
      <c r="C28" s="6">
        <v>261572.57148711497</v>
      </c>
      <c r="D28" s="6">
        <v>271300.72811760183</v>
      </c>
      <c r="E28" s="6">
        <v>268882.65551026433</v>
      </c>
      <c r="F28" s="6">
        <v>267397.48552297126</v>
      </c>
      <c r="G28" s="6">
        <v>258513.08558088049</v>
      </c>
      <c r="H28" s="6">
        <v>264402.54919740692</v>
      </c>
      <c r="I28" s="6">
        <v>258907.52293859445</v>
      </c>
      <c r="J28" s="6">
        <v>265622.27772652643</v>
      </c>
      <c r="K28" s="6">
        <v>264121.61380140309</v>
      </c>
      <c r="L28" s="6">
        <v>261806.87670778661</v>
      </c>
      <c r="M28" s="6">
        <v>253455.23240618559</v>
      </c>
      <c r="N28" s="6">
        <v>251927.9028670234</v>
      </c>
      <c r="O28" s="6">
        <v>249958.22416849097</v>
      </c>
      <c r="P28" s="6">
        <v>258604.71789881849</v>
      </c>
      <c r="Q28" s="6">
        <v>247020.86358663917</v>
      </c>
      <c r="R28" s="5">
        <f t="shared" si="1"/>
        <v>271190.04592245817</v>
      </c>
      <c r="S28" s="6" t="b">
        <f t="shared" si="2"/>
        <v>1</v>
      </c>
    </row>
    <row r="29" spans="1:19" s="6" customFormat="1" ht="15" x14ac:dyDescent="0.2">
      <c r="A29">
        <f t="shared" si="0"/>
        <v>43</v>
      </c>
      <c r="B29">
        <f>'WL Base'!E27</f>
        <v>281875.99900519999</v>
      </c>
      <c r="C29" s="6">
        <v>270288.78735677613</v>
      </c>
      <c r="D29" s="6">
        <v>280290.69589602144</v>
      </c>
      <c r="E29" s="6">
        <v>277854.51880165603</v>
      </c>
      <c r="F29" s="6">
        <v>276306.39610175358</v>
      </c>
      <c r="G29" s="6">
        <v>267160.75032945321</v>
      </c>
      <c r="H29" s="6">
        <v>265072.99651292636</v>
      </c>
      <c r="I29" s="6">
        <v>263499.70204720128</v>
      </c>
      <c r="J29" s="6">
        <v>274526.20729507279</v>
      </c>
      <c r="K29" s="6">
        <v>272962.30583073635</v>
      </c>
      <c r="L29" s="6">
        <v>270629.407295554</v>
      </c>
      <c r="M29" s="6">
        <v>262013.98576901323</v>
      </c>
      <c r="N29" s="6">
        <v>260424.73370279145</v>
      </c>
      <c r="O29" s="6">
        <v>258435.13494914811</v>
      </c>
      <c r="P29" s="6">
        <v>267358.80744294921</v>
      </c>
      <c r="Q29" s="6">
        <v>255429.11245125331</v>
      </c>
      <c r="R29" s="5">
        <f t="shared" si="1"/>
        <v>280155.93857237633</v>
      </c>
      <c r="S29" s="6" t="b">
        <f t="shared" si="2"/>
        <v>1</v>
      </c>
    </row>
    <row r="30" spans="1:19" s="6" customFormat="1" ht="15" x14ac:dyDescent="0.2">
      <c r="A30">
        <f t="shared" si="0"/>
        <v>44</v>
      </c>
      <c r="B30">
        <f>'WL Base'!E28</f>
        <v>291077.38538033899</v>
      </c>
      <c r="C30" s="6">
        <v>279212.85826699162</v>
      </c>
      <c r="D30" s="6">
        <v>289481.09450489358</v>
      </c>
      <c r="E30" s="6">
        <v>287030.19927011576</v>
      </c>
      <c r="F30" s="6">
        <v>285416.3371233879</v>
      </c>
      <c r="G30" s="6">
        <v>276016.41198533383</v>
      </c>
      <c r="H30" s="6">
        <v>271699.82142574951</v>
      </c>
      <c r="I30" s="6">
        <v>276674.68714956136</v>
      </c>
      <c r="J30" s="6">
        <v>283634.37952639005</v>
      </c>
      <c r="K30" s="6">
        <v>282004.46657059446</v>
      </c>
      <c r="L30" s="6">
        <v>279656.59423950058</v>
      </c>
      <c r="M30" s="6">
        <v>270783.39287254901</v>
      </c>
      <c r="N30" s="6">
        <v>269129.66008323152</v>
      </c>
      <c r="O30" s="6">
        <v>267122.63039833127</v>
      </c>
      <c r="P30" s="6">
        <v>276317.83955700975</v>
      </c>
      <c r="Q30" s="6">
        <v>264047.83651562344</v>
      </c>
      <c r="R30" s="5">
        <f t="shared" si="1"/>
        <v>289337.05860446533</v>
      </c>
      <c r="S30" s="6" t="b">
        <f t="shared" si="2"/>
        <v>1</v>
      </c>
    </row>
    <row r="31" spans="1:19" s="6" customFormat="1" ht="15" x14ac:dyDescent="0.2">
      <c r="A31">
        <f t="shared" si="0"/>
        <v>45</v>
      </c>
      <c r="B31">
        <f>'WL Base'!E29</f>
        <v>300478.79309645877</v>
      </c>
      <c r="C31" s="6">
        <v>288346.51855917223</v>
      </c>
      <c r="D31" s="6">
        <v>298873.21462991525</v>
      </c>
      <c r="E31" s="6">
        <v>296411.26641737611</v>
      </c>
      <c r="F31" s="6">
        <v>294728.72917575919</v>
      </c>
      <c r="G31" s="6">
        <v>285081.91120259976</v>
      </c>
      <c r="H31" s="6">
        <v>285284.812497037</v>
      </c>
      <c r="I31" s="6">
        <v>281257.23515053099</v>
      </c>
      <c r="J31" s="6">
        <v>292948.46871760185</v>
      </c>
      <c r="K31" s="6">
        <v>291249.62369158817</v>
      </c>
      <c r="L31" s="6">
        <v>288890.2336286616</v>
      </c>
      <c r="M31" s="6">
        <v>279765.64593676693</v>
      </c>
      <c r="N31" s="6">
        <v>278044.74621139426</v>
      </c>
      <c r="O31" s="6">
        <v>276023.01687582099</v>
      </c>
      <c r="P31" s="6">
        <v>285483.71057659964</v>
      </c>
      <c r="Q31" s="6">
        <v>272879.43547296629</v>
      </c>
      <c r="R31" s="5">
        <f t="shared" si="1"/>
        <v>298710.13448647229</v>
      </c>
      <c r="S31" s="6" t="b">
        <f t="shared" si="2"/>
        <v>1</v>
      </c>
    </row>
    <row r="32" spans="1:19" s="6" customFormat="1" ht="15" x14ac:dyDescent="0.2">
      <c r="A32">
        <f t="shared" si="0"/>
        <v>46</v>
      </c>
      <c r="B32">
        <f>'WL Base'!E30</f>
        <v>310079.6595948317</v>
      </c>
      <c r="C32" s="6">
        <v>297690.1063606214</v>
      </c>
      <c r="D32" s="6">
        <v>308466.63549149252</v>
      </c>
      <c r="E32" s="6">
        <v>305997.65764752467</v>
      </c>
      <c r="F32" s="6">
        <v>304243.33662498806</v>
      </c>
      <c r="G32" s="6">
        <v>294357.73184499255</v>
      </c>
      <c r="H32" s="6">
        <v>292417.28355967137</v>
      </c>
      <c r="I32" s="6">
        <v>290451.74652578414</v>
      </c>
      <c r="J32" s="6">
        <v>302468.56183493446</v>
      </c>
      <c r="K32" s="6">
        <v>300697.69404427544</v>
      </c>
      <c r="L32" s="6">
        <v>298330.58627724962</v>
      </c>
      <c r="M32" s="6">
        <v>288961.68253330118</v>
      </c>
      <c r="N32" s="6">
        <v>287170.78291433334</v>
      </c>
      <c r="O32" s="6">
        <v>285137.38920086203</v>
      </c>
      <c r="P32" s="6">
        <v>294856.82433222467</v>
      </c>
      <c r="Q32" s="6">
        <v>281925.13285576575</v>
      </c>
      <c r="R32" s="5">
        <f t="shared" si="1"/>
        <v>308286.62800409837</v>
      </c>
      <c r="S32" s="6" t="b">
        <f t="shared" si="2"/>
        <v>1</v>
      </c>
    </row>
    <row r="33" spans="1:19" s="6" customFormat="1" ht="15" x14ac:dyDescent="0.2">
      <c r="A33">
        <f t="shared" si="0"/>
        <v>47</v>
      </c>
      <c r="B33">
        <f>'WL Base'!E31</f>
        <v>319882.37896932429</v>
      </c>
      <c r="C33" s="6">
        <v>307246.168600748</v>
      </c>
      <c r="D33" s="6">
        <v>318263.82219447818</v>
      </c>
      <c r="E33" s="6">
        <v>315792.08117325074</v>
      </c>
      <c r="F33" s="6">
        <v>313962.70767593186</v>
      </c>
      <c r="G33" s="6">
        <v>303846.50005070068</v>
      </c>
      <c r="H33" s="6">
        <v>307038.14773765497</v>
      </c>
      <c r="I33" s="6">
        <v>299859.65558914404</v>
      </c>
      <c r="J33" s="6">
        <v>312197.43397384085</v>
      </c>
      <c r="K33" s="6">
        <v>310351.29526428645</v>
      </c>
      <c r="L33" s="6">
        <v>307980.50598467496</v>
      </c>
      <c r="M33" s="6">
        <v>298374.43528863112</v>
      </c>
      <c r="N33" s="6">
        <v>296510.56469440844</v>
      </c>
      <c r="O33" s="6">
        <v>294468.76617600472</v>
      </c>
      <c r="P33" s="6">
        <v>304440.10022949922</v>
      </c>
      <c r="Q33" s="6">
        <v>291188.01844098256</v>
      </c>
      <c r="R33" s="5">
        <f t="shared" si="1"/>
        <v>318070.24421072792</v>
      </c>
      <c r="S33" s="6" t="b">
        <f t="shared" si="2"/>
        <v>1</v>
      </c>
    </row>
    <row r="34" spans="1:19" s="6" customFormat="1" ht="15" x14ac:dyDescent="0.2">
      <c r="A34">
        <f t="shared" si="0"/>
        <v>48</v>
      </c>
      <c r="B34">
        <f>'WL Base'!E32</f>
        <v>329875.1983446058</v>
      </c>
      <c r="C34" s="6">
        <v>317006.21802514093</v>
      </c>
      <c r="D34" s="6">
        <v>328253.40143315506</v>
      </c>
      <c r="E34" s="6">
        <v>325783.99709864712</v>
      </c>
      <c r="F34" s="6">
        <v>323876.00838491373</v>
      </c>
      <c r="G34" s="6">
        <v>313540.12089963316</v>
      </c>
      <c r="H34" s="6">
        <v>311395.80125283939</v>
      </c>
      <c r="I34" s="6">
        <v>309473.33938975388</v>
      </c>
      <c r="J34" s="6">
        <v>322124.98182082461</v>
      </c>
      <c r="K34" s="6">
        <v>320200.03615264036</v>
      </c>
      <c r="L34" s="6">
        <v>317830.3961755776</v>
      </c>
      <c r="M34" s="6">
        <v>307996.87482380337</v>
      </c>
      <c r="N34" s="6">
        <v>306056.82329673838</v>
      </c>
      <c r="O34" s="6">
        <v>304010.54376167321</v>
      </c>
      <c r="P34" s="6">
        <v>314224.35741294554</v>
      </c>
      <c r="Q34" s="6">
        <v>300661.83629126695</v>
      </c>
      <c r="R34" s="5">
        <f t="shared" si="1"/>
        <v>328039.78993530065</v>
      </c>
      <c r="S34" s="6" t="b">
        <f t="shared" si="2"/>
        <v>1</v>
      </c>
    </row>
    <row r="35" spans="1:19" s="6" customFormat="1" ht="15" x14ac:dyDescent="0.2">
      <c r="A35">
        <f t="shared" si="0"/>
        <v>49</v>
      </c>
      <c r="B35">
        <f>'WL Base'!E33</f>
        <v>340046.86253832036</v>
      </c>
      <c r="C35" s="6">
        <v>326961.93278182735</v>
      </c>
      <c r="D35" s="6">
        <v>338424.47548369743</v>
      </c>
      <c r="E35" s="6">
        <v>335963.32968967513</v>
      </c>
      <c r="F35" s="6">
        <v>333972.85141785565</v>
      </c>
      <c r="G35" s="6">
        <v>323430.65168043907</v>
      </c>
      <c r="H35" s="6">
        <v>337234.35441773315</v>
      </c>
      <c r="I35" s="6">
        <v>319285.3207686941</v>
      </c>
      <c r="J35" s="6">
        <v>332241.54266110784</v>
      </c>
      <c r="K35" s="6">
        <v>330233.94903551164</v>
      </c>
      <c r="L35" s="6">
        <v>327871.07429361733</v>
      </c>
      <c r="M35" s="6">
        <v>317822.11291389458</v>
      </c>
      <c r="N35" s="6">
        <v>315802.41656733432</v>
      </c>
      <c r="O35" s="6">
        <v>313756.24595280108</v>
      </c>
      <c r="P35" s="6">
        <v>324200.80789816403</v>
      </c>
      <c r="Q35" s="6">
        <v>310340.44827090128</v>
      </c>
      <c r="R35" s="5">
        <f t="shared" si="1"/>
        <v>338201.82569639798</v>
      </c>
      <c r="S35" s="6" t="b">
        <f t="shared" si="2"/>
        <v>1</v>
      </c>
    </row>
    <row r="36" spans="1:19" s="6" customFormat="1" ht="15" x14ac:dyDescent="0.2">
      <c r="A36">
        <f t="shared" si="0"/>
        <v>50</v>
      </c>
      <c r="B36">
        <f>'WL Base'!E34</f>
        <v>350399.44756930583</v>
      </c>
      <c r="C36" s="6">
        <v>337115.24706619408</v>
      </c>
      <c r="D36" s="6">
        <v>348779.17710286099</v>
      </c>
      <c r="E36" s="6">
        <v>346332.58158349304</v>
      </c>
      <c r="F36" s="6">
        <v>344255.43939538288</v>
      </c>
      <c r="G36" s="6">
        <v>333520.10778599302</v>
      </c>
      <c r="H36" s="6">
        <v>331382.51869503636</v>
      </c>
      <c r="I36" s="6">
        <v>335249.5868071288</v>
      </c>
      <c r="J36" s="6">
        <v>342549.67105172994</v>
      </c>
      <c r="K36" s="6">
        <v>340455.29639235954</v>
      </c>
      <c r="L36" s="6">
        <v>338105.15793440695</v>
      </c>
      <c r="M36" s="6">
        <v>327852.59089983936</v>
      </c>
      <c r="N36" s="6">
        <v>325749.53599141451</v>
      </c>
      <c r="O36" s="6">
        <v>323708.40143587976</v>
      </c>
      <c r="P36" s="6">
        <v>334372.12331650063</v>
      </c>
      <c r="Q36" s="6">
        <v>320226.45604694437</v>
      </c>
      <c r="R36" s="5">
        <f t="shared" si="1"/>
        <v>348537.88223037322</v>
      </c>
      <c r="S36" s="6" t="b">
        <f t="shared" si="2"/>
        <v>1</v>
      </c>
    </row>
    <row r="37" spans="1:19" s="6" customFormat="1" ht="15" x14ac:dyDescent="0.2">
      <c r="A37">
        <f t="shared" si="0"/>
        <v>51</v>
      </c>
      <c r="B37">
        <f>'WL Base'!E35</f>
        <v>360928.76333210286</v>
      </c>
      <c r="C37" s="6">
        <v>347463.09168424492</v>
      </c>
      <c r="D37" s="6">
        <v>359313.50158646755</v>
      </c>
      <c r="E37" s="6">
        <v>356864.68407135596</v>
      </c>
      <c r="F37" s="6">
        <v>354720.03059547924</v>
      </c>
      <c r="G37" s="6">
        <v>343805.63680586242</v>
      </c>
      <c r="H37" s="6">
        <v>356650.43574553286</v>
      </c>
      <c r="I37" s="6">
        <v>339507.77947729052</v>
      </c>
      <c r="J37" s="6">
        <v>353023.1583963579</v>
      </c>
      <c r="K37" s="6">
        <v>350860.55474716943</v>
      </c>
      <c r="L37" s="6">
        <v>348507.43769409269</v>
      </c>
      <c r="M37" s="6">
        <v>338068.16153552028</v>
      </c>
      <c r="N37" s="6">
        <v>335895.79136342218</v>
      </c>
      <c r="O37" s="6">
        <v>333847.70284758217</v>
      </c>
      <c r="P37" s="6">
        <v>344713.91453647829</v>
      </c>
      <c r="Q37" s="6">
        <v>330301.24050529231</v>
      </c>
      <c r="R37" s="5">
        <f t="shared" si="1"/>
        <v>359050.94650418352</v>
      </c>
      <c r="S37" s="6" t="b">
        <f t="shared" si="2"/>
        <v>1</v>
      </c>
    </row>
    <row r="38" spans="1:19" s="6" customFormat="1" ht="15" x14ac:dyDescent="0.2">
      <c r="A38">
        <f t="shared" si="0"/>
        <v>52</v>
      </c>
      <c r="B38">
        <f>'WL Base'!E36</f>
        <v>371634.78081126191</v>
      </c>
      <c r="C38" s="6">
        <v>358005.5695834186</v>
      </c>
      <c r="D38" s="6">
        <v>370027.50645373797</v>
      </c>
      <c r="E38" s="6">
        <v>367581.19241810928</v>
      </c>
      <c r="F38" s="6">
        <v>365366.8024574038</v>
      </c>
      <c r="G38" s="6">
        <v>354287.46210288547</v>
      </c>
      <c r="H38" s="6">
        <v>349906.80824099225</v>
      </c>
      <c r="I38" s="6">
        <v>349916.01184327557</v>
      </c>
      <c r="J38" s="6">
        <v>363683.07430781174</v>
      </c>
      <c r="K38" s="6">
        <v>361450.00316922175</v>
      </c>
      <c r="L38" s="6">
        <v>359098.42456180125</v>
      </c>
      <c r="M38" s="6">
        <v>348485.52789203858</v>
      </c>
      <c r="N38" s="6">
        <v>346241.66710798303</v>
      </c>
      <c r="O38" s="6">
        <v>344190.4508094858</v>
      </c>
      <c r="P38" s="6">
        <v>355246.23872464331</v>
      </c>
      <c r="Q38" s="6">
        <v>340580.77571116242</v>
      </c>
      <c r="R38" s="5">
        <f t="shared" si="1"/>
        <v>369733.7303962438</v>
      </c>
      <c r="S38" s="6" t="b">
        <f t="shared" si="2"/>
        <v>1</v>
      </c>
    </row>
    <row r="39" spans="1:19" s="6" customFormat="1" ht="15" x14ac:dyDescent="0.2">
      <c r="A39">
        <f t="shared" si="0"/>
        <v>53</v>
      </c>
      <c r="B39">
        <f>'WL Base'!E37</f>
        <v>382501.55599556916</v>
      </c>
      <c r="C39" s="6">
        <v>368729.98914695473</v>
      </c>
      <c r="D39" s="6">
        <v>380905.65853232332</v>
      </c>
      <c r="E39" s="6">
        <v>378467.32450975198</v>
      </c>
      <c r="F39" s="6">
        <v>376180.82699725975</v>
      </c>
      <c r="G39" s="6">
        <v>364953.35539094405</v>
      </c>
      <c r="H39" s="6">
        <v>378940.87238417641</v>
      </c>
      <c r="I39" s="6">
        <v>360510.78559776099</v>
      </c>
      <c r="J39" s="6">
        <v>374515.13370492047</v>
      </c>
      <c r="K39" s="6">
        <v>372209.21324303775</v>
      </c>
      <c r="L39" s="6">
        <v>369864.41383708303</v>
      </c>
      <c r="M39" s="6">
        <v>359093.56514944264</v>
      </c>
      <c r="N39" s="6">
        <v>356775.91935513914</v>
      </c>
      <c r="O39" s="6">
        <v>354726.03628784377</v>
      </c>
      <c r="P39" s="6">
        <v>365955.86997224716</v>
      </c>
      <c r="Q39" s="6">
        <v>351054.87705075793</v>
      </c>
      <c r="R39" s="5">
        <f t="shared" si="1"/>
        <v>380599.31265845784</v>
      </c>
      <c r="S39" s="6" t="b">
        <f t="shared" si="2"/>
        <v>1</v>
      </c>
    </row>
    <row r="40" spans="1:19" s="6" customFormat="1" ht="15" x14ac:dyDescent="0.2">
      <c r="A40">
        <f t="shared" si="0"/>
        <v>54</v>
      </c>
      <c r="B40">
        <f>'WL Base'!E38</f>
        <v>393512.53534392716</v>
      </c>
      <c r="C40" s="6">
        <v>379622.88538323488</v>
      </c>
      <c r="D40" s="6">
        <v>391931.8094540342</v>
      </c>
      <c r="E40" s="6">
        <v>389507.70975630503</v>
      </c>
      <c r="F40" s="6">
        <v>387146.55806053663</v>
      </c>
      <c r="G40" s="6">
        <v>375790.32002831361</v>
      </c>
      <c r="H40" s="6">
        <v>373652.07045723597</v>
      </c>
      <c r="I40" s="6">
        <v>378536.32487764908</v>
      </c>
      <c r="J40" s="6">
        <v>385504.46050224785</v>
      </c>
      <c r="K40" s="6">
        <v>383123.13671724038</v>
      </c>
      <c r="L40" s="6">
        <v>380791.10781835456</v>
      </c>
      <c r="M40" s="6">
        <v>369880.41598318506</v>
      </c>
      <c r="N40" s="6">
        <v>367486.54873929371</v>
      </c>
      <c r="O40" s="6">
        <v>365443.12496388104</v>
      </c>
      <c r="P40" s="6">
        <v>376828.98848742369</v>
      </c>
      <c r="Q40" s="6">
        <v>361712.64120604645</v>
      </c>
      <c r="R40" s="5">
        <f t="shared" si="1"/>
        <v>391603.47735112975</v>
      </c>
      <c r="S40" s="6" t="b">
        <f t="shared" si="2"/>
        <v>1</v>
      </c>
    </row>
    <row r="41" spans="1:19" s="6" customFormat="1" ht="15" x14ac:dyDescent="0.2">
      <c r="A41">
        <f t="shared" si="0"/>
        <v>55</v>
      </c>
      <c r="B41">
        <f>'WL Base'!E39</f>
        <v>404658.49403769209</v>
      </c>
      <c r="C41" s="6">
        <v>390676.39368829876</v>
      </c>
      <c r="D41" s="6">
        <v>403096.97078024055</v>
      </c>
      <c r="E41" s="6">
        <v>400693.88849988556</v>
      </c>
      <c r="F41" s="6">
        <v>398255.36277399311</v>
      </c>
      <c r="G41" s="6">
        <v>386790.79120246548</v>
      </c>
      <c r="H41" s="6">
        <v>392334.67398009781</v>
      </c>
      <c r="I41" s="6">
        <v>397463.14112153155</v>
      </c>
      <c r="J41" s="6">
        <v>396642.88691976602</v>
      </c>
      <c r="K41" s="6">
        <v>394183.40047121642</v>
      </c>
      <c r="L41" s="6">
        <v>391870.68307811895</v>
      </c>
      <c r="M41" s="6">
        <v>380839.32944628957</v>
      </c>
      <c r="N41" s="6">
        <v>378366.63492329512</v>
      </c>
      <c r="O41" s="6">
        <v>376335.30529071356</v>
      </c>
      <c r="P41" s="6">
        <v>387858.05773336155</v>
      </c>
      <c r="Q41" s="6">
        <v>372547.93805729173</v>
      </c>
      <c r="R41" s="5">
        <f t="shared" si="1"/>
        <v>402759.80526527337</v>
      </c>
      <c r="S41" s="6" t="b">
        <f t="shared" si="2"/>
        <v>1</v>
      </c>
    </row>
    <row r="42" spans="1:19" s="6" customFormat="1" ht="15" x14ac:dyDescent="0.2">
      <c r="A42">
        <f t="shared" si="0"/>
        <v>56</v>
      </c>
      <c r="B42">
        <f>'WL Base'!E40</f>
        <v>415919.47483767016</v>
      </c>
      <c r="C42" s="6">
        <v>401873.86701400089</v>
      </c>
      <c r="D42" s="6">
        <v>414381.61886662018</v>
      </c>
      <c r="E42" s="6">
        <v>412007.35049803107</v>
      </c>
      <c r="F42" s="6">
        <v>409488.37396996032</v>
      </c>
      <c r="G42" s="6">
        <v>397938.60415936186</v>
      </c>
      <c r="H42" s="6">
        <v>395833.33129179658</v>
      </c>
      <c r="I42" s="6">
        <v>393301.79297934071</v>
      </c>
      <c r="J42" s="6">
        <v>407912.44156832149</v>
      </c>
      <c r="K42" s="6">
        <v>405371.79141604732</v>
      </c>
      <c r="L42" s="6">
        <v>403085.80000088544</v>
      </c>
      <c r="M42" s="6">
        <v>391955.44755421084</v>
      </c>
      <c r="N42" s="6">
        <v>389401.12219900946</v>
      </c>
      <c r="O42" s="6">
        <v>387388.30141491129</v>
      </c>
      <c r="P42" s="6">
        <v>399026.22427673626</v>
      </c>
      <c r="Q42" s="6">
        <v>383546.97251541913</v>
      </c>
      <c r="R42" s="5">
        <f t="shared" si="1"/>
        <v>413992.14297368674</v>
      </c>
      <c r="S42" s="6" t="b">
        <f t="shared" si="2"/>
        <v>1</v>
      </c>
    </row>
    <row r="43" spans="1:19" s="6" customFormat="1" ht="15" x14ac:dyDescent="0.2">
      <c r="A43">
        <f t="shared" si="0"/>
        <v>57</v>
      </c>
      <c r="B43">
        <f>'WL Base'!E41</f>
        <v>427275.0362088072</v>
      </c>
      <c r="C43" s="6">
        <v>413197.73914113716</v>
      </c>
      <c r="D43" s="6">
        <v>425765.73798847286</v>
      </c>
      <c r="E43" s="6">
        <v>423428.91319086775</v>
      </c>
      <c r="F43" s="6">
        <v>420826.22599208727</v>
      </c>
      <c r="G43" s="6">
        <v>409216.82407181448</v>
      </c>
      <c r="H43" s="6">
        <v>405729.16457409144</v>
      </c>
      <c r="I43" s="6">
        <v>423291.05469401542</v>
      </c>
      <c r="J43" s="6">
        <v>419294.47379378986</v>
      </c>
      <c r="K43" s="6">
        <v>416669.37298016786</v>
      </c>
      <c r="L43" s="6">
        <v>414418.43244937749</v>
      </c>
      <c r="M43" s="6">
        <v>403213.14811368479</v>
      </c>
      <c r="N43" s="6">
        <v>400574.19081733306</v>
      </c>
      <c r="O43" s="6">
        <v>398587.07624773495</v>
      </c>
      <c r="P43" s="6">
        <v>410316.09073309065</v>
      </c>
      <c r="Q43" s="6">
        <v>394695.19139251363</v>
      </c>
      <c r="R43" s="5">
        <f t="shared" si="1"/>
        <v>425375.97722881194</v>
      </c>
      <c r="S43" s="6" t="b">
        <f t="shared" si="2"/>
        <v>1</v>
      </c>
    </row>
    <row r="44" spans="1:19" s="6" customFormat="1" ht="15" x14ac:dyDescent="0.2">
      <c r="A44">
        <f t="shared" si="0"/>
        <v>58</v>
      </c>
      <c r="B44">
        <f>'WL Base'!E42</f>
        <v>438731.00933515449</v>
      </c>
      <c r="C44" s="6">
        <v>424651.81617517577</v>
      </c>
      <c r="D44" s="6">
        <v>437255.04462854302</v>
      </c>
      <c r="E44" s="6">
        <v>434964.49579451128</v>
      </c>
      <c r="F44" s="6">
        <v>432274.47982853331</v>
      </c>
      <c r="G44" s="6">
        <v>420629.09167041018</v>
      </c>
      <c r="H44" s="6">
        <v>426015.62280279602</v>
      </c>
      <c r="I44" s="6">
        <v>414985.86620285414</v>
      </c>
      <c r="J44" s="6">
        <v>430794.77374511532</v>
      </c>
      <c r="K44" s="6">
        <v>428081.62158702494</v>
      </c>
      <c r="L44" s="6">
        <v>425874.22810336301</v>
      </c>
      <c r="M44" s="6">
        <v>414616.3433927162</v>
      </c>
      <c r="N44" s="6">
        <v>411889.38283182262</v>
      </c>
      <c r="O44" s="6">
        <v>409935.49371233827</v>
      </c>
      <c r="P44" s="6">
        <v>421733.08313490805</v>
      </c>
      <c r="Q44" s="6">
        <v>405996.42411469988</v>
      </c>
      <c r="R44" s="5">
        <f t="shared" si="1"/>
        <v>436813.40682929201</v>
      </c>
      <c r="S44" s="6" t="b">
        <f t="shared" si="2"/>
        <v>1</v>
      </c>
    </row>
    <row r="45" spans="1:19" s="6" customFormat="1" ht="15" x14ac:dyDescent="0.2">
      <c r="A45">
        <f t="shared" si="0"/>
        <v>59</v>
      </c>
      <c r="B45">
        <f>'WL Base'!E43</f>
        <v>450285.67831028946</v>
      </c>
      <c r="C45" s="6">
        <v>436233.63315991103</v>
      </c>
      <c r="D45" s="6">
        <v>448847.84447177796</v>
      </c>
      <c r="E45" s="6">
        <v>446612.82483794581</v>
      </c>
      <c r="F45" s="6">
        <v>443831.49504712579</v>
      </c>
      <c r="G45" s="6">
        <v>432173.07460944087</v>
      </c>
      <c r="H45" s="6">
        <v>447316.40394293581</v>
      </c>
      <c r="I45" s="6">
        <v>435735.15951299685</v>
      </c>
      <c r="J45" s="6">
        <v>442412.10948010313</v>
      </c>
      <c r="K45" s="6">
        <v>439606.94770522823</v>
      </c>
      <c r="L45" s="6">
        <v>437452.01128351601</v>
      </c>
      <c r="M45" s="6">
        <v>426163.10624483257</v>
      </c>
      <c r="N45" s="6">
        <v>423344.58685282164</v>
      </c>
      <c r="O45" s="6">
        <v>421431.74399886164</v>
      </c>
      <c r="P45" s="6">
        <v>433276.11541752628</v>
      </c>
      <c r="Q45" s="6">
        <v>417448.96256590472</v>
      </c>
      <c r="R45" s="5">
        <f t="shared" si="1"/>
        <v>448395.9974074692</v>
      </c>
      <c r="S45" s="6" t="b">
        <f t="shared" si="2"/>
        <v>1</v>
      </c>
    </row>
    <row r="46" spans="1:19" s="6" customFormat="1" ht="15" x14ac:dyDescent="0.2">
      <c r="A46">
        <f t="shared" si="0"/>
        <v>60</v>
      </c>
      <c r="B46">
        <f>'WL Base'!E44</f>
        <v>461927.43644580006</v>
      </c>
      <c r="C46" s="6">
        <v>447932.42510203051</v>
      </c>
      <c r="D46" s="6">
        <v>460532.72337722604</v>
      </c>
      <c r="E46" s="6">
        <v>458363.5272772942</v>
      </c>
      <c r="F46" s="6">
        <v>455486.1746141105</v>
      </c>
      <c r="G46" s="6">
        <v>443838.29604358104</v>
      </c>
      <c r="H46" s="6">
        <v>441890.97406271176</v>
      </c>
      <c r="I46" s="6">
        <v>439002.81006668118</v>
      </c>
      <c r="J46" s="6">
        <v>454136.35153170163</v>
      </c>
      <c r="K46" s="6">
        <v>451234.52197367745</v>
      </c>
      <c r="L46" s="6">
        <v>449141.94515076198</v>
      </c>
      <c r="M46" s="6">
        <v>437844.20742200082</v>
      </c>
      <c r="N46" s="6">
        <v>434929.95596806664</v>
      </c>
      <c r="O46" s="6">
        <v>433066.91758515226</v>
      </c>
      <c r="P46" s="6">
        <v>444935.59824045142</v>
      </c>
      <c r="Q46" s="6">
        <v>429044.16559223057</v>
      </c>
      <c r="R46" s="5">
        <f t="shared" si="1"/>
        <v>460029.09867942473</v>
      </c>
      <c r="S46" s="6" t="b">
        <f t="shared" si="2"/>
        <v>1</v>
      </c>
    </row>
    <row r="47" spans="1:19" s="6" customFormat="1" ht="15" x14ac:dyDescent="0.2">
      <c r="A47">
        <f t="shared" si="0"/>
        <v>61</v>
      </c>
      <c r="B47">
        <f>'WL Base'!E45</f>
        <v>473607.18961594574</v>
      </c>
      <c r="C47" s="6">
        <v>459705.96828744136</v>
      </c>
      <c r="D47" s="6">
        <v>472261.46869994223</v>
      </c>
      <c r="E47" s="6">
        <v>470122.72730251914</v>
      </c>
      <c r="F47" s="6">
        <v>467191.67285795603</v>
      </c>
      <c r="G47" s="6">
        <v>455583.59281322802</v>
      </c>
      <c r="H47" s="6">
        <v>453660.08534742298</v>
      </c>
      <c r="I47" s="6">
        <v>450711.67366977542</v>
      </c>
      <c r="J47" s="6">
        <v>465875.91627351945</v>
      </c>
      <c r="K47" s="6">
        <v>462918.62955978262</v>
      </c>
      <c r="L47" s="6">
        <v>460855.12116137322</v>
      </c>
      <c r="M47" s="6">
        <v>449582.82052031683</v>
      </c>
      <c r="N47" s="6">
        <v>446606.59250496794</v>
      </c>
      <c r="O47" s="6">
        <v>444766.53665752267</v>
      </c>
      <c r="P47" s="6">
        <v>456624.82809445565</v>
      </c>
      <c r="Q47" s="6">
        <v>440709.48883585003</v>
      </c>
      <c r="R47" s="5">
        <f t="shared" si="1"/>
        <v>471723.51533595542</v>
      </c>
      <c r="S47" s="6" t="b">
        <f t="shared" si="2"/>
        <v>1</v>
      </c>
    </row>
    <row r="48" spans="1:19" s="6" customFormat="1" ht="15" x14ac:dyDescent="0.2">
      <c r="A48">
        <f t="shared" si="0"/>
        <v>62</v>
      </c>
      <c r="B48">
        <f>'WL Base'!E46</f>
        <v>485323.43715609278</v>
      </c>
      <c r="C48" s="6">
        <v>471551.27712517686</v>
      </c>
      <c r="D48" s="6">
        <v>484032.54269416921</v>
      </c>
      <c r="E48" s="6">
        <v>481931.47923663759</v>
      </c>
      <c r="F48" s="6">
        <v>478946.43281995703</v>
      </c>
      <c r="G48" s="6">
        <v>467406.02805225831</v>
      </c>
      <c r="H48" s="6">
        <v>488251.66685516393</v>
      </c>
      <c r="I48" s="6">
        <v>462503.89633277379</v>
      </c>
      <c r="J48" s="6">
        <v>477670.80054353748</v>
      </c>
      <c r="K48" s="6">
        <v>474657.70500886929</v>
      </c>
      <c r="L48" s="6">
        <v>472630.31417120667</v>
      </c>
      <c r="M48" s="6">
        <v>461410.36525496072</v>
      </c>
      <c r="N48" s="6">
        <v>458371.68492917129</v>
      </c>
      <c r="O48" s="6">
        <v>456561.06287674088</v>
      </c>
      <c r="P48" s="6">
        <v>468381.58266439813</v>
      </c>
      <c r="Q48" s="6">
        <v>452474.61440350499</v>
      </c>
      <c r="R48" s="5">
        <f t="shared" si="1"/>
        <v>483471.3543236478</v>
      </c>
      <c r="S48" s="6" t="b">
        <f t="shared" si="2"/>
        <v>1</v>
      </c>
    </row>
    <row r="49" spans="1:19" s="6" customFormat="1" ht="15" x14ac:dyDescent="0.2">
      <c r="A49">
        <f t="shared" si="0"/>
        <v>63</v>
      </c>
      <c r="B49">
        <f>'WL Base'!E47</f>
        <v>497107.84358923993</v>
      </c>
      <c r="C49" s="6">
        <v>483493.20735901728</v>
      </c>
      <c r="D49" s="6">
        <v>495876.9472714091</v>
      </c>
      <c r="E49" s="6">
        <v>493820.3846308589</v>
      </c>
      <c r="F49" s="6">
        <v>490780.4897455647</v>
      </c>
      <c r="G49" s="6">
        <v>479329.80276496941</v>
      </c>
      <c r="H49" s="6">
        <v>477473.54139345128</v>
      </c>
      <c r="I49" s="6">
        <v>474402.87957100646</v>
      </c>
      <c r="J49" s="6">
        <v>489550.80515195004</v>
      </c>
      <c r="K49" s="6">
        <v>486480.99600164458</v>
      </c>
      <c r="L49" s="6">
        <v>484496.40204366227</v>
      </c>
      <c r="M49" s="6">
        <v>473350.13523977023</v>
      </c>
      <c r="N49" s="6">
        <v>470248.07091231027</v>
      </c>
      <c r="O49" s="6">
        <v>468473.07562240487</v>
      </c>
      <c r="P49" s="6">
        <v>480233.9884034089</v>
      </c>
      <c r="Q49" s="6">
        <v>464361.5422331788</v>
      </c>
      <c r="R49" s="5">
        <f t="shared" si="1"/>
        <v>495266.15628221136</v>
      </c>
      <c r="S49" s="6" t="b">
        <f t="shared" si="2"/>
        <v>1</v>
      </c>
    </row>
    <row r="50" spans="1:19" s="6" customFormat="1" ht="15" x14ac:dyDescent="0.2">
      <c r="A50">
        <f t="shared" si="0"/>
        <v>64</v>
      </c>
      <c r="B50">
        <f>'WL Base'!E48</f>
        <v>508947.24023882009</v>
      </c>
      <c r="C50" s="6">
        <v>495518.94015539478</v>
      </c>
      <c r="D50" s="6">
        <v>507781.65514381934</v>
      </c>
      <c r="E50" s="6">
        <v>505776.94551012357</v>
      </c>
      <c r="F50" s="6">
        <v>502681.08347765822</v>
      </c>
      <c r="G50" s="6">
        <v>491342.35385440139</v>
      </c>
      <c r="H50" s="6">
        <v>501347.27814731648</v>
      </c>
      <c r="I50" s="6">
        <v>486396.49303733715</v>
      </c>
      <c r="J50" s="6">
        <v>501503.65398217307</v>
      </c>
      <c r="K50" s="6">
        <v>498375.97015651281</v>
      </c>
      <c r="L50" s="6">
        <v>496441.37688410946</v>
      </c>
      <c r="M50" s="6">
        <v>485390.33863316209</v>
      </c>
      <c r="N50" s="6">
        <v>482223.75435282354</v>
      </c>
      <c r="O50" s="6">
        <v>480491.08968838793</v>
      </c>
      <c r="P50" s="6">
        <v>492170.2659698223</v>
      </c>
      <c r="Q50" s="6">
        <v>476359.04649323894</v>
      </c>
      <c r="R50" s="5">
        <f t="shared" si="1"/>
        <v>507139.00281104341</v>
      </c>
      <c r="S50" s="6" t="b">
        <f t="shared" si="2"/>
        <v>1</v>
      </c>
    </row>
    <row r="51" spans="1:19" s="6" customFormat="1" ht="15" x14ac:dyDescent="0.2">
      <c r="A51">
        <f t="shared" si="0"/>
        <v>65</v>
      </c>
      <c r="B51">
        <f>'WL Base'!E49</f>
        <v>520845.41554595245</v>
      </c>
      <c r="C51" s="6">
        <v>507629.83994600165</v>
      </c>
      <c r="D51" s="6">
        <v>519750.26528915903</v>
      </c>
      <c r="E51" s="6">
        <v>517804.98001520138</v>
      </c>
      <c r="F51" s="6">
        <v>514651.58223299566</v>
      </c>
      <c r="G51" s="6">
        <v>503444.93058246258</v>
      </c>
      <c r="H51" s="6">
        <v>501683.00214188441</v>
      </c>
      <c r="I51" s="6">
        <v>498485.75972404197</v>
      </c>
      <c r="J51" s="6">
        <v>513532.97308774036</v>
      </c>
      <c r="K51" s="6">
        <v>510345.81410941819</v>
      </c>
      <c r="L51" s="6">
        <v>508468.65149676148</v>
      </c>
      <c r="M51" s="6">
        <v>497532.36964899127</v>
      </c>
      <c r="N51" s="6">
        <v>494299.76713652187</v>
      </c>
      <c r="O51" s="6">
        <v>492616.3906831292</v>
      </c>
      <c r="P51" s="6">
        <v>504193.66107746598</v>
      </c>
      <c r="Q51" s="6">
        <v>488468.33156574756</v>
      </c>
      <c r="R51" s="5">
        <f t="shared" si="1"/>
        <v>519061.49281856185</v>
      </c>
      <c r="S51" s="6" t="b">
        <f t="shared" si="2"/>
        <v>1</v>
      </c>
    </row>
    <row r="52" spans="1:19" s="6" customFormat="1" ht="15" x14ac:dyDescent="0.2">
      <c r="A52"/>
      <c r="B52"/>
      <c r="R52" s="5"/>
    </row>
    <row r="53" spans="1:19" s="6" customFormat="1" ht="15" x14ac:dyDescent="0.2">
      <c r="A53"/>
      <c r="B53"/>
      <c r="R53" s="5"/>
    </row>
    <row r="54" spans="1:19" s="6" customFormat="1" ht="15" x14ac:dyDescent="0.2">
      <c r="A54"/>
      <c r="B54"/>
      <c r="R54" s="5"/>
    </row>
    <row r="55" spans="1:19" s="6" customFormat="1" ht="15" x14ac:dyDescent="0.2">
      <c r="A55"/>
      <c r="B55"/>
      <c r="R55" s="5"/>
    </row>
    <row r="56" spans="1:19" s="6" customFormat="1" ht="15" x14ac:dyDescent="0.2">
      <c r="A56"/>
      <c r="B56"/>
      <c r="R56" s="5"/>
    </row>
    <row r="57" spans="1:19" s="6" customFormat="1" ht="15" x14ac:dyDescent="0.2">
      <c r="A57"/>
      <c r="B57"/>
      <c r="R57" s="5"/>
    </row>
    <row r="58" spans="1:19" s="6" customFormat="1" ht="15" x14ac:dyDescent="0.2">
      <c r="A58"/>
      <c r="B58"/>
      <c r="R58" s="5"/>
    </row>
    <row r="59" spans="1:19" s="6" customFormat="1" ht="15" x14ac:dyDescent="0.2">
      <c r="A59"/>
      <c r="B59"/>
      <c r="R59" s="5"/>
    </row>
    <row r="60" spans="1:19" s="6" customFormat="1" ht="15" x14ac:dyDescent="0.2">
      <c r="A60"/>
      <c r="B60"/>
      <c r="R60" s="5"/>
    </row>
    <row r="61" spans="1:19" s="6" customFormat="1" ht="15" x14ac:dyDescent="0.2">
      <c r="A61"/>
      <c r="B61"/>
      <c r="R61" s="5"/>
    </row>
    <row r="62" spans="1:19" s="6" customFormat="1" ht="15" x14ac:dyDescent="0.2">
      <c r="A62"/>
      <c r="B62"/>
      <c r="R62" s="5"/>
    </row>
    <row r="63" spans="1:19" s="6" customFormat="1" ht="15" x14ac:dyDescent="0.2">
      <c r="A63"/>
      <c r="B63"/>
      <c r="R63" s="5"/>
    </row>
    <row r="64" spans="1:19" s="6" customFormat="1" ht="15" x14ac:dyDescent="0.2">
      <c r="A64"/>
      <c r="B64"/>
      <c r="R64" s="5"/>
    </row>
    <row r="65" spans="1:18" s="6" customFormat="1" ht="15" x14ac:dyDescent="0.2">
      <c r="A65"/>
      <c r="B65"/>
      <c r="R65" s="5"/>
    </row>
    <row r="66" spans="1:18" s="6" customFormat="1" ht="15" x14ac:dyDescent="0.2">
      <c r="A66"/>
      <c r="B66"/>
      <c r="R66" s="5"/>
    </row>
    <row r="67" spans="1:18" s="6" customFormat="1" ht="15" x14ac:dyDescent="0.2">
      <c r="A67"/>
      <c r="B67"/>
      <c r="R67" s="5"/>
    </row>
    <row r="68" spans="1:18" s="6" customFormat="1" ht="15" x14ac:dyDescent="0.2">
      <c r="A68"/>
      <c r="B68"/>
      <c r="R68" s="5"/>
    </row>
    <row r="69" spans="1:18" s="6" customFormat="1" ht="15" x14ac:dyDescent="0.2">
      <c r="A69"/>
      <c r="B69"/>
      <c r="R69" s="5"/>
    </row>
    <row r="70" spans="1:18" s="6" customFormat="1" ht="15" x14ac:dyDescent="0.2">
      <c r="A70"/>
      <c r="B70"/>
      <c r="R70" s="5"/>
    </row>
    <row r="71" spans="1:18" s="6" customFormat="1" ht="15" x14ac:dyDescent="0.2">
      <c r="A71"/>
      <c r="B71"/>
      <c r="R71" s="5"/>
    </row>
    <row r="72" spans="1:18" s="6" customFormat="1" ht="15" x14ac:dyDescent="0.2">
      <c r="A72"/>
      <c r="B72"/>
      <c r="R72" s="5"/>
    </row>
    <row r="73" spans="1:18" s="6" customFormat="1" ht="15" x14ac:dyDescent="0.2">
      <c r="A73"/>
      <c r="B73"/>
      <c r="R73" s="5"/>
    </row>
    <row r="74" spans="1:18" s="6" customFormat="1" ht="15" x14ac:dyDescent="0.2">
      <c r="A74"/>
      <c r="B74"/>
      <c r="R74" s="5"/>
    </row>
    <row r="75" spans="1:18" s="6" customFormat="1" ht="15" x14ac:dyDescent="0.2">
      <c r="A75"/>
      <c r="B75"/>
      <c r="R75" s="5"/>
    </row>
    <row r="76" spans="1:18" s="6" customFormat="1" ht="15" x14ac:dyDescent="0.2">
      <c r="A76"/>
      <c r="B76"/>
      <c r="R76" s="5"/>
    </row>
    <row r="77" spans="1:18" s="6" customFormat="1" ht="15" x14ac:dyDescent="0.2">
      <c r="A77"/>
      <c r="B77"/>
      <c r="R77" s="5"/>
    </row>
    <row r="78" spans="1:18" s="6" customFormat="1" ht="15" x14ac:dyDescent="0.2">
      <c r="A78"/>
      <c r="B78"/>
      <c r="R78" s="5"/>
    </row>
    <row r="79" spans="1:18" s="6" customFormat="1" ht="15" x14ac:dyDescent="0.2">
      <c r="A79"/>
      <c r="B79"/>
      <c r="R79" s="5"/>
    </row>
    <row r="80" spans="1:18" s="6" customFormat="1" ht="15" x14ac:dyDescent="0.2">
      <c r="A80"/>
      <c r="B80"/>
      <c r="R80" s="5"/>
    </row>
    <row r="81" spans="1:18" s="6" customFormat="1" ht="15" x14ac:dyDescent="0.2">
      <c r="A81"/>
      <c r="B81"/>
      <c r="R81" s="5"/>
    </row>
    <row r="82" spans="1:18" s="6" customFormat="1" ht="15" x14ac:dyDescent="0.2">
      <c r="A82"/>
      <c r="B82"/>
      <c r="R82" s="5"/>
    </row>
    <row r="83" spans="1:18" s="6" customFormat="1" ht="15" x14ac:dyDescent="0.2">
      <c r="A83"/>
      <c r="B83"/>
      <c r="R83" s="5"/>
    </row>
    <row r="84" spans="1:18" s="6" customFormat="1" ht="15" x14ac:dyDescent="0.2">
      <c r="A84"/>
      <c r="B84"/>
      <c r="R84" s="5"/>
    </row>
    <row r="85" spans="1:18" s="6" customFormat="1" ht="15" x14ac:dyDescent="0.2">
      <c r="A85"/>
      <c r="B85"/>
      <c r="R85" s="5"/>
    </row>
    <row r="86" spans="1:18" s="6" customFormat="1" ht="15" x14ac:dyDescent="0.2">
      <c r="A86"/>
      <c r="B86"/>
      <c r="R86" s="5"/>
    </row>
    <row r="87" spans="1:18" s="6" customFormat="1" ht="15" x14ac:dyDescent="0.2">
      <c r="A87"/>
      <c r="B87"/>
      <c r="N87" s="7"/>
      <c r="Q87" s="7"/>
      <c r="R87" s="5"/>
    </row>
    <row r="88" spans="1:18" ht="15" x14ac:dyDescent="0.2">
      <c r="R88" s="5"/>
    </row>
    <row r="89" spans="1:18" ht="15" x14ac:dyDescent="0.2">
      <c r="R89" s="5"/>
    </row>
    <row r="90" spans="1:18" ht="15" x14ac:dyDescent="0.2">
      <c r="R90" s="5"/>
    </row>
    <row r="91" spans="1:18" ht="15" x14ac:dyDescent="0.2">
      <c r="R91" s="5"/>
    </row>
    <row r="92" spans="1:18" ht="15" x14ac:dyDescent="0.2">
      <c r="R92" s="5"/>
    </row>
    <row r="93" spans="1:18" ht="15" x14ac:dyDescent="0.2">
      <c r="R93" s="5"/>
    </row>
    <row r="94" spans="1:18" ht="15" x14ac:dyDescent="0.2">
      <c r="R94" s="5"/>
    </row>
    <row r="95" spans="1:18" ht="15" x14ac:dyDescent="0.2">
      <c r="R95" s="5"/>
    </row>
    <row r="96" spans="1:18" ht="15" x14ac:dyDescent="0.2">
      <c r="R96" s="5"/>
    </row>
    <row r="97" spans="18:18" ht="15" x14ac:dyDescent="0.2">
      <c r="R97" s="5"/>
    </row>
    <row r="98" spans="18:18" ht="15" x14ac:dyDescent="0.2">
      <c r="R98" s="5"/>
    </row>
    <row r="99" spans="18:18" ht="15" x14ac:dyDescent="0.2">
      <c r="R99" s="5"/>
    </row>
    <row r="100" spans="18:18" ht="15" x14ac:dyDescent="0.2">
      <c r="R100" s="5"/>
    </row>
    <row r="101" spans="18:18" ht="15" x14ac:dyDescent="0.2">
      <c r="R101" s="5"/>
    </row>
    <row r="102" spans="18:18" ht="15" x14ac:dyDescent="0.2">
      <c r="R102" s="5"/>
    </row>
    <row r="103" spans="18:18" ht="15" x14ac:dyDescent="0.2">
      <c r="R103" s="5"/>
    </row>
    <row r="104" spans="18:18" ht="15" x14ac:dyDescent="0.2">
      <c r="R104" s="5"/>
    </row>
    <row r="105" spans="18:18" ht="15" x14ac:dyDescent="0.2">
      <c r="R105" s="5"/>
    </row>
    <row r="207" spans="9:9" s="6" customFormat="1" x14ac:dyDescent="0.15">
      <c r="I207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BB6D-AE23-AD45-B5BB-7473A15E10C8}">
  <sheetPr codeName="Sheet2">
    <tabColor theme="4" tint="0.59999389629810485"/>
  </sheetPr>
  <dimension ref="A1:E119"/>
  <sheetViews>
    <sheetView zoomScale="134" workbookViewId="0">
      <selection activeCell="B19" sqref="B19"/>
    </sheetView>
  </sheetViews>
  <sheetFormatPr baseColWidth="10" defaultColWidth="11.5" defaultRowHeight="13" outlineLevelRow="1" x14ac:dyDescent="0.15"/>
  <cols>
    <col min="2" max="2" width="13" bestFit="1" customWidth="1"/>
  </cols>
  <sheetData>
    <row r="1" spans="1:5" x14ac:dyDescent="0.15">
      <c r="A1" s="19" t="s">
        <v>6</v>
      </c>
      <c r="B1" s="19" t="s">
        <v>7</v>
      </c>
      <c r="C1" s="19" t="s">
        <v>8</v>
      </c>
      <c r="D1" s="19" t="s">
        <v>9</v>
      </c>
      <c r="E1" s="19" t="s">
        <v>10</v>
      </c>
    </row>
    <row r="2" spans="1:5" hidden="1" outlineLevel="1" x14ac:dyDescent="0.15">
      <c r="A2">
        <v>1</v>
      </c>
      <c r="B2" t="e">
        <f>#REF!</f>
        <v>#REF!</v>
      </c>
      <c r="C2" t="e">
        <f>'WL Low'!#REF!</f>
        <v>#REF!</v>
      </c>
      <c r="D2" t="e">
        <f>'WL Moderate'!#REF!</f>
        <v>#REF!</v>
      </c>
      <c r="E2" t="e">
        <f>'WL High'!#REF!</f>
        <v>#REF!</v>
      </c>
    </row>
    <row r="3" spans="1:5" hidden="1" outlineLevel="1" x14ac:dyDescent="0.15">
      <c r="A3">
        <f>A2+1</f>
        <v>2</v>
      </c>
      <c r="B3" t="e">
        <f>#REF!</f>
        <v>#REF!</v>
      </c>
      <c r="C3" t="e">
        <f>'WL Low'!#REF!</f>
        <v>#REF!</v>
      </c>
      <c r="D3" t="e">
        <f>'WL Moderate'!#REF!</f>
        <v>#REF!</v>
      </c>
      <c r="E3" t="e">
        <f>'WL High'!#REF!</f>
        <v>#REF!</v>
      </c>
    </row>
    <row r="4" spans="1:5" hidden="1" outlineLevel="1" x14ac:dyDescent="0.15">
      <c r="A4">
        <f t="shared" ref="A4:A18" si="0">A3+1</f>
        <v>3</v>
      </c>
      <c r="B4" t="e">
        <f>#REF!</f>
        <v>#REF!</v>
      </c>
      <c r="C4" t="e">
        <f>'WL Low'!#REF!</f>
        <v>#REF!</v>
      </c>
      <c r="D4" t="e">
        <f>'WL Moderate'!#REF!</f>
        <v>#REF!</v>
      </c>
      <c r="E4" t="e">
        <f>'WL High'!#REF!</f>
        <v>#REF!</v>
      </c>
    </row>
    <row r="5" spans="1:5" hidden="1" outlineLevel="1" x14ac:dyDescent="0.15">
      <c r="A5">
        <f t="shared" si="0"/>
        <v>4</v>
      </c>
      <c r="B5" t="e">
        <f>#REF!</f>
        <v>#REF!</v>
      </c>
      <c r="C5" t="e">
        <f>'WL Low'!#REF!</f>
        <v>#REF!</v>
      </c>
      <c r="D5" t="e">
        <f>'WL Moderate'!#REF!</f>
        <v>#REF!</v>
      </c>
      <c r="E5" t="e">
        <f>'WL High'!#REF!</f>
        <v>#REF!</v>
      </c>
    </row>
    <row r="6" spans="1:5" hidden="1" outlineLevel="1" x14ac:dyDescent="0.15">
      <c r="A6">
        <f t="shared" si="0"/>
        <v>5</v>
      </c>
      <c r="B6" t="e">
        <f>#REF!</f>
        <v>#REF!</v>
      </c>
      <c r="C6" t="e">
        <f>'WL Low'!#REF!</f>
        <v>#REF!</v>
      </c>
      <c r="D6" t="e">
        <f>'WL Moderate'!#REF!</f>
        <v>#REF!</v>
      </c>
      <c r="E6" t="e">
        <f>'WL High'!#REF!</f>
        <v>#REF!</v>
      </c>
    </row>
    <row r="7" spans="1:5" hidden="1" outlineLevel="1" x14ac:dyDescent="0.15">
      <c r="A7">
        <f t="shared" si="0"/>
        <v>6</v>
      </c>
      <c r="B7" t="e">
        <f>#REF!</f>
        <v>#REF!</v>
      </c>
      <c r="C7" t="e">
        <f>'WL Low'!#REF!</f>
        <v>#REF!</v>
      </c>
      <c r="D7" t="e">
        <f>'WL Moderate'!#REF!</f>
        <v>#REF!</v>
      </c>
      <c r="E7" t="e">
        <f>'WL High'!#REF!</f>
        <v>#REF!</v>
      </c>
    </row>
    <row r="8" spans="1:5" hidden="1" outlineLevel="1" x14ac:dyDescent="0.15">
      <c r="A8">
        <f t="shared" si="0"/>
        <v>7</v>
      </c>
      <c r="B8" t="e">
        <f>#REF!</f>
        <v>#REF!</v>
      </c>
      <c r="C8" t="e">
        <f>'WL Low'!#REF!</f>
        <v>#REF!</v>
      </c>
      <c r="D8" t="e">
        <f>'WL Moderate'!#REF!</f>
        <v>#REF!</v>
      </c>
      <c r="E8" t="e">
        <f>'WL High'!#REF!</f>
        <v>#REF!</v>
      </c>
    </row>
    <row r="9" spans="1:5" hidden="1" outlineLevel="1" x14ac:dyDescent="0.15">
      <c r="A9">
        <f t="shared" si="0"/>
        <v>8</v>
      </c>
      <c r="B9" t="e">
        <f>#REF!</f>
        <v>#REF!</v>
      </c>
      <c r="C9" t="e">
        <f>'WL Low'!#REF!</f>
        <v>#REF!</v>
      </c>
      <c r="D9" t="e">
        <f>'WL Moderate'!#REF!</f>
        <v>#REF!</v>
      </c>
      <c r="E9" t="e">
        <f>'WL High'!#REF!</f>
        <v>#REF!</v>
      </c>
    </row>
    <row r="10" spans="1:5" hidden="1" outlineLevel="1" x14ac:dyDescent="0.15">
      <c r="A10">
        <f t="shared" si="0"/>
        <v>9</v>
      </c>
      <c r="B10" t="e">
        <f>#REF!</f>
        <v>#REF!</v>
      </c>
      <c r="C10" t="e">
        <f>'WL Low'!#REF!</f>
        <v>#REF!</v>
      </c>
      <c r="D10" t="e">
        <f>'WL Moderate'!#REF!</f>
        <v>#REF!</v>
      </c>
      <c r="E10" t="e">
        <f>'WL High'!#REF!</f>
        <v>#REF!</v>
      </c>
    </row>
    <row r="11" spans="1:5" hidden="1" outlineLevel="1" x14ac:dyDescent="0.15">
      <c r="A11">
        <f t="shared" si="0"/>
        <v>10</v>
      </c>
      <c r="B11" t="e">
        <f>#REF!</f>
        <v>#REF!</v>
      </c>
      <c r="C11" t="e">
        <f>'WL Low'!#REF!</f>
        <v>#REF!</v>
      </c>
      <c r="D11" t="e">
        <f>'WL Moderate'!#REF!</f>
        <v>#REF!</v>
      </c>
      <c r="E11" t="e">
        <f>'WL High'!#REF!</f>
        <v>#REF!</v>
      </c>
    </row>
    <row r="12" spans="1:5" hidden="1" outlineLevel="1" x14ac:dyDescent="0.15">
      <c r="A12">
        <f t="shared" si="0"/>
        <v>11</v>
      </c>
      <c r="B12" t="e">
        <f>#REF!</f>
        <v>#REF!</v>
      </c>
      <c r="C12" t="e">
        <f>'WL Low'!#REF!</f>
        <v>#REF!</v>
      </c>
      <c r="D12" t="e">
        <f>'WL Moderate'!#REF!</f>
        <v>#REF!</v>
      </c>
      <c r="E12" t="e">
        <f>'WL High'!#REF!</f>
        <v>#REF!</v>
      </c>
    </row>
    <row r="13" spans="1:5" hidden="1" outlineLevel="1" x14ac:dyDescent="0.15">
      <c r="A13">
        <f t="shared" si="0"/>
        <v>12</v>
      </c>
      <c r="B13" t="e">
        <f>#REF!</f>
        <v>#REF!</v>
      </c>
      <c r="C13" t="e">
        <f>'WL Low'!#REF!</f>
        <v>#REF!</v>
      </c>
      <c r="D13" t="e">
        <f>'WL Moderate'!#REF!</f>
        <v>#REF!</v>
      </c>
      <c r="E13" t="e">
        <f>'WL High'!#REF!</f>
        <v>#REF!</v>
      </c>
    </row>
    <row r="14" spans="1:5" hidden="1" outlineLevel="1" x14ac:dyDescent="0.15">
      <c r="A14">
        <f t="shared" si="0"/>
        <v>13</v>
      </c>
      <c r="B14" t="e">
        <f>#REF!</f>
        <v>#REF!</v>
      </c>
      <c r="C14" t="e">
        <f>'WL Low'!#REF!</f>
        <v>#REF!</v>
      </c>
      <c r="D14" t="e">
        <f>'WL Moderate'!#REF!</f>
        <v>#REF!</v>
      </c>
      <c r="E14" t="e">
        <f>'WL High'!#REF!</f>
        <v>#REF!</v>
      </c>
    </row>
    <row r="15" spans="1:5" hidden="1" outlineLevel="1" x14ac:dyDescent="0.15">
      <c r="A15">
        <f t="shared" si="0"/>
        <v>14</v>
      </c>
      <c r="B15" t="e">
        <f>#REF!</f>
        <v>#REF!</v>
      </c>
      <c r="C15" t="e">
        <f>'WL Low'!#REF!</f>
        <v>#REF!</v>
      </c>
      <c r="D15" t="e">
        <f>'WL Moderate'!#REF!</f>
        <v>#REF!</v>
      </c>
      <c r="E15" t="e">
        <f>'WL High'!#REF!</f>
        <v>#REF!</v>
      </c>
    </row>
    <row r="16" spans="1:5" hidden="1" outlineLevel="1" x14ac:dyDescent="0.15">
      <c r="A16">
        <f t="shared" si="0"/>
        <v>15</v>
      </c>
      <c r="B16" t="e">
        <f>#REF!</f>
        <v>#REF!</v>
      </c>
      <c r="C16" t="e">
        <f>'WL Low'!#REF!</f>
        <v>#REF!</v>
      </c>
      <c r="D16" t="e">
        <f>'WL Moderate'!#REF!</f>
        <v>#REF!</v>
      </c>
      <c r="E16" t="e">
        <f>'WL High'!#REF!</f>
        <v>#REF!</v>
      </c>
    </row>
    <row r="17" spans="1:5" hidden="1" outlineLevel="1" x14ac:dyDescent="0.15">
      <c r="A17">
        <f t="shared" si="0"/>
        <v>16</v>
      </c>
      <c r="B17" t="e">
        <f>#REF!</f>
        <v>#REF!</v>
      </c>
      <c r="C17" t="e">
        <f>'WL Low'!#REF!</f>
        <v>#REF!</v>
      </c>
      <c r="D17" t="e">
        <f>'WL Moderate'!#REF!</f>
        <v>#REF!</v>
      </c>
      <c r="E17" t="e">
        <f>'WL High'!#REF!</f>
        <v>#REF!</v>
      </c>
    </row>
    <row r="18" spans="1:5" hidden="1" outlineLevel="1" x14ac:dyDescent="0.15">
      <c r="A18">
        <f t="shared" si="0"/>
        <v>17</v>
      </c>
      <c r="B18" t="e">
        <f>#REF!</f>
        <v>#REF!</v>
      </c>
      <c r="C18" t="e">
        <f>'WL Low'!#REF!</f>
        <v>#REF!</v>
      </c>
      <c r="D18" t="e">
        <f>'WL Moderate'!#REF!</f>
        <v>#REF!</v>
      </c>
      <c r="E18" t="e">
        <f>'WL High'!#REF!</f>
        <v>#REF!</v>
      </c>
    </row>
    <row r="19" spans="1:5" collapsed="1" x14ac:dyDescent="0.15">
      <c r="A19">
        <v>18</v>
      </c>
      <c r="B19" s="16">
        <f>'T20 VeryLow'!R21</f>
        <v>270.66090214458154</v>
      </c>
      <c r="C19" s="17">
        <f>'T20 Low'!R21</f>
        <v>279.8741470005308</v>
      </c>
      <c r="D19" s="17">
        <f>'T20 Moderate'!R21</f>
        <v>471.98491114244274</v>
      </c>
      <c r="E19" s="17">
        <f>'T20 High'!R21</f>
        <v>492.79123455573279</v>
      </c>
    </row>
    <row r="20" spans="1:5" x14ac:dyDescent="0.15">
      <c r="A20">
        <f>A19+1</f>
        <v>19</v>
      </c>
      <c r="B20" s="16">
        <f>'T20 VeryLow'!R22</f>
        <v>277.91658330052212</v>
      </c>
      <c r="C20" s="17">
        <f>'T20 Low'!R22</f>
        <v>288.23430369275047</v>
      </c>
      <c r="D20" s="17">
        <f>'T20 Moderate'!R22</f>
        <v>502.46221308889784</v>
      </c>
      <c r="E20" s="17">
        <f>'T20 High'!R22</f>
        <v>526.0247855290952</v>
      </c>
    </row>
    <row r="21" spans="1:5" x14ac:dyDescent="0.15">
      <c r="A21">
        <f t="shared" ref="A21:A84" si="1">A20+1</f>
        <v>20</v>
      </c>
      <c r="B21" s="16">
        <f>'T20 VeryLow'!R23</f>
        <v>285.40709210464212</v>
      </c>
      <c r="C21" s="17">
        <f>'T20 Low'!R23</f>
        <v>296.86581114978839</v>
      </c>
      <c r="D21" s="17">
        <f>'T20 Moderate'!R23</f>
        <v>533.76308247139832</v>
      </c>
      <c r="E21" s="17">
        <f>'T20 High'!R23</f>
        <v>560.16649588539815</v>
      </c>
    </row>
    <row r="22" spans="1:5" x14ac:dyDescent="0.15">
      <c r="A22">
        <f t="shared" si="1"/>
        <v>21</v>
      </c>
      <c r="B22" s="16">
        <f>'T20 VeryLow'!R24</f>
        <v>293.89458096794147</v>
      </c>
      <c r="C22" s="17">
        <f>'T20 Low'!R24</f>
        <v>306.51818027962275</v>
      </c>
      <c r="D22" s="17">
        <f>'T20 Moderate'!R24</f>
        <v>566.43293095535932</v>
      </c>
      <c r="E22" s="17">
        <f>'T20 High'!R24</f>
        <v>595.75869196089934</v>
      </c>
    </row>
    <row r="23" spans="1:5" x14ac:dyDescent="0.15">
      <c r="A23">
        <f t="shared" si="1"/>
        <v>22</v>
      </c>
      <c r="B23" s="16">
        <f>'T20 VeryLow'!R25</f>
        <v>303.76462621131486</v>
      </c>
      <c r="C23" s="17">
        <f>'T20 Low'!R25</f>
        <v>317.57646365984942</v>
      </c>
      <c r="D23" s="17">
        <f>'T20 Moderate'!R25</f>
        <v>600.80509926352227</v>
      </c>
      <c r="E23" s="17">
        <f>'T20 High'!R25</f>
        <v>633.1168323659391</v>
      </c>
    </row>
    <row r="24" spans="1:5" x14ac:dyDescent="0.15">
      <c r="A24">
        <f t="shared" si="1"/>
        <v>23</v>
      </c>
      <c r="B24" s="16">
        <f>'T20 VeryLow'!R26</f>
        <v>315.67408687943561</v>
      </c>
      <c r="C24" s="17">
        <f>'T20 Low'!R26</f>
        <v>330.68678329381305</v>
      </c>
      <c r="D24" s="17">
        <f>'T20 Moderate'!R26</f>
        <v>637.42349567961082</v>
      </c>
      <c r="E24" s="17">
        <f>'T20 High'!R26</f>
        <v>672.75781009449281</v>
      </c>
    </row>
    <row r="25" spans="1:5" x14ac:dyDescent="0.15">
      <c r="A25">
        <f t="shared" si="1"/>
        <v>24</v>
      </c>
      <c r="B25" s="16">
        <f>'T20 VeryLow'!R27</f>
        <v>330.20830600268283</v>
      </c>
      <c r="C25" s="17">
        <f>'T20 Low'!R27</f>
        <v>346.44148784251138</v>
      </c>
      <c r="D25" s="17">
        <f>'T20 Moderate'!R27</f>
        <v>677.00440018517247</v>
      </c>
      <c r="E25" s="17">
        <f>'T20 High'!R27</f>
        <v>715.42082526875288</v>
      </c>
    </row>
    <row r="26" spans="1:5" x14ac:dyDescent="0.15">
      <c r="A26">
        <f t="shared" si="1"/>
        <v>25</v>
      </c>
      <c r="B26" s="16">
        <f>'T20 VeryLow'!R28</f>
        <v>348.30177355058237</v>
      </c>
      <c r="C26" s="17">
        <f>'T20 Low'!R28</f>
        <v>365.7891358764806</v>
      </c>
      <c r="D26" s="17">
        <f>'T20 Moderate'!R28</f>
        <v>720.89374777154831</v>
      </c>
      <c r="E26" s="17">
        <f>'T20 High'!R28</f>
        <v>762.48817116562452</v>
      </c>
    </row>
    <row r="27" spans="1:5" x14ac:dyDescent="0.15">
      <c r="A27">
        <f t="shared" si="1"/>
        <v>26</v>
      </c>
      <c r="B27" s="16">
        <f>'T20 VeryLow'!R29</f>
        <v>370.25016598038411</v>
      </c>
      <c r="C27" s="17">
        <f>'T20 Low'!R29</f>
        <v>389.03230464481976</v>
      </c>
      <c r="D27" s="17">
        <f>'T20 Moderate'!R29</f>
        <v>769.5550783299235</v>
      </c>
      <c r="E27" s="17">
        <f>'T20 High'!R29</f>
        <v>814.44370137415831</v>
      </c>
    </row>
    <row r="28" spans="1:5" x14ac:dyDescent="0.15">
      <c r="A28">
        <f t="shared" si="1"/>
        <v>27</v>
      </c>
      <c r="B28" s="16">
        <f>'T20 VeryLow'!R30</f>
        <v>396.12233351450777</v>
      </c>
      <c r="C28" s="17">
        <f>'T20 Low'!R30</f>
        <v>416.23459763461182</v>
      </c>
      <c r="D28" s="17">
        <f>'T20 Moderate'!R30</f>
        <v>822.96160549538081</v>
      </c>
      <c r="E28" s="17">
        <f>'T20 High'!R30</f>
        <v>871.25105363712578</v>
      </c>
    </row>
    <row r="29" spans="1:5" x14ac:dyDescent="0.15">
      <c r="A29">
        <f t="shared" si="1"/>
        <v>28</v>
      </c>
      <c r="B29" s="16">
        <f>'T20 VeryLow'!R31</f>
        <v>425.18647878188568</v>
      </c>
      <c r="C29" s="17">
        <f>'T20 Low'!R31</f>
        <v>446.7919969673847</v>
      </c>
      <c r="D29" s="17">
        <f>'T20 Moderate'!R31</f>
        <v>882.94475951706556</v>
      </c>
      <c r="E29" s="17">
        <f>'T20 High'!R31</f>
        <v>935.04754643801266</v>
      </c>
    </row>
    <row r="30" spans="1:5" x14ac:dyDescent="0.15">
      <c r="A30">
        <f t="shared" si="1"/>
        <v>29</v>
      </c>
      <c r="B30" s="16">
        <f>'T20 VeryLow'!R32</f>
        <v>457.88132654127429</v>
      </c>
      <c r="C30" s="17">
        <f>'T20 Low'!R32</f>
        <v>481.16510798102513</v>
      </c>
      <c r="D30" s="17">
        <f>'T20 Moderate'!R32</f>
        <v>950.40404492220148</v>
      </c>
      <c r="E30" s="17">
        <f>'T20 High'!R32</f>
        <v>1006.7868910296108</v>
      </c>
    </row>
    <row r="31" spans="1:5" x14ac:dyDescent="0.15">
      <c r="A31">
        <f t="shared" si="1"/>
        <v>30</v>
      </c>
      <c r="B31" s="16">
        <f>'T20 VeryLow'!R33</f>
        <v>494.49838228424375</v>
      </c>
      <c r="C31" s="17">
        <f>'T20 Low'!R33</f>
        <v>519.65657271318548</v>
      </c>
      <c r="D31" s="17">
        <f>'T20 Moderate'!R33</f>
        <v>1025.9299267919314</v>
      </c>
      <c r="E31" s="17">
        <f>'T20 High'!R33</f>
        <v>1087.0840947495744</v>
      </c>
    </row>
    <row r="32" spans="1:5" x14ac:dyDescent="0.15">
      <c r="A32">
        <f t="shared" si="1"/>
        <v>31</v>
      </c>
      <c r="B32" s="16">
        <f>'T20 VeryLow'!R34</f>
        <v>536.09125111183926</v>
      </c>
      <c r="C32" s="17">
        <f>'T20 Low'!R34</f>
        <v>562.58843317971014</v>
      </c>
      <c r="D32" s="17">
        <f>'T20 Moderate'!R34</f>
        <v>1110.1498379681248</v>
      </c>
      <c r="E32" s="17">
        <f>'T20 High'!R34</f>
        <v>1176.6386673662589</v>
      </c>
    </row>
    <row r="33" spans="1:5" x14ac:dyDescent="0.15">
      <c r="A33">
        <f t="shared" si="1"/>
        <v>32</v>
      </c>
      <c r="B33" s="16">
        <f>'T20 VeryLow'!R35</f>
        <v>580.52442218452632</v>
      </c>
      <c r="C33" s="17">
        <f>'T20 Low'!R35</f>
        <v>610.07430817141437</v>
      </c>
      <c r="D33" s="17">
        <f>'T20 Moderate'!R35</f>
        <v>1203.2791647809017</v>
      </c>
      <c r="E33" s="17">
        <f>'T20 High'!R35</f>
        <v>1275.6534870482985</v>
      </c>
    </row>
    <row r="34" spans="1:5" x14ac:dyDescent="0.15">
      <c r="A34">
        <f t="shared" si="1"/>
        <v>33</v>
      </c>
      <c r="B34" s="16">
        <f>'T20 VeryLow'!R36</f>
        <v>630.56370260257495</v>
      </c>
      <c r="C34" s="17">
        <f>'T20 Low'!R36</f>
        <v>662.666236214278</v>
      </c>
      <c r="D34" s="17">
        <f>'T20 Moderate'!R36</f>
        <v>1306.3908674495096</v>
      </c>
      <c r="E34" s="17">
        <f>'T20 High'!R36</f>
        <v>1385.278470854643</v>
      </c>
    </row>
    <row r="35" spans="1:5" x14ac:dyDescent="0.15">
      <c r="A35">
        <f t="shared" si="1"/>
        <v>34</v>
      </c>
      <c r="B35" s="16">
        <f>'T20 VeryLow'!R37</f>
        <v>686.2476430016842</v>
      </c>
      <c r="C35" s="17">
        <f>'T20 Low'!R37</f>
        <v>721.18962034822619</v>
      </c>
      <c r="D35" s="17">
        <f>'T20 Moderate'!R37</f>
        <v>1421.0923836911459</v>
      </c>
      <c r="E35" s="17">
        <f>'T20 High'!R37</f>
        <v>1507.2171961425634</v>
      </c>
    </row>
    <row r="36" spans="1:5" x14ac:dyDescent="0.15">
      <c r="A36">
        <f t="shared" si="1"/>
        <v>35</v>
      </c>
      <c r="B36" s="16">
        <f>'T20 VeryLow'!R38</f>
        <v>748.0219836260685</v>
      </c>
      <c r="C36" s="17">
        <f>'T20 Low'!R38</f>
        <v>786.11144533653032</v>
      </c>
      <c r="D36" s="17">
        <f>'T20 Moderate'!R38</f>
        <v>1548.2823635464108</v>
      </c>
      <c r="E36" s="17">
        <f>'T20 High'!R38</f>
        <v>1642.4188307994216</v>
      </c>
    </row>
    <row r="37" spans="1:5" x14ac:dyDescent="0.15">
      <c r="A37">
        <f t="shared" si="1"/>
        <v>36</v>
      </c>
      <c r="B37" s="16">
        <f>'T20 VeryLow'!R39</f>
        <v>816.78269915392468</v>
      </c>
      <c r="C37" s="17">
        <f>'T20 Low'!R39</f>
        <v>858.37437472465467</v>
      </c>
      <c r="D37" s="17">
        <f>'T20 Moderate'!R39</f>
        <v>1689.7897983845135</v>
      </c>
      <c r="E37" s="17">
        <f>'T20 High'!R39</f>
        <v>1792.829242901066</v>
      </c>
    </row>
    <row r="38" spans="1:5" x14ac:dyDescent="0.15">
      <c r="A38">
        <f t="shared" si="1"/>
        <v>37</v>
      </c>
      <c r="B38" s="16">
        <f>'T20 VeryLow'!R40</f>
        <v>893.33526191480757</v>
      </c>
      <c r="C38" s="17">
        <f>'T20 Low'!R40</f>
        <v>938.82458258201063</v>
      </c>
      <c r="D38" s="17">
        <f>'T20 Moderate'!R40</f>
        <v>1847.2443694828937</v>
      </c>
      <c r="E38" s="17">
        <f>'T20 High'!R40</f>
        <v>1960.1776913258495</v>
      </c>
    </row>
    <row r="39" spans="1:5" x14ac:dyDescent="0.15">
      <c r="A39">
        <f t="shared" si="1"/>
        <v>38</v>
      </c>
      <c r="B39" s="16">
        <f>'T20 VeryLow'!R41</f>
        <v>977.68718130884781</v>
      </c>
      <c r="C39" s="17">
        <f>'T20 Low'!R41</f>
        <v>1027.4650650010742</v>
      </c>
      <c r="D39" s="17">
        <f>'T20 Moderate'!R41</f>
        <v>2020.6173748677704</v>
      </c>
      <c r="E39" s="17">
        <f>'T20 High'!R41</f>
        <v>2144.4166999473869</v>
      </c>
    </row>
    <row r="40" spans="1:5" x14ac:dyDescent="0.15">
      <c r="A40">
        <f t="shared" si="1"/>
        <v>39</v>
      </c>
      <c r="B40" s="16">
        <f>'T20 VeryLow'!R42</f>
        <v>1070.2410047894543</v>
      </c>
      <c r="C40" s="17">
        <f>'T20 Low'!R42</f>
        <v>1124.7206118771173</v>
      </c>
      <c r="D40" s="17">
        <f>'T20 Moderate'!R42</f>
        <v>2210.7059000863924</v>
      </c>
      <c r="E40" s="17">
        <f>'T20 High'!R42</f>
        <v>2346.3965450947067</v>
      </c>
    </row>
    <row r="41" spans="1:5" x14ac:dyDescent="0.15">
      <c r="A41">
        <f t="shared" si="1"/>
        <v>40</v>
      </c>
      <c r="B41" s="16">
        <f>'T20 VeryLow'!R43</f>
        <v>1171.983228870824</v>
      </c>
      <c r="C41" s="17">
        <f>'T20 Low'!R43</f>
        <v>1231.6279521257254</v>
      </c>
      <c r="D41" s="17">
        <f>'T20 Moderate'!R43</f>
        <v>2419.5019581913334</v>
      </c>
      <c r="E41" s="17">
        <f>'T20 High'!R43</f>
        <v>2568.2322684473193</v>
      </c>
    </row>
    <row r="42" spans="1:5" x14ac:dyDescent="0.15">
      <c r="A42">
        <f t="shared" si="1"/>
        <v>41</v>
      </c>
      <c r="B42" s="16">
        <f>'T20 VeryLow'!R44</f>
        <v>1284.7549985467588</v>
      </c>
      <c r="C42" s="17">
        <f>'T20 Low'!R44</f>
        <v>1350.12960485434</v>
      </c>
      <c r="D42" s="17">
        <f>'T20 Moderate'!R44</f>
        <v>2650.7354381575119</v>
      </c>
      <c r="E42" s="17">
        <f>'T20 High'!R44</f>
        <v>2813.9974202932931</v>
      </c>
    </row>
    <row r="43" spans="1:5" x14ac:dyDescent="0.15">
      <c r="A43">
        <f t="shared" si="1"/>
        <v>42</v>
      </c>
      <c r="B43" s="16">
        <f>'T20 VeryLow'!R45</f>
        <v>1409.1964896298573</v>
      </c>
      <c r="C43" s="17">
        <f>'T20 Low'!R45</f>
        <v>1480.8849133658516</v>
      </c>
      <c r="D43" s="17">
        <f>'T20 Moderate'!R45</f>
        <v>2905.6211138014387</v>
      </c>
      <c r="E43" s="17">
        <f>'T20 High'!R45</f>
        <v>3084.8593895357794</v>
      </c>
    </row>
    <row r="44" spans="1:5" x14ac:dyDescent="0.15">
      <c r="A44">
        <f t="shared" si="1"/>
        <v>43</v>
      </c>
      <c r="B44" s="16">
        <f>'T20 VeryLow'!R46</f>
        <v>1545.7483542233608</v>
      </c>
      <c r="C44" s="17">
        <f>'T20 Low'!R46</f>
        <v>1624.3429918982076</v>
      </c>
      <c r="D44" s="17">
        <f>'T20 Moderate'!R46</f>
        <v>3185.0101262762046</v>
      </c>
      <c r="E44" s="17">
        <f>'T20 High'!R46</f>
        <v>3381.6732811117372</v>
      </c>
    </row>
    <row r="45" spans="1:5" x14ac:dyDescent="0.15">
      <c r="A45">
        <f t="shared" si="1"/>
        <v>44</v>
      </c>
      <c r="B45" s="16">
        <f>'T20 VeryLow'!R47</f>
        <v>1695.4130840097055</v>
      </c>
      <c r="C45" s="17">
        <f>'T20 Low'!R47</f>
        <v>1781.5674668113409</v>
      </c>
      <c r="D45" s="17">
        <f>'T20 Moderate'!R47</f>
        <v>3490.9012168903491</v>
      </c>
      <c r="E45" s="17">
        <f>'T20 High'!R47</f>
        <v>3706.5913250346157</v>
      </c>
    </row>
    <row r="46" spans="1:5" x14ac:dyDescent="0.15">
      <c r="A46">
        <f t="shared" si="1"/>
        <v>45</v>
      </c>
      <c r="B46" s="16">
        <f>'T20 VeryLow'!R48</f>
        <v>1859.1528153839754</v>
      </c>
      <c r="C46" s="17">
        <f>'T20 Low'!R48</f>
        <v>1953.5608205535184</v>
      </c>
      <c r="D46" s="17">
        <f>'T20 Moderate'!R48</f>
        <v>3825.180811905087</v>
      </c>
      <c r="E46" s="17">
        <f>'T20 High'!R48</f>
        <v>4061.5865523498155</v>
      </c>
    </row>
    <row r="47" spans="1:5" x14ac:dyDescent="0.15">
      <c r="A47">
        <f t="shared" si="1"/>
        <v>46</v>
      </c>
      <c r="B47" s="16">
        <f>'T20 VeryLow'!R49</f>
        <v>2038.4909412582479</v>
      </c>
      <c r="C47" s="17">
        <f>'T20 Low'!R49</f>
        <v>2141.9263890312873</v>
      </c>
      <c r="D47" s="17">
        <f>'T20 Moderate'!R49</f>
        <v>4190.8702870913357</v>
      </c>
      <c r="E47" s="17">
        <f>'T20 High'!R49</f>
        <v>4449.8709261933363</v>
      </c>
    </row>
    <row r="48" spans="1:5" x14ac:dyDescent="0.15">
      <c r="A48">
        <f t="shared" si="1"/>
        <v>47</v>
      </c>
      <c r="B48" s="16">
        <f>'T20 VeryLow'!R50</f>
        <v>2237.5663518973447</v>
      </c>
      <c r="C48" s="17">
        <f>'T20 Low'!R50</f>
        <v>2350.7928999961964</v>
      </c>
      <c r="D48" s="17">
        <f>'T20 Moderate'!R50</f>
        <v>4591.2131067064311</v>
      </c>
      <c r="E48" s="17">
        <f>'T20 High'!R50</f>
        <v>4874.5608087684232</v>
      </c>
    </row>
    <row r="49" spans="1:5" x14ac:dyDescent="0.15">
      <c r="A49">
        <f t="shared" si="1"/>
        <v>48</v>
      </c>
      <c r="B49" s="16">
        <f>'T20 VeryLow'!R51</f>
        <v>2457.8213689370996</v>
      </c>
      <c r="C49" s="17">
        <f>'T20 Low'!R51</f>
        <v>2581.5779786358398</v>
      </c>
      <c r="D49" s="17">
        <f>'T20 Moderate'!R51</f>
        <v>5027.6427575604794</v>
      </c>
      <c r="E49" s="17">
        <f>'T20 High'!R51</f>
        <v>5337.076968707398</v>
      </c>
    </row>
    <row r="50" spans="1:5" x14ac:dyDescent="0.15">
      <c r="A50">
        <f t="shared" si="1"/>
        <v>49</v>
      </c>
      <c r="B50" s="16">
        <f>'T20 VeryLow'!R52</f>
        <v>2700.6339494786862</v>
      </c>
      <c r="C50" s="17">
        <f>'T20 Low'!R52</f>
        <v>2835.6623473566401</v>
      </c>
      <c r="D50" s="17">
        <f>'T20 Moderate'!R52</f>
        <v>5501.5486438066127</v>
      </c>
      <c r="E50" s="17">
        <f>'T20 High'!R52</f>
        <v>5838.8051730455318</v>
      </c>
    </row>
    <row r="51" spans="1:5" x14ac:dyDescent="0.15">
      <c r="A51">
        <f t="shared" si="1"/>
        <v>50</v>
      </c>
      <c r="B51" s="16">
        <f>'T20 VeryLow'!R53</f>
        <v>2969.0651729352981</v>
      </c>
      <c r="C51" s="17">
        <f>'T20 Low'!R53</f>
        <v>3116.1925038292402</v>
      </c>
      <c r="D51" s="17">
        <f>'T20 Moderate'!R53</f>
        <v>6017.468642999178</v>
      </c>
      <c r="E51" s="17">
        <f>'T20 High'!R53</f>
        <v>6384.4855009129342</v>
      </c>
    </row>
    <row r="52" spans="1:5" x14ac:dyDescent="0.15">
      <c r="A52">
        <f t="shared" si="1"/>
        <v>51</v>
      </c>
      <c r="B52" s="16">
        <f>'T20 VeryLow'!R54</f>
        <v>3266.4295447289232</v>
      </c>
      <c r="C52" s="17">
        <f>'T20 Low'!R54</f>
        <v>3426.5567084456643</v>
      </c>
      <c r="D52" s="17">
        <f>'T20 Moderate'!R54</f>
        <v>6580.0808158513855</v>
      </c>
      <c r="E52" s="17">
        <f>'T20 High'!R54</f>
        <v>6979.1484961074493</v>
      </c>
    </row>
    <row r="53" spans="1:5" x14ac:dyDescent="0.15">
      <c r="A53">
        <f t="shared" si="1"/>
        <v>52</v>
      </c>
      <c r="B53" s="16">
        <f>'T20 VeryLow'!R55</f>
        <v>3597.0656599847039</v>
      </c>
      <c r="C53" s="17">
        <f>'T20 Low'!R55</f>
        <v>3774.1368211176573</v>
      </c>
      <c r="D53" s="17">
        <f>'T20 Moderate'!R55</f>
        <v>7195.6828030427996</v>
      </c>
      <c r="E53" s="17">
        <f>'T20 High'!R55</f>
        <v>7629.1620169512935</v>
      </c>
    </row>
    <row r="54" spans="1:5" x14ac:dyDescent="0.15">
      <c r="A54">
        <f t="shared" si="1"/>
        <v>53</v>
      </c>
      <c r="B54" s="16">
        <f>'T20 VeryLow'!R56</f>
        <v>3965.5324638311913</v>
      </c>
      <c r="C54" s="17">
        <f>'T20 Low'!R56</f>
        <v>4154.7786978643844</v>
      </c>
      <c r="D54" s="17">
        <f>'T20 Moderate'!R56</f>
        <v>7870.3575100525695</v>
      </c>
      <c r="E54" s="17">
        <f>'T20 High'!R56</f>
        <v>8340.7962382621117</v>
      </c>
    </row>
    <row r="55" spans="1:5" x14ac:dyDescent="0.15">
      <c r="A55">
        <f t="shared" si="1"/>
        <v>54</v>
      </c>
      <c r="B55" s="16">
        <f>'T20 VeryLow'!R57</f>
        <v>4377.1340437042809</v>
      </c>
      <c r="C55" s="17">
        <f>'T20 Low'!R57</f>
        <v>4582.6951750552653</v>
      </c>
      <c r="D55" s="17">
        <f>'T20 Moderate'!R57</f>
        <v>8610.9904192119411</v>
      </c>
      <c r="E55" s="17">
        <f>'T20 High'!R57</f>
        <v>9121.1283708597766</v>
      </c>
    </row>
    <row r="56" spans="1:5" x14ac:dyDescent="0.15">
      <c r="A56">
        <f t="shared" si="1"/>
        <v>55</v>
      </c>
      <c r="B56" s="16">
        <f>'T20 VeryLow'!R58</f>
        <v>4839.6164322155601</v>
      </c>
      <c r="C56" s="17">
        <f>'T20 Low'!R58</f>
        <v>5070.3280352741112</v>
      </c>
      <c r="D56" s="17">
        <f>'T20 Moderate'!R58</f>
        <v>9428.1878434018145</v>
      </c>
      <c r="E56" s="17">
        <f>'T20 High'!R58</f>
        <v>9981.1378341180134</v>
      </c>
    </row>
    <row r="57" spans="1:5" x14ac:dyDescent="0.15">
      <c r="A57">
        <f t="shared" si="1"/>
        <v>56</v>
      </c>
      <c r="B57" s="16">
        <f>'T20 VeryLow'!R59</f>
        <v>5360.2408248247502</v>
      </c>
      <c r="C57" s="17">
        <f>'T20 Low'!R59</f>
        <v>5602.7002435185941</v>
      </c>
      <c r="D57" s="17">
        <f>'T20 Moderate'!R59</f>
        <v>10330.727529987984</v>
      </c>
      <c r="E57" s="17">
        <f>'T20 High'!R59</f>
        <v>10929.738876147436</v>
      </c>
    </row>
    <row r="58" spans="1:5" x14ac:dyDescent="0.15">
      <c r="A58">
        <f t="shared" si="1"/>
        <v>57</v>
      </c>
      <c r="B58" s="16">
        <f>'T20 VeryLow'!R60</f>
        <v>5947.0407199105857</v>
      </c>
      <c r="C58" s="17">
        <f>'T20 Low'!R60</f>
        <v>6210.2882948165652</v>
      </c>
      <c r="D58" s="17">
        <f>'T20 Moderate'!R60</f>
        <v>11327.84781953769</v>
      </c>
      <c r="E58" s="17">
        <f>'T20 High'!R60</f>
        <v>11976.290877179666</v>
      </c>
    </row>
    <row r="59" spans="1:5" x14ac:dyDescent="0.15">
      <c r="A59">
        <f t="shared" si="1"/>
        <v>58</v>
      </c>
      <c r="B59" s="16">
        <f>'T20 VeryLow'!R61</f>
        <v>6610.7527197562013</v>
      </c>
      <c r="C59" s="17">
        <f>'T20 Low'!R61</f>
        <v>6896.5587244172211</v>
      </c>
      <c r="D59" s="17">
        <f>'T20 Moderate'!R61</f>
        <v>12432.934853749193</v>
      </c>
      <c r="E59" s="17">
        <f>'T20 High'!R61</f>
        <v>13134.462442865826</v>
      </c>
    </row>
    <row r="60" spans="1:5" x14ac:dyDescent="0.15">
      <c r="A60">
        <f t="shared" si="1"/>
        <v>59</v>
      </c>
      <c r="B60" s="16">
        <f>'T20 VeryLow'!R62</f>
        <v>7360.935367235219</v>
      </c>
      <c r="C60" s="17">
        <f>'T20 Low'!R62</f>
        <v>7671.1302259852182</v>
      </c>
      <c r="D60" s="17">
        <f>'T20 Moderate'!R62</f>
        <v>13656.411752349399</v>
      </c>
      <c r="E60" s="17">
        <f>'T20 High'!R62</f>
        <v>14414.674516394572</v>
      </c>
    </row>
    <row r="61" spans="1:5" x14ac:dyDescent="0.15">
      <c r="A61">
        <f t="shared" si="1"/>
        <v>60</v>
      </c>
      <c r="B61" s="16">
        <f>'T20 VeryLow'!R63</f>
        <v>8207.0589302420267</v>
      </c>
      <c r="C61" s="17">
        <f>'T20 Low'!R63</f>
        <v>8543.4993236548344</v>
      </c>
      <c r="D61" s="17">
        <f>'T20 Moderate'!R63</f>
        <v>15007.442164814396</v>
      </c>
      <c r="E61" s="17">
        <f>'T20 High'!R63</f>
        <v>15826.078721433178</v>
      </c>
    </row>
    <row r="62" spans="1:5" x14ac:dyDescent="0.15">
      <c r="A62">
        <f t="shared" si="1"/>
        <v>61</v>
      </c>
      <c r="B62" s="16">
        <f>'T20 VeryLow'!R64</f>
        <v>9155.7416415913449</v>
      </c>
      <c r="C62" s="17">
        <f>'T20 Low'!R64</f>
        <v>9520.1333460942624</v>
      </c>
      <c r="D62" s="17">
        <f>'T20 Moderate'!R64</f>
        <v>16488.590626517369</v>
      </c>
      <c r="E62" s="17">
        <f>'T20 High'!R64</f>
        <v>17371.886816589034</v>
      </c>
    </row>
    <row r="63" spans="1:5" x14ac:dyDescent="0.15">
      <c r="A63">
        <f t="shared" si="1"/>
        <v>62</v>
      </c>
      <c r="B63" s="16">
        <f>'T20 VeryLow'!R65</f>
        <v>10216.997202465027</v>
      </c>
      <c r="C63" s="17">
        <f>'T20 Low'!R65</f>
        <v>10611.018657569357</v>
      </c>
      <c r="D63" s="17">
        <f>'T20 Moderate'!R65</f>
        <v>18108.363774224028</v>
      </c>
      <c r="E63" s="17">
        <f>'T20 High'!R65</f>
        <v>19055.381819410617</v>
      </c>
    </row>
    <row r="64" spans="1:5" x14ac:dyDescent="0.15">
      <c r="A64">
        <f t="shared" si="1"/>
        <v>63</v>
      </c>
      <c r="B64" s="16">
        <f>'T20 VeryLow'!R66</f>
        <v>11405.61703940975</v>
      </c>
      <c r="C64" s="17">
        <f>'T20 Low'!R66</f>
        <v>11831.059801573865</v>
      </c>
      <c r="D64" s="17">
        <f>'T20 Moderate'!R66</f>
        <v>19882.79153572064</v>
      </c>
      <c r="E64" s="17">
        <f>'T20 High'!R66</f>
        <v>20898.190000749139</v>
      </c>
    </row>
    <row r="65" spans="1:5" x14ac:dyDescent="0.15">
      <c r="A65">
        <f t="shared" si="1"/>
        <v>64</v>
      </c>
      <c r="B65" s="16">
        <f>'T20 VeryLow'!R67</f>
        <v>12734.910288068941</v>
      </c>
      <c r="C65" s="17">
        <f>'T20 Low'!R67</f>
        <v>13193.50095315758</v>
      </c>
      <c r="D65" s="17">
        <f>'T20 Moderate'!R67</f>
        <v>21822.66971034569</v>
      </c>
      <c r="E65" s="17">
        <f>'T20 High'!R67</f>
        <v>22908.852773903847</v>
      </c>
    </row>
    <row r="66" spans="1:5" x14ac:dyDescent="0.15">
      <c r="A66">
        <f t="shared" si="1"/>
        <v>65</v>
      </c>
      <c r="B66" s="16">
        <f>'T20 VeryLow'!R68</f>
        <v>14220.533343277257</v>
      </c>
      <c r="C66" s="17">
        <f>'T20 Low'!R68</f>
        <v>14752.41154559433</v>
      </c>
      <c r="D66" s="17">
        <f>'T20 Moderate'!R68</f>
        <v>23941.753838050652</v>
      </c>
      <c r="E66" s="17">
        <f>'T20 High'!R68</f>
        <v>25100.831603454633</v>
      </c>
    </row>
    <row r="67" spans="1:5" hidden="1" outlineLevel="1" x14ac:dyDescent="0.15">
      <c r="A67">
        <f t="shared" si="1"/>
        <v>66</v>
      </c>
      <c r="B67" s="16">
        <f>'T20 VeryLow'!R69</f>
        <v>0</v>
      </c>
      <c r="C67" s="17">
        <f>'T20 Low'!R69</f>
        <v>0</v>
      </c>
      <c r="D67" s="17">
        <f>'T20 Moderate'!R69</f>
        <v>0</v>
      </c>
      <c r="E67" s="17">
        <f>'T20 High'!R69</f>
        <v>0</v>
      </c>
    </row>
    <row r="68" spans="1:5" hidden="1" outlineLevel="1" x14ac:dyDescent="0.15">
      <c r="A68">
        <f t="shared" si="1"/>
        <v>67</v>
      </c>
      <c r="B68" s="16">
        <f>'T20 VeryLow'!R70</f>
        <v>0</v>
      </c>
      <c r="C68" s="17">
        <f>'T20 Low'!R70</f>
        <v>0</v>
      </c>
      <c r="D68" s="17">
        <f>'T20 Moderate'!R70</f>
        <v>0</v>
      </c>
      <c r="E68" s="17">
        <f>'T20 High'!R70</f>
        <v>0</v>
      </c>
    </row>
    <row r="69" spans="1:5" hidden="1" outlineLevel="1" x14ac:dyDescent="0.15">
      <c r="A69">
        <f t="shared" si="1"/>
        <v>68</v>
      </c>
      <c r="B69" s="16">
        <f>'T20 VeryLow'!R71</f>
        <v>0</v>
      </c>
      <c r="C69" s="17">
        <f>'T20 Low'!R71</f>
        <v>0</v>
      </c>
      <c r="D69" s="17">
        <f>'T20 Moderate'!R71</f>
        <v>0</v>
      </c>
      <c r="E69" s="17">
        <f>'T20 High'!R71</f>
        <v>0</v>
      </c>
    </row>
    <row r="70" spans="1:5" hidden="1" outlineLevel="1" x14ac:dyDescent="0.15">
      <c r="A70">
        <f t="shared" si="1"/>
        <v>69</v>
      </c>
      <c r="B70" s="16">
        <f>'T20 VeryLow'!R72</f>
        <v>0</v>
      </c>
      <c r="C70" s="17">
        <f>'T20 Low'!R72</f>
        <v>0</v>
      </c>
      <c r="D70" s="17">
        <f>'T20 Moderate'!R72</f>
        <v>0</v>
      </c>
      <c r="E70" s="17">
        <f>'T20 High'!R72</f>
        <v>0</v>
      </c>
    </row>
    <row r="71" spans="1:5" hidden="1" outlineLevel="1" x14ac:dyDescent="0.15">
      <c r="A71">
        <f t="shared" si="1"/>
        <v>70</v>
      </c>
      <c r="B71" s="16">
        <f>'T20 VeryLow'!R73</f>
        <v>0</v>
      </c>
      <c r="C71" s="17">
        <f>'T20 Low'!R73</f>
        <v>0</v>
      </c>
      <c r="D71" s="17">
        <f>'T20 Moderate'!R73</f>
        <v>0</v>
      </c>
      <c r="E71" s="17">
        <f>'T20 High'!R73</f>
        <v>0</v>
      </c>
    </row>
    <row r="72" spans="1:5" hidden="1" outlineLevel="1" x14ac:dyDescent="0.15">
      <c r="A72">
        <f t="shared" si="1"/>
        <v>71</v>
      </c>
      <c r="B72" s="16">
        <f>'T20 VeryLow'!R74</f>
        <v>0</v>
      </c>
      <c r="C72" s="17">
        <f>'T20 Low'!R74</f>
        <v>0</v>
      </c>
      <c r="D72" s="17">
        <f>'T20 Moderate'!R74</f>
        <v>0</v>
      </c>
      <c r="E72" s="17">
        <f>'T20 High'!R74</f>
        <v>0</v>
      </c>
    </row>
    <row r="73" spans="1:5" hidden="1" outlineLevel="1" x14ac:dyDescent="0.15">
      <c r="A73">
        <f t="shared" si="1"/>
        <v>72</v>
      </c>
      <c r="B73" s="16">
        <f>'T20 VeryLow'!R75</f>
        <v>0</v>
      </c>
      <c r="C73" s="17">
        <f>'T20 Low'!R75</f>
        <v>0</v>
      </c>
      <c r="D73" s="17">
        <f>'T20 Moderate'!R75</f>
        <v>0</v>
      </c>
      <c r="E73" s="17">
        <f>'T20 High'!R75</f>
        <v>0</v>
      </c>
    </row>
    <row r="74" spans="1:5" hidden="1" outlineLevel="1" x14ac:dyDescent="0.15">
      <c r="A74">
        <f t="shared" si="1"/>
        <v>73</v>
      </c>
      <c r="B74" s="16">
        <f>'T20 VeryLow'!R76</f>
        <v>0</v>
      </c>
      <c r="C74" s="17">
        <f>'T20 Low'!R76</f>
        <v>0</v>
      </c>
      <c r="D74" s="17">
        <f>'T20 Moderate'!R76</f>
        <v>0</v>
      </c>
      <c r="E74" s="17">
        <f>'T20 High'!R76</f>
        <v>0</v>
      </c>
    </row>
    <row r="75" spans="1:5" hidden="1" outlineLevel="1" x14ac:dyDescent="0.15">
      <c r="A75">
        <f t="shared" si="1"/>
        <v>74</v>
      </c>
      <c r="B75" s="16">
        <f>'T20 VeryLow'!R77</f>
        <v>0</v>
      </c>
      <c r="C75" s="17">
        <f>'T20 Low'!R77</f>
        <v>0</v>
      </c>
      <c r="D75" s="17">
        <f>'T20 Moderate'!R77</f>
        <v>0</v>
      </c>
      <c r="E75" s="17">
        <f>'T20 High'!R77</f>
        <v>0</v>
      </c>
    </row>
    <row r="76" spans="1:5" hidden="1" outlineLevel="1" x14ac:dyDescent="0.15">
      <c r="A76">
        <f t="shared" si="1"/>
        <v>75</v>
      </c>
      <c r="B76" s="16">
        <f>'T20 VeryLow'!R78</f>
        <v>0</v>
      </c>
      <c r="C76" s="17">
        <f>'T20 Low'!R78</f>
        <v>0</v>
      </c>
      <c r="D76" s="17">
        <f>'T20 Moderate'!R78</f>
        <v>0</v>
      </c>
      <c r="E76" s="17">
        <f>'T20 High'!R78</f>
        <v>0</v>
      </c>
    </row>
    <row r="77" spans="1:5" hidden="1" outlineLevel="1" x14ac:dyDescent="0.15">
      <c r="A77">
        <f t="shared" si="1"/>
        <v>76</v>
      </c>
      <c r="B77" s="16">
        <f>'T20 VeryLow'!R79</f>
        <v>0</v>
      </c>
      <c r="C77" s="17">
        <f>'T20 Low'!R79</f>
        <v>0</v>
      </c>
      <c r="D77" s="17">
        <f>'T20 Moderate'!R79</f>
        <v>0</v>
      </c>
      <c r="E77" s="17">
        <f>'T20 High'!R79</f>
        <v>0</v>
      </c>
    </row>
    <row r="78" spans="1:5" hidden="1" outlineLevel="1" x14ac:dyDescent="0.15">
      <c r="A78">
        <f t="shared" si="1"/>
        <v>77</v>
      </c>
      <c r="B78" s="16">
        <f>'T20 VeryLow'!R80</f>
        <v>0</v>
      </c>
      <c r="C78" s="17">
        <f>'T20 Low'!R80</f>
        <v>0</v>
      </c>
      <c r="D78" s="17">
        <f>'T20 Moderate'!R80</f>
        <v>0</v>
      </c>
      <c r="E78" s="17">
        <f>'T20 High'!R80</f>
        <v>0</v>
      </c>
    </row>
    <row r="79" spans="1:5" hidden="1" outlineLevel="1" x14ac:dyDescent="0.15">
      <c r="A79">
        <f t="shared" si="1"/>
        <v>78</v>
      </c>
      <c r="B79" s="16">
        <f>'T20 VeryLow'!R81</f>
        <v>0</v>
      </c>
      <c r="C79" s="17">
        <f>'T20 Low'!R81</f>
        <v>0</v>
      </c>
      <c r="D79" s="17">
        <f>'T20 Moderate'!R81</f>
        <v>0</v>
      </c>
      <c r="E79" s="17">
        <f>'T20 High'!R81</f>
        <v>0</v>
      </c>
    </row>
    <row r="80" spans="1:5" hidden="1" outlineLevel="1" x14ac:dyDescent="0.15">
      <c r="A80">
        <f t="shared" si="1"/>
        <v>79</v>
      </c>
      <c r="B80" s="16">
        <f>'T20 VeryLow'!R82</f>
        <v>0</v>
      </c>
      <c r="C80" s="17">
        <f>'T20 Low'!R82</f>
        <v>0</v>
      </c>
      <c r="D80" s="17">
        <f>'T20 Moderate'!R82</f>
        <v>0</v>
      </c>
      <c r="E80" s="17">
        <f>'T20 High'!R82</f>
        <v>0</v>
      </c>
    </row>
    <row r="81" spans="1:5" hidden="1" outlineLevel="1" x14ac:dyDescent="0.15">
      <c r="A81">
        <f t="shared" si="1"/>
        <v>80</v>
      </c>
      <c r="B81" s="16">
        <f>'T20 VeryLow'!R83</f>
        <v>0</v>
      </c>
      <c r="C81" s="17">
        <f>'T20 Low'!R83</f>
        <v>0</v>
      </c>
      <c r="D81" s="17">
        <f>'T20 Moderate'!R83</f>
        <v>0</v>
      </c>
      <c r="E81" s="17">
        <f>'T20 High'!R83</f>
        <v>0</v>
      </c>
    </row>
    <row r="82" spans="1:5" hidden="1" outlineLevel="1" x14ac:dyDescent="0.15">
      <c r="A82">
        <f t="shared" si="1"/>
        <v>81</v>
      </c>
      <c r="B82" s="16">
        <f>'T20 VeryLow'!R84</f>
        <v>0</v>
      </c>
      <c r="C82" s="17">
        <f>'T20 Low'!R84</f>
        <v>0</v>
      </c>
      <c r="D82" s="17">
        <f>'T20 Moderate'!R84</f>
        <v>0</v>
      </c>
      <c r="E82" s="17">
        <f>'T20 High'!R84</f>
        <v>0</v>
      </c>
    </row>
    <row r="83" spans="1:5" hidden="1" outlineLevel="1" x14ac:dyDescent="0.15">
      <c r="A83">
        <f t="shared" si="1"/>
        <v>82</v>
      </c>
      <c r="B83" s="16">
        <f>'T20 VeryLow'!R85</f>
        <v>0</v>
      </c>
      <c r="C83" s="17">
        <f>'T20 Low'!R85</f>
        <v>0</v>
      </c>
      <c r="D83" s="17">
        <f>'T20 Moderate'!R85</f>
        <v>0</v>
      </c>
      <c r="E83" s="17">
        <f>'T20 High'!R85</f>
        <v>0</v>
      </c>
    </row>
    <row r="84" spans="1:5" hidden="1" outlineLevel="1" x14ac:dyDescent="0.15">
      <c r="A84">
        <f t="shared" si="1"/>
        <v>83</v>
      </c>
      <c r="B84" s="16">
        <f>'T20 VeryLow'!R86</f>
        <v>0</v>
      </c>
      <c r="C84" s="17">
        <f>'T20 Low'!R86</f>
        <v>0</v>
      </c>
      <c r="D84" s="17">
        <f>'T20 Moderate'!R86</f>
        <v>0</v>
      </c>
      <c r="E84" s="17">
        <f>'T20 High'!R86</f>
        <v>0</v>
      </c>
    </row>
    <row r="85" spans="1:5" hidden="1" outlineLevel="1" x14ac:dyDescent="0.15">
      <c r="A85">
        <f t="shared" ref="A85:A102" si="2">A84+1</f>
        <v>84</v>
      </c>
      <c r="B85" s="16">
        <f>'T20 VeryLow'!R87</f>
        <v>0</v>
      </c>
      <c r="C85" s="17">
        <f>'T20 Low'!R87</f>
        <v>0</v>
      </c>
      <c r="D85" s="17">
        <f>'T20 Moderate'!R87</f>
        <v>0</v>
      </c>
      <c r="E85" s="17">
        <f>'T20 High'!R87</f>
        <v>0</v>
      </c>
    </row>
    <row r="86" spans="1:5" hidden="1" outlineLevel="1" x14ac:dyDescent="0.15">
      <c r="A86">
        <f t="shared" si="2"/>
        <v>85</v>
      </c>
      <c r="B86" s="16">
        <f>'T20 VeryLow'!R88</f>
        <v>0</v>
      </c>
      <c r="C86" s="17">
        <f>'T20 Low'!R88</f>
        <v>0</v>
      </c>
      <c r="D86" s="17">
        <f>'T20 Moderate'!R88</f>
        <v>0</v>
      </c>
      <c r="E86" s="17">
        <f>'T20 High'!R88</f>
        <v>0</v>
      </c>
    </row>
    <row r="87" spans="1:5" hidden="1" outlineLevel="1" x14ac:dyDescent="0.15">
      <c r="A87">
        <f t="shared" si="2"/>
        <v>86</v>
      </c>
      <c r="B87" s="16">
        <f>'T20 VeryLow'!R89</f>
        <v>0</v>
      </c>
      <c r="C87" s="17">
        <f>'T20 Low'!R89</f>
        <v>0</v>
      </c>
      <c r="D87" s="17">
        <f>'T20 Moderate'!R89</f>
        <v>0</v>
      </c>
      <c r="E87" s="17">
        <f>'T20 High'!R89</f>
        <v>0</v>
      </c>
    </row>
    <row r="88" spans="1:5" hidden="1" outlineLevel="1" x14ac:dyDescent="0.15">
      <c r="A88">
        <f t="shared" si="2"/>
        <v>87</v>
      </c>
      <c r="B88" s="16">
        <f>'T20 VeryLow'!R90</f>
        <v>0</v>
      </c>
      <c r="C88" s="17">
        <f>'T20 Low'!R90</f>
        <v>0</v>
      </c>
      <c r="D88" s="17">
        <f>'T20 Moderate'!R90</f>
        <v>0</v>
      </c>
      <c r="E88" s="17">
        <f>'T20 High'!R90</f>
        <v>0</v>
      </c>
    </row>
    <row r="89" spans="1:5" hidden="1" outlineLevel="1" x14ac:dyDescent="0.15">
      <c r="A89">
        <f t="shared" si="2"/>
        <v>88</v>
      </c>
      <c r="B89" s="16">
        <f>'T20 VeryLow'!R91</f>
        <v>0</v>
      </c>
      <c r="C89" s="17">
        <f>'T20 Low'!R91</f>
        <v>0</v>
      </c>
      <c r="D89" s="17">
        <f>'T20 Moderate'!R91</f>
        <v>0</v>
      </c>
      <c r="E89" s="17">
        <f>'T20 High'!R91</f>
        <v>0</v>
      </c>
    </row>
    <row r="90" spans="1:5" hidden="1" outlineLevel="1" x14ac:dyDescent="0.15">
      <c r="A90">
        <f t="shared" si="2"/>
        <v>89</v>
      </c>
      <c r="B90" s="16">
        <f>'T20 VeryLow'!R92</f>
        <v>0</v>
      </c>
      <c r="C90" s="17">
        <f>'T20 Low'!R92</f>
        <v>0</v>
      </c>
      <c r="D90" s="17">
        <f>'T20 Moderate'!R92</f>
        <v>0</v>
      </c>
      <c r="E90" s="17">
        <f>'T20 High'!R92</f>
        <v>0</v>
      </c>
    </row>
    <row r="91" spans="1:5" hidden="1" outlineLevel="1" x14ac:dyDescent="0.15">
      <c r="A91">
        <f t="shared" si="2"/>
        <v>90</v>
      </c>
      <c r="B91" s="16">
        <f>'T20 VeryLow'!R93</f>
        <v>0</v>
      </c>
      <c r="C91" s="17">
        <f>'T20 Low'!R93</f>
        <v>0</v>
      </c>
      <c r="D91" s="17">
        <f>'T20 Moderate'!R93</f>
        <v>0</v>
      </c>
      <c r="E91" s="17">
        <f>'T20 High'!R93</f>
        <v>0</v>
      </c>
    </row>
    <row r="92" spans="1:5" hidden="1" outlineLevel="1" x14ac:dyDescent="0.15">
      <c r="A92">
        <f t="shared" si="2"/>
        <v>91</v>
      </c>
      <c r="B92" s="16">
        <f>'T20 VeryLow'!R94</f>
        <v>0</v>
      </c>
      <c r="C92" s="17">
        <f>'T20 Low'!R94</f>
        <v>0</v>
      </c>
      <c r="D92" s="17">
        <f>'T20 Moderate'!R94</f>
        <v>0</v>
      </c>
      <c r="E92" s="17">
        <f>'T20 High'!R94</f>
        <v>0</v>
      </c>
    </row>
    <row r="93" spans="1:5" hidden="1" outlineLevel="1" x14ac:dyDescent="0.15">
      <c r="A93">
        <f t="shared" si="2"/>
        <v>92</v>
      </c>
      <c r="B93" s="16">
        <f>'T20 VeryLow'!R95</f>
        <v>0</v>
      </c>
      <c r="C93" s="17">
        <f>'T20 Low'!R95</f>
        <v>0</v>
      </c>
      <c r="D93" s="17">
        <f>'T20 Moderate'!R95</f>
        <v>0</v>
      </c>
      <c r="E93" s="17">
        <f>'T20 High'!R95</f>
        <v>0</v>
      </c>
    </row>
    <row r="94" spans="1:5" hidden="1" outlineLevel="1" x14ac:dyDescent="0.15">
      <c r="A94">
        <f t="shared" si="2"/>
        <v>93</v>
      </c>
      <c r="B94" s="16">
        <f>'T20 VeryLow'!R96</f>
        <v>0</v>
      </c>
      <c r="C94" s="17">
        <f>'T20 Low'!R96</f>
        <v>0</v>
      </c>
      <c r="D94" s="17">
        <f>'T20 Moderate'!R96</f>
        <v>0</v>
      </c>
      <c r="E94" s="17">
        <f>'T20 High'!R96</f>
        <v>0</v>
      </c>
    </row>
    <row r="95" spans="1:5" hidden="1" outlineLevel="1" x14ac:dyDescent="0.15">
      <c r="A95">
        <f t="shared" si="2"/>
        <v>94</v>
      </c>
      <c r="B95" s="16">
        <f>'T20 VeryLow'!R97</f>
        <v>0</v>
      </c>
      <c r="C95" s="17">
        <f>'T20 Low'!R97</f>
        <v>0</v>
      </c>
      <c r="D95" s="17">
        <f>'T20 Moderate'!R97</f>
        <v>0</v>
      </c>
      <c r="E95" s="17">
        <f>'T20 High'!R97</f>
        <v>0</v>
      </c>
    </row>
    <row r="96" spans="1:5" hidden="1" outlineLevel="1" x14ac:dyDescent="0.15">
      <c r="A96">
        <f t="shared" si="2"/>
        <v>95</v>
      </c>
      <c r="B96" s="16">
        <f>'T20 VeryLow'!R98</f>
        <v>0</v>
      </c>
      <c r="C96" s="17">
        <f>'T20 Low'!R98</f>
        <v>0</v>
      </c>
      <c r="D96" s="17">
        <f>'T20 Moderate'!R98</f>
        <v>0</v>
      </c>
      <c r="E96" s="17">
        <f>'T20 High'!R98</f>
        <v>0</v>
      </c>
    </row>
    <row r="97" spans="1:5" hidden="1" outlineLevel="1" x14ac:dyDescent="0.15">
      <c r="A97">
        <f t="shared" si="2"/>
        <v>96</v>
      </c>
      <c r="B97" s="16">
        <f>'T20 VeryLow'!R99</f>
        <v>0</v>
      </c>
      <c r="C97" s="17">
        <f>'T20 Low'!R99</f>
        <v>0</v>
      </c>
      <c r="D97" s="17">
        <f>'T20 Moderate'!R99</f>
        <v>0</v>
      </c>
      <c r="E97" s="17">
        <f>'T20 High'!R99</f>
        <v>0</v>
      </c>
    </row>
    <row r="98" spans="1:5" hidden="1" outlineLevel="1" x14ac:dyDescent="0.15">
      <c r="A98">
        <f t="shared" si="2"/>
        <v>97</v>
      </c>
      <c r="B98" s="16">
        <f>'T20 VeryLow'!R100</f>
        <v>0</v>
      </c>
      <c r="C98" s="17">
        <f>'T20 Low'!R100</f>
        <v>0</v>
      </c>
      <c r="D98" s="17">
        <f>'T20 Moderate'!R100</f>
        <v>0</v>
      </c>
      <c r="E98" s="17">
        <f>'T20 High'!R100</f>
        <v>0</v>
      </c>
    </row>
    <row r="99" spans="1:5" hidden="1" outlineLevel="1" x14ac:dyDescent="0.15">
      <c r="A99">
        <f t="shared" si="2"/>
        <v>98</v>
      </c>
      <c r="B99" s="16">
        <f>'T20 VeryLow'!R101</f>
        <v>0</v>
      </c>
      <c r="C99" s="17">
        <f>'T20 Low'!R101</f>
        <v>0</v>
      </c>
      <c r="D99" s="17">
        <f>'T20 Moderate'!R101</f>
        <v>0</v>
      </c>
      <c r="E99" s="17">
        <f>'T20 High'!R101</f>
        <v>0</v>
      </c>
    </row>
    <row r="100" spans="1:5" hidden="1" outlineLevel="1" x14ac:dyDescent="0.15">
      <c r="A100">
        <f t="shared" si="2"/>
        <v>99</v>
      </c>
      <c r="B100" s="16">
        <f>'T20 VeryLow'!R102</f>
        <v>0</v>
      </c>
      <c r="C100" s="17">
        <f>'T20 Low'!R102</f>
        <v>0</v>
      </c>
      <c r="D100" s="17">
        <f>'T20 Moderate'!R102</f>
        <v>0</v>
      </c>
      <c r="E100" s="17">
        <f>'T20 High'!R102</f>
        <v>0</v>
      </c>
    </row>
    <row r="101" spans="1:5" hidden="1" outlineLevel="1" x14ac:dyDescent="0.15">
      <c r="A101">
        <f t="shared" si="2"/>
        <v>100</v>
      </c>
      <c r="B101" s="16">
        <f>'T20 VeryLow'!R103</f>
        <v>0</v>
      </c>
      <c r="C101" s="17">
        <f>'T20 Low'!R103</f>
        <v>0</v>
      </c>
      <c r="D101" s="17">
        <f>'T20 Moderate'!R103</f>
        <v>0</v>
      </c>
      <c r="E101" s="17">
        <f>'T20 High'!R103</f>
        <v>0</v>
      </c>
    </row>
    <row r="102" spans="1:5" hidden="1" outlineLevel="1" x14ac:dyDescent="0.15">
      <c r="A102">
        <f t="shared" si="2"/>
        <v>101</v>
      </c>
      <c r="B102" s="16">
        <f>'T20 VeryLow'!R104</f>
        <v>0</v>
      </c>
      <c r="C102" s="17">
        <f>'T20 Low'!R104</f>
        <v>0</v>
      </c>
      <c r="D102" s="17">
        <f>'T20 Moderate'!R104</f>
        <v>0</v>
      </c>
      <c r="E102" s="17">
        <f>'T20 High'!R104</f>
        <v>0</v>
      </c>
    </row>
    <row r="103" spans="1:5" collapsed="1" x14ac:dyDescent="0.15">
      <c r="B103" s="16"/>
      <c r="C103" s="17"/>
      <c r="D103" s="17"/>
    </row>
    <row r="104" spans="1:5" x14ac:dyDescent="0.15">
      <c r="B104" s="16"/>
      <c r="C104" s="17"/>
      <c r="D104" s="17"/>
    </row>
    <row r="105" spans="1:5" x14ac:dyDescent="0.15">
      <c r="B105" s="16"/>
      <c r="C105" s="17"/>
      <c r="D105" s="17"/>
    </row>
    <row r="106" spans="1:5" x14ac:dyDescent="0.15">
      <c r="B106" s="16"/>
      <c r="C106" s="17"/>
      <c r="D106" s="17"/>
    </row>
    <row r="107" spans="1:5" x14ac:dyDescent="0.15">
      <c r="B107" s="16"/>
      <c r="C107" s="17"/>
      <c r="D107" s="17"/>
    </row>
    <row r="108" spans="1:5" x14ac:dyDescent="0.15">
      <c r="B108" s="16"/>
      <c r="C108" s="17"/>
      <c r="D108" s="17"/>
    </row>
    <row r="109" spans="1:5" x14ac:dyDescent="0.15">
      <c r="B109" s="16"/>
      <c r="C109" s="17"/>
      <c r="D109" s="17"/>
    </row>
    <row r="110" spans="1:5" x14ac:dyDescent="0.15">
      <c r="B110" s="16"/>
      <c r="C110" s="17"/>
      <c r="D110" s="17"/>
    </row>
    <row r="111" spans="1:5" x14ac:dyDescent="0.15">
      <c r="B111" s="16"/>
      <c r="C111" s="17"/>
      <c r="D111" s="17"/>
    </row>
    <row r="112" spans="1:5" x14ac:dyDescent="0.15">
      <c r="B112" s="16"/>
      <c r="C112" s="17"/>
      <c r="D112" s="17"/>
    </row>
    <row r="113" spans="2:5" x14ac:dyDescent="0.15">
      <c r="B113" s="16"/>
      <c r="C113" s="17"/>
      <c r="D113" s="17"/>
      <c r="E113" s="2"/>
    </row>
    <row r="114" spans="2:5" x14ac:dyDescent="0.15">
      <c r="B114" s="16"/>
      <c r="C114" s="17"/>
      <c r="D114" s="17"/>
    </row>
    <row r="115" spans="2:5" x14ac:dyDescent="0.15">
      <c r="B115" s="16"/>
      <c r="C115" s="17"/>
      <c r="D115" s="17"/>
    </row>
    <row r="116" spans="2:5" x14ac:dyDescent="0.15">
      <c r="B116" s="16"/>
      <c r="C116" s="17"/>
      <c r="D116" s="17"/>
    </row>
    <row r="117" spans="2:5" x14ac:dyDescent="0.15">
      <c r="B117" s="16"/>
      <c r="C117" s="17"/>
      <c r="D117" s="17"/>
    </row>
    <row r="118" spans="2:5" x14ac:dyDescent="0.15">
      <c r="B118" s="16"/>
      <c r="C118" s="17"/>
      <c r="D118" s="17"/>
    </row>
    <row r="119" spans="2:5" x14ac:dyDescent="0.15">
      <c r="B119" s="16"/>
      <c r="C119" s="17"/>
      <c r="D119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4F7E-94AF-E442-A164-7994029BBEC8}">
  <sheetPr codeName="Sheet3">
    <tabColor theme="8" tint="0.79998168889431442"/>
  </sheetPr>
  <dimension ref="A1:E66"/>
  <sheetViews>
    <sheetView workbookViewId="0">
      <selection activeCell="D20" sqref="D20"/>
    </sheetView>
  </sheetViews>
  <sheetFormatPr baseColWidth="10" defaultColWidth="11.5" defaultRowHeight="13" outlineLevelRow="1" x14ac:dyDescent="0.15"/>
  <cols>
    <col min="2" max="2" width="13" bestFit="1" customWidth="1"/>
  </cols>
  <sheetData>
    <row r="1" spans="1:5" x14ac:dyDescent="0.15">
      <c r="A1" s="19" t="s">
        <v>6</v>
      </c>
      <c r="B1" s="19" t="s">
        <v>7</v>
      </c>
      <c r="C1" s="19" t="s">
        <v>8</v>
      </c>
      <c r="D1" s="19" t="s">
        <v>9</v>
      </c>
      <c r="E1" s="19" t="s">
        <v>10</v>
      </c>
    </row>
    <row r="2" spans="1:5" hidden="1" outlineLevel="1" x14ac:dyDescent="0.15">
      <c r="A2">
        <v>1</v>
      </c>
      <c r="B2" t="e">
        <f>#REF!</f>
        <v>#REF!</v>
      </c>
      <c r="C2" t="e">
        <f>'WL Low'!#REF!</f>
        <v>#REF!</v>
      </c>
      <c r="D2" t="e">
        <f>'WL Moderate'!#REF!</f>
        <v>#REF!</v>
      </c>
      <c r="E2" t="e">
        <f>'WL High'!#REF!</f>
        <v>#REF!</v>
      </c>
    </row>
    <row r="3" spans="1:5" hidden="1" outlineLevel="1" x14ac:dyDescent="0.15">
      <c r="A3">
        <f>A2+1</f>
        <v>2</v>
      </c>
      <c r="B3" t="e">
        <f>#REF!</f>
        <v>#REF!</v>
      </c>
      <c r="C3" t="e">
        <f>'WL Low'!#REF!</f>
        <v>#REF!</v>
      </c>
      <c r="D3" t="e">
        <f>'WL Moderate'!#REF!</f>
        <v>#REF!</v>
      </c>
      <c r="E3" t="e">
        <f>'WL High'!#REF!</f>
        <v>#REF!</v>
      </c>
    </row>
    <row r="4" spans="1:5" hidden="1" outlineLevel="1" x14ac:dyDescent="0.15">
      <c r="A4">
        <f t="shared" ref="A4:A66" si="0">A3+1</f>
        <v>3</v>
      </c>
      <c r="B4" t="e">
        <f>#REF!</f>
        <v>#REF!</v>
      </c>
      <c r="C4" t="e">
        <f>'WL Low'!#REF!</f>
        <v>#REF!</v>
      </c>
      <c r="D4" t="e">
        <f>'WL Moderate'!#REF!</f>
        <v>#REF!</v>
      </c>
      <c r="E4" t="e">
        <f>'WL High'!#REF!</f>
        <v>#REF!</v>
      </c>
    </row>
    <row r="5" spans="1:5" hidden="1" outlineLevel="1" x14ac:dyDescent="0.15">
      <c r="A5">
        <f t="shared" si="0"/>
        <v>4</v>
      </c>
      <c r="B5" t="e">
        <f>#REF!</f>
        <v>#REF!</v>
      </c>
      <c r="C5" t="e">
        <f>'WL Low'!#REF!</f>
        <v>#REF!</v>
      </c>
      <c r="D5" t="e">
        <f>'WL Moderate'!#REF!</f>
        <v>#REF!</v>
      </c>
      <c r="E5" t="e">
        <f>'WL High'!#REF!</f>
        <v>#REF!</v>
      </c>
    </row>
    <row r="6" spans="1:5" hidden="1" outlineLevel="1" x14ac:dyDescent="0.15">
      <c r="A6">
        <f t="shared" si="0"/>
        <v>5</v>
      </c>
      <c r="B6" t="e">
        <f>#REF!</f>
        <v>#REF!</v>
      </c>
      <c r="C6" t="e">
        <f>'WL Low'!#REF!</f>
        <v>#REF!</v>
      </c>
      <c r="D6" t="e">
        <f>'WL Moderate'!#REF!</f>
        <v>#REF!</v>
      </c>
      <c r="E6" t="e">
        <f>'WL High'!#REF!</f>
        <v>#REF!</v>
      </c>
    </row>
    <row r="7" spans="1:5" hidden="1" outlineLevel="1" x14ac:dyDescent="0.15">
      <c r="A7">
        <f t="shared" si="0"/>
        <v>6</v>
      </c>
      <c r="B7" t="e">
        <f>#REF!</f>
        <v>#REF!</v>
      </c>
      <c r="C7" t="e">
        <f>'WL Low'!#REF!</f>
        <v>#REF!</v>
      </c>
      <c r="D7" t="e">
        <f>'WL Moderate'!#REF!</f>
        <v>#REF!</v>
      </c>
      <c r="E7" t="e">
        <f>'WL High'!#REF!</f>
        <v>#REF!</v>
      </c>
    </row>
    <row r="8" spans="1:5" hidden="1" outlineLevel="1" x14ac:dyDescent="0.15">
      <c r="A8">
        <f t="shared" si="0"/>
        <v>7</v>
      </c>
      <c r="B8" t="e">
        <f>#REF!</f>
        <v>#REF!</v>
      </c>
      <c r="C8" t="e">
        <f>'WL Low'!#REF!</f>
        <v>#REF!</v>
      </c>
      <c r="D8" t="e">
        <f>'WL Moderate'!#REF!</f>
        <v>#REF!</v>
      </c>
      <c r="E8" t="e">
        <f>'WL High'!#REF!</f>
        <v>#REF!</v>
      </c>
    </row>
    <row r="9" spans="1:5" hidden="1" outlineLevel="1" x14ac:dyDescent="0.15">
      <c r="A9">
        <f t="shared" si="0"/>
        <v>8</v>
      </c>
      <c r="B9" t="e">
        <f>#REF!</f>
        <v>#REF!</v>
      </c>
      <c r="C9" t="e">
        <f>'WL Low'!#REF!</f>
        <v>#REF!</v>
      </c>
      <c r="D9" t="e">
        <f>'WL Moderate'!#REF!</f>
        <v>#REF!</v>
      </c>
      <c r="E9" t="e">
        <f>'WL High'!#REF!</f>
        <v>#REF!</v>
      </c>
    </row>
    <row r="10" spans="1:5" hidden="1" outlineLevel="1" x14ac:dyDescent="0.15">
      <c r="A10">
        <f t="shared" si="0"/>
        <v>9</v>
      </c>
      <c r="B10" t="e">
        <f>#REF!</f>
        <v>#REF!</v>
      </c>
      <c r="C10" t="e">
        <f>'WL Low'!#REF!</f>
        <v>#REF!</v>
      </c>
      <c r="D10" t="e">
        <f>'WL Moderate'!#REF!</f>
        <v>#REF!</v>
      </c>
      <c r="E10" t="e">
        <f>'WL High'!#REF!</f>
        <v>#REF!</v>
      </c>
    </row>
    <row r="11" spans="1:5" hidden="1" outlineLevel="1" x14ac:dyDescent="0.15">
      <c r="A11">
        <f t="shared" si="0"/>
        <v>10</v>
      </c>
      <c r="B11" t="e">
        <f>#REF!</f>
        <v>#REF!</v>
      </c>
      <c r="C11" t="e">
        <f>'WL Low'!#REF!</f>
        <v>#REF!</v>
      </c>
      <c r="D11" t="e">
        <f>'WL Moderate'!#REF!</f>
        <v>#REF!</v>
      </c>
      <c r="E11" t="e">
        <f>'WL High'!#REF!</f>
        <v>#REF!</v>
      </c>
    </row>
    <row r="12" spans="1:5" hidden="1" outlineLevel="1" x14ac:dyDescent="0.15">
      <c r="A12">
        <f t="shared" si="0"/>
        <v>11</v>
      </c>
      <c r="B12" t="e">
        <f>#REF!</f>
        <v>#REF!</v>
      </c>
      <c r="C12" t="e">
        <f>'WL Low'!#REF!</f>
        <v>#REF!</v>
      </c>
      <c r="D12" t="e">
        <f>'WL Moderate'!#REF!</f>
        <v>#REF!</v>
      </c>
      <c r="E12" t="e">
        <f>'WL High'!#REF!</f>
        <v>#REF!</v>
      </c>
    </row>
    <row r="13" spans="1:5" hidden="1" outlineLevel="1" x14ac:dyDescent="0.15">
      <c r="A13">
        <f t="shared" si="0"/>
        <v>12</v>
      </c>
      <c r="B13" t="e">
        <f>#REF!</f>
        <v>#REF!</v>
      </c>
      <c r="C13" t="e">
        <f>'WL Low'!#REF!</f>
        <v>#REF!</v>
      </c>
      <c r="D13" t="e">
        <f>'WL Moderate'!#REF!</f>
        <v>#REF!</v>
      </c>
      <c r="E13" t="e">
        <f>'WL High'!#REF!</f>
        <v>#REF!</v>
      </c>
    </row>
    <row r="14" spans="1:5" hidden="1" outlineLevel="1" x14ac:dyDescent="0.15">
      <c r="A14">
        <f t="shared" si="0"/>
        <v>13</v>
      </c>
      <c r="B14" t="e">
        <f>#REF!</f>
        <v>#REF!</v>
      </c>
      <c r="C14" t="e">
        <f>'WL Low'!#REF!</f>
        <v>#REF!</v>
      </c>
      <c r="D14" t="e">
        <f>'WL Moderate'!#REF!</f>
        <v>#REF!</v>
      </c>
      <c r="E14" t="e">
        <f>'WL High'!#REF!</f>
        <v>#REF!</v>
      </c>
    </row>
    <row r="15" spans="1:5" hidden="1" outlineLevel="1" x14ac:dyDescent="0.15">
      <c r="A15">
        <f t="shared" si="0"/>
        <v>14</v>
      </c>
      <c r="B15" t="e">
        <f>#REF!</f>
        <v>#REF!</v>
      </c>
      <c r="C15" t="e">
        <f>'WL Low'!#REF!</f>
        <v>#REF!</v>
      </c>
      <c r="D15" t="e">
        <f>'WL Moderate'!#REF!</f>
        <v>#REF!</v>
      </c>
      <c r="E15" t="e">
        <f>'WL High'!#REF!</f>
        <v>#REF!</v>
      </c>
    </row>
    <row r="16" spans="1:5" hidden="1" outlineLevel="1" x14ac:dyDescent="0.15">
      <c r="A16">
        <f t="shared" si="0"/>
        <v>15</v>
      </c>
      <c r="B16" t="e">
        <f>#REF!</f>
        <v>#REF!</v>
      </c>
      <c r="C16" t="e">
        <f>'WL Low'!#REF!</f>
        <v>#REF!</v>
      </c>
      <c r="D16" t="e">
        <f>'WL Moderate'!#REF!</f>
        <v>#REF!</v>
      </c>
      <c r="E16" t="e">
        <f>'WL High'!#REF!</f>
        <v>#REF!</v>
      </c>
    </row>
    <row r="17" spans="1:5" hidden="1" outlineLevel="1" x14ac:dyDescent="0.15">
      <c r="A17">
        <f t="shared" si="0"/>
        <v>16</v>
      </c>
      <c r="B17" t="e">
        <f>#REF!</f>
        <v>#REF!</v>
      </c>
      <c r="C17" t="e">
        <f>'WL Low'!#REF!</f>
        <v>#REF!</v>
      </c>
      <c r="D17" t="e">
        <f>'WL Moderate'!#REF!</f>
        <v>#REF!</v>
      </c>
      <c r="E17" t="e">
        <f>'WL High'!#REF!</f>
        <v>#REF!</v>
      </c>
    </row>
    <row r="18" spans="1:5" hidden="1" outlineLevel="1" x14ac:dyDescent="0.15">
      <c r="A18">
        <f t="shared" si="0"/>
        <v>17</v>
      </c>
      <c r="B18" t="e">
        <f>#REF!</f>
        <v>#REF!</v>
      </c>
      <c r="C18" t="e">
        <f>'WL Low'!#REF!</f>
        <v>#REF!</v>
      </c>
      <c r="D18" t="e">
        <f>'WL Moderate'!#REF!</f>
        <v>#REF!</v>
      </c>
      <c r="E18" t="e">
        <f>'WL High'!#REF!</f>
        <v>#REF!</v>
      </c>
    </row>
    <row r="19" spans="1:5" collapsed="1" x14ac:dyDescent="0.15">
      <c r="A19">
        <f t="shared" si="0"/>
        <v>18</v>
      </c>
      <c r="B19">
        <f>'WL VeryLow'!R21</f>
        <v>84119.661333626194</v>
      </c>
      <c r="C19">
        <f>'WL Low'!R4</f>
        <v>85551.39883159395</v>
      </c>
      <c r="D19">
        <f>'WL Moderate'!R4</f>
        <v>110854.44755604606</v>
      </c>
      <c r="E19">
        <f>'WL High'!R4</f>
        <v>113503.77781882347</v>
      </c>
    </row>
    <row r="20" spans="1:5" x14ac:dyDescent="0.15">
      <c r="A20">
        <f t="shared" si="0"/>
        <v>19</v>
      </c>
      <c r="B20">
        <f>'WL VeryLow'!R22</f>
        <v>87784.577411405757</v>
      </c>
      <c r="C20">
        <f>'WL Low'!R5</f>
        <v>89267.058767906521</v>
      </c>
      <c r="D20">
        <f>'WL Moderate'!R5</f>
        <v>115458.42347270669</v>
      </c>
      <c r="E20">
        <f>'WL High'!R5</f>
        <v>118205.02639574971</v>
      </c>
    </row>
    <row r="21" spans="1:5" x14ac:dyDescent="0.15">
      <c r="A21">
        <f t="shared" si="0"/>
        <v>20</v>
      </c>
      <c r="B21">
        <f>'WL VeryLow'!R23</f>
        <v>91554.176816765772</v>
      </c>
      <c r="C21">
        <f>'WL Low'!R6</f>
        <v>93087.636222489644</v>
      </c>
      <c r="D21">
        <f>'WL Moderate'!R6</f>
        <v>120169.0323246632</v>
      </c>
      <c r="E21">
        <f>'WL High'!R6</f>
        <v>123012.67041255291</v>
      </c>
    </row>
    <row r="22" spans="1:5" x14ac:dyDescent="0.15">
      <c r="A22">
        <f t="shared" si="0"/>
        <v>21</v>
      </c>
      <c r="B22">
        <f>'WL VeryLow'!R24</f>
        <v>95445.408744206463</v>
      </c>
      <c r="C22">
        <f>'WL Low'!R7</f>
        <v>97029.86581066958</v>
      </c>
      <c r="D22">
        <f>'WL Moderate'!R7</f>
        <v>124997.75223646629</v>
      </c>
      <c r="E22">
        <f>'WL High'!R7</f>
        <v>127938.30629303405</v>
      </c>
    </row>
    <row r="23" spans="1:5" x14ac:dyDescent="0.15">
      <c r="A23">
        <f t="shared" si="0"/>
        <v>22</v>
      </c>
      <c r="B23">
        <f>'WL VeryLow'!R25</f>
        <v>99465.027961032014</v>
      </c>
      <c r="C23">
        <f>'WL Low'!R8</f>
        <v>101100.25522210023</v>
      </c>
      <c r="D23">
        <f>'WL Moderate'!R8</f>
        <v>129946.23068794947</v>
      </c>
      <c r="E23">
        <f>'WL High'!R8</f>
        <v>132980.99508758125</v>
      </c>
    </row>
    <row r="24" spans="1:5" x14ac:dyDescent="0.15">
      <c r="A24">
        <f t="shared" si="0"/>
        <v>23</v>
      </c>
      <c r="B24">
        <f>'WL VeryLow'!R26</f>
        <v>103628.70321825173</v>
      </c>
      <c r="C24">
        <f>'WL Low'!R9</f>
        <v>105314.36228166474</v>
      </c>
      <c r="D24">
        <f>'WL Moderate'!R9</f>
        <v>135027.83297594602</v>
      </c>
      <c r="E24">
        <f>'WL High'!R9</f>
        <v>138158.43044760879</v>
      </c>
    </row>
    <row r="25" spans="1:5" x14ac:dyDescent="0.15">
      <c r="A25">
        <f t="shared" si="0"/>
        <v>24</v>
      </c>
      <c r="B25">
        <f>'WL VeryLow'!R27</f>
        <v>107946.78781090325</v>
      </c>
      <c r="C25">
        <f>'WL Low'!R10</f>
        <v>109682.45048366483</v>
      </c>
      <c r="D25">
        <f>'WL Moderate'!R10</f>
        <v>140251.06456966238</v>
      </c>
      <c r="E25">
        <f>'WL High'!R10</f>
        <v>143470.45625788777</v>
      </c>
    </row>
    <row r="26" spans="1:5" x14ac:dyDescent="0.15">
      <c r="A26">
        <f t="shared" si="0"/>
        <v>25</v>
      </c>
      <c r="B26">
        <f>'WL VeryLow'!R28</f>
        <v>112437.05955965089</v>
      </c>
      <c r="C26">
        <f>'WL Low'!R11</f>
        <v>114222.49588717916</v>
      </c>
      <c r="D26">
        <f>'WL Moderate'!R11</f>
        <v>145637.7490442335</v>
      </c>
      <c r="E26">
        <f>'WL High'!R11</f>
        <v>148949.97930126273</v>
      </c>
    </row>
    <row r="27" spans="1:5" x14ac:dyDescent="0.15">
      <c r="A27">
        <f t="shared" si="0"/>
        <v>26</v>
      </c>
      <c r="B27">
        <f>'WL VeryLow'!R29</f>
        <v>117104.78016560896</v>
      </c>
      <c r="C27">
        <f>'WL Low'!R12</f>
        <v>118939.73806086236</v>
      </c>
      <c r="D27">
        <f>'WL Moderate'!R12</f>
        <v>151192.69961771689</v>
      </c>
      <c r="E27">
        <f>'WL High'!R12</f>
        <v>154590.64066449011</v>
      </c>
    </row>
    <row r="28" spans="1:5" x14ac:dyDescent="0.15">
      <c r="A28">
        <f t="shared" si="0"/>
        <v>27</v>
      </c>
      <c r="B28">
        <f>'WL VeryLow'!R30</f>
        <v>121951.66006087288</v>
      </c>
      <c r="C28">
        <f>'WL Low'!R13</f>
        <v>123835.6795254008</v>
      </c>
      <c r="D28">
        <f>'WL Moderate'!R13</f>
        <v>156913.38636207042</v>
      </c>
      <c r="E28">
        <f>'WL High'!R13</f>
        <v>160397.96901352619</v>
      </c>
    </row>
    <row r="29" spans="1:5" x14ac:dyDescent="0.15">
      <c r="A29">
        <f t="shared" si="0"/>
        <v>28</v>
      </c>
      <c r="B29">
        <f>'WL VeryLow'!R31</f>
        <v>126961.03148056797</v>
      </c>
      <c r="C29">
        <f>'WL Low'!R14</f>
        <v>128895.50337074876</v>
      </c>
      <c r="D29">
        <f>'WL Moderate'!R14</f>
        <v>162820.82190104289</v>
      </c>
      <c r="E29">
        <f>'WL High'!R14</f>
        <v>166394.43725356931</v>
      </c>
    </row>
    <row r="30" spans="1:5" x14ac:dyDescent="0.15">
      <c r="A30">
        <f t="shared" si="0"/>
        <v>29</v>
      </c>
      <c r="B30">
        <f>'WL VeryLow'!R32</f>
        <v>132137.09118021512</v>
      </c>
      <c r="C30">
        <f>'WL Low'!R15</f>
        <v>134123.39579983617</v>
      </c>
      <c r="D30">
        <f>'WL Moderate'!R15</f>
        <v>168918.8846498311</v>
      </c>
      <c r="E30">
        <f>'WL High'!R15</f>
        <v>172581.11274622497</v>
      </c>
    </row>
    <row r="31" spans="1:5" x14ac:dyDescent="0.15">
      <c r="A31">
        <f t="shared" si="0"/>
        <v>30</v>
      </c>
      <c r="B31">
        <f>'WL VeryLow'!R33</f>
        <v>137484.79874057072</v>
      </c>
      <c r="C31">
        <f>'WL Low'!R16</f>
        <v>139524.3356179806</v>
      </c>
      <c r="D31">
        <f>'WL Moderate'!R16</f>
        <v>175212.82368802201</v>
      </c>
      <c r="E31">
        <f>'WL High'!R16</f>
        <v>178971.75364213233</v>
      </c>
    </row>
    <row r="32" spans="1:5" x14ac:dyDescent="0.15">
      <c r="A32">
        <f t="shared" si="0"/>
        <v>31</v>
      </c>
      <c r="B32">
        <f>'WL VeryLow'!R34</f>
        <v>143007.43506627085</v>
      </c>
      <c r="C32">
        <f>'WL Low'!R17</f>
        <v>145101.53882971947</v>
      </c>
      <c r="D32">
        <f>'WL Moderate'!R17</f>
        <v>181704.50828977986</v>
      </c>
      <c r="E32">
        <f>'WL High'!R17</f>
        <v>185549.94154234044</v>
      </c>
    </row>
    <row r="33" spans="1:5" x14ac:dyDescent="0.15">
      <c r="A33">
        <f t="shared" si="0"/>
        <v>32</v>
      </c>
      <c r="B33">
        <f>'WL VeryLow'!R35</f>
        <v>148705.60048994998</v>
      </c>
      <c r="C33">
        <f>'WL Low'!R18</f>
        <v>150855.41088257998</v>
      </c>
      <c r="D33">
        <f>'WL Moderate'!R18</f>
        <v>188390.50868964943</v>
      </c>
      <c r="E33">
        <f>'WL High'!R18</f>
        <v>192336.1720659433</v>
      </c>
    </row>
    <row r="34" spans="1:5" x14ac:dyDescent="0.15">
      <c r="A34">
        <f t="shared" si="0"/>
        <v>33</v>
      </c>
      <c r="B34">
        <f>'WL VeryLow'!R36</f>
        <v>154582.024301486</v>
      </c>
      <c r="C34">
        <f>'WL Low'!R19</f>
        <v>156788.57999629746</v>
      </c>
      <c r="D34">
        <f>'WL Moderate'!R19</f>
        <v>195271.43996107261</v>
      </c>
      <c r="E34">
        <f>'WL High'!R19</f>
        <v>199325.70764643344</v>
      </c>
    </row>
    <row r="35" spans="1:5" x14ac:dyDescent="0.15">
      <c r="A35">
        <f t="shared" si="0"/>
        <v>34</v>
      </c>
      <c r="B35">
        <f>'WL VeryLow'!R37</f>
        <v>160642.81303015517</v>
      </c>
      <c r="C35">
        <f>'WL Low'!R20</f>
        <v>162907.20225509035</v>
      </c>
      <c r="D35">
        <f>'WL Moderate'!R20</f>
        <v>202354.34640259066</v>
      </c>
      <c r="E35">
        <f>'WL High'!R20</f>
        <v>206504.97550530193</v>
      </c>
    </row>
    <row r="36" spans="1:5" x14ac:dyDescent="0.15">
      <c r="A36">
        <f t="shared" si="0"/>
        <v>35</v>
      </c>
      <c r="B36">
        <f>'WL VeryLow'!R38</f>
        <v>166889.65522268106</v>
      </c>
      <c r="C36">
        <f>'WL Low'!R21</f>
        <v>169212.80572803735</v>
      </c>
      <c r="D36">
        <f>'WL Moderate'!R21</f>
        <v>209637.63075723703</v>
      </c>
      <c r="E36">
        <f>'WL High'!R21</f>
        <v>213889.83683443937</v>
      </c>
    </row>
    <row r="37" spans="1:5" x14ac:dyDescent="0.15">
      <c r="A37">
        <f t="shared" si="0"/>
        <v>36</v>
      </c>
      <c r="B37">
        <f>'WL VeryLow'!R39</f>
        <v>173327.85195487307</v>
      </c>
      <c r="C37">
        <f>'WL Low'!R22</f>
        <v>175710.69199565085</v>
      </c>
      <c r="D37">
        <f>'WL Moderate'!R22</f>
        <v>217126.56536127097</v>
      </c>
      <c r="E37">
        <f>'WL High'!R22</f>
        <v>221481.58147606248</v>
      </c>
    </row>
    <row r="38" spans="1:5" x14ac:dyDescent="0.15">
      <c r="A38">
        <f t="shared" si="0"/>
        <v>37</v>
      </c>
      <c r="B38">
        <f>'WL VeryLow'!R40</f>
        <v>179959.81590225539</v>
      </c>
      <c r="C38">
        <f>'WL Low'!R23</f>
        <v>182403.13592770131</v>
      </c>
      <c r="D38">
        <f>'WL Moderate'!R23</f>
        <v>224820.77439648283</v>
      </c>
      <c r="E38">
        <f>'WL High'!R23</f>
        <v>229284.22801671</v>
      </c>
    </row>
    <row r="39" spans="1:5" x14ac:dyDescent="0.15">
      <c r="A39">
        <f t="shared" si="0"/>
        <v>38</v>
      </c>
      <c r="B39">
        <f>'WL VeryLow'!R41</f>
        <v>186782.29718978549</v>
      </c>
      <c r="C39">
        <f>'WL Low'!R24</f>
        <v>189286.48632235787</v>
      </c>
      <c r="D39">
        <f>'WL Moderate'!R24</f>
        <v>232708.97555584295</v>
      </c>
      <c r="E39">
        <f>'WL High'!R24</f>
        <v>237276.20886353802</v>
      </c>
    </row>
    <row r="40" spans="1:5" x14ac:dyDescent="0.15">
      <c r="A40">
        <f t="shared" si="0"/>
        <v>39</v>
      </c>
      <c r="B40">
        <f>'WL VeryLow'!R42</f>
        <v>193795.99794992767</v>
      </c>
      <c r="C40">
        <f>'WL Low'!R25</f>
        <v>196361.22098389498</v>
      </c>
      <c r="D40">
        <f>'WL Moderate'!R25</f>
        <v>240787.42550872272</v>
      </c>
      <c r="E40">
        <f>'WL High'!R25</f>
        <v>245453.34751265156</v>
      </c>
    </row>
    <row r="41" spans="1:5" x14ac:dyDescent="0.15">
      <c r="A41">
        <f t="shared" si="0"/>
        <v>40</v>
      </c>
      <c r="B41">
        <f>'WL VeryLow'!R43</f>
        <v>201006.68434861361</v>
      </c>
      <c r="C41">
        <f>'WL Low'!R26</f>
        <v>203633.10719624459</v>
      </c>
      <c r="D41">
        <f>'WL Moderate'!R26</f>
        <v>249061.97172762576</v>
      </c>
      <c r="E41">
        <f>'WL High'!R26</f>
        <v>253830.87759598726</v>
      </c>
    </row>
    <row r="42" spans="1:5" x14ac:dyDescent="0.15">
      <c r="A42">
        <f t="shared" si="0"/>
        <v>41</v>
      </c>
      <c r="B42">
        <f>'WL VeryLow'!R44</f>
        <v>208419.63355175962</v>
      </c>
      <c r="C42">
        <f>'WL Low'!R27</f>
        <v>211107.39505403888</v>
      </c>
      <c r="D42">
        <f>'WL Moderate'!R27</f>
        <v>257537.42825786115</v>
      </c>
      <c r="E42">
        <f>'WL High'!R27</f>
        <v>262410.20599111926</v>
      </c>
    </row>
    <row r="43" spans="1:5" x14ac:dyDescent="0.15">
      <c r="A43">
        <f t="shared" si="0"/>
        <v>42</v>
      </c>
      <c r="B43">
        <f>'WL VeryLow'!R45</f>
        <v>216034.80107606543</v>
      </c>
      <c r="C43">
        <f>'WL Low'!R28</f>
        <v>218783.76714016282</v>
      </c>
      <c r="D43">
        <f>'WL Moderate'!R28</f>
        <v>266208.42933993036</v>
      </c>
      <c r="E43">
        <f>'WL High'!R28</f>
        <v>271190.04592245817</v>
      </c>
    </row>
    <row r="44" spans="1:5" x14ac:dyDescent="0.15">
      <c r="A44">
        <f t="shared" si="0"/>
        <v>43</v>
      </c>
      <c r="B44">
        <f>'WL VeryLow'!R46</f>
        <v>223860.09968716273</v>
      </c>
      <c r="C44">
        <f>'WL Low'!R29</f>
        <v>226670.21717251145</v>
      </c>
      <c r="D44">
        <f>'WL Moderate'!R29</f>
        <v>275084.61695831909</v>
      </c>
      <c r="E44">
        <f>'WL High'!R29</f>
        <v>280155.93857237633</v>
      </c>
    </row>
    <row r="45" spans="1:5" x14ac:dyDescent="0.15">
      <c r="A45">
        <f t="shared" si="0"/>
        <v>44</v>
      </c>
      <c r="B45">
        <f>'WL VeryLow'!R47</f>
        <v>231896.24562530048</v>
      </c>
      <c r="C45">
        <f>'WL Low'!R30</f>
        <v>234767.21351588532</v>
      </c>
      <c r="D45">
        <f>'WL Moderate'!R30</f>
        <v>284161.95713163592</v>
      </c>
      <c r="E45">
        <f>'WL High'!R30</f>
        <v>289337.05860446533</v>
      </c>
    </row>
    <row r="46" spans="1:5" x14ac:dyDescent="0.15">
      <c r="A46">
        <f t="shared" si="0"/>
        <v>45</v>
      </c>
      <c r="B46">
        <f>'WL VeryLow'!R48</f>
        <v>240146.89976631667</v>
      </c>
      <c r="C46">
        <f>'WL Low'!R31</f>
        <v>243078.29694571134</v>
      </c>
      <c r="D46">
        <f>'WL Moderate'!R31</f>
        <v>293441.92668160866</v>
      </c>
      <c r="E46">
        <f>'WL High'!R31</f>
        <v>298710.13448647229</v>
      </c>
    </row>
    <row r="47" spans="1:5" x14ac:dyDescent="0.15">
      <c r="A47">
        <f t="shared" si="0"/>
        <v>46</v>
      </c>
      <c r="B47">
        <f>'WL VeryLow'!R49</f>
        <v>248614.87935299941</v>
      </c>
      <c r="C47">
        <f>'WL Low'!R32</f>
        <v>251606.12247080062</v>
      </c>
      <c r="D47">
        <f>'WL Moderate'!R32</f>
        <v>302924.36848635849</v>
      </c>
      <c r="E47">
        <f>'WL High'!R32</f>
        <v>308286.62800409837</v>
      </c>
    </row>
    <row r="48" spans="1:5" x14ac:dyDescent="0.15">
      <c r="A48">
        <f t="shared" si="0"/>
        <v>47</v>
      </c>
      <c r="B48">
        <f>'WL VeryLow'!R50</f>
        <v>257304.48932363596</v>
      </c>
      <c r="C48">
        <f>'WL Low'!R33</f>
        <v>260354.89480800036</v>
      </c>
      <c r="D48">
        <f>'WL Moderate'!R33</f>
        <v>312611.87641359819</v>
      </c>
      <c r="E48">
        <f>'WL High'!R33</f>
        <v>318070.24421072792</v>
      </c>
    </row>
    <row r="49" spans="1:5" x14ac:dyDescent="0.15">
      <c r="A49">
        <f t="shared" si="0"/>
        <v>48</v>
      </c>
      <c r="B49">
        <f>'WL VeryLow'!R51</f>
        <v>266212.95154324709</v>
      </c>
      <c r="C49">
        <f>'WL Low'!R34</f>
        <v>269321.41930130607</v>
      </c>
      <c r="D49">
        <f>'WL Moderate'!R34</f>
        <v>322493.82902910816</v>
      </c>
      <c r="E49">
        <f>'WL High'!R34</f>
        <v>328039.78993530065</v>
      </c>
    </row>
    <row r="50" spans="1:5" x14ac:dyDescent="0.15">
      <c r="A50">
        <f t="shared" si="0"/>
        <v>49</v>
      </c>
      <c r="B50">
        <f>'WL VeryLow'!R52</f>
        <v>275337.69283446303</v>
      </c>
      <c r="C50">
        <f>'WL Low'!R35</f>
        <v>278502.71421722247</v>
      </c>
      <c r="D50">
        <f>'WL Moderate'!R35</f>
        <v>332560.04658044718</v>
      </c>
      <c r="E50">
        <f>'WL High'!R35</f>
        <v>338201.82569639798</v>
      </c>
    </row>
    <row r="51" spans="1:5" x14ac:dyDescent="0.15">
      <c r="A51">
        <f t="shared" si="0"/>
        <v>50</v>
      </c>
      <c r="B51">
        <f>'WL VeryLow'!R53</f>
        <v>284682.83190442016</v>
      </c>
      <c r="C51">
        <f>'WL Low'!R36</f>
        <v>287902.78129527735</v>
      </c>
      <c r="D51">
        <f>'WL Moderate'!R36</f>
        <v>342812.78681009077</v>
      </c>
      <c r="E51">
        <f>'WL High'!R36</f>
        <v>348537.88223037322</v>
      </c>
    </row>
    <row r="52" spans="1:5" x14ac:dyDescent="0.15">
      <c r="A52">
        <f t="shared" si="0"/>
        <v>51</v>
      </c>
      <c r="B52">
        <f>'WL VeryLow'!R54</f>
        <v>294249.31511293142</v>
      </c>
      <c r="C52">
        <f>'WL Low'!R37</f>
        <v>297522.30818860402</v>
      </c>
      <c r="D52">
        <f>'WL Moderate'!R37</f>
        <v>353248.43877654121</v>
      </c>
      <c r="E52">
        <f>'WL High'!R37</f>
        <v>359050.94650418352</v>
      </c>
    </row>
    <row r="53" spans="1:5" x14ac:dyDescent="0.15">
      <c r="A53">
        <f t="shared" si="0"/>
        <v>52</v>
      </c>
      <c r="B53">
        <f>'WL VeryLow'!R55</f>
        <v>304040.17465666478</v>
      </c>
      <c r="C53">
        <f>'WL Low'!R38</f>
        <v>307364.15717780718</v>
      </c>
      <c r="D53">
        <f>'WL Moderate'!R38</f>
        <v>363867.26627545443</v>
      </c>
      <c r="E53">
        <f>'WL High'!R38</f>
        <v>369733.7303962438</v>
      </c>
    </row>
    <row r="54" spans="1:5" x14ac:dyDescent="0.15">
      <c r="A54">
        <f t="shared" si="0"/>
        <v>53</v>
      </c>
      <c r="B54">
        <f>'WL VeryLow'!R56</f>
        <v>314050.27441751549</v>
      </c>
      <c r="C54">
        <f>'WL Low'!R39</f>
        <v>317422.66791335674</v>
      </c>
      <c r="D54">
        <f>'WL Moderate'!R39</f>
        <v>374654.61431857792</v>
      </c>
      <c r="E54">
        <f>'WL High'!R39</f>
        <v>380599.31265845784</v>
      </c>
    </row>
    <row r="55" spans="1:5" x14ac:dyDescent="0.15">
      <c r="A55">
        <f t="shared" si="0"/>
        <v>54</v>
      </c>
      <c r="B55">
        <f>'WL VeryLow'!R57</f>
        <v>324274.06826820079</v>
      </c>
      <c r="C55">
        <f>'WL Low'!R40</f>
        <v>327691.7541005807</v>
      </c>
      <c r="D55">
        <f>'WL Moderate'!R40</f>
        <v>385595.22100051277</v>
      </c>
      <c r="E55">
        <f>'WL High'!R40</f>
        <v>391603.47735112975</v>
      </c>
    </row>
    <row r="56" spans="1:5" x14ac:dyDescent="0.15">
      <c r="A56">
        <f t="shared" si="0"/>
        <v>55</v>
      </c>
      <c r="B56">
        <f>'WL VeryLow'!R58</f>
        <v>334709.66699396935</v>
      </c>
      <c r="C56">
        <f>'WL Low'!R41</f>
        <v>338169.14476789266</v>
      </c>
      <c r="D56">
        <f>'WL Moderate'!R41</f>
        <v>396680.62360100768</v>
      </c>
      <c r="E56">
        <f>'WL High'!R41</f>
        <v>402759.80526527337</v>
      </c>
    </row>
    <row r="57" spans="1:5" x14ac:dyDescent="0.15">
      <c r="A57">
        <f t="shared" si="0"/>
        <v>56</v>
      </c>
      <c r="B57">
        <f>'WL VeryLow'!R59</f>
        <v>345349.60354940838</v>
      </c>
      <c r="C57">
        <f>'WL Low'!R42</f>
        <v>348846.75457231986</v>
      </c>
      <c r="D57">
        <f>'WL Moderate'!R42</f>
        <v>407892.39959983708</v>
      </c>
      <c r="E57">
        <f>'WL High'!R42</f>
        <v>413992.14297368674</v>
      </c>
    </row>
    <row r="58" spans="1:5" x14ac:dyDescent="0.15">
      <c r="A58">
        <f t="shared" si="0"/>
        <v>57</v>
      </c>
      <c r="B58">
        <f>'WL VeryLow'!R60</f>
        <v>356186.00836042321</v>
      </c>
      <c r="C58">
        <f>'WL Low'!R43</f>
        <v>359716.08056708693</v>
      </c>
      <c r="D58">
        <f>'WL Moderate'!R43</f>
        <v>419211.4277767741</v>
      </c>
      <c r="E58">
        <f>'WL High'!R43</f>
        <v>425375.97722881194</v>
      </c>
    </row>
    <row r="59" spans="1:5" x14ac:dyDescent="0.15">
      <c r="A59">
        <f t="shared" si="0"/>
        <v>58</v>
      </c>
      <c r="B59">
        <f>'WL VeryLow'!R61</f>
        <v>367224.66528318461</v>
      </c>
      <c r="C59">
        <f>'WL Low'!R44</f>
        <v>370782.85024019395</v>
      </c>
      <c r="D59">
        <f>'WL Moderate'!R44</f>
        <v>430708.42643199099</v>
      </c>
      <c r="E59">
        <f>'WL High'!R44</f>
        <v>436813.40682929201</v>
      </c>
    </row>
    <row r="60" spans="1:5" x14ac:dyDescent="0.15">
      <c r="A60">
        <f t="shared" si="0"/>
        <v>59</v>
      </c>
      <c r="B60">
        <f>'WL VeryLow'!R62</f>
        <v>378467.40537438972</v>
      </c>
      <c r="C60">
        <f>'WL Low'!R45</f>
        <v>382048.66945170978</v>
      </c>
      <c r="D60">
        <f>'WL Moderate'!R45</f>
        <v>442186.74483450572</v>
      </c>
      <c r="E60">
        <f>'WL High'!R45</f>
        <v>448395.9974074692</v>
      </c>
    </row>
    <row r="61" spans="1:5" x14ac:dyDescent="0.15">
      <c r="A61">
        <f t="shared" si="0"/>
        <v>60</v>
      </c>
      <c r="B61">
        <f>'WL VeryLow'!R63</f>
        <v>389910.78986207803</v>
      </c>
      <c r="C61">
        <f>'WL Low'!R46</f>
        <v>393509.65451976832</v>
      </c>
      <c r="D61">
        <f>'WL Moderate'!R46</f>
        <v>453830.75495272398</v>
      </c>
      <c r="E61">
        <f>'WL High'!R46</f>
        <v>460029.09867942473</v>
      </c>
    </row>
    <row r="62" spans="1:5" x14ac:dyDescent="0.15">
      <c r="A62">
        <f t="shared" si="0"/>
        <v>61</v>
      </c>
      <c r="B62">
        <f>'WL VeryLow'!R64</f>
        <v>401531.52186692395</v>
      </c>
      <c r="C62">
        <f>'WL Low'!R47</f>
        <v>405141.23849395727</v>
      </c>
      <c r="D62">
        <f>'WL Moderate'!R47</f>
        <v>465529.29997098912</v>
      </c>
      <c r="E62">
        <f>'WL High'!R47</f>
        <v>471723.51533595542</v>
      </c>
    </row>
    <row r="63" spans="1:5" x14ac:dyDescent="0.15">
      <c r="A63">
        <f t="shared" si="0"/>
        <v>62</v>
      </c>
      <c r="B63">
        <f>'WL VeryLow'!R65</f>
        <v>413331.49322678358</v>
      </c>
      <c r="C63">
        <f>'WL Low'!R48</f>
        <v>416945.0871798147</v>
      </c>
      <c r="D63">
        <f>'WL Moderate'!R48</f>
        <v>477281.05320075742</v>
      </c>
      <c r="E63">
        <f>'WL High'!R48</f>
        <v>483471.3543236478</v>
      </c>
    </row>
    <row r="64" spans="1:5" x14ac:dyDescent="0.15">
      <c r="A64">
        <f t="shared" si="0"/>
        <v>63</v>
      </c>
      <c r="B64">
        <f>'WL VeryLow'!R66</f>
        <v>425330.29525278049</v>
      </c>
      <c r="C64">
        <f>'WL Low'!R49</f>
        <v>428941.2908238059</v>
      </c>
      <c r="D64">
        <f>'WL Moderate'!R49</f>
        <v>489116.09086072259</v>
      </c>
      <c r="E64">
        <f>'WL High'!R49</f>
        <v>495266.15628221136</v>
      </c>
    </row>
    <row r="65" spans="1:5" x14ac:dyDescent="0.15">
      <c r="A65">
        <f t="shared" si="0"/>
        <v>64</v>
      </c>
      <c r="B65">
        <f>'WL VeryLow'!R67</f>
        <v>437523.65174834384</v>
      </c>
      <c r="C65">
        <f>'WL Low'!R50</f>
        <v>441125.11851718836</v>
      </c>
      <c r="D65">
        <f>'WL Moderate'!R50</f>
        <v>501060.65697766742</v>
      </c>
      <c r="E65">
        <f>'WL High'!R50</f>
        <v>507139.00281104341</v>
      </c>
    </row>
    <row r="66" spans="1:5" x14ac:dyDescent="0.15">
      <c r="A66">
        <f t="shared" si="0"/>
        <v>65</v>
      </c>
      <c r="B66">
        <f>'WL VeryLow'!R68</f>
        <v>449916.41921049193</v>
      </c>
      <c r="C66">
        <f>'WL Low'!R51</f>
        <v>453501.2122966547</v>
      </c>
      <c r="D66">
        <f>'WL Moderate'!R51</f>
        <v>513001.65034604794</v>
      </c>
      <c r="E66">
        <f>'WL High'!R51</f>
        <v>519061.49281856185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1F8F-B25A-2F42-BE01-8AA82B09AF6C}">
  <sheetPr codeName="Sheet5">
    <tabColor rgb="FFFFFF00"/>
  </sheetPr>
  <dimension ref="A1:E96"/>
  <sheetViews>
    <sheetView zoomScale="125" workbookViewId="0">
      <selection activeCell="F30" sqref="F30"/>
    </sheetView>
  </sheetViews>
  <sheetFormatPr baseColWidth="10" defaultColWidth="11.5" defaultRowHeight="13" outlineLevelRow="1" x14ac:dyDescent="0.15"/>
  <cols>
    <col min="5" max="5" width="13.6640625" bestFit="1" customWidth="1"/>
  </cols>
  <sheetData>
    <row r="1" spans="1:5" x14ac:dyDescent="0.15">
      <c r="B1" s="1" t="s">
        <v>7</v>
      </c>
      <c r="C1" s="1" t="s">
        <v>8</v>
      </c>
      <c r="D1" s="1" t="s">
        <v>9</v>
      </c>
      <c r="E1" s="1" t="s">
        <v>10</v>
      </c>
    </row>
    <row r="2" spans="1:5" hidden="1" outlineLevel="1" x14ac:dyDescent="0.15">
      <c r="A2">
        <v>1</v>
      </c>
      <c r="B2" s="1"/>
    </row>
    <row r="3" spans="1:5" hidden="1" outlineLevel="1" x14ac:dyDescent="0.15">
      <c r="A3">
        <f>A2+1</f>
        <v>2</v>
      </c>
    </row>
    <row r="4" spans="1:5" hidden="1" outlineLevel="1" x14ac:dyDescent="0.15">
      <c r="A4">
        <f t="shared" ref="A4:A66" si="0">A3+1</f>
        <v>3</v>
      </c>
    </row>
    <row r="5" spans="1:5" hidden="1" outlineLevel="1" x14ac:dyDescent="0.15">
      <c r="A5">
        <f t="shared" si="0"/>
        <v>4</v>
      </c>
    </row>
    <row r="6" spans="1:5" hidden="1" outlineLevel="1" x14ac:dyDescent="0.15">
      <c r="A6">
        <f t="shared" si="0"/>
        <v>5</v>
      </c>
    </row>
    <row r="7" spans="1:5" hidden="1" outlineLevel="1" x14ac:dyDescent="0.15">
      <c r="A7">
        <f t="shared" si="0"/>
        <v>6</v>
      </c>
    </row>
    <row r="8" spans="1:5" hidden="1" outlineLevel="1" x14ac:dyDescent="0.15">
      <c r="A8">
        <f t="shared" si="0"/>
        <v>7</v>
      </c>
    </row>
    <row r="9" spans="1:5" hidden="1" outlineLevel="1" x14ac:dyDescent="0.15">
      <c r="A9">
        <f t="shared" si="0"/>
        <v>8</v>
      </c>
    </row>
    <row r="10" spans="1:5" hidden="1" outlineLevel="1" x14ac:dyDescent="0.15">
      <c r="A10">
        <f t="shared" si="0"/>
        <v>9</v>
      </c>
    </row>
    <row r="11" spans="1:5" hidden="1" outlineLevel="1" x14ac:dyDescent="0.15">
      <c r="A11">
        <f t="shared" si="0"/>
        <v>10</v>
      </c>
    </row>
    <row r="12" spans="1:5" hidden="1" outlineLevel="1" x14ac:dyDescent="0.15">
      <c r="A12">
        <f t="shared" si="0"/>
        <v>11</v>
      </c>
    </row>
    <row r="13" spans="1:5" hidden="1" outlineLevel="1" x14ac:dyDescent="0.15">
      <c r="A13">
        <f t="shared" si="0"/>
        <v>12</v>
      </c>
    </row>
    <row r="14" spans="1:5" hidden="1" outlineLevel="1" x14ac:dyDescent="0.15">
      <c r="A14">
        <f t="shared" si="0"/>
        <v>13</v>
      </c>
    </row>
    <row r="15" spans="1:5" hidden="1" outlineLevel="1" x14ac:dyDescent="0.15">
      <c r="A15">
        <f t="shared" si="0"/>
        <v>14</v>
      </c>
    </row>
    <row r="16" spans="1:5" hidden="1" outlineLevel="1" x14ac:dyDescent="0.15">
      <c r="A16">
        <f t="shared" si="0"/>
        <v>15</v>
      </c>
    </row>
    <row r="17" spans="1:5" hidden="1" outlineLevel="1" x14ac:dyDescent="0.15">
      <c r="A17">
        <f t="shared" si="0"/>
        <v>16</v>
      </c>
    </row>
    <row r="18" spans="1:5" hidden="1" outlineLevel="1" x14ac:dyDescent="0.15">
      <c r="A18">
        <f t="shared" si="0"/>
        <v>17</v>
      </c>
    </row>
    <row r="19" spans="1:5" collapsed="1" x14ac:dyDescent="0.15">
      <c r="A19">
        <f t="shared" si="0"/>
        <v>18</v>
      </c>
      <c r="B19">
        <v>276.69423324753365</v>
      </c>
      <c r="C19">
        <v>286.087472186112</v>
      </c>
      <c r="D19">
        <v>480.87444108188623</v>
      </c>
      <c r="E19">
        <v>506.27272310580736</v>
      </c>
    </row>
    <row r="20" spans="1:5" x14ac:dyDescent="0.15">
      <c r="A20">
        <f t="shared" si="0"/>
        <v>19</v>
      </c>
      <c r="B20">
        <v>284.09136262307135</v>
      </c>
      <c r="C20">
        <v>294.6106374802871</v>
      </c>
      <c r="D20">
        <v>512.10574831825807</v>
      </c>
      <c r="E20">
        <v>540.42699367225237</v>
      </c>
    </row>
    <row r="21" spans="1:5" x14ac:dyDescent="0.15">
      <c r="A21">
        <f t="shared" si="0"/>
        <v>20</v>
      </c>
      <c r="B21">
        <v>291.72780468655043</v>
      </c>
      <c r="C21">
        <v>303.41036247469458</v>
      </c>
      <c r="D21">
        <v>544.17539854011181</v>
      </c>
      <c r="E21">
        <v>575.50925136785963</v>
      </c>
    </row>
    <row r="22" spans="1:5" x14ac:dyDescent="0.15">
      <c r="A22">
        <f t="shared" si="0"/>
        <v>21</v>
      </c>
      <c r="B22">
        <v>300.38056375380364</v>
      </c>
      <c r="C22">
        <v>313.25074098840236</v>
      </c>
      <c r="D22">
        <v>577.64284459849046</v>
      </c>
      <c r="E22">
        <v>612.05210577295793</v>
      </c>
    </row>
    <row r="23" spans="1:5" x14ac:dyDescent="0.15">
      <c r="A23">
        <f t="shared" si="0"/>
        <v>22</v>
      </c>
      <c r="B23">
        <v>310.44272742536458</v>
      </c>
      <c r="C23">
        <v>324.52432247246969</v>
      </c>
      <c r="D23">
        <v>612.84910350929977</v>
      </c>
      <c r="E23">
        <v>650.40081501521115</v>
      </c>
    </row>
    <row r="24" spans="1:5" x14ac:dyDescent="0.15">
      <c r="A24">
        <f t="shared" si="0"/>
        <v>23</v>
      </c>
      <c r="B24">
        <v>322.58402579009476</v>
      </c>
      <c r="C24">
        <v>337.88988994633002</v>
      </c>
      <c r="D24">
        <v>650.35202220923361</v>
      </c>
      <c r="E24">
        <v>691.08733051093384</v>
      </c>
    </row>
    <row r="25" spans="1:5" x14ac:dyDescent="0.15">
      <c r="A25">
        <f t="shared" si="0"/>
        <v>24</v>
      </c>
      <c r="B25">
        <v>337.40123571119466</v>
      </c>
      <c r="C25">
        <v>353.95135341477459</v>
      </c>
      <c r="D25">
        <v>690.88546651885281</v>
      </c>
      <c r="E25">
        <v>734.87080936450116</v>
      </c>
    </row>
    <row r="26" spans="1:5" x14ac:dyDescent="0.15">
      <c r="A26">
        <f t="shared" si="0"/>
        <v>25</v>
      </c>
      <c r="B26">
        <v>355.84715168682209</v>
      </c>
      <c r="C26">
        <v>373.6758712515379</v>
      </c>
      <c r="D26">
        <v>735.82962401377824</v>
      </c>
      <c r="E26">
        <v>783.17268876976493</v>
      </c>
    </row>
    <row r="27" spans="1:5" x14ac:dyDescent="0.15">
      <c r="A27">
        <f t="shared" si="0"/>
        <v>26</v>
      </c>
      <c r="B27">
        <v>378.22322282168227</v>
      </c>
      <c r="C27">
        <v>397.37190648753977</v>
      </c>
      <c r="D27">
        <v>785.65874909102388</v>
      </c>
      <c r="E27">
        <v>836.48930754722778</v>
      </c>
    </row>
    <row r="28" spans="1:5" x14ac:dyDescent="0.15">
      <c r="A28">
        <f t="shared" si="0"/>
        <v>27</v>
      </c>
      <c r="B28">
        <v>404.59963333775943</v>
      </c>
      <c r="C28">
        <v>425.1042957255882</v>
      </c>
      <c r="D28">
        <v>840.34393444653313</v>
      </c>
      <c r="E28">
        <v>894.78162990885244</v>
      </c>
    </row>
    <row r="29" spans="1:5" x14ac:dyDescent="0.15">
      <c r="A29">
        <f t="shared" si="0"/>
        <v>28</v>
      </c>
      <c r="B29">
        <v>434.23013680351585</v>
      </c>
      <c r="C29">
        <v>456.25706718237802</v>
      </c>
      <c r="D29">
        <v>901.76208880069464</v>
      </c>
      <c r="E29">
        <v>960.24654134617322</v>
      </c>
    </row>
    <row r="30" spans="1:5" x14ac:dyDescent="0.15">
      <c r="A30">
        <f t="shared" si="0"/>
        <v>29</v>
      </c>
      <c r="B30">
        <v>467.56196267121157</v>
      </c>
      <c r="C30">
        <v>491.2997513894307</v>
      </c>
      <c r="D30">
        <v>970.83343309856082</v>
      </c>
      <c r="E30">
        <v>1033.8623499372695</v>
      </c>
    </row>
    <row r="31" spans="1:5" x14ac:dyDescent="0.15">
      <c r="A31">
        <f t="shared" si="0"/>
        <v>30</v>
      </c>
      <c r="B31">
        <v>504.89226746608108</v>
      </c>
      <c r="C31">
        <v>530.54085983068478</v>
      </c>
      <c r="D31">
        <v>1048.161693466775</v>
      </c>
      <c r="E31">
        <v>1116.2597615115947</v>
      </c>
    </row>
    <row r="32" spans="1:5" x14ac:dyDescent="0.15">
      <c r="A32">
        <f t="shared" si="0"/>
        <v>31</v>
      </c>
      <c r="B32">
        <v>547.63152317497168</v>
      </c>
      <c r="C32">
        <v>574.30864932039947</v>
      </c>
      <c r="D32">
        <v>1134.3879130853306</v>
      </c>
      <c r="E32">
        <v>1208.1241920185566</v>
      </c>
    </row>
    <row r="33" spans="1:5" x14ac:dyDescent="0.15">
      <c r="A33">
        <f t="shared" si="0"/>
        <v>32</v>
      </c>
      <c r="B33">
        <v>592.59337764806128</v>
      </c>
      <c r="C33">
        <v>622.71885873898657</v>
      </c>
      <c r="D33">
        <v>1229.7304273811121</v>
      </c>
      <c r="E33">
        <v>1309.6869833747639</v>
      </c>
    </row>
    <row r="34" spans="1:5" x14ac:dyDescent="0.15">
      <c r="A34">
        <f t="shared" si="0"/>
        <v>33</v>
      </c>
      <c r="B34">
        <v>643.60654600956434</v>
      </c>
      <c r="C34">
        <v>676.33414695718034</v>
      </c>
      <c r="D34">
        <v>1335.2858569802415</v>
      </c>
      <c r="E34">
        <v>1422.1267745317157</v>
      </c>
    </row>
    <row r="35" spans="1:5" x14ac:dyDescent="0.15">
      <c r="A35">
        <f t="shared" si="0"/>
        <v>34</v>
      </c>
      <c r="B35">
        <v>700.37382953267013</v>
      </c>
      <c r="C35">
        <v>735.99587073575833</v>
      </c>
      <c r="D35">
        <v>1452.6984829198041</v>
      </c>
      <c r="E35">
        <v>1547.190115034703</v>
      </c>
    </row>
    <row r="36" spans="1:5" x14ac:dyDescent="0.15">
      <c r="A36">
        <f t="shared" si="0"/>
        <v>35</v>
      </c>
      <c r="B36">
        <v>763.34950035709198</v>
      </c>
      <c r="C36">
        <v>802.17991905786653</v>
      </c>
      <c r="D36">
        <v>1582.8854990343573</v>
      </c>
      <c r="E36">
        <v>1685.84786300376</v>
      </c>
    </row>
    <row r="37" spans="1:5" x14ac:dyDescent="0.15">
      <c r="A37">
        <f t="shared" si="0"/>
        <v>36</v>
      </c>
      <c r="B37">
        <v>833.4467600766493</v>
      </c>
      <c r="C37">
        <v>875.84709198145811</v>
      </c>
      <c r="D37">
        <v>1727.7168754244897</v>
      </c>
      <c r="E37">
        <v>1840.0940167870335</v>
      </c>
    </row>
    <row r="38" spans="1:5" x14ac:dyDescent="0.15">
      <c r="A38">
        <f t="shared" si="0"/>
        <v>37</v>
      </c>
      <c r="B38">
        <v>911.48647077149394</v>
      </c>
      <c r="C38">
        <v>957.85971375149654</v>
      </c>
      <c r="D38">
        <v>1888.8571930124567</v>
      </c>
      <c r="E38">
        <v>2011.6987687362396</v>
      </c>
    </row>
    <row r="39" spans="1:5" x14ac:dyDescent="0.15">
      <c r="A39">
        <f t="shared" si="0"/>
        <v>38</v>
      </c>
      <c r="B39">
        <v>997.47598401206278</v>
      </c>
      <c r="C39">
        <v>1048.2204737279985</v>
      </c>
      <c r="D39">
        <v>2066.2719040889169</v>
      </c>
      <c r="E39">
        <v>2200.6076491082099</v>
      </c>
    </row>
    <row r="40" spans="1:5" x14ac:dyDescent="0.15">
      <c r="A40">
        <f t="shared" si="0"/>
        <v>39</v>
      </c>
      <c r="B40">
        <v>1091.8252842495217</v>
      </c>
      <c r="C40">
        <v>1147.3620305956872</v>
      </c>
      <c r="D40">
        <v>2260.7722398464921</v>
      </c>
      <c r="E40">
        <v>2407.6878095563989</v>
      </c>
    </row>
    <row r="41" spans="1:5" x14ac:dyDescent="0.15">
      <c r="A41">
        <f t="shared" si="0"/>
        <v>40</v>
      </c>
      <c r="B41">
        <v>1195.5397164436308</v>
      </c>
      <c r="C41">
        <v>1256.340856606625</v>
      </c>
      <c r="D41">
        <v>2474.3930388116019</v>
      </c>
      <c r="E41">
        <v>2635.1047209914991</v>
      </c>
    </row>
    <row r="42" spans="1:5" x14ac:dyDescent="0.15">
      <c r="A42">
        <f t="shared" si="0"/>
        <v>41</v>
      </c>
      <c r="B42">
        <v>1310.4954498164955</v>
      </c>
      <c r="C42">
        <v>1377.1364197154205</v>
      </c>
      <c r="D42">
        <v>2710.9453607837331</v>
      </c>
      <c r="E42">
        <v>2886.9367066924547</v>
      </c>
    </row>
    <row r="43" spans="1:5" x14ac:dyDescent="0.15">
      <c r="A43">
        <f t="shared" si="0"/>
        <v>42</v>
      </c>
      <c r="B43">
        <v>1437.3444451572966</v>
      </c>
      <c r="C43">
        <v>1510.4201188321188</v>
      </c>
      <c r="D43">
        <v>2971.6650657751475</v>
      </c>
      <c r="E43">
        <v>3164.4518320827269</v>
      </c>
    </row>
    <row r="44" spans="1:5" x14ac:dyDescent="0.15">
      <c r="A44">
        <f t="shared" si="0"/>
        <v>43</v>
      </c>
      <c r="B44">
        <v>1576.5356827360404</v>
      </c>
      <c r="C44">
        <v>1656.6495490586974</v>
      </c>
      <c r="D44">
        <v>3257.4195386397464</v>
      </c>
      <c r="E44">
        <v>3468.5261366315258</v>
      </c>
    </row>
    <row r="45" spans="1:5" x14ac:dyDescent="0.15">
      <c r="A45">
        <f t="shared" si="0"/>
        <v>44</v>
      </c>
      <c r="B45">
        <v>1729.0902961522083</v>
      </c>
      <c r="C45">
        <v>1816.9080758927566</v>
      </c>
      <c r="D45">
        <v>3570.2457487530232</v>
      </c>
      <c r="E45">
        <v>3801.3567454180434</v>
      </c>
    </row>
    <row r="46" spans="1:5" x14ac:dyDescent="0.15">
      <c r="A46">
        <f t="shared" si="0"/>
        <v>45</v>
      </c>
      <c r="B46">
        <v>1895.9884278525597</v>
      </c>
      <c r="C46">
        <v>1992.2168855291816</v>
      </c>
      <c r="D46">
        <v>3912.066685329426</v>
      </c>
      <c r="E46">
        <v>4164.9586027870073</v>
      </c>
    </row>
    <row r="47" spans="1:5" x14ac:dyDescent="0.15">
      <c r="A47">
        <f t="shared" si="0"/>
        <v>46</v>
      </c>
      <c r="B47">
        <v>2078.7819261637928</v>
      </c>
      <c r="C47">
        <v>2184.2092062558504</v>
      </c>
      <c r="D47">
        <v>4285.9638171699189</v>
      </c>
      <c r="E47">
        <v>4562.613122283964</v>
      </c>
    </row>
    <row r="48" spans="1:5" x14ac:dyDescent="0.15">
      <c r="A48">
        <f t="shared" si="0"/>
        <v>47</v>
      </c>
      <c r="B48">
        <v>2281.6871780069882</v>
      </c>
      <c r="C48">
        <v>2397.0909137526123</v>
      </c>
      <c r="D48">
        <v>4695.24522178799</v>
      </c>
      <c r="E48">
        <v>4997.5039236515504</v>
      </c>
    </row>
    <row r="49" spans="1:5" x14ac:dyDescent="0.15">
      <c r="A49">
        <f t="shared" si="0"/>
        <v>48</v>
      </c>
      <c r="B49">
        <v>2506.1722552169172</v>
      </c>
      <c r="C49">
        <v>2632.3047623257517</v>
      </c>
      <c r="D49">
        <v>5141.3650038135938</v>
      </c>
      <c r="E49">
        <v>5471.0734944990054</v>
      </c>
    </row>
    <row r="50" spans="1:5" x14ac:dyDescent="0.15">
      <c r="A50">
        <f t="shared" si="0"/>
        <v>49</v>
      </c>
      <c r="B50">
        <v>2753.6393034551179</v>
      </c>
      <c r="C50">
        <v>2891.2555699708605</v>
      </c>
      <c r="D50">
        <v>5625.7315959061543</v>
      </c>
      <c r="E50">
        <v>5984.7272834834002</v>
      </c>
    </row>
    <row r="51" spans="1:5" x14ac:dyDescent="0.15">
      <c r="A51">
        <f t="shared" si="0"/>
        <v>50</v>
      </c>
      <c r="B51">
        <v>3027.2051828243943</v>
      </c>
      <c r="C51">
        <v>3177.1470284921766</v>
      </c>
      <c r="D51">
        <v>6152.9710704718291</v>
      </c>
      <c r="E51">
        <v>6543.3051459521985</v>
      </c>
    </row>
    <row r="52" spans="1:5" x14ac:dyDescent="0.15">
      <c r="A52">
        <f t="shared" si="0"/>
        <v>51</v>
      </c>
      <c r="B52">
        <v>3330.2438373340256</v>
      </c>
      <c r="C52">
        <v>3493.4279899832</v>
      </c>
      <c r="D52">
        <v>6727.8477678316549</v>
      </c>
      <c r="E52">
        <v>7151.7420856214912</v>
      </c>
    </row>
    <row r="53" spans="1:5" x14ac:dyDescent="0.15">
      <c r="A53">
        <f t="shared" si="0"/>
        <v>52</v>
      </c>
      <c r="B53">
        <v>3667.1714380897115</v>
      </c>
      <c r="C53">
        <v>3844.6235723238879</v>
      </c>
      <c r="D53">
        <v>7356.7769559651024</v>
      </c>
      <c r="E53">
        <v>7816.707158704251</v>
      </c>
    </row>
    <row r="54" spans="1:5" x14ac:dyDescent="0.15">
      <c r="A54">
        <f t="shared" si="0"/>
        <v>53</v>
      </c>
      <c r="B54">
        <v>4042.6257737769179</v>
      </c>
      <c r="C54">
        <v>4235.4675667295305</v>
      </c>
      <c r="D54">
        <v>8045.9417606300121</v>
      </c>
      <c r="E54">
        <v>8544.5841445842252</v>
      </c>
    </row>
    <row r="55" spans="1:5" x14ac:dyDescent="0.15">
      <c r="A55">
        <f t="shared" si="0"/>
        <v>54</v>
      </c>
      <c r="B55">
        <v>4462.0008595776262</v>
      </c>
      <c r="C55">
        <v>4671.4560012384281</v>
      </c>
      <c r="D55">
        <v>8802.3351860737585</v>
      </c>
      <c r="E55">
        <v>9342.5658860915428</v>
      </c>
    </row>
    <row r="56" spans="1:5" x14ac:dyDescent="0.15">
      <c r="A56">
        <f t="shared" si="0"/>
        <v>55</v>
      </c>
      <c r="B56">
        <v>4933.1738177605866</v>
      </c>
      <c r="C56">
        <v>5160.6536982269445</v>
      </c>
      <c r="D56">
        <v>9636.7354053788058</v>
      </c>
      <c r="E56">
        <v>10221.818413353267</v>
      </c>
    </row>
    <row r="57" spans="1:5" x14ac:dyDescent="0.15">
      <c r="A57">
        <f t="shared" si="0"/>
        <v>56</v>
      </c>
      <c r="B57">
        <v>5463.522099175475</v>
      </c>
      <c r="C57">
        <v>5710.5395493636834</v>
      </c>
      <c r="D57">
        <v>10558.035184196273</v>
      </c>
      <c r="E57">
        <v>11191.375179493651</v>
      </c>
    </row>
    <row r="58" spans="1:5" x14ac:dyDescent="0.15">
      <c r="A58">
        <f t="shared" si="0"/>
        <v>57</v>
      </c>
      <c r="B58">
        <v>6061.2025558528776</v>
      </c>
      <c r="C58">
        <v>6329.374373888958</v>
      </c>
      <c r="D58">
        <v>11575.576853202501</v>
      </c>
      <c r="E58">
        <v>12260.700425545821</v>
      </c>
    </row>
    <row r="59" spans="1:5" x14ac:dyDescent="0.15">
      <c r="A59">
        <f t="shared" si="0"/>
        <v>58</v>
      </c>
      <c r="B59">
        <v>6737.1178393261062</v>
      </c>
      <c r="C59">
        <v>7028.2382658694041</v>
      </c>
      <c r="D59">
        <v>12702.924857038248</v>
      </c>
      <c r="E59">
        <v>13443.650770999257</v>
      </c>
    </row>
    <row r="60" spans="1:5" x14ac:dyDescent="0.15">
      <c r="A60">
        <f t="shared" si="0"/>
        <v>59</v>
      </c>
      <c r="B60">
        <v>7500.9615374438736</v>
      </c>
      <c r="C60">
        <v>7816.8836600594223</v>
      </c>
      <c r="D60">
        <v>13950.601367968658</v>
      </c>
      <c r="E60">
        <v>14750.742011055567</v>
      </c>
    </row>
    <row r="61" spans="1:5" x14ac:dyDescent="0.15">
      <c r="A61">
        <f t="shared" si="0"/>
        <v>60</v>
      </c>
      <c r="B61">
        <v>8362.3244887145047</v>
      </c>
      <c r="C61">
        <v>8704.9252481541807</v>
      </c>
      <c r="D61">
        <v>15327.81389461405</v>
      </c>
      <c r="E61">
        <v>16191.069434298397</v>
      </c>
    </row>
    <row r="62" spans="1:5" x14ac:dyDescent="0.15">
      <c r="A62">
        <f t="shared" si="0"/>
        <v>61</v>
      </c>
      <c r="B62">
        <v>9327.8761029672296</v>
      </c>
      <c r="C62">
        <v>9698.875187763857</v>
      </c>
      <c r="D62">
        <v>16836.990719623034</v>
      </c>
      <c r="E62">
        <v>17766.4518820003</v>
      </c>
    </row>
    <row r="63" spans="1:5" x14ac:dyDescent="0.15">
      <c r="A63">
        <f t="shared" si="0"/>
        <v>62</v>
      </c>
      <c r="B63">
        <v>10407.733115059162</v>
      </c>
      <c r="C63">
        <v>10808.818711054044</v>
      </c>
      <c r="D63">
        <v>18486.627481201573</v>
      </c>
      <c r="E63">
        <v>19485.130542886727</v>
      </c>
    </row>
    <row r="64" spans="1:5" x14ac:dyDescent="0.15">
      <c r="A64">
        <f t="shared" si="0"/>
        <v>63</v>
      </c>
      <c r="B64">
        <v>11616.858721037877</v>
      </c>
      <c r="C64">
        <v>12049.829994619418</v>
      </c>
      <c r="D64">
        <v>20292.881555782729</v>
      </c>
      <c r="E64">
        <v>21363.374819295379</v>
      </c>
    </row>
    <row r="65" spans="1:5" x14ac:dyDescent="0.15">
      <c r="A65">
        <f t="shared" si="0"/>
        <v>64</v>
      </c>
      <c r="B65">
        <v>12968.673590485656</v>
      </c>
      <c r="C65">
        <v>13435.258155438116</v>
      </c>
      <c r="D65">
        <v>22266.497897420591</v>
      </c>
      <c r="E65">
        <v>23411.524247609465</v>
      </c>
    </row>
    <row r="66" spans="1:5" x14ac:dyDescent="0.15">
      <c r="A66">
        <f t="shared" si="0"/>
        <v>65</v>
      </c>
      <c r="B66">
        <v>14478.959382875206</v>
      </c>
      <c r="C66">
        <v>14980.832317567805</v>
      </c>
      <c r="D66">
        <v>24421.191319642359</v>
      </c>
      <c r="E66">
        <v>25642.975512127192</v>
      </c>
    </row>
    <row r="96" spans="5:5" x14ac:dyDescent="0.15">
      <c r="E9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5C0C-C319-EF42-BD38-6C4A2B19ADB5}">
  <sheetPr codeName="Sheet4">
    <tabColor rgb="FFFFFF00"/>
  </sheetPr>
  <dimension ref="A1:E49"/>
  <sheetViews>
    <sheetView workbookViewId="0">
      <selection activeCell="H16" sqref="H16"/>
    </sheetView>
  </sheetViews>
  <sheetFormatPr baseColWidth="10" defaultColWidth="11.5" defaultRowHeight="13" x14ac:dyDescent="0.15"/>
  <cols>
    <col min="2" max="2" width="21.33203125" customWidth="1"/>
  </cols>
  <sheetData>
    <row r="1" spans="1:5" x14ac:dyDescent="0.15">
      <c r="B1" s="1" t="s">
        <v>7</v>
      </c>
      <c r="C1" s="1" t="s">
        <v>8</v>
      </c>
      <c r="D1" s="1" t="s">
        <v>33</v>
      </c>
      <c r="E1" s="1" t="s">
        <v>10</v>
      </c>
    </row>
    <row r="2" spans="1:5" x14ac:dyDescent="0.15">
      <c r="A2">
        <v>18</v>
      </c>
      <c r="B2" s="25">
        <v>84704.524360371433</v>
      </c>
      <c r="C2" s="25">
        <v>86147.16125755629</v>
      </c>
      <c r="D2">
        <v>111701.87575740546</v>
      </c>
      <c r="E2">
        <v>114536.56319512952</v>
      </c>
    </row>
    <row r="3" spans="1:5" x14ac:dyDescent="0.15">
      <c r="A3">
        <f t="shared" ref="A3:A49" si="0">A2+1</f>
        <v>19</v>
      </c>
      <c r="B3" s="25">
        <v>88381.664344922421</v>
      </c>
      <c r="C3" s="25">
        <v>89875.438706451096</v>
      </c>
      <c r="D3">
        <v>116330.27529428691</v>
      </c>
      <c r="E3">
        <v>119264.41117477526</v>
      </c>
    </row>
    <row r="4" spans="1:5" x14ac:dyDescent="0.15">
      <c r="A4">
        <f t="shared" si="0"/>
        <v>20</v>
      </c>
      <c r="B4" s="25">
        <v>92163.532351113652</v>
      </c>
      <c r="C4" s="25">
        <v>93708.664617251838</v>
      </c>
      <c r="D4">
        <v>121064.9648364321</v>
      </c>
      <c r="E4">
        <v>124098.11509735342</v>
      </c>
    </row>
    <row r="5" spans="1:5" x14ac:dyDescent="0.15">
      <c r="A5">
        <f t="shared" si="0"/>
        <v>21</v>
      </c>
      <c r="B5" s="25">
        <v>96067.286772771491</v>
      </c>
      <c r="C5" s="25">
        <v>97663.781761090038</v>
      </c>
      <c r="D5">
        <v>125917.58547649012</v>
      </c>
      <c r="E5">
        <v>129048.8115729729</v>
      </c>
    </row>
    <row r="6" spans="1:5" x14ac:dyDescent="0.15">
      <c r="A6">
        <f t="shared" si="0"/>
        <v>22</v>
      </c>
      <c r="B6" s="25">
        <v>100099.73439354078</v>
      </c>
      <c r="C6" s="25">
        <v>101747.34540326644</v>
      </c>
      <c r="D6">
        <v>130889.73784486954</v>
      </c>
      <c r="E6">
        <v>134117.49080267889</v>
      </c>
    </row>
    <row r="7" spans="1:5" x14ac:dyDescent="0.15">
      <c r="A7">
        <f t="shared" si="0"/>
        <v>23</v>
      </c>
      <c r="B7" s="25">
        <v>104276.73911030895</v>
      </c>
      <c r="C7" s="25">
        <v>105975.10609153326</v>
      </c>
      <c r="D7">
        <v>135995.00069642504</v>
      </c>
      <c r="E7">
        <v>139317.47168705074</v>
      </c>
    </row>
    <row r="8" spans="1:5" x14ac:dyDescent="0.15">
      <c r="A8">
        <f t="shared" si="0"/>
        <v>24</v>
      </c>
      <c r="B8" s="25">
        <v>108608.75996654366</v>
      </c>
      <c r="C8" s="25">
        <v>110357.43110630871</v>
      </c>
      <c r="D8">
        <v>141241.97911622041</v>
      </c>
      <c r="E8">
        <v>144657.14825015201</v>
      </c>
    </row>
    <row r="9" spans="1:5" x14ac:dyDescent="0.15">
      <c r="A9">
        <f t="shared" si="0"/>
        <v>25</v>
      </c>
      <c r="B9" s="25">
        <v>113113.79838098571</v>
      </c>
      <c r="C9" s="25">
        <v>114912.52261944073</v>
      </c>
      <c r="D9">
        <v>146652.88660558499</v>
      </c>
      <c r="E9">
        <v>150159.23694730501</v>
      </c>
    </row>
    <row r="10" spans="1:5" x14ac:dyDescent="0.15">
      <c r="A10">
        <f t="shared" si="0"/>
        <v>26</v>
      </c>
      <c r="B10" s="25">
        <v>117797.1337823012</v>
      </c>
      <c r="C10" s="25">
        <v>119645.63717493333</v>
      </c>
      <c r="D10">
        <v>152232.54379460798</v>
      </c>
      <c r="E10">
        <v>155828.5075280187</v>
      </c>
    </row>
    <row r="11" spans="1:5" x14ac:dyDescent="0.15">
      <c r="A11">
        <f t="shared" si="0"/>
        <v>27</v>
      </c>
      <c r="B11" s="25">
        <v>122660.43501816355</v>
      </c>
      <c r="C11" s="25">
        <v>124558.23206530357</v>
      </c>
      <c r="D11">
        <v>157978.26522630214</v>
      </c>
      <c r="E11">
        <v>161661.76698670172</v>
      </c>
    </row>
    <row r="12" spans="1:5" x14ac:dyDescent="0.15">
      <c r="A12">
        <f t="shared" si="0"/>
        <v>28</v>
      </c>
      <c r="B12" s="25">
        <v>127686.69537729889</v>
      </c>
      <c r="C12" s="25">
        <v>129635.1814059857</v>
      </c>
      <c r="D12">
        <v>163911.41916586907</v>
      </c>
      <c r="E12">
        <v>167684.82746071811</v>
      </c>
    </row>
    <row r="13" spans="1:5" x14ac:dyDescent="0.15">
      <c r="A13">
        <f t="shared" si="0"/>
        <v>29</v>
      </c>
      <c r="B13" s="25">
        <v>132880.10803686042</v>
      </c>
      <c r="C13" s="25">
        <v>134880.66720180149</v>
      </c>
      <c r="D13">
        <v>170035.86143427409</v>
      </c>
      <c r="E13">
        <v>173901.49364733088</v>
      </c>
    </row>
    <row r="14" spans="1:5" x14ac:dyDescent="0.15">
      <c r="A14">
        <f t="shared" si="0"/>
        <v>30</v>
      </c>
      <c r="B14" s="25">
        <v>138245.63927434242</v>
      </c>
      <c r="C14" s="25">
        <v>140299.67479618842</v>
      </c>
      <c r="D14">
        <v>176356.84587042325</v>
      </c>
      <c r="E14">
        <v>180317.04163106449</v>
      </c>
    </row>
    <row r="15" spans="1:5" x14ac:dyDescent="0.15">
      <c r="A15">
        <f t="shared" si="0"/>
        <v>31</v>
      </c>
      <c r="B15" s="25">
        <v>143786.5479181837</v>
      </c>
      <c r="C15" s="25">
        <v>145895.39667720554</v>
      </c>
      <c r="D15">
        <v>182876.17216830526</v>
      </c>
      <c r="E15">
        <v>186933.09079626013</v>
      </c>
    </row>
    <row r="16" spans="1:5" x14ac:dyDescent="0.15">
      <c r="A16">
        <f t="shared" si="0"/>
        <v>32</v>
      </c>
      <c r="B16" s="25">
        <v>149503.36784774755</v>
      </c>
      <c r="C16" s="25">
        <v>151668.16844486492</v>
      </c>
      <c r="D16">
        <v>189590.2280856134</v>
      </c>
      <c r="E16">
        <v>193745.5383536435</v>
      </c>
    </row>
    <row r="17" spans="1:5" x14ac:dyDescent="0.15">
      <c r="A17">
        <f t="shared" si="0"/>
        <v>33</v>
      </c>
      <c r="B17" s="25">
        <v>155398.79423243643</v>
      </c>
      <c r="C17" s="25">
        <v>157620.58226881715</v>
      </c>
      <c r="D17">
        <v>196499.53244122348</v>
      </c>
      <c r="E17">
        <v>200754.64373252046</v>
      </c>
    </row>
    <row r="18" spans="1:5" x14ac:dyDescent="0.15">
      <c r="A18">
        <f t="shared" si="0"/>
        <v>34</v>
      </c>
      <c r="B18" s="25">
        <v>161478.95114150262</v>
      </c>
      <c r="C18" s="25">
        <v>163758.81214028088</v>
      </c>
      <c r="D18">
        <v>203611.16700003829</v>
      </c>
      <c r="E18">
        <v>207967.59372959365</v>
      </c>
    </row>
    <row r="19" spans="1:5" x14ac:dyDescent="0.15">
      <c r="A19">
        <f t="shared" si="0"/>
        <v>35</v>
      </c>
      <c r="B19" s="25">
        <v>167745.47301921432</v>
      </c>
      <c r="C19" s="25">
        <v>170084.32925588207</v>
      </c>
      <c r="D19">
        <v>210923.39052440337</v>
      </c>
      <c r="E19">
        <v>215382.2527653666</v>
      </c>
    </row>
    <row r="20" spans="1:5" x14ac:dyDescent="0.15">
      <c r="A20">
        <f t="shared" si="0"/>
        <v>36</v>
      </c>
      <c r="B20" s="25">
        <v>174203.66201986873</v>
      </c>
      <c r="C20" s="25">
        <v>176602.43594907358</v>
      </c>
      <c r="D20">
        <v>218441.47339078187</v>
      </c>
      <c r="E20">
        <v>223003.88498734572</v>
      </c>
    </row>
    <row r="21" spans="1:5" x14ac:dyDescent="0.15">
      <c r="A21">
        <f t="shared" si="0"/>
        <v>37</v>
      </c>
      <c r="B21" s="25">
        <v>180855.88492671336</v>
      </c>
      <c r="C21" s="25">
        <v>183315.3588533735</v>
      </c>
      <c r="D21">
        <v>226164.92129580918</v>
      </c>
      <c r="E21">
        <v>230831.66674185355</v>
      </c>
    </row>
    <row r="22" spans="1:5" x14ac:dyDescent="0.15">
      <c r="A22">
        <f t="shared" si="0"/>
        <v>38</v>
      </c>
      <c r="B22" s="25">
        <v>187698.75662317901</v>
      </c>
      <c r="C22" s="25">
        <v>190219.3053751516</v>
      </c>
      <c r="D22">
        <v>234082.11455665546</v>
      </c>
      <c r="E22">
        <v>238853.03724512312</v>
      </c>
    </row>
    <row r="23" spans="1:5" x14ac:dyDescent="0.15">
      <c r="A23">
        <f t="shared" si="0"/>
        <v>39</v>
      </c>
      <c r="B23" s="25">
        <v>194732.90480370386</v>
      </c>
      <c r="C23" s="25">
        <v>197314.67543554492</v>
      </c>
      <c r="D23">
        <v>242189.12959743009</v>
      </c>
      <c r="E23">
        <v>247063.55993225088</v>
      </c>
    </row>
    <row r="24" spans="1:5" x14ac:dyDescent="0.15">
      <c r="A24">
        <f t="shared" si="0"/>
        <v>40</v>
      </c>
      <c r="B24" s="25">
        <v>201964.09820283946</v>
      </c>
      <c r="C24" s="25">
        <v>204607.23878973222</v>
      </c>
      <c r="D24">
        <v>250491.82676845754</v>
      </c>
      <c r="E24">
        <v>255469.11613869286</v>
      </c>
    </row>
    <row r="25" spans="1:5" x14ac:dyDescent="0.15">
      <c r="A25">
        <f t="shared" si="0"/>
        <v>41</v>
      </c>
      <c r="B25" s="25">
        <v>209397.60725249854</v>
      </c>
      <c r="C25" s="25">
        <v>212102.23833058571</v>
      </c>
      <c r="D25">
        <v>258995.01135510323</v>
      </c>
      <c r="E25">
        <v>264074.47088212078</v>
      </c>
    </row>
    <row r="26" spans="1:5" x14ac:dyDescent="0.15">
      <c r="A26">
        <f t="shared" si="0"/>
        <v>42</v>
      </c>
      <c r="B26" s="25">
        <v>217033.29784667148</v>
      </c>
      <c r="C26" s="25">
        <v>219799.26308450714</v>
      </c>
      <c r="D26">
        <v>267693.10981398262</v>
      </c>
      <c r="E26">
        <v>272873.44859910529</v>
      </c>
    </row>
    <row r="27" spans="1:5" x14ac:dyDescent="0.15">
      <c r="A27">
        <f t="shared" si="0"/>
        <v>43</v>
      </c>
      <c r="B27" s="25">
        <v>224879.11340593593</v>
      </c>
      <c r="C27" s="25">
        <v>227706.33861733472</v>
      </c>
      <c r="D27">
        <v>276595.85054504737</v>
      </c>
      <c r="E27">
        <v>281875.99900519999</v>
      </c>
    </row>
    <row r="28" spans="1:5" x14ac:dyDescent="0.15">
      <c r="A28">
        <f t="shared" si="0"/>
        <v>44</v>
      </c>
      <c r="B28" s="25">
        <v>232935.69014627708</v>
      </c>
      <c r="C28" s="25">
        <v>235823.84986938298</v>
      </c>
      <c r="D28">
        <v>285699.02209785068</v>
      </c>
      <c r="E28">
        <v>291077.38538033899</v>
      </c>
    </row>
    <row r="29" spans="1:5" x14ac:dyDescent="0.15">
      <c r="A29">
        <f t="shared" si="0"/>
        <v>45</v>
      </c>
      <c r="B29" s="25">
        <v>241206.65274739265</v>
      </c>
      <c r="C29" s="25">
        <v>244155.29992266177</v>
      </c>
      <c r="D29">
        <v>295004.03272102663</v>
      </c>
      <c r="E29">
        <v>300478.79309645877</v>
      </c>
    </row>
    <row r="30" spans="1:5" x14ac:dyDescent="0.15">
      <c r="A30">
        <f t="shared" si="0"/>
        <v>46</v>
      </c>
      <c r="B30" s="25">
        <v>249694.76876383563</v>
      </c>
      <c r="C30" s="25">
        <v>252703.2921110726</v>
      </c>
      <c r="D30">
        <v>304510.62825202238</v>
      </c>
      <c r="E30">
        <v>310079.6595948317</v>
      </c>
    </row>
    <row r="31" spans="1:5" x14ac:dyDescent="0.15">
      <c r="A31">
        <f t="shared" si="0"/>
        <v>47</v>
      </c>
      <c r="B31" s="25">
        <v>258404.31507219511</v>
      </c>
      <c r="C31" s="25">
        <v>261472.00207079464</v>
      </c>
      <c r="D31">
        <v>314221.36007608339</v>
      </c>
      <c r="E31">
        <v>319882.37896932429</v>
      </c>
    </row>
    <row r="32" spans="1:5" x14ac:dyDescent="0.15">
      <c r="A32">
        <f t="shared" si="0"/>
        <v>48</v>
      </c>
      <c r="B32" s="25">
        <v>267332.3804656454</v>
      </c>
      <c r="C32" s="25">
        <v>270458.09688299743</v>
      </c>
      <c r="D32">
        <v>324125.3247973182</v>
      </c>
      <c r="E32">
        <v>329875.1983446058</v>
      </c>
    </row>
    <row r="33" spans="1:5" x14ac:dyDescent="0.15">
      <c r="A33">
        <f t="shared" si="0"/>
        <v>49</v>
      </c>
      <c r="B33" s="25">
        <v>276476.26294494647</v>
      </c>
      <c r="C33" s="25">
        <v>279658.46111967892</v>
      </c>
      <c r="D33">
        <v>334212.07850650692</v>
      </c>
      <c r="E33">
        <v>340046.86253832036</v>
      </c>
    </row>
    <row r="34" spans="1:5" x14ac:dyDescent="0.15">
      <c r="A34">
        <f t="shared" si="0"/>
        <v>50</v>
      </c>
      <c r="B34" s="25">
        <v>285840.05122057517</v>
      </c>
      <c r="C34" s="25">
        <v>289077.06573918968</v>
      </c>
      <c r="D34">
        <v>344483.84750812774</v>
      </c>
      <c r="E34">
        <v>350399.44756930583</v>
      </c>
    </row>
    <row r="35" spans="1:5" x14ac:dyDescent="0.15">
      <c r="A35">
        <f t="shared" si="0"/>
        <v>51</v>
      </c>
      <c r="B35" s="25">
        <v>295424.61582175712</v>
      </c>
      <c r="C35" s="25">
        <v>298714.52005031466</v>
      </c>
      <c r="D35">
        <v>354936.88928469643</v>
      </c>
      <c r="E35">
        <v>360928.76333210286</v>
      </c>
    </row>
    <row r="36" spans="1:5" x14ac:dyDescent="0.15">
      <c r="A36">
        <f t="shared" si="0"/>
        <v>52</v>
      </c>
      <c r="B36" s="25">
        <v>305232.9442800578</v>
      </c>
      <c r="C36" s="25">
        <v>308573.64050784643</v>
      </c>
      <c r="D36">
        <v>365571.41160425672</v>
      </c>
      <c r="E36">
        <v>371634.78081126191</v>
      </c>
    </row>
    <row r="37" spans="1:5" x14ac:dyDescent="0.15">
      <c r="A37">
        <f t="shared" si="0"/>
        <v>53</v>
      </c>
      <c r="B37" s="25">
        <v>315259.74067027075</v>
      </c>
      <c r="C37" s="25">
        <v>318648.60143507342</v>
      </c>
      <c r="D37">
        <v>376372.45246778236</v>
      </c>
      <c r="E37">
        <v>382501.55599556916</v>
      </c>
    </row>
    <row r="38" spans="1:5" x14ac:dyDescent="0.15">
      <c r="A38">
        <f t="shared" si="0"/>
        <v>54</v>
      </c>
      <c r="B38" s="25">
        <v>325499.29690355976</v>
      </c>
      <c r="C38" s="25">
        <v>328933.14916385629</v>
      </c>
      <c r="D38">
        <v>387324.44755173929</v>
      </c>
      <c r="E38">
        <v>393512.53534392716</v>
      </c>
    </row>
    <row r="39" spans="1:5" x14ac:dyDescent="0.15">
      <c r="A39">
        <f t="shared" si="0"/>
        <v>55</v>
      </c>
      <c r="B39" s="25">
        <v>335949.61724304233</v>
      </c>
      <c r="C39" s="25">
        <v>339424.90310135111</v>
      </c>
      <c r="D39">
        <v>398418.76183855481</v>
      </c>
      <c r="E39">
        <v>404658.49403769209</v>
      </c>
    </row>
    <row r="40" spans="1:5" x14ac:dyDescent="0.15">
      <c r="A40">
        <f t="shared" si="0"/>
        <v>56</v>
      </c>
      <c r="B40" s="25">
        <v>346603.05440837506</v>
      </c>
      <c r="C40" s="25">
        <v>350115.59193265985</v>
      </c>
      <c r="D40">
        <v>409636.6480033694</v>
      </c>
      <c r="E40">
        <v>415919.47483767016</v>
      </c>
    </row>
    <row r="41" spans="1:5" x14ac:dyDescent="0.15">
      <c r="A41">
        <f t="shared" si="0"/>
        <v>57</v>
      </c>
      <c r="B41" s="25">
        <v>357451.55846115196</v>
      </c>
      <c r="C41" s="25">
        <v>360996.5267642184</v>
      </c>
      <c r="D41">
        <v>420958.66535539395</v>
      </c>
      <c r="E41">
        <v>427275.0362088072</v>
      </c>
    </row>
    <row r="42" spans="1:5" x14ac:dyDescent="0.15">
      <c r="A42">
        <f t="shared" si="0"/>
        <v>58</v>
      </c>
      <c r="B42" s="25">
        <v>368500.92485376564</v>
      </c>
      <c r="C42" s="25">
        <v>372073.4483822452</v>
      </c>
      <c r="D42">
        <v>432390.57288669178</v>
      </c>
      <c r="E42">
        <v>438731.00933515449</v>
      </c>
    </row>
    <row r="43" spans="1:5" x14ac:dyDescent="0.15">
      <c r="A43">
        <f t="shared" si="0"/>
        <v>59</v>
      </c>
      <c r="B43" s="25">
        <v>379752.94553385634</v>
      </c>
      <c r="C43" s="25">
        <v>383347.92342022998</v>
      </c>
      <c r="D43">
        <v>443930.88473316497</v>
      </c>
      <c r="E43">
        <v>450285.67831028946</v>
      </c>
    </row>
    <row r="44" spans="1:5" x14ac:dyDescent="0.15">
      <c r="A44">
        <f t="shared" si="0"/>
        <v>60</v>
      </c>
      <c r="B44" s="25">
        <v>391204.07746475108</v>
      </c>
      <c r="C44" s="25">
        <v>394815.96154798224</v>
      </c>
      <c r="D44">
        <v>455568.65477497358</v>
      </c>
      <c r="E44">
        <v>461927.43644580006</v>
      </c>
    </row>
    <row r="45" spans="1:5" x14ac:dyDescent="0.15">
      <c r="A45">
        <f t="shared" si="0"/>
        <v>61</v>
      </c>
      <c r="B45" s="25">
        <v>402830.66416427266</v>
      </c>
      <c r="C45" s="25">
        <v>406452.62463862856</v>
      </c>
      <c r="D45">
        <v>467257.11387266987</v>
      </c>
      <c r="E45">
        <v>473607.18961594574</v>
      </c>
    </row>
    <row r="46" spans="1:5" x14ac:dyDescent="0.15">
      <c r="A46">
        <f t="shared" si="0"/>
        <v>62</v>
      </c>
      <c r="B46" s="25">
        <v>414634.57980143768</v>
      </c>
      <c r="C46" s="25">
        <v>418259.56156705221</v>
      </c>
      <c r="D46">
        <v>478994.97239190509</v>
      </c>
      <c r="E46">
        <v>485323.43715609278</v>
      </c>
    </row>
    <row r="47" spans="1:5" x14ac:dyDescent="0.15">
      <c r="A47">
        <f t="shared" si="0"/>
        <v>63</v>
      </c>
      <c r="B47" s="25">
        <v>426635.6329294194</v>
      </c>
      <c r="C47" s="25">
        <v>430257.08890262956</v>
      </c>
      <c r="D47">
        <v>490812.65269299282</v>
      </c>
      <c r="E47">
        <v>497107.84358923993</v>
      </c>
    </row>
    <row r="48" spans="1:5" x14ac:dyDescent="0.15">
      <c r="A48">
        <f t="shared" si="0"/>
        <v>64</v>
      </c>
      <c r="B48" s="25">
        <v>438829.46213709121</v>
      </c>
      <c r="C48" s="25">
        <v>442440.39567754499</v>
      </c>
      <c r="D48">
        <v>502697.71333557542</v>
      </c>
      <c r="E48">
        <v>508947.24023882009</v>
      </c>
    </row>
    <row r="49" spans="1:5" x14ac:dyDescent="0.15">
      <c r="A49">
        <f t="shared" si="0"/>
        <v>65</v>
      </c>
      <c r="B49" s="25">
        <v>451220.96578115039</v>
      </c>
      <c r="C49" s="25">
        <v>454814.14678999491</v>
      </c>
      <c r="D49">
        <v>514653.93609065155</v>
      </c>
      <c r="E49">
        <v>520845.41554595245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2367-DC86-1B43-8207-4724E40E8BAA}">
  <sheetPr codeName="Sheet7">
    <tabColor theme="9" tint="0.79998168889431442"/>
  </sheetPr>
  <dimension ref="A1:S104"/>
  <sheetViews>
    <sheetView topLeftCell="A3" workbookViewId="0">
      <selection activeCell="S22" sqref="S22"/>
    </sheetView>
  </sheetViews>
  <sheetFormatPr baseColWidth="10" defaultColWidth="11.5" defaultRowHeight="13" outlineLevelRow="1" x14ac:dyDescent="0.15"/>
  <cols>
    <col min="1" max="1" width="11" bestFit="1" customWidth="1"/>
    <col min="2" max="2" width="11" customWidth="1"/>
    <col min="3" max="4" width="11.6640625" style="6" bestFit="1" customWidth="1"/>
    <col min="5" max="5" width="13" style="6" customWidth="1"/>
    <col min="6" max="6" width="11.6640625" style="6" bestFit="1" customWidth="1"/>
    <col min="7" max="7" width="12.1640625" style="6" bestFit="1" customWidth="1"/>
    <col min="8" max="13" width="11.6640625" style="6" bestFit="1" customWidth="1"/>
    <col min="14" max="14" width="13.1640625" style="6" customWidth="1"/>
    <col min="15" max="15" width="11.6640625" style="6" bestFit="1" customWidth="1"/>
    <col min="16" max="16" width="11.83203125" style="6" bestFit="1" customWidth="1"/>
    <col min="17" max="17" width="13" style="6" customWidth="1"/>
    <col min="18" max="19" width="11.5" style="6"/>
  </cols>
  <sheetData>
    <row r="1" spans="1:18" x14ac:dyDescent="0.15">
      <c r="A1" s="18" t="s">
        <v>11</v>
      </c>
      <c r="B1" s="12"/>
      <c r="C1" s="9">
        <f>5.06%*55%*0</f>
        <v>0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8" x14ac:dyDescent="0.15">
      <c r="A2" s="18" t="s">
        <v>12</v>
      </c>
      <c r="B2" s="13">
        <f>1-SUM(C2:Q2)</f>
        <v>0.68062500000000004</v>
      </c>
      <c r="C2" s="9">
        <f>C1-SUM(G2:I2,M2,N2,O2,Q2)</f>
        <v>0</v>
      </c>
      <c r="D2" s="9">
        <f>D1-SUM(G2,J2,K2,M2,N2,P2,Q2)</f>
        <v>0.144375</v>
      </c>
      <c r="E2" s="10">
        <f>E1-SUM(H2,L2,J2,M2,O2,P2,Q2)</f>
        <v>0</v>
      </c>
      <c r="F2" s="8">
        <f>F1-SUM(I2,L2,K2,N2,O2,Q2,P2)</f>
        <v>0.144375</v>
      </c>
      <c r="G2" s="10">
        <f>C1*D1</f>
        <v>0</v>
      </c>
      <c r="H2" s="10">
        <f>C1*E1</f>
        <v>0</v>
      </c>
      <c r="I2" s="10">
        <f>C1*F1</f>
        <v>0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0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</v>
      </c>
    </row>
    <row r="3" spans="1:18" ht="80" x14ac:dyDescent="0.2">
      <c r="B3" t="s">
        <v>13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8" ht="15" hidden="1" outlineLevel="1" x14ac:dyDescent="0.2">
      <c r="A4">
        <v>1</v>
      </c>
      <c r="B4" s="1">
        <f>'T20 Base'!B2</f>
        <v>0</v>
      </c>
      <c r="C4" s="3">
        <v>426.21807629105314</v>
      </c>
      <c r="D4" s="4">
        <v>245.10255418223645</v>
      </c>
      <c r="E4" s="4">
        <v>243.58317735122927</v>
      </c>
      <c r="F4" s="4">
        <v>244.1506637133582</v>
      </c>
      <c r="G4" s="5">
        <v>425.6955706433705</v>
      </c>
      <c r="H4" s="5">
        <v>424.70734638132285</v>
      </c>
      <c r="I4" s="5">
        <v>425.07023943098255</v>
      </c>
      <c r="J4" s="5">
        <v>242.8573635401624</v>
      </c>
      <c r="K4" s="5">
        <v>243.4041841441892</v>
      </c>
      <c r="L4" s="5">
        <v>241.99947978253223</v>
      </c>
      <c r="M4" s="5">
        <v>424.23808914843715</v>
      </c>
      <c r="N4" s="5">
        <v>424.58762660125075</v>
      </c>
      <c r="O4" s="5">
        <v>423.67464396181833</v>
      </c>
      <c r="P4" s="5">
        <v>241.32929354475536</v>
      </c>
      <c r="Q4" s="5">
        <v>423.24157932804229</v>
      </c>
      <c r="R4" s="15">
        <f>SUMPRODUCT($B$2:$Q$2,B4:Q4)</f>
        <v>78.090186473092274</v>
      </c>
    </row>
    <row r="5" spans="1:18" ht="15" hidden="1" outlineLevel="1" x14ac:dyDescent="0.2">
      <c r="A5">
        <f>A4+1</f>
        <v>2</v>
      </c>
      <c r="B5" s="1">
        <f>'T20 Base'!B3</f>
        <v>0</v>
      </c>
      <c r="C5" s="6">
        <v>297.99857812255607</v>
      </c>
      <c r="D5" s="6">
        <v>119.8075677777107</v>
      </c>
      <c r="E5" s="6">
        <v>117.67156360418339</v>
      </c>
      <c r="F5" s="6">
        <v>118.47600527161229</v>
      </c>
      <c r="G5" s="6">
        <v>297.25692975921572</v>
      </c>
      <c r="H5" s="6">
        <v>283.89322244209006</v>
      </c>
      <c r="I5" s="6">
        <v>296.38088725151226</v>
      </c>
      <c r="J5" s="6">
        <v>116.64680508471555</v>
      </c>
      <c r="K5" s="6">
        <v>117.42240847757898</v>
      </c>
      <c r="L5" s="6">
        <v>115.44740288091316</v>
      </c>
      <c r="M5" s="6">
        <v>295.19520265295733</v>
      </c>
      <c r="N5" s="6">
        <v>295.69599885038201</v>
      </c>
      <c r="O5" s="6">
        <v>294.40588565211527</v>
      </c>
      <c r="P5" s="6">
        <v>114.50068738242507</v>
      </c>
      <c r="Q5" s="6">
        <v>293.79127489349776</v>
      </c>
      <c r="R5" s="15">
        <f t="shared" ref="R5:R68" si="0">SUMPRODUCT($B$2:$Q$2,B5:Q5)</f>
        <v>37.998252118621863</v>
      </c>
    </row>
    <row r="6" spans="1:18" ht="15" hidden="1" outlineLevel="1" x14ac:dyDescent="0.2">
      <c r="A6">
        <f t="shared" ref="A6:A68" si="1">A5+1</f>
        <v>3</v>
      </c>
      <c r="B6" s="1">
        <f>'T20 Base'!B4</f>
        <v>0</v>
      </c>
      <c r="C6" s="6">
        <v>294.52413632713223</v>
      </c>
      <c r="D6" s="6">
        <v>119.36951604353624</v>
      </c>
      <c r="E6" s="6">
        <v>116.58124108697227</v>
      </c>
      <c r="F6" s="6">
        <v>117.6366295106571</v>
      </c>
      <c r="G6" s="6">
        <v>293.54961762654699</v>
      </c>
      <c r="H6" s="6">
        <v>291.72161808163247</v>
      </c>
      <c r="I6" s="6">
        <v>292.40762985551913</v>
      </c>
      <c r="J6" s="6">
        <v>115.24035564516224</v>
      </c>
      <c r="K6" s="6">
        <v>116.2580743949657</v>
      </c>
      <c r="L6" s="6">
        <v>113.67963273095017</v>
      </c>
      <c r="M6" s="6">
        <v>290.84609895706922</v>
      </c>
      <c r="N6" s="6">
        <v>291.50738119596099</v>
      </c>
      <c r="O6" s="6">
        <v>289.81729331431154</v>
      </c>
      <c r="P6" s="6">
        <v>112.44044642793695</v>
      </c>
      <c r="Q6" s="6">
        <v>289.00865653277936</v>
      </c>
      <c r="R6" s="15">
        <f t="shared" si="0"/>
        <v>37.778165792732487</v>
      </c>
    </row>
    <row r="7" spans="1:18" ht="15" hidden="1" outlineLevel="1" x14ac:dyDescent="0.2">
      <c r="A7">
        <f t="shared" si="1"/>
        <v>4</v>
      </c>
      <c r="B7" s="1">
        <f>'T20 Base'!B5</f>
        <v>0</v>
      </c>
      <c r="C7" s="6">
        <v>294.88953872892296</v>
      </c>
      <c r="D7" s="6">
        <v>122.87603934698858</v>
      </c>
      <c r="E7" s="6">
        <v>119.40651138196147</v>
      </c>
      <c r="F7" s="6">
        <v>120.72393071325399</v>
      </c>
      <c r="G7" s="6">
        <v>293.67076344112581</v>
      </c>
      <c r="H7" s="6">
        <v>291.38906430410913</v>
      </c>
      <c r="I7" s="6">
        <v>292.24958931639071</v>
      </c>
      <c r="J7" s="6">
        <v>117.73543514555855</v>
      </c>
      <c r="K7" s="6">
        <v>119.00604040347561</v>
      </c>
      <c r="L7" s="6">
        <v>115.7973208655276</v>
      </c>
      <c r="M7" s="6">
        <v>290.29370404688973</v>
      </c>
      <c r="N7" s="6">
        <v>291.1233799825074</v>
      </c>
      <c r="O7" s="6">
        <v>289.01360487679483</v>
      </c>
      <c r="P7" s="6">
        <v>114.25265964540769</v>
      </c>
      <c r="Q7" s="6">
        <v>288.0015670536921</v>
      </c>
      <c r="R7" s="15">
        <f t="shared" si="0"/>
        <v>38.81430566480396</v>
      </c>
    </row>
    <row r="8" spans="1:18" ht="15" hidden="1" outlineLevel="1" x14ac:dyDescent="0.2">
      <c r="A8">
        <f t="shared" si="1"/>
        <v>5</v>
      </c>
      <c r="B8" s="1">
        <f>'T20 Base'!B6</f>
        <v>0</v>
      </c>
      <c r="C8" s="6">
        <v>297.55254008585121</v>
      </c>
      <c r="D8" s="6">
        <v>128.70343376364468</v>
      </c>
      <c r="E8" s="6">
        <v>124.54123063330067</v>
      </c>
      <c r="F8" s="6">
        <v>126.12507325636246</v>
      </c>
      <c r="G8" s="6">
        <v>296.08440287793167</v>
      </c>
      <c r="H8" s="6">
        <v>305.95851751931457</v>
      </c>
      <c r="I8" s="6">
        <v>294.37820613978795</v>
      </c>
      <c r="J8" s="6">
        <v>122.53443556944306</v>
      </c>
      <c r="K8" s="6">
        <v>124.06216140141497</v>
      </c>
      <c r="L8" s="6">
        <v>120.21260783060822</v>
      </c>
      <c r="M8" s="6">
        <v>292.01966725170996</v>
      </c>
      <c r="N8" s="6">
        <v>293.02127384649839</v>
      </c>
      <c r="O8" s="6">
        <v>290.482995383272</v>
      </c>
      <c r="P8" s="6">
        <v>118.35735120356732</v>
      </c>
      <c r="Q8" s="6">
        <v>289.26328235961307</v>
      </c>
      <c r="R8" s="15">
        <f t="shared" si="0"/>
        <v>40.590269393931862</v>
      </c>
    </row>
    <row r="9" spans="1:18" ht="15" hidden="1" outlineLevel="1" x14ac:dyDescent="0.2">
      <c r="A9">
        <f t="shared" si="1"/>
        <v>6</v>
      </c>
      <c r="B9" s="1">
        <f>'T20 Base'!B7</f>
        <v>0</v>
      </c>
      <c r="C9" s="6">
        <v>301.10928511865092</v>
      </c>
      <c r="D9" s="6">
        <v>135.44959263536131</v>
      </c>
      <c r="E9" s="6">
        <v>130.58304842905071</v>
      </c>
      <c r="F9" s="6">
        <v>132.43780419132889</v>
      </c>
      <c r="G9" s="6">
        <v>299.38654739257197</v>
      </c>
      <c r="H9" s="6">
        <v>296.16886844393838</v>
      </c>
      <c r="I9" s="6">
        <v>297.38939718160043</v>
      </c>
      <c r="J9" s="6">
        <v>128.23486758147249</v>
      </c>
      <c r="K9" s="6">
        <v>130.0240570153293</v>
      </c>
      <c r="L9" s="6">
        <v>125.5228562259671</v>
      </c>
      <c r="M9" s="6">
        <v>294.61984863805287</v>
      </c>
      <c r="N9" s="6">
        <v>295.79695812750606</v>
      </c>
      <c r="O9" s="6">
        <v>292.82129635655673</v>
      </c>
      <c r="P9" s="6">
        <v>123.35176722519157</v>
      </c>
      <c r="Q9" s="6">
        <v>291.38958520604524</v>
      </c>
      <c r="R9" s="15">
        <f t="shared" si="0"/>
        <v>42.658229662947853</v>
      </c>
    </row>
    <row r="10" spans="1:18" ht="15" hidden="1" outlineLevel="1" x14ac:dyDescent="0.2">
      <c r="A10">
        <f t="shared" si="1"/>
        <v>7</v>
      </c>
      <c r="B10" s="1">
        <f>'T20 Base'!B8</f>
        <v>0</v>
      </c>
      <c r="C10" s="6">
        <v>305.16220768514103</v>
      </c>
      <c r="D10" s="6">
        <v>142.75097952348452</v>
      </c>
      <c r="E10" s="6">
        <v>137.16085967209733</v>
      </c>
      <c r="F10" s="6">
        <v>139.29392845479165</v>
      </c>
      <c r="G10" s="6">
        <v>303.17698026287735</v>
      </c>
      <c r="H10" s="6">
        <v>299.47175992130167</v>
      </c>
      <c r="I10" s="6">
        <v>300.87982261442693</v>
      </c>
      <c r="J10" s="6">
        <v>134.46199235384194</v>
      </c>
      <c r="K10" s="6">
        <v>136.51976218274899</v>
      </c>
      <c r="L10" s="6">
        <v>131.34914566400462</v>
      </c>
      <c r="M10" s="6">
        <v>297.68647835801642</v>
      </c>
      <c r="N10" s="6">
        <v>299.04454990278799</v>
      </c>
      <c r="O10" s="6">
        <v>295.61785088412751</v>
      </c>
      <c r="P10" s="6">
        <v>128.85360832212953</v>
      </c>
      <c r="Q10" s="6">
        <v>293.96756096357427</v>
      </c>
      <c r="R10" s="15">
        <f t="shared" si="0"/>
        <v>44.901151306210309</v>
      </c>
    </row>
    <row r="11" spans="1:18" ht="15" hidden="1" outlineLevel="1" x14ac:dyDescent="0.2">
      <c r="A11">
        <f t="shared" si="1"/>
        <v>8</v>
      </c>
      <c r="B11" s="1">
        <f>'T20 Base'!B9</f>
        <v>0</v>
      </c>
      <c r="C11" s="6">
        <v>309.89064811787983</v>
      </c>
      <c r="D11" s="6">
        <v>150.87276972289789</v>
      </c>
      <c r="E11" s="6">
        <v>144.5202045497029</v>
      </c>
      <c r="F11" s="6">
        <v>146.94653652760599</v>
      </c>
      <c r="G11" s="6">
        <v>307.62780971693962</v>
      </c>
      <c r="H11" s="6">
        <v>314.44534791736675</v>
      </c>
      <c r="I11" s="6">
        <v>305.01336325314804</v>
      </c>
      <c r="J11" s="6">
        <v>141.45179796356038</v>
      </c>
      <c r="K11" s="6">
        <v>143.792591045454</v>
      </c>
      <c r="L11" s="6">
        <v>137.91660294720486</v>
      </c>
      <c r="M11" s="6">
        <v>301.37181343486327</v>
      </c>
      <c r="N11" s="6">
        <v>302.92126980893568</v>
      </c>
      <c r="O11" s="6">
        <v>299.01758242959897</v>
      </c>
      <c r="P11" s="6">
        <v>135.07919523179348</v>
      </c>
      <c r="Q11" s="6">
        <v>297.13611991771103</v>
      </c>
      <c r="R11" s="15">
        <f t="shared" si="0"/>
        <v>47.401310440683531</v>
      </c>
    </row>
    <row r="12" spans="1:18" ht="15" hidden="1" outlineLevel="1" x14ac:dyDescent="0.2">
      <c r="A12">
        <f t="shared" si="1"/>
        <v>9</v>
      </c>
      <c r="B12" s="1">
        <f>'T20 Base'!B10</f>
        <v>0</v>
      </c>
      <c r="C12" s="6">
        <v>315.36549255009191</v>
      </c>
      <c r="D12" s="6">
        <v>159.90406755553042</v>
      </c>
      <c r="E12" s="6">
        <v>152.74548463753814</v>
      </c>
      <c r="F12" s="6">
        <v>155.48183651691019</v>
      </c>
      <c r="G12" s="6">
        <v>312.80813010748261</v>
      </c>
      <c r="H12" s="6">
        <v>308.04027344297913</v>
      </c>
      <c r="I12" s="6">
        <v>309.85706642838312</v>
      </c>
      <c r="J12" s="6">
        <v>149.28642994889285</v>
      </c>
      <c r="K12" s="6">
        <v>151.92641223038865</v>
      </c>
      <c r="L12" s="6">
        <v>145.30474332446497</v>
      </c>
      <c r="M12" s="6">
        <v>305.7400111585369</v>
      </c>
      <c r="N12" s="6">
        <v>307.49250896122146</v>
      </c>
      <c r="O12" s="6">
        <v>303.0827829094813</v>
      </c>
      <c r="P12" s="6">
        <v>142.1059332138702</v>
      </c>
      <c r="Q12" s="6">
        <v>300.95607028670702</v>
      </c>
      <c r="R12" s="15">
        <f t="shared" si="0"/>
        <v>50.186586275014271</v>
      </c>
    </row>
    <row r="13" spans="1:18" ht="15" hidden="1" outlineLevel="1" x14ac:dyDescent="0.2">
      <c r="A13">
        <f t="shared" si="1"/>
        <v>10</v>
      </c>
      <c r="B13" s="1">
        <f>'T20 Base'!B11</f>
        <v>0</v>
      </c>
      <c r="C13" s="6">
        <v>321.34040677733975</v>
      </c>
      <c r="D13" s="6">
        <v>169.60958824855652</v>
      </c>
      <c r="E13" s="6">
        <v>161.59830804355056</v>
      </c>
      <c r="F13" s="6">
        <v>164.66263516513882</v>
      </c>
      <c r="G13" s="6">
        <v>318.4703870717446</v>
      </c>
      <c r="H13" s="6">
        <v>313.12186377680308</v>
      </c>
      <c r="I13" s="6">
        <v>315.16198432551312</v>
      </c>
      <c r="J13" s="6">
        <v>157.72598448089721</v>
      </c>
      <c r="K13" s="6">
        <v>160.68248031025232</v>
      </c>
      <c r="L13" s="6">
        <v>153.27196323613734</v>
      </c>
      <c r="M13" s="6">
        <v>310.54015727840988</v>
      </c>
      <c r="N13" s="6">
        <v>312.50819249958676</v>
      </c>
      <c r="O13" s="6">
        <v>307.5612862454164</v>
      </c>
      <c r="P13" s="6">
        <v>149.6908356820903</v>
      </c>
      <c r="Q13" s="6">
        <v>305.17423342203585</v>
      </c>
      <c r="R13" s="15">
        <f t="shared" si="0"/>
        <v>53.18145321485374</v>
      </c>
    </row>
    <row r="14" spans="1:18" ht="15" hidden="1" outlineLevel="1" x14ac:dyDescent="0.2">
      <c r="A14">
        <f t="shared" si="1"/>
        <v>11</v>
      </c>
      <c r="B14" s="1">
        <f>'T20 Base'!B12</f>
        <v>0</v>
      </c>
      <c r="C14" s="6">
        <v>327.84147638644043</v>
      </c>
      <c r="D14" s="6">
        <v>180.03978322081267</v>
      </c>
      <c r="E14" s="6">
        <v>171.21078121787991</v>
      </c>
      <c r="F14" s="6">
        <v>174.53543223677596</v>
      </c>
      <c r="G14" s="6">
        <v>324.63821459297975</v>
      </c>
      <c r="H14" s="6">
        <v>318.73171610308583</v>
      </c>
      <c r="I14" s="6">
        <v>320.94895004739931</v>
      </c>
      <c r="J14" s="6">
        <v>166.89639878911893</v>
      </c>
      <c r="K14" s="6">
        <v>170.10411126330052</v>
      </c>
      <c r="L14" s="6">
        <v>161.93714507099307</v>
      </c>
      <c r="M14" s="6">
        <v>315.84793509897582</v>
      </c>
      <c r="N14" s="6">
        <v>317.98688735377431</v>
      </c>
      <c r="O14" s="6">
        <v>312.5238245782279</v>
      </c>
      <c r="P14" s="6">
        <v>157.9470772957701</v>
      </c>
      <c r="Q14" s="6">
        <v>309.85733445224707</v>
      </c>
      <c r="R14" s="15">
        <f t="shared" si="0"/>
        <v>56.401235139127941</v>
      </c>
    </row>
    <row r="15" spans="1:18" ht="15" hidden="1" outlineLevel="1" x14ac:dyDescent="0.2">
      <c r="A15">
        <f t="shared" si="1"/>
        <v>12</v>
      </c>
      <c r="B15" s="1">
        <f>'T20 Base'!B13</f>
        <v>0</v>
      </c>
      <c r="C15" s="6">
        <v>334.46087938690209</v>
      </c>
      <c r="D15" s="6">
        <v>190.83236073008246</v>
      </c>
      <c r="E15" s="6">
        <v>181.13296855032428</v>
      </c>
      <c r="F15" s="6">
        <v>184.73078648620026</v>
      </c>
      <c r="G15" s="6">
        <v>330.89935569418856</v>
      </c>
      <c r="H15" s="6">
        <v>324.3970699153632</v>
      </c>
      <c r="I15" s="6">
        <v>326.80063883837124</v>
      </c>
      <c r="J15" s="6">
        <v>176.34476589845806</v>
      </c>
      <c r="K15" s="6">
        <v>179.81608216353828</v>
      </c>
      <c r="L15" s="6">
        <v>170.84398822091183</v>
      </c>
      <c r="M15" s="6">
        <v>321.18840216819194</v>
      </c>
      <c r="N15" s="6">
        <v>323.50716759912928</v>
      </c>
      <c r="O15" s="6">
        <v>317.49298383290386</v>
      </c>
      <c r="P15" s="6">
        <v>166.41561241318939</v>
      </c>
      <c r="Q15" s="6">
        <v>314.52595953015026</v>
      </c>
      <c r="R15" s="15">
        <f t="shared" si="0"/>
        <v>59.728796895609179</v>
      </c>
    </row>
    <row r="16" spans="1:18" ht="15" hidden="1" outlineLevel="1" x14ac:dyDescent="0.2">
      <c r="A16">
        <f t="shared" si="1"/>
        <v>13</v>
      </c>
      <c r="B16" s="1">
        <f>'T20 Base'!B14</f>
        <v>0</v>
      </c>
      <c r="C16" s="6">
        <v>341.42260990228874</v>
      </c>
      <c r="D16" s="6">
        <v>202.24409799238092</v>
      </c>
      <c r="E16" s="6">
        <v>191.60986314087287</v>
      </c>
      <c r="F16" s="6">
        <v>195.49999174743101</v>
      </c>
      <c r="G16" s="6">
        <v>337.47432536976169</v>
      </c>
      <c r="H16" s="6">
        <v>340.61708560966633</v>
      </c>
      <c r="I16" s="6">
        <v>332.9335907098972</v>
      </c>
      <c r="J16" s="6">
        <v>186.31184689527555</v>
      </c>
      <c r="K16" s="6">
        <v>190.06523338034958</v>
      </c>
      <c r="L16" s="6">
        <v>180.22841944000604</v>
      </c>
      <c r="M16" s="6">
        <v>326.770635083831</v>
      </c>
      <c r="N16" s="6">
        <v>329.28235694282478</v>
      </c>
      <c r="O16" s="6">
        <v>322.67434232042467</v>
      </c>
      <c r="P16" s="6">
        <v>175.32845679450702</v>
      </c>
      <c r="Q16" s="6">
        <v>319.38285633362466</v>
      </c>
      <c r="R16" s="15">
        <f t="shared" si="0"/>
        <v>63.245050728458551</v>
      </c>
    </row>
    <row r="17" spans="1:19" ht="15" hidden="1" outlineLevel="1" x14ac:dyDescent="0.2">
      <c r="A17">
        <f t="shared" si="1"/>
        <v>14</v>
      </c>
      <c r="B17" s="1">
        <f>'T20 Base'!B15</f>
        <v>0</v>
      </c>
      <c r="C17" s="6">
        <v>348.43559848107446</v>
      </c>
      <c r="D17" s="6">
        <v>213.99207727636372</v>
      </c>
      <c r="E17" s="6">
        <v>202.35579241558628</v>
      </c>
      <c r="F17" s="6">
        <v>206.55818544969031</v>
      </c>
      <c r="G17" s="6">
        <v>344.07073069278511</v>
      </c>
      <c r="H17" s="6">
        <v>336.23620322776401</v>
      </c>
      <c r="I17" s="6">
        <v>339.05390224170475</v>
      </c>
      <c r="J17" s="6">
        <v>196.51043735051903</v>
      </c>
      <c r="K17" s="6">
        <v>200.56514004306374</v>
      </c>
      <c r="L17" s="6">
        <v>189.80148739855088</v>
      </c>
      <c r="M17" s="6">
        <v>332.29891258661104</v>
      </c>
      <c r="N17" s="6">
        <v>335.01733100541941</v>
      </c>
      <c r="O17" s="6">
        <v>327.77081091000525</v>
      </c>
      <c r="P17" s="6">
        <v>184.39524817119536</v>
      </c>
      <c r="Q17" s="6">
        <v>324.12982990465827</v>
      </c>
      <c r="R17" s="15">
        <f t="shared" si="0"/>
        <v>66.859251594892882</v>
      </c>
    </row>
    <row r="18" spans="1:19" ht="15" hidden="1" outlineLevel="1" x14ac:dyDescent="0.2">
      <c r="A18">
        <f t="shared" si="1"/>
        <v>15</v>
      </c>
      <c r="B18" s="1">
        <f>'T20 Base'!B16</f>
        <v>0</v>
      </c>
      <c r="C18" s="6">
        <v>355.44047446783293</v>
      </c>
      <c r="D18" s="6">
        <v>226.05842064836455</v>
      </c>
      <c r="E18" s="6">
        <v>213.34299470071579</v>
      </c>
      <c r="F18" s="6">
        <v>217.88038772928522</v>
      </c>
      <c r="G18" s="6">
        <v>350.62468633046757</v>
      </c>
      <c r="H18" s="6">
        <v>353.04818150725384</v>
      </c>
      <c r="I18" s="6">
        <v>345.09253015687824</v>
      </c>
      <c r="J18" s="6">
        <v>206.9071298101841</v>
      </c>
      <c r="K18" s="6">
        <v>211.28507728366935</v>
      </c>
      <c r="L18" s="6">
        <v>199.523343895436</v>
      </c>
      <c r="M18" s="6">
        <v>337.69807969793044</v>
      </c>
      <c r="N18" s="6">
        <v>340.63887316903748</v>
      </c>
      <c r="O18" s="6">
        <v>332.70254778294941</v>
      </c>
      <c r="P18" s="6">
        <v>193.57091456636593</v>
      </c>
      <c r="Q18" s="6">
        <v>328.68324613321818</v>
      </c>
      <c r="R18" s="15">
        <f t="shared" si="0"/>
        <v>70.564270951335558</v>
      </c>
    </row>
    <row r="19" spans="1:19" ht="15" hidden="1" outlineLevel="1" x14ac:dyDescent="0.2">
      <c r="A19">
        <f t="shared" si="1"/>
        <v>16</v>
      </c>
      <c r="B19" s="1">
        <f>'T20 Base'!B17</f>
        <v>0</v>
      </c>
      <c r="C19" s="6">
        <v>361.81610200008254</v>
      </c>
      <c r="D19" s="6">
        <v>237.83983919721254</v>
      </c>
      <c r="E19" s="6">
        <v>223.96307781260873</v>
      </c>
      <c r="F19" s="6">
        <v>228.85967524295702</v>
      </c>
      <c r="G19" s="6">
        <v>356.51264415094158</v>
      </c>
      <c r="H19" s="6">
        <v>347.12717640874121</v>
      </c>
      <c r="I19" s="6">
        <v>350.42317220262049</v>
      </c>
      <c r="J19" s="6">
        <v>216.89065838891011</v>
      </c>
      <c r="K19" s="6">
        <v>221.6151885913217</v>
      </c>
      <c r="L19" s="6">
        <v>208.77939633917018</v>
      </c>
      <c r="M19" s="6">
        <v>342.33854935282801</v>
      </c>
      <c r="N19" s="6">
        <v>345.51845421705758</v>
      </c>
      <c r="O19" s="6">
        <v>336.83746831912356</v>
      </c>
      <c r="P19" s="6">
        <v>202.23822333075097</v>
      </c>
      <c r="Q19" s="6">
        <v>332.40900068197249</v>
      </c>
      <c r="R19" s="15">
        <f t="shared" si="0"/>
        <v>74.1667075479087</v>
      </c>
    </row>
    <row r="20" spans="1:19" ht="15" hidden="1" outlineLevel="1" x14ac:dyDescent="0.2">
      <c r="A20">
        <f t="shared" si="1"/>
        <v>17</v>
      </c>
      <c r="B20" s="1">
        <f>'T20 Base'!B18</f>
        <v>0</v>
      </c>
      <c r="C20" s="6">
        <v>367.23485609656154</v>
      </c>
      <c r="D20" s="6">
        <v>249.04817113137304</v>
      </c>
      <c r="E20" s="6">
        <v>233.91794730299617</v>
      </c>
      <c r="F20" s="6">
        <v>239.20074216511122</v>
      </c>
      <c r="G20" s="6">
        <v>361.4023700843693</v>
      </c>
      <c r="H20" s="6">
        <v>351.14514369291589</v>
      </c>
      <c r="I20" s="6">
        <v>354.7083295476238</v>
      </c>
      <c r="J20" s="6">
        <v>226.15722452053603</v>
      </c>
      <c r="K20" s="6">
        <v>231.25437962422302</v>
      </c>
      <c r="L20" s="6">
        <v>217.25942418497027</v>
      </c>
      <c r="M20" s="6">
        <v>345.87658995220914</v>
      </c>
      <c r="N20" s="6">
        <v>349.3143163189871</v>
      </c>
      <c r="O20" s="6">
        <v>339.82705906900696</v>
      </c>
      <c r="P20" s="6">
        <v>210.08169424157344</v>
      </c>
      <c r="Q20" s="6">
        <v>334.95473622711427</v>
      </c>
      <c r="R20" s="15">
        <f t="shared" si="0"/>
        <v>77.573102233171753</v>
      </c>
    </row>
    <row r="21" spans="1:19" ht="15" collapsed="1" x14ac:dyDescent="0.2">
      <c r="A21">
        <f t="shared" si="1"/>
        <v>18</v>
      </c>
      <c r="B21" s="1">
        <f>'T20 Base'!B19</f>
        <v>276.69423324753365</v>
      </c>
      <c r="C21" s="6">
        <v>390.39065921805349</v>
      </c>
      <c r="D21" s="6">
        <v>264.1246178259243</v>
      </c>
      <c r="E21" s="6">
        <v>244.91156329724868</v>
      </c>
      <c r="F21" s="6">
        <v>254.66016910647781</v>
      </c>
      <c r="G21" s="6">
        <v>380.93026611770472</v>
      </c>
      <c r="H21" s="6">
        <v>367.2007753750238</v>
      </c>
      <c r="I21" s="6">
        <v>375.01904168444895</v>
      </c>
      <c r="J21" s="6">
        <v>233.2787421040093</v>
      </c>
      <c r="K21" s="6">
        <v>242.81913557921212</v>
      </c>
      <c r="L21" s="6">
        <v>224.88475830557636</v>
      </c>
      <c r="M21" s="6">
        <v>358.37645623109637</v>
      </c>
      <c r="N21" s="6">
        <v>366.05337181886119</v>
      </c>
      <c r="O21" s="6">
        <v>353.19155515351622</v>
      </c>
      <c r="P21" s="6">
        <v>213.90997602947138</v>
      </c>
      <c r="Q21" s="6">
        <v>344.81423227428473</v>
      </c>
      <c r="R21" s="15">
        <f>SUMPRODUCT($B$2:$Q$2,B21:Q21)</f>
        <v>270.66090214458154</v>
      </c>
      <c r="S21" s="6" t="b">
        <f>R21&lt;B21</f>
        <v>1</v>
      </c>
    </row>
    <row r="22" spans="1:19" ht="15" x14ac:dyDescent="0.2">
      <c r="A22">
        <f t="shared" si="1"/>
        <v>19</v>
      </c>
      <c r="B22" s="1">
        <f>'T20 Base'!B20</f>
        <v>284.09136262307135</v>
      </c>
      <c r="C22" s="6">
        <v>396.53773558841868</v>
      </c>
      <c r="D22" s="6">
        <v>271.26363562654632</v>
      </c>
      <c r="E22" s="6">
        <v>251.75643626604415</v>
      </c>
      <c r="F22" s="6">
        <v>261.50382841573924</v>
      </c>
      <c r="G22" s="6">
        <v>386.86253592466221</v>
      </c>
      <c r="H22" s="6">
        <v>372.86699159063062</v>
      </c>
      <c r="I22" s="6">
        <v>380.70573016091095</v>
      </c>
      <c r="J22" s="6">
        <v>239.88459538178373</v>
      </c>
      <c r="K22" s="6">
        <v>249.42357531719887</v>
      </c>
      <c r="L22" s="6">
        <v>231.21726483722256</v>
      </c>
      <c r="M22" s="6">
        <v>363.84430327163824</v>
      </c>
      <c r="N22" s="6">
        <v>371.54149867703023</v>
      </c>
      <c r="O22" s="6">
        <v>358.43325665035297</v>
      </c>
      <c r="P22" s="6">
        <v>220.02118696982666</v>
      </c>
      <c r="Q22" s="6">
        <v>349.87259809223735</v>
      </c>
      <c r="R22" s="15">
        <f>SUMPRODUCT($B$2:$Q$2,B22:Q22)</f>
        <v>277.91658330052212</v>
      </c>
      <c r="S22" s="6" t="b">
        <f t="shared" ref="S22:S68" si="2">R22&lt;B22</f>
        <v>1</v>
      </c>
    </row>
    <row r="23" spans="1:19" ht="15" x14ac:dyDescent="0.2">
      <c r="A23">
        <f t="shared" si="1"/>
        <v>20</v>
      </c>
      <c r="B23" s="1">
        <f>'T20 Base'!B21</f>
        <v>291.72780468655043</v>
      </c>
      <c r="C23" s="6">
        <v>402.97184662291312</v>
      </c>
      <c r="D23" s="6">
        <v>278.63366337276835</v>
      </c>
      <c r="E23" s="6">
        <v>258.8374682121094</v>
      </c>
      <c r="F23" s="6">
        <v>268.56930503381108</v>
      </c>
      <c r="G23" s="6">
        <v>393.07188884939342</v>
      </c>
      <c r="H23" s="6">
        <v>378.80687138611103</v>
      </c>
      <c r="I23" s="6">
        <v>386.65817527124142</v>
      </c>
      <c r="J23" s="6">
        <v>246.71850495302434</v>
      </c>
      <c r="K23" s="6">
        <v>256.24249718069456</v>
      </c>
      <c r="L23" s="6">
        <v>237.76868408162886</v>
      </c>
      <c r="M23" s="6">
        <v>369.57664913824522</v>
      </c>
      <c r="N23" s="6">
        <v>377.28598120078448</v>
      </c>
      <c r="O23" s="6">
        <v>363.92838607339769</v>
      </c>
      <c r="P23" s="6">
        <v>226.3439173315613</v>
      </c>
      <c r="Q23" s="6">
        <v>355.17570773017565</v>
      </c>
      <c r="R23" s="15">
        <f t="shared" si="0"/>
        <v>285.40709210464212</v>
      </c>
      <c r="S23" s="6" t="b">
        <f t="shared" si="2"/>
        <v>1</v>
      </c>
    </row>
    <row r="24" spans="1:19" ht="15" x14ac:dyDescent="0.2">
      <c r="A24">
        <f t="shared" si="1"/>
        <v>21</v>
      </c>
      <c r="B24" s="1">
        <f>'T20 Base'!B22</f>
        <v>300.38056375380364</v>
      </c>
      <c r="C24" s="6">
        <v>410.21138168848177</v>
      </c>
      <c r="D24" s="6">
        <v>286.98471273705536</v>
      </c>
      <c r="E24" s="6">
        <v>267.02327199629178</v>
      </c>
      <c r="F24" s="6">
        <v>276.57544078308331</v>
      </c>
      <c r="G24" s="6">
        <v>400.05861930981047</v>
      </c>
      <c r="H24" s="6">
        <v>385.61002896507227</v>
      </c>
      <c r="I24" s="6">
        <v>393.35593120832209</v>
      </c>
      <c r="J24" s="6">
        <v>254.61876955675234</v>
      </c>
      <c r="K24" s="6">
        <v>263.96939097269541</v>
      </c>
      <c r="L24" s="6">
        <v>245.34253020004482</v>
      </c>
      <c r="M24" s="6">
        <v>376.14218797232843</v>
      </c>
      <c r="N24" s="6">
        <v>383.74981135061006</v>
      </c>
      <c r="O24" s="6">
        <v>370.22231344100504</v>
      </c>
      <c r="P24" s="6">
        <v>233.653503746795</v>
      </c>
      <c r="Q24" s="6">
        <v>361.24976856559954</v>
      </c>
      <c r="R24" s="15">
        <f t="shared" si="0"/>
        <v>293.89458096794147</v>
      </c>
      <c r="S24" s="6" t="b">
        <f t="shared" si="2"/>
        <v>1</v>
      </c>
    </row>
    <row r="25" spans="1:19" ht="15" x14ac:dyDescent="0.2">
      <c r="A25">
        <f t="shared" si="1"/>
        <v>22</v>
      </c>
      <c r="B25" s="1">
        <f>'T20 Base'!B23</f>
        <v>310.44272742536458</v>
      </c>
      <c r="C25" s="6">
        <v>418.54095551476701</v>
      </c>
      <c r="D25" s="6">
        <v>296.69616065018056</v>
      </c>
      <c r="E25" s="6">
        <v>276.53271709491725</v>
      </c>
      <c r="F25" s="6">
        <v>285.88593346661054</v>
      </c>
      <c r="G25" s="6">
        <v>408.09740914481466</v>
      </c>
      <c r="H25" s="6">
        <v>393.43538657886239</v>
      </c>
      <c r="I25" s="6">
        <v>401.06232246845934</v>
      </c>
      <c r="J25" s="6">
        <v>263.79661850638996</v>
      </c>
      <c r="K25" s="6">
        <v>272.95526593679421</v>
      </c>
      <c r="L25" s="6">
        <v>254.14129516478371</v>
      </c>
      <c r="M25" s="6">
        <v>383.69429433352366</v>
      </c>
      <c r="N25" s="6">
        <v>391.18712188012313</v>
      </c>
      <c r="O25" s="6">
        <v>377.46206917496426</v>
      </c>
      <c r="P25" s="6">
        <v>242.14536847123375</v>
      </c>
      <c r="Q25" s="6">
        <v>368.23667754686363</v>
      </c>
      <c r="R25" s="15">
        <f t="shared" si="0"/>
        <v>303.76462621131486</v>
      </c>
      <c r="S25" s="6" t="b">
        <f t="shared" si="2"/>
        <v>1</v>
      </c>
    </row>
    <row r="26" spans="1:19" ht="15" x14ac:dyDescent="0.2">
      <c r="A26">
        <f t="shared" si="1"/>
        <v>23</v>
      </c>
      <c r="B26" s="1">
        <f>'T20 Base'!B24</f>
        <v>322.58402579009476</v>
      </c>
      <c r="C26" s="6">
        <v>428.41778743286665</v>
      </c>
      <c r="D26" s="6">
        <v>308.4142347806926</v>
      </c>
      <c r="E26" s="6">
        <v>287.9627027213034</v>
      </c>
      <c r="F26" s="6">
        <v>297.1201567826721</v>
      </c>
      <c r="G26" s="6">
        <v>417.62945256339754</v>
      </c>
      <c r="H26" s="6">
        <v>402.69052265587163</v>
      </c>
      <c r="I26" s="6">
        <v>410.20023058501931</v>
      </c>
      <c r="J26" s="6">
        <v>274.82800975007245</v>
      </c>
      <c r="K26" s="6">
        <v>283.79776470503106</v>
      </c>
      <c r="L26" s="6">
        <v>264.7170083530446</v>
      </c>
      <c r="M26" s="6">
        <v>392.62626337166125</v>
      </c>
      <c r="N26" s="6">
        <v>400.00597427141145</v>
      </c>
      <c r="O26" s="6">
        <v>386.0246260447538</v>
      </c>
      <c r="P26" s="6">
        <v>252.35217725163966</v>
      </c>
      <c r="Q26" s="6">
        <v>376.50019797214662</v>
      </c>
      <c r="R26" s="15">
        <f t="shared" si="0"/>
        <v>315.67408687943561</v>
      </c>
      <c r="S26" s="6" t="b">
        <f t="shared" si="2"/>
        <v>1</v>
      </c>
    </row>
    <row r="27" spans="1:19" ht="15" x14ac:dyDescent="0.2">
      <c r="A27">
        <f t="shared" si="1"/>
        <v>24</v>
      </c>
      <c r="B27" s="1">
        <f>'T20 Base'!B25</f>
        <v>337.40123571119466</v>
      </c>
      <c r="C27" s="6">
        <v>440.27207123113249</v>
      </c>
      <c r="D27" s="6">
        <v>322.71483789321104</v>
      </c>
      <c r="E27" s="6">
        <v>301.85645106306936</v>
      </c>
      <c r="F27" s="6">
        <v>310.83015179833831</v>
      </c>
      <c r="G27" s="6">
        <v>429.06990073632778</v>
      </c>
      <c r="H27" s="6">
        <v>413.76738030692428</v>
      </c>
      <c r="I27" s="6">
        <v>421.16761077869535</v>
      </c>
      <c r="J27" s="6">
        <v>288.23716091522806</v>
      </c>
      <c r="K27" s="6">
        <v>297.02961828680986</v>
      </c>
      <c r="L27" s="6">
        <v>277.57216973351126</v>
      </c>
      <c r="M27" s="6">
        <v>403.31633290274397</v>
      </c>
      <c r="N27" s="6">
        <v>410.59040756209487</v>
      </c>
      <c r="O27" s="6">
        <v>396.27255471478878</v>
      </c>
      <c r="P27" s="6">
        <v>264.75884882101826</v>
      </c>
      <c r="Q27" s="6">
        <v>386.39022152793837</v>
      </c>
      <c r="R27" s="15">
        <f t="shared" si="0"/>
        <v>330.20830600268283</v>
      </c>
      <c r="S27" s="6" t="b">
        <f t="shared" si="2"/>
        <v>1</v>
      </c>
    </row>
    <row r="28" spans="1:19" ht="15" x14ac:dyDescent="0.2">
      <c r="A28">
        <f t="shared" si="1"/>
        <v>25</v>
      </c>
      <c r="B28" s="1">
        <f>'T20 Base'!B26</f>
        <v>355.84715168682209</v>
      </c>
      <c r="C28" s="6">
        <v>454.77405669810764</v>
      </c>
      <c r="D28" s="6">
        <v>340.5173412693099</v>
      </c>
      <c r="E28" s="6">
        <v>319.07621982772054</v>
      </c>
      <c r="F28" s="6">
        <v>327.89709834005538</v>
      </c>
      <c r="G28" s="6">
        <v>443.06551630687733</v>
      </c>
      <c r="H28" s="6">
        <v>427.27307477280885</v>
      </c>
      <c r="I28" s="6">
        <v>434.58438795606412</v>
      </c>
      <c r="J28" s="6">
        <v>304.85610401649177</v>
      </c>
      <c r="K28" s="6">
        <v>313.501100902433</v>
      </c>
      <c r="L28" s="6">
        <v>293.50425117497758</v>
      </c>
      <c r="M28" s="6">
        <v>416.35034676564862</v>
      </c>
      <c r="N28" s="6">
        <v>423.53862503623998</v>
      </c>
      <c r="O28" s="6">
        <v>408.76739287634342</v>
      </c>
      <c r="P28" s="6">
        <v>280.13490668622359</v>
      </c>
      <c r="Q28" s="6">
        <v>398.44861299502855</v>
      </c>
      <c r="R28" s="15">
        <f t="shared" si="0"/>
        <v>348.30177355058237</v>
      </c>
      <c r="S28" s="6" t="b">
        <f t="shared" si="2"/>
        <v>1</v>
      </c>
    </row>
    <row r="29" spans="1:19" ht="15" x14ac:dyDescent="0.2">
      <c r="A29">
        <f t="shared" si="1"/>
        <v>26</v>
      </c>
      <c r="B29" s="1">
        <f>'T20 Base'!B27</f>
        <v>378.22322282168227</v>
      </c>
      <c r="C29" s="6">
        <v>472.16763723665855</v>
      </c>
      <c r="D29" s="6">
        <v>362.11265294334277</v>
      </c>
      <c r="E29" s="6">
        <v>339.89915139684661</v>
      </c>
      <c r="F29" s="6">
        <v>348.59986204587278</v>
      </c>
      <c r="G29" s="6">
        <v>459.85166799733469</v>
      </c>
      <c r="H29" s="6">
        <v>443.43174166289481</v>
      </c>
      <c r="I29" s="6">
        <v>450.67618620281291</v>
      </c>
      <c r="J29" s="6">
        <v>324.95227548427994</v>
      </c>
      <c r="K29" s="6">
        <v>333.48132557742298</v>
      </c>
      <c r="L29" s="6">
        <v>312.76962325288855</v>
      </c>
      <c r="M29" s="6">
        <v>431.94460569700971</v>
      </c>
      <c r="N29" s="6">
        <v>439.06836369186999</v>
      </c>
      <c r="O29" s="6">
        <v>423.71648509432606</v>
      </c>
      <c r="P29" s="6">
        <v>298.72773979854736</v>
      </c>
      <c r="Q29" s="6">
        <v>412.87546817925033</v>
      </c>
      <c r="R29" s="15">
        <f t="shared" si="0"/>
        <v>370.25016598038411</v>
      </c>
      <c r="S29" s="6" t="b">
        <f t="shared" si="2"/>
        <v>1</v>
      </c>
    </row>
    <row r="30" spans="1:19" ht="15" x14ac:dyDescent="0.2">
      <c r="A30">
        <f t="shared" si="1"/>
        <v>27</v>
      </c>
      <c r="B30" s="1">
        <f>'T20 Base'!B28</f>
        <v>404.59963333775943</v>
      </c>
      <c r="C30" s="6">
        <v>492.54099793226089</v>
      </c>
      <c r="D30" s="6">
        <v>387.56852103882295</v>
      </c>
      <c r="E30" s="6">
        <v>364.3938429773994</v>
      </c>
      <c r="F30" s="6">
        <v>373.00340891240995</v>
      </c>
      <c r="G30" s="6">
        <v>479.5134697246051</v>
      </c>
      <c r="H30" s="6">
        <v>462.32713100142627</v>
      </c>
      <c r="I30" s="6">
        <v>469.52461402307148</v>
      </c>
      <c r="J30" s="6">
        <v>348.59189340148254</v>
      </c>
      <c r="K30" s="6">
        <v>357.03300203382719</v>
      </c>
      <c r="L30" s="6">
        <v>335.43177875942325</v>
      </c>
      <c r="M30" s="6">
        <v>450.17994109683235</v>
      </c>
      <c r="N30" s="6">
        <v>457.2583886820741</v>
      </c>
      <c r="O30" s="6">
        <v>441.19733139172359</v>
      </c>
      <c r="P30" s="6">
        <v>320.59863855819128</v>
      </c>
      <c r="Q30" s="6">
        <v>429.74558526981485</v>
      </c>
      <c r="R30" s="15">
        <f t="shared" si="0"/>
        <v>396.12233351450777</v>
      </c>
      <c r="S30" s="6" t="b">
        <f t="shared" si="2"/>
        <v>1</v>
      </c>
    </row>
    <row r="31" spans="1:19" ht="15" x14ac:dyDescent="0.2">
      <c r="A31">
        <f t="shared" si="1"/>
        <v>28</v>
      </c>
      <c r="B31" s="1">
        <f>'T20 Base'!B29</f>
        <v>434.23013680351585</v>
      </c>
      <c r="C31" s="6">
        <v>515.44432741718424</v>
      </c>
      <c r="D31" s="6">
        <v>416.16509161956827</v>
      </c>
      <c r="E31" s="6">
        <v>391.89962048203847</v>
      </c>
      <c r="F31" s="6">
        <v>400.41801920156968</v>
      </c>
      <c r="G31" s="6">
        <v>501.61699862414622</v>
      </c>
      <c r="H31" s="6">
        <v>483.56283005962922</v>
      </c>
      <c r="I31" s="6">
        <v>490.71389011946889</v>
      </c>
      <c r="J31" s="6">
        <v>375.13763261703457</v>
      </c>
      <c r="K31" s="6">
        <v>383.49078514909166</v>
      </c>
      <c r="L31" s="6">
        <v>360.88005342108835</v>
      </c>
      <c r="M31" s="6">
        <v>470.67393461757104</v>
      </c>
      <c r="N31" s="6">
        <v>477.70759538087975</v>
      </c>
      <c r="O31" s="6">
        <v>460.84349288688543</v>
      </c>
      <c r="P31" s="6">
        <v>345.15850479256414</v>
      </c>
      <c r="Q31" s="6">
        <v>448.70545352000897</v>
      </c>
      <c r="R31" s="15">
        <f t="shared" si="0"/>
        <v>425.18647878188568</v>
      </c>
      <c r="S31" s="6" t="b">
        <f t="shared" si="2"/>
        <v>1</v>
      </c>
    </row>
    <row r="32" spans="1:19" ht="15" x14ac:dyDescent="0.2">
      <c r="A32">
        <f t="shared" si="1"/>
        <v>29</v>
      </c>
      <c r="B32" s="1">
        <f>'T20 Base'!B30</f>
        <v>467.56196267121157</v>
      </c>
      <c r="C32" s="6">
        <v>541.23806676797437</v>
      </c>
      <c r="D32" s="6">
        <v>448.33407123369716</v>
      </c>
      <c r="E32" s="6">
        <v>422.83036764243246</v>
      </c>
      <c r="F32" s="6">
        <v>431.25764648221991</v>
      </c>
      <c r="G32" s="6">
        <v>526.51015910431715</v>
      </c>
      <c r="H32" s="6">
        <v>507.47217404267957</v>
      </c>
      <c r="I32" s="6">
        <v>514.57760151636205</v>
      </c>
      <c r="J32" s="6">
        <v>404.98899935782782</v>
      </c>
      <c r="K32" s="6">
        <v>413.25425152474668</v>
      </c>
      <c r="L32" s="6">
        <v>389.49751151827974</v>
      </c>
      <c r="M32" s="6">
        <v>493.74832891873336</v>
      </c>
      <c r="N32" s="6">
        <v>500.73797055571947</v>
      </c>
      <c r="O32" s="6">
        <v>482.96346304771646</v>
      </c>
      <c r="P32" s="6">
        <v>372.77708836192772</v>
      </c>
      <c r="Q32" s="6">
        <v>470.05280067779614</v>
      </c>
      <c r="R32" s="15">
        <f t="shared" si="0"/>
        <v>457.88132654127429</v>
      </c>
      <c r="S32" s="6" t="b">
        <f t="shared" si="2"/>
        <v>1</v>
      </c>
    </row>
    <row r="33" spans="1:19" ht="15" x14ac:dyDescent="0.2">
      <c r="A33">
        <f t="shared" si="1"/>
        <v>30</v>
      </c>
      <c r="B33" s="1">
        <f>'T20 Base'!B31</f>
        <v>504.89226746608108</v>
      </c>
      <c r="C33" s="6">
        <v>570.17049260810472</v>
      </c>
      <c r="D33" s="6">
        <v>484.36230789663375</v>
      </c>
      <c r="E33" s="6">
        <v>457.4612104415134</v>
      </c>
      <c r="F33" s="6">
        <v>465.79733324953031</v>
      </c>
      <c r="G33" s="6">
        <v>554.43259898824329</v>
      </c>
      <c r="H33" s="6">
        <v>534.28489807010828</v>
      </c>
      <c r="I33" s="6">
        <v>541.34547311840447</v>
      </c>
      <c r="J33" s="6">
        <v>438.41155212164529</v>
      </c>
      <c r="K33" s="6">
        <v>446.58888325436448</v>
      </c>
      <c r="L33" s="6">
        <v>421.53877313518541</v>
      </c>
      <c r="M33" s="6">
        <v>519.62484277253486</v>
      </c>
      <c r="N33" s="6">
        <v>526.57125647849148</v>
      </c>
      <c r="O33" s="6">
        <v>507.76979975460841</v>
      </c>
      <c r="P33" s="6">
        <v>403.70015058817734</v>
      </c>
      <c r="Q33" s="6">
        <v>493.9928545062042</v>
      </c>
      <c r="R33" s="15">
        <f t="shared" si="0"/>
        <v>494.49838228424375</v>
      </c>
      <c r="S33" s="6" t="b">
        <f t="shared" si="2"/>
        <v>1</v>
      </c>
    </row>
    <row r="34" spans="1:19" ht="15" x14ac:dyDescent="0.2">
      <c r="A34">
        <f t="shared" si="1"/>
        <v>31</v>
      </c>
      <c r="B34" s="1">
        <f>'T20 Base'!B32</f>
        <v>547.63152317497168</v>
      </c>
      <c r="C34" s="6">
        <v>602.51099664422054</v>
      </c>
      <c r="D34" s="6">
        <v>524.55059083563981</v>
      </c>
      <c r="E34" s="6">
        <v>496.28446600281057</v>
      </c>
      <c r="F34" s="6">
        <v>504.3255473453807</v>
      </c>
      <c r="G34" s="6">
        <v>585.64436520380593</v>
      </c>
      <c r="H34" s="6">
        <v>564.41891130792908</v>
      </c>
      <c r="I34" s="6">
        <v>571.26692224365581</v>
      </c>
      <c r="J34" s="6">
        <v>475.88064878095531</v>
      </c>
      <c r="K34" s="6">
        <v>483.77316574658852</v>
      </c>
      <c r="L34" s="6">
        <v>457.45978841820602</v>
      </c>
      <c r="M34" s="6">
        <v>548.70694217901189</v>
      </c>
      <c r="N34" s="6">
        <v>555.44814871688209</v>
      </c>
      <c r="O34" s="6">
        <v>535.64939641978629</v>
      </c>
      <c r="P34" s="6">
        <v>438.36791610372558</v>
      </c>
      <c r="Q34" s="6">
        <v>520.89905046161653</v>
      </c>
      <c r="R34" s="15">
        <f t="shared" si="0"/>
        <v>536.09125111183926</v>
      </c>
      <c r="S34" s="6" t="b">
        <f t="shared" si="2"/>
        <v>1</v>
      </c>
    </row>
    <row r="35" spans="1:19" ht="15" x14ac:dyDescent="0.2">
      <c r="A35">
        <f t="shared" si="1"/>
        <v>32</v>
      </c>
      <c r="B35" s="1">
        <f>'T20 Base'!B33</f>
        <v>592.59337764806128</v>
      </c>
      <c r="C35" s="6">
        <v>638.38968688597322</v>
      </c>
      <c r="D35" s="6">
        <v>569.00552257453035</v>
      </c>
      <c r="E35" s="6">
        <v>539.25998434386656</v>
      </c>
      <c r="F35" s="6">
        <v>546.94465801777858</v>
      </c>
      <c r="G35" s="6">
        <v>620.27112326504698</v>
      </c>
      <c r="H35" s="6">
        <v>597.87408553613739</v>
      </c>
      <c r="I35" s="6">
        <v>604.46250739436857</v>
      </c>
      <c r="J35" s="6">
        <v>517.35757229334297</v>
      </c>
      <c r="K35" s="6">
        <v>524.90603101387683</v>
      </c>
      <c r="L35" s="6">
        <v>497.22347515462889</v>
      </c>
      <c r="M35" s="6">
        <v>580.9945269424137</v>
      </c>
      <c r="N35" s="6">
        <v>587.48516106491479</v>
      </c>
      <c r="O35" s="6">
        <v>566.60224649751615</v>
      </c>
      <c r="P35" s="6">
        <v>476.74462425012445</v>
      </c>
      <c r="Q35" s="6">
        <v>550.77141226596211</v>
      </c>
      <c r="R35" s="15">
        <f t="shared" si="0"/>
        <v>580.52442218452632</v>
      </c>
      <c r="S35" s="6" t="b">
        <f t="shared" si="2"/>
        <v>1</v>
      </c>
    </row>
    <row r="36" spans="1:19" ht="15" x14ac:dyDescent="0.2">
      <c r="A36">
        <f t="shared" si="1"/>
        <v>33</v>
      </c>
      <c r="B36" s="1">
        <f>'T20 Base'!B34</f>
        <v>643.60654600956434</v>
      </c>
      <c r="C36" s="6">
        <v>678.25354792384974</v>
      </c>
      <c r="D36" s="6">
        <v>618.240860167336</v>
      </c>
      <c r="E36" s="6">
        <v>586.87041822278718</v>
      </c>
      <c r="F36" s="6">
        <v>594.14743625640131</v>
      </c>
      <c r="G36" s="6">
        <v>658.7443958554793</v>
      </c>
      <c r="H36" s="6">
        <v>635.05671245058659</v>
      </c>
      <c r="I36" s="6">
        <v>641.34606468193192</v>
      </c>
      <c r="J36" s="6">
        <v>563.30832341823293</v>
      </c>
      <c r="K36" s="6">
        <v>570.46324664940721</v>
      </c>
      <c r="L36" s="6">
        <v>541.27678020336919</v>
      </c>
      <c r="M36" s="6">
        <v>616.87982391227752</v>
      </c>
      <c r="N36" s="6">
        <v>623.08180397102183</v>
      </c>
      <c r="O36" s="6">
        <v>601.00446548697403</v>
      </c>
      <c r="P36" s="6">
        <v>519.26178494975034</v>
      </c>
      <c r="Q36" s="6">
        <v>583.97306008627174</v>
      </c>
      <c r="R36" s="15">
        <f t="shared" si="0"/>
        <v>630.56370260257495</v>
      </c>
      <c r="S36" s="6" t="b">
        <f t="shared" si="2"/>
        <v>1</v>
      </c>
    </row>
    <row r="37" spans="1:19" ht="15" x14ac:dyDescent="0.2">
      <c r="A37">
        <f t="shared" si="1"/>
        <v>34</v>
      </c>
      <c r="B37" s="1">
        <f>'T20 Base'!B35</f>
        <v>700.37382953267013</v>
      </c>
      <c r="C37" s="6">
        <v>722.74916516788653</v>
      </c>
      <c r="D37" s="6">
        <v>673.03053896122128</v>
      </c>
      <c r="E37" s="6">
        <v>639.86292702368382</v>
      </c>
      <c r="F37" s="6">
        <v>646.67606648425738</v>
      </c>
      <c r="G37" s="6">
        <v>701.68833473665427</v>
      </c>
      <c r="H37" s="6">
        <v>676.56938030409333</v>
      </c>
      <c r="I37" s="6">
        <v>682.51608677384502</v>
      </c>
      <c r="J37" s="6">
        <v>614.45417083205541</v>
      </c>
      <c r="K37" s="6">
        <v>621.16127721859868</v>
      </c>
      <c r="L37" s="6">
        <v>590.31136040495005</v>
      </c>
      <c r="M37" s="6">
        <v>656.94450116109113</v>
      </c>
      <c r="N37" s="6">
        <v>662.81569721851179</v>
      </c>
      <c r="O37" s="6">
        <v>639.41379438364083</v>
      </c>
      <c r="P37" s="6">
        <v>566.58706947254245</v>
      </c>
      <c r="Q37" s="6">
        <v>621.04227504120104</v>
      </c>
      <c r="R37" s="15">
        <f t="shared" si="0"/>
        <v>686.2476430016842</v>
      </c>
      <c r="S37" s="6" t="b">
        <f t="shared" si="2"/>
        <v>1</v>
      </c>
    </row>
    <row r="38" spans="1:19" ht="15" x14ac:dyDescent="0.2">
      <c r="A38">
        <f t="shared" si="1"/>
        <v>35</v>
      </c>
      <c r="B38" s="1">
        <f>'T20 Base'!B36</f>
        <v>763.34950035709198</v>
      </c>
      <c r="C38" s="6">
        <v>772.28081958881785</v>
      </c>
      <c r="D38" s="6">
        <v>733.81323713436973</v>
      </c>
      <c r="E38" s="6">
        <v>698.66735249990688</v>
      </c>
      <c r="F38" s="6">
        <v>704.95145378621385</v>
      </c>
      <c r="G38" s="6">
        <v>749.4933202919002</v>
      </c>
      <c r="H38" s="6">
        <v>722.79345748116054</v>
      </c>
      <c r="I38" s="6">
        <v>728.34704556220379</v>
      </c>
      <c r="J38" s="6">
        <v>671.21023563552762</v>
      </c>
      <c r="K38" s="6">
        <v>677.40661857513135</v>
      </c>
      <c r="L38" s="6">
        <v>644.72548251713783</v>
      </c>
      <c r="M38" s="6">
        <v>701.55679403667477</v>
      </c>
      <c r="N38" s="6">
        <v>707.04851357037478</v>
      </c>
      <c r="O38" s="6">
        <v>682.18344037453164</v>
      </c>
      <c r="P38" s="6">
        <v>619.10508247676944</v>
      </c>
      <c r="Q38" s="6">
        <v>662.32017069918106</v>
      </c>
      <c r="R38" s="15">
        <f t="shared" si="0"/>
        <v>748.0219836260685</v>
      </c>
      <c r="S38" s="6" t="b">
        <f t="shared" si="2"/>
        <v>1</v>
      </c>
    </row>
    <row r="39" spans="1:19" ht="15" x14ac:dyDescent="0.2">
      <c r="A39">
        <f t="shared" si="1"/>
        <v>36</v>
      </c>
      <c r="B39" s="1">
        <f>'T20 Base'!B37</f>
        <v>833.4467600766493</v>
      </c>
      <c r="C39" s="6">
        <v>827.59982715654291</v>
      </c>
      <c r="D39" s="6">
        <v>801.47075389743532</v>
      </c>
      <c r="E39" s="6">
        <v>764.13667633420505</v>
      </c>
      <c r="F39" s="6">
        <v>769.8193752349232</v>
      </c>
      <c r="G39" s="6">
        <v>802.88469606397837</v>
      </c>
      <c r="H39" s="6">
        <v>774.43042223695829</v>
      </c>
      <c r="I39" s="6">
        <v>779.53457293823851</v>
      </c>
      <c r="J39" s="6">
        <v>734.40006121965075</v>
      </c>
      <c r="K39" s="6">
        <v>740.01585904558601</v>
      </c>
      <c r="L39" s="6">
        <v>705.30900921540535</v>
      </c>
      <c r="M39" s="6">
        <v>751.39390820302901</v>
      </c>
      <c r="N39" s="6">
        <v>756.45178352613129</v>
      </c>
      <c r="O39" s="6">
        <v>729.96284406110749</v>
      </c>
      <c r="P39" s="6">
        <v>677.57839762602907</v>
      </c>
      <c r="Q39" s="6">
        <v>708.43366798098327</v>
      </c>
      <c r="R39" s="15">
        <f t="shared" si="0"/>
        <v>816.78269915392468</v>
      </c>
      <c r="S39" s="6" t="b">
        <f t="shared" si="2"/>
        <v>1</v>
      </c>
    </row>
    <row r="40" spans="1:19" ht="15" x14ac:dyDescent="0.2">
      <c r="A40">
        <f t="shared" si="1"/>
        <v>37</v>
      </c>
      <c r="B40" s="1">
        <f>'T20 Base'!B38</f>
        <v>911.48647077149394</v>
      </c>
      <c r="C40" s="6">
        <v>889.40761042496752</v>
      </c>
      <c r="D40" s="6">
        <v>876.79587718136247</v>
      </c>
      <c r="E40" s="6">
        <v>837.04234687465942</v>
      </c>
      <c r="F40" s="6">
        <v>842.04047383153272</v>
      </c>
      <c r="G40" s="6">
        <v>862.53976799172324</v>
      </c>
      <c r="H40" s="6">
        <v>832.13847910632774</v>
      </c>
      <c r="I40" s="6">
        <v>836.72837566641442</v>
      </c>
      <c r="J40" s="6">
        <v>804.76866923308773</v>
      </c>
      <c r="K40" s="6">
        <v>809.72357774604995</v>
      </c>
      <c r="L40" s="6">
        <v>772.77669587903449</v>
      </c>
      <c r="M40" s="6">
        <v>807.09138341206369</v>
      </c>
      <c r="N40" s="6">
        <v>811.65284486761277</v>
      </c>
      <c r="O40" s="6">
        <v>783.36161050305282</v>
      </c>
      <c r="P40" s="6">
        <v>742.69723211138989</v>
      </c>
      <c r="Q40" s="6">
        <v>759.97135447549761</v>
      </c>
      <c r="R40" s="15">
        <f t="shared" si="0"/>
        <v>893.33526191480757</v>
      </c>
      <c r="S40" s="6" t="b">
        <f t="shared" si="2"/>
        <v>1</v>
      </c>
    </row>
    <row r="41" spans="1:19" ht="15" x14ac:dyDescent="0.2">
      <c r="A41">
        <f t="shared" si="1"/>
        <v>38</v>
      </c>
      <c r="B41" s="1">
        <f>'T20 Base'!B39</f>
        <v>997.47598401206278</v>
      </c>
      <c r="C41" s="6">
        <v>957.80036254476579</v>
      </c>
      <c r="D41" s="6">
        <v>959.79623075622135</v>
      </c>
      <c r="E41" s="6">
        <v>917.40684016701573</v>
      </c>
      <c r="F41" s="6">
        <v>921.62273454965111</v>
      </c>
      <c r="G41" s="6">
        <v>928.55178099524289</v>
      </c>
      <c r="H41" s="6">
        <v>896.01850797695408</v>
      </c>
      <c r="I41" s="6">
        <v>900.0182908373323</v>
      </c>
      <c r="J41" s="6">
        <v>882.33823210330104</v>
      </c>
      <c r="K41" s="6">
        <v>886.53801059925433</v>
      </c>
      <c r="L41" s="6">
        <v>847.15036998622531</v>
      </c>
      <c r="M41" s="6">
        <v>868.74692564039935</v>
      </c>
      <c r="N41" s="6">
        <v>872.73874865491086</v>
      </c>
      <c r="O41" s="6">
        <v>842.4737854661272</v>
      </c>
      <c r="P41" s="6">
        <v>814.48310192982444</v>
      </c>
      <c r="Q41" s="6">
        <v>817.02428984626874</v>
      </c>
      <c r="R41" s="15">
        <f t="shared" si="0"/>
        <v>977.68718130884781</v>
      </c>
      <c r="S41" s="6" t="b">
        <f t="shared" si="2"/>
        <v>1</v>
      </c>
    </row>
    <row r="42" spans="1:19" ht="15" x14ac:dyDescent="0.2">
      <c r="A42">
        <f t="shared" si="1"/>
        <v>39</v>
      </c>
      <c r="B42" s="1">
        <f>'T20 Base'!B40</f>
        <v>1091.8252842495217</v>
      </c>
      <c r="C42" s="6">
        <v>1033.1758407133489</v>
      </c>
      <c r="D42" s="6">
        <v>1050.8682986623276</v>
      </c>
      <c r="E42" s="6">
        <v>1005.623330212879</v>
      </c>
      <c r="F42" s="6">
        <v>1008.9470056063664</v>
      </c>
      <c r="G42" s="6">
        <v>1001.3050739949247</v>
      </c>
      <c r="H42" s="6">
        <v>966.44917484417329</v>
      </c>
      <c r="I42" s="6">
        <v>969.77327520392078</v>
      </c>
      <c r="J42" s="6">
        <v>967.48882784233024</v>
      </c>
      <c r="K42" s="6">
        <v>970.82730263938151</v>
      </c>
      <c r="L42" s="6">
        <v>928.79503278211712</v>
      </c>
      <c r="M42" s="6">
        <v>936.72637626118785</v>
      </c>
      <c r="N42" s="6">
        <v>940.06596897122665</v>
      </c>
      <c r="O42" s="6">
        <v>907.65051338904129</v>
      </c>
      <c r="P42" s="6">
        <v>893.28876390464461</v>
      </c>
      <c r="Q42" s="6">
        <v>879.93169548243975</v>
      </c>
      <c r="R42" s="15">
        <f t="shared" si="0"/>
        <v>1070.2410047894543</v>
      </c>
      <c r="S42" s="6" t="b">
        <f t="shared" si="2"/>
        <v>1</v>
      </c>
    </row>
    <row r="43" spans="1:19" ht="15" x14ac:dyDescent="0.2">
      <c r="A43">
        <f t="shared" si="1"/>
        <v>40</v>
      </c>
      <c r="B43" s="1">
        <f>'T20 Base'!B41</f>
        <v>1195.5397164436308</v>
      </c>
      <c r="C43" s="6">
        <v>1116.385190573762</v>
      </c>
      <c r="D43" s="6">
        <v>1150.982990142008</v>
      </c>
      <c r="E43" s="6">
        <v>1102.6331361356633</v>
      </c>
      <c r="F43" s="6">
        <v>1104.9449077481102</v>
      </c>
      <c r="G43" s="6">
        <v>1081.621618028958</v>
      </c>
      <c r="H43" s="6">
        <v>1044.2271207794754</v>
      </c>
      <c r="I43" s="6">
        <v>1046.7819014675258</v>
      </c>
      <c r="J43" s="6">
        <v>1061.1295526876274</v>
      </c>
      <c r="K43" s="6">
        <v>1063.4912361956499</v>
      </c>
      <c r="L43" s="6">
        <v>1018.582908183902</v>
      </c>
      <c r="M43" s="6">
        <v>1011.7990159412842</v>
      </c>
      <c r="N43" s="6">
        <v>1014.3960054146854</v>
      </c>
      <c r="O43" s="6">
        <v>979.62976036853968</v>
      </c>
      <c r="P43" s="6">
        <v>979.95654612198553</v>
      </c>
      <c r="Q43" s="6">
        <v>949.40615550551854</v>
      </c>
      <c r="R43" s="15">
        <f t="shared" si="0"/>
        <v>1171.983228870824</v>
      </c>
      <c r="S43" s="6" t="b">
        <f t="shared" si="2"/>
        <v>1</v>
      </c>
    </row>
    <row r="44" spans="1:19" ht="15" x14ac:dyDescent="0.2">
      <c r="A44">
        <f t="shared" si="1"/>
        <v>41</v>
      </c>
      <c r="B44" s="1">
        <f>'T20 Base'!B42</f>
        <v>1310.4954498164955</v>
      </c>
      <c r="C44" s="6">
        <v>1208.987445744493</v>
      </c>
      <c r="D44" s="6">
        <v>1261.9526491536026</v>
      </c>
      <c r="E44" s="6">
        <v>1210.817480515544</v>
      </c>
      <c r="F44" s="6">
        <v>1211.3555341703079</v>
      </c>
      <c r="G44" s="6">
        <v>1171.007032837955</v>
      </c>
      <c r="H44" s="6">
        <v>1131.3381974056169</v>
      </c>
      <c r="I44" s="6">
        <v>1132.4886430752922</v>
      </c>
      <c r="J44" s="6">
        <v>1165.5607144149858</v>
      </c>
      <c r="K44" s="6">
        <v>1166.2094383025926</v>
      </c>
      <c r="L44" s="6">
        <v>1118.7216116182265</v>
      </c>
      <c r="M44" s="6">
        <v>1095.8827640532963</v>
      </c>
      <c r="N44" s="6">
        <v>1097.1237614318175</v>
      </c>
      <c r="O44" s="6">
        <v>1060.2516666850809</v>
      </c>
      <c r="P44" s="6">
        <v>1076.6188766010823</v>
      </c>
      <c r="Q44" s="6">
        <v>1027.2247517369317</v>
      </c>
      <c r="R44" s="15">
        <f t="shared" si="0"/>
        <v>1284.7549985467588</v>
      </c>
      <c r="S44" s="6" t="b">
        <f t="shared" si="2"/>
        <v>1</v>
      </c>
    </row>
    <row r="45" spans="1:19" ht="15" x14ac:dyDescent="0.2">
      <c r="A45">
        <f t="shared" si="1"/>
        <v>42</v>
      </c>
      <c r="B45" s="1">
        <f>'T20 Base'!B43</f>
        <v>1437.3444451572966</v>
      </c>
      <c r="C45" s="6">
        <v>1311.6054810229555</v>
      </c>
      <c r="D45" s="6">
        <v>1384.4077242816118</v>
      </c>
      <c r="E45" s="6">
        <v>1330.308868505276</v>
      </c>
      <c r="F45" s="6">
        <v>1328.7847394216678</v>
      </c>
      <c r="G45" s="6">
        <v>1270.0633857488499</v>
      </c>
      <c r="H45" s="6">
        <v>1227.9610034868067</v>
      </c>
      <c r="I45" s="6">
        <v>1227.4716955131112</v>
      </c>
      <c r="J45" s="6">
        <v>1280.9107470114441</v>
      </c>
      <c r="K45" s="6">
        <v>1279.5678268575014</v>
      </c>
      <c r="L45" s="6">
        <v>1229.3348698836201</v>
      </c>
      <c r="M45" s="6">
        <v>1189.1504419903656</v>
      </c>
      <c r="N45" s="6">
        <v>1188.8080803360926</v>
      </c>
      <c r="O45" s="6">
        <v>1149.6824063087615</v>
      </c>
      <c r="P45" s="6">
        <v>1183.3956368190602</v>
      </c>
      <c r="Q45" s="6">
        <v>1113.5482476092568</v>
      </c>
      <c r="R45" s="15">
        <f t="shared" si="0"/>
        <v>1409.1964896298573</v>
      </c>
      <c r="S45" s="6" t="b">
        <f t="shared" si="2"/>
        <v>1</v>
      </c>
    </row>
    <row r="46" spans="1:19" ht="15" x14ac:dyDescent="0.2">
      <c r="A46">
        <f t="shared" si="1"/>
        <v>43</v>
      </c>
      <c r="B46" s="1">
        <f>'T20 Base'!B44</f>
        <v>1576.5356827360404</v>
      </c>
      <c r="C46" s="6">
        <v>1424.6654014029832</v>
      </c>
      <c r="D46" s="6">
        <v>1518.7820243366875</v>
      </c>
      <c r="E46" s="6">
        <v>1461.4877409508442</v>
      </c>
      <c r="F46" s="6">
        <v>1457.6489085378016</v>
      </c>
      <c r="G46" s="6">
        <v>1379.2023463618032</v>
      </c>
      <c r="H46" s="6">
        <v>1334.463606182333</v>
      </c>
      <c r="I46" s="6">
        <v>1332.1261883247821</v>
      </c>
      <c r="J46" s="6">
        <v>1407.5472137420061</v>
      </c>
      <c r="K46" s="6">
        <v>1403.9686278331076</v>
      </c>
      <c r="L46" s="6">
        <v>1350.7754908260915</v>
      </c>
      <c r="M46" s="6">
        <v>1291.9576512036977</v>
      </c>
      <c r="N46" s="6">
        <v>1289.8305687289167</v>
      </c>
      <c r="O46" s="6">
        <v>1248.2632971758712</v>
      </c>
      <c r="P46" s="6">
        <v>1300.6276610443267</v>
      </c>
      <c r="Q46" s="6">
        <v>1208.7063714303881</v>
      </c>
      <c r="R46" s="15">
        <f t="shared" si="0"/>
        <v>1545.7483542233608</v>
      </c>
      <c r="S46" s="6" t="b">
        <f t="shared" si="2"/>
        <v>1</v>
      </c>
    </row>
    <row r="47" spans="1:19" ht="15" x14ac:dyDescent="0.2">
      <c r="A47">
        <f t="shared" si="1"/>
        <v>44</v>
      </c>
      <c r="B47" s="1">
        <f>'T20 Base'!B45</f>
        <v>1729.0902961522083</v>
      </c>
      <c r="C47" s="6">
        <v>1549.0965606759455</v>
      </c>
      <c r="D47" s="6">
        <v>1666.0627152888478</v>
      </c>
      <c r="E47" s="6">
        <v>1605.3293719326641</v>
      </c>
      <c r="F47" s="6">
        <v>1598.8962167011496</v>
      </c>
      <c r="G47" s="6">
        <v>1499.3220164964443</v>
      </c>
      <c r="H47" s="6">
        <v>1451.7313564926028</v>
      </c>
      <c r="I47" s="6">
        <v>1447.3143916260124</v>
      </c>
      <c r="J47" s="6">
        <v>1546.4128078510221</v>
      </c>
      <c r="K47" s="6">
        <v>1540.3283391037567</v>
      </c>
      <c r="L47" s="6">
        <v>1483.9487922682044</v>
      </c>
      <c r="M47" s="6">
        <v>1405.1598820599338</v>
      </c>
      <c r="N47" s="6">
        <v>1401.0245120775608</v>
      </c>
      <c r="O47" s="6">
        <v>1356.8156012704662</v>
      </c>
      <c r="P47" s="6">
        <v>1429.1899114028608</v>
      </c>
      <c r="Q47" s="6">
        <v>1313.4926057274561</v>
      </c>
      <c r="R47" s="15">
        <f t="shared" si="0"/>
        <v>1695.4130840097055</v>
      </c>
      <c r="S47" s="6" t="b">
        <f t="shared" si="2"/>
        <v>1</v>
      </c>
    </row>
    <row r="48" spans="1:19" ht="15" x14ac:dyDescent="0.2">
      <c r="A48">
        <f t="shared" si="1"/>
        <v>45</v>
      </c>
      <c r="B48" s="1">
        <f>'T20 Base'!B46</f>
        <v>1895.9884278525597</v>
      </c>
      <c r="C48" s="6">
        <v>1685.7897804908546</v>
      </c>
      <c r="D48" s="6">
        <v>1827.1971030945808</v>
      </c>
      <c r="E48" s="6">
        <v>1762.7671167339499</v>
      </c>
      <c r="F48" s="6">
        <v>1753.4363509886496</v>
      </c>
      <c r="G48" s="6">
        <v>1631.2832019290672</v>
      </c>
      <c r="H48" s="6">
        <v>1584.3972304255799</v>
      </c>
      <c r="I48" s="6">
        <v>1573.8627026702268</v>
      </c>
      <c r="J48" s="6">
        <v>1698.4095424931913</v>
      </c>
      <c r="K48" s="6">
        <v>1689.5260977489186</v>
      </c>
      <c r="L48" s="6">
        <v>1629.7208485645688</v>
      </c>
      <c r="M48" s="6">
        <v>1529.5754269031113</v>
      </c>
      <c r="N48" s="6">
        <v>1523.1883452012062</v>
      </c>
      <c r="O48" s="6">
        <v>1476.1248146678349</v>
      </c>
      <c r="P48" s="6">
        <v>1569.9192844195807</v>
      </c>
      <c r="Q48" s="6">
        <v>1428.6658326720376</v>
      </c>
      <c r="R48" s="15">
        <f t="shared" si="0"/>
        <v>1859.1528153839754</v>
      </c>
      <c r="S48" s="6" t="b">
        <f t="shared" si="2"/>
        <v>1</v>
      </c>
    </row>
    <row r="49" spans="1:19" ht="15" x14ac:dyDescent="0.2">
      <c r="A49">
        <f t="shared" si="1"/>
        <v>46</v>
      </c>
      <c r="B49" s="1">
        <f>'T20 Base'!B47</f>
        <v>2078.7819261637928</v>
      </c>
      <c r="C49" s="6">
        <v>1836.1172632642467</v>
      </c>
      <c r="D49" s="6">
        <v>2003.6851973866972</v>
      </c>
      <c r="E49" s="6">
        <v>1935.275518111624</v>
      </c>
      <c r="F49" s="6">
        <v>1922.7097855411441</v>
      </c>
      <c r="G49" s="6">
        <v>1776.4118676563771</v>
      </c>
      <c r="H49" s="6">
        <v>1722.4050673848108</v>
      </c>
      <c r="I49" s="6">
        <v>1713.0440827956872</v>
      </c>
      <c r="J49" s="6">
        <v>1864.9624665296967</v>
      </c>
      <c r="K49" s="6">
        <v>1852.9540278468353</v>
      </c>
      <c r="L49" s="6">
        <v>1789.4599543281972</v>
      </c>
      <c r="M49" s="6">
        <v>1666.462379029153</v>
      </c>
      <c r="N49" s="6">
        <v>1657.552008506063</v>
      </c>
      <c r="O49" s="6">
        <v>1607.3986025450445</v>
      </c>
      <c r="P49" s="6">
        <v>1724.1379959984727</v>
      </c>
      <c r="Q49" s="6">
        <v>1559.2836392700988</v>
      </c>
      <c r="R49" s="15">
        <f t="shared" si="0"/>
        <v>2038.4909412582479</v>
      </c>
      <c r="S49" s="6" t="b">
        <f t="shared" si="2"/>
        <v>1</v>
      </c>
    </row>
    <row r="50" spans="1:19" ht="15" x14ac:dyDescent="0.2">
      <c r="A50">
        <f t="shared" si="1"/>
        <v>47</v>
      </c>
      <c r="B50" s="1">
        <f>'T20 Base'!B48</f>
        <v>2281.6871780069882</v>
      </c>
      <c r="C50" s="6">
        <v>2003.6484460450297</v>
      </c>
      <c r="D50" s="6">
        <v>2199.6020959231796</v>
      </c>
      <c r="E50" s="6">
        <v>2126.8398339667306</v>
      </c>
      <c r="F50" s="6">
        <v>2110.629650303541</v>
      </c>
      <c r="G50" s="6">
        <v>1938.1569420751323</v>
      </c>
      <c r="H50" s="6">
        <v>1880.4848553901652</v>
      </c>
      <c r="I50" s="6">
        <v>1868.169346304089</v>
      </c>
      <c r="J50" s="6">
        <v>2049.9229239430706</v>
      </c>
      <c r="K50" s="6">
        <v>2034.3937307708063</v>
      </c>
      <c r="L50" s="6">
        <v>1966.8639193946624</v>
      </c>
      <c r="M50" s="6">
        <v>1819.0782608711381</v>
      </c>
      <c r="N50" s="6">
        <v>1807.3142260219379</v>
      </c>
      <c r="O50" s="6">
        <v>1753.7637237381607</v>
      </c>
      <c r="P50" s="6">
        <v>1895.4192059236082</v>
      </c>
      <c r="Q50" s="6">
        <v>1696.6941523914097</v>
      </c>
      <c r="R50" s="15">
        <f t="shared" si="0"/>
        <v>2237.5663518973447</v>
      </c>
      <c r="S50" s="6" t="b">
        <f t="shared" si="2"/>
        <v>1</v>
      </c>
    </row>
    <row r="51" spans="1:19" ht="15" x14ac:dyDescent="0.2">
      <c r="A51">
        <f t="shared" si="1"/>
        <v>48</v>
      </c>
      <c r="B51" s="1">
        <f>'T20 Base'!B49</f>
        <v>2506.1722552169172</v>
      </c>
      <c r="C51" s="6">
        <v>2189.7704254338678</v>
      </c>
      <c r="D51" s="6">
        <v>2416.369017460383</v>
      </c>
      <c r="E51" s="6">
        <v>2338.8703167657304</v>
      </c>
      <c r="F51" s="6">
        <v>2318.5632214598741</v>
      </c>
      <c r="G51" s="6">
        <v>2117.8603254032309</v>
      </c>
      <c r="H51" s="6">
        <v>2056.1773894813414</v>
      </c>
      <c r="I51" s="6">
        <v>2040.5284426783878</v>
      </c>
      <c r="J51" s="6">
        <v>2254.6557610962427</v>
      </c>
      <c r="K51" s="6">
        <v>2235.1685138277053</v>
      </c>
      <c r="L51" s="6">
        <v>2163.2453618932946</v>
      </c>
      <c r="M51" s="6">
        <v>1988.7065628713613</v>
      </c>
      <c r="N51" s="6">
        <v>1973.7226707623302</v>
      </c>
      <c r="O51" s="6">
        <v>1916.4536852360229</v>
      </c>
      <c r="P51" s="6">
        <v>2085.0330133365724</v>
      </c>
      <c r="Q51" s="6">
        <v>1853.7627375649258</v>
      </c>
      <c r="R51" s="15">
        <f t="shared" si="0"/>
        <v>2457.8213689370996</v>
      </c>
      <c r="S51" s="6" t="b">
        <f t="shared" si="2"/>
        <v>1</v>
      </c>
    </row>
    <row r="52" spans="1:19" ht="15" x14ac:dyDescent="0.2">
      <c r="A52">
        <f t="shared" si="1"/>
        <v>49</v>
      </c>
      <c r="B52" s="1">
        <f>'T20 Base'!B50</f>
        <v>2753.6393034551179</v>
      </c>
      <c r="C52" s="6">
        <v>2395.8321082331768</v>
      </c>
      <c r="D52" s="6">
        <v>2655.3441411225904</v>
      </c>
      <c r="E52" s="6">
        <v>2572.7179427320129</v>
      </c>
      <c r="F52" s="6">
        <v>2547.8179429743718</v>
      </c>
      <c r="G52" s="6">
        <v>2316.8275298466765</v>
      </c>
      <c r="H52" s="6">
        <v>2250.7760941908232</v>
      </c>
      <c r="I52" s="6">
        <v>2231.3769489353353</v>
      </c>
      <c r="J52" s="6">
        <v>2480.4691538403054</v>
      </c>
      <c r="K52" s="6">
        <v>2456.5444138137923</v>
      </c>
      <c r="L52" s="6">
        <v>2379.8630680955971</v>
      </c>
      <c r="M52" s="6">
        <v>2176.598718600917</v>
      </c>
      <c r="N52" s="6">
        <v>2157.9922453111117</v>
      </c>
      <c r="O52" s="6">
        <v>2096.6716988693379</v>
      </c>
      <c r="P52" s="6">
        <v>2294.1978529813719</v>
      </c>
      <c r="Q52" s="6">
        <v>2027.7625308751442</v>
      </c>
      <c r="R52" s="15">
        <f t="shared" si="0"/>
        <v>2700.6339494786862</v>
      </c>
      <c r="S52" s="6" t="b">
        <f t="shared" si="2"/>
        <v>1</v>
      </c>
    </row>
    <row r="53" spans="1:19" ht="15" x14ac:dyDescent="0.2">
      <c r="A53">
        <f t="shared" si="1"/>
        <v>50</v>
      </c>
      <c r="B53" s="1">
        <f>'T20 Base'!B51</f>
        <v>3027.2051828243943</v>
      </c>
      <c r="C53" s="6">
        <v>2624.5868047446638</v>
      </c>
      <c r="D53" s="6">
        <v>2919.5427524964248</v>
      </c>
      <c r="E53" s="6">
        <v>2831.3426015581317</v>
      </c>
      <c r="F53" s="6">
        <v>2801.2923484113371</v>
      </c>
      <c r="G53" s="6">
        <v>2537.7210611961582</v>
      </c>
      <c r="H53" s="6">
        <v>2466.8923361685761</v>
      </c>
      <c r="I53" s="6">
        <v>2443.273155351656</v>
      </c>
      <c r="J53" s="6">
        <v>2730.2258386549306</v>
      </c>
      <c r="K53" s="6">
        <v>2701.3249855309914</v>
      </c>
      <c r="L53" s="6">
        <v>2619.4683018866058</v>
      </c>
      <c r="M53" s="6">
        <v>2385.2796759431917</v>
      </c>
      <c r="N53" s="6">
        <v>2362.5965054621165</v>
      </c>
      <c r="O53" s="6">
        <v>2296.8434229914892</v>
      </c>
      <c r="P53" s="6">
        <v>2525.574417399258</v>
      </c>
      <c r="Q53" s="6">
        <v>2221.0384300224955</v>
      </c>
      <c r="R53" s="15">
        <f t="shared" si="0"/>
        <v>2969.0651729352981</v>
      </c>
      <c r="S53" s="6" t="b">
        <f t="shared" si="2"/>
        <v>1</v>
      </c>
    </row>
    <row r="54" spans="1:19" ht="15" x14ac:dyDescent="0.2">
      <c r="A54">
        <f t="shared" si="1"/>
        <v>51</v>
      </c>
      <c r="B54" s="1">
        <f>'T20 Base'!B52</f>
        <v>3330.2438373340256</v>
      </c>
      <c r="C54" s="6">
        <v>2879.0557840295596</v>
      </c>
      <c r="D54" s="6">
        <v>3212.2306261247732</v>
      </c>
      <c r="E54" s="6">
        <v>3119.5829805138192</v>
      </c>
      <c r="F54" s="6">
        <v>3082.1277352680304</v>
      </c>
      <c r="G54" s="6">
        <v>2783.4640055101081</v>
      </c>
      <c r="H54" s="6">
        <v>2708.8372118211018</v>
      </c>
      <c r="I54" s="6">
        <v>2679.0271149677064</v>
      </c>
      <c r="J54" s="6">
        <v>3008.6102341950609</v>
      </c>
      <c r="K54" s="6">
        <v>2972.5500250568475</v>
      </c>
      <c r="L54" s="6">
        <v>2886.5677639291598</v>
      </c>
      <c r="M54" s="6">
        <v>2618.920208305552</v>
      </c>
      <c r="N54" s="6">
        <v>2590.253519664423</v>
      </c>
      <c r="O54" s="6">
        <v>2520.9784640621479</v>
      </c>
      <c r="P54" s="6">
        <v>2783.5244806012734</v>
      </c>
      <c r="Q54" s="6">
        <v>2437.4689674025144</v>
      </c>
      <c r="R54" s="15">
        <f t="shared" si="0"/>
        <v>3266.4295447289232</v>
      </c>
      <c r="S54" s="6" t="b">
        <f t="shared" si="2"/>
        <v>1</v>
      </c>
    </row>
    <row r="55" spans="1:19" ht="15" x14ac:dyDescent="0.2">
      <c r="A55">
        <f t="shared" si="1"/>
        <v>52</v>
      </c>
      <c r="B55" s="1">
        <f>'T20 Base'!B53</f>
        <v>3667.1714380897115</v>
      </c>
      <c r="C55" s="6">
        <v>3163.1619329054324</v>
      </c>
      <c r="D55" s="6">
        <v>3537.6827713850539</v>
      </c>
      <c r="E55" s="6">
        <v>3440.3644699673278</v>
      </c>
      <c r="F55" s="6">
        <v>3394.4366073465576</v>
      </c>
      <c r="G55" s="6">
        <v>3057.8518548277921</v>
      </c>
      <c r="H55" s="6">
        <v>2979.2124861325415</v>
      </c>
      <c r="I55" s="6">
        <v>2942.2879712750964</v>
      </c>
      <c r="J55" s="6">
        <v>3318.4530712558994</v>
      </c>
      <c r="K55" s="6">
        <v>3274.1996614046343</v>
      </c>
      <c r="L55" s="6">
        <v>3183.8833093737085</v>
      </c>
      <c r="M55" s="6">
        <v>2880.0373153332289</v>
      </c>
      <c r="N55" s="6">
        <v>2844.4933627152404</v>
      </c>
      <c r="O55" s="6">
        <v>2771.4962237580112</v>
      </c>
      <c r="P55" s="6">
        <v>3070.6812773948527</v>
      </c>
      <c r="Q55" s="6">
        <v>2679.3942657278526</v>
      </c>
      <c r="R55" s="15">
        <f t="shared" si="0"/>
        <v>3597.0656599847039</v>
      </c>
      <c r="S55" s="6" t="b">
        <f t="shared" si="2"/>
        <v>1</v>
      </c>
    </row>
    <row r="56" spans="1:19" ht="15" x14ac:dyDescent="0.2">
      <c r="A56">
        <f t="shared" si="1"/>
        <v>53</v>
      </c>
      <c r="B56" s="1">
        <f>'T20 Base'!B54</f>
        <v>4042.6257737769179</v>
      </c>
      <c r="C56" s="6">
        <v>3481.1221860282494</v>
      </c>
      <c r="D56" s="6">
        <v>3900.3937014218786</v>
      </c>
      <c r="E56" s="6">
        <v>3798.0385006004226</v>
      </c>
      <c r="F56" s="6">
        <v>3742.5480766492678</v>
      </c>
      <c r="G56" s="6">
        <v>3364.9681998799351</v>
      </c>
      <c r="H56" s="6">
        <v>3281.9754827287816</v>
      </c>
      <c r="I56" s="6">
        <v>3236.9857277304545</v>
      </c>
      <c r="J56" s="6">
        <v>3663.9704616432373</v>
      </c>
      <c r="K56" s="6">
        <v>3610.4678316817876</v>
      </c>
      <c r="L56" s="6">
        <v>3515.4749845761403</v>
      </c>
      <c r="M56" s="6">
        <v>3172.4624598244354</v>
      </c>
      <c r="N56" s="6">
        <v>3129.1205722099153</v>
      </c>
      <c r="O56" s="6">
        <v>3052.0835247598066</v>
      </c>
      <c r="P56" s="6">
        <v>3390.9773761726615</v>
      </c>
      <c r="Q56" s="6">
        <v>2950.382708716862</v>
      </c>
      <c r="R56" s="15">
        <f t="shared" si="0"/>
        <v>3965.5324638311913</v>
      </c>
      <c r="S56" s="6" t="b">
        <f t="shared" si="2"/>
        <v>1</v>
      </c>
    </row>
    <row r="57" spans="1:19" ht="15" x14ac:dyDescent="0.2">
      <c r="A57">
        <f t="shared" si="1"/>
        <v>54</v>
      </c>
      <c r="B57" s="1">
        <f>'T20 Base'!B55</f>
        <v>4462.0008595776262</v>
      </c>
      <c r="C57" s="6">
        <v>3837.8599841386367</v>
      </c>
      <c r="D57" s="6">
        <v>4305.5941455213751</v>
      </c>
      <c r="E57" s="6">
        <v>4197.7996663693375</v>
      </c>
      <c r="F57" s="6">
        <v>4131.5040446805497</v>
      </c>
      <c r="G57" s="6">
        <v>3709.5833022919223</v>
      </c>
      <c r="H57" s="6">
        <v>3621.8578458206239</v>
      </c>
      <c r="I57" s="6">
        <v>3567.7138452606341</v>
      </c>
      <c r="J57" s="6">
        <v>4050.1982874578753</v>
      </c>
      <c r="K57" s="6">
        <v>3986.2418757177497</v>
      </c>
      <c r="L57" s="6">
        <v>3886.1952302096079</v>
      </c>
      <c r="M57" s="6">
        <v>3500.7791653404929</v>
      </c>
      <c r="N57" s="6">
        <v>3448.5843220757961</v>
      </c>
      <c r="O57" s="6">
        <v>3367.1526421784811</v>
      </c>
      <c r="P57" s="6">
        <v>3749.1151829599935</v>
      </c>
      <c r="Q57" s="6">
        <v>3254.707309571374</v>
      </c>
      <c r="R57" s="15">
        <f t="shared" si="0"/>
        <v>4377.1340437042809</v>
      </c>
      <c r="S57" s="6" t="b">
        <f t="shared" si="2"/>
        <v>1</v>
      </c>
    </row>
    <row r="58" spans="1:19" ht="15" x14ac:dyDescent="0.2">
      <c r="A58">
        <f t="shared" si="1"/>
        <v>55</v>
      </c>
      <c r="B58" s="1">
        <f>'T20 Base'!B56</f>
        <v>4933.1738177605866</v>
      </c>
      <c r="C58" s="6">
        <v>4240.468897038153</v>
      </c>
      <c r="D58" s="6">
        <v>4760.9231947050248</v>
      </c>
      <c r="E58" s="6">
        <v>4647.2175582793243</v>
      </c>
      <c r="F58" s="6">
        <v>4568.6683572845204</v>
      </c>
      <c r="G58" s="6">
        <v>4098.5707650159666</v>
      </c>
      <c r="H58" s="6">
        <v>4005.6652598744995</v>
      </c>
      <c r="I58" s="6">
        <v>3941.0920118645827</v>
      </c>
      <c r="J58" s="6">
        <v>4484.4752418628022</v>
      </c>
      <c r="K58" s="6">
        <v>4408.660316204734</v>
      </c>
      <c r="L58" s="6">
        <v>4303.1159436424705</v>
      </c>
      <c r="M58" s="6">
        <v>3871.5802388959628</v>
      </c>
      <c r="N58" s="6">
        <v>3809.2970270777123</v>
      </c>
      <c r="O58" s="6">
        <v>3723.0512670610065</v>
      </c>
      <c r="P58" s="6">
        <v>4151.9483567028328</v>
      </c>
      <c r="Q58" s="6">
        <v>3598.5154113755602</v>
      </c>
      <c r="R58" s="15">
        <f t="shared" si="0"/>
        <v>4839.6164322155601</v>
      </c>
      <c r="S58" s="6" t="b">
        <f t="shared" si="2"/>
        <v>1</v>
      </c>
    </row>
    <row r="59" spans="1:19" ht="15" x14ac:dyDescent="0.2">
      <c r="A59">
        <f t="shared" si="1"/>
        <v>56</v>
      </c>
      <c r="B59" s="1">
        <f>'T20 Base'!B57</f>
        <v>5463.522099175475</v>
      </c>
      <c r="C59" s="6">
        <v>4695.7615714155581</v>
      </c>
      <c r="D59" s="6">
        <v>5273.5477534720776</v>
      </c>
      <c r="E59" s="6">
        <v>5153.4136928050548</v>
      </c>
      <c r="F59" s="6">
        <v>5060.9630867436936</v>
      </c>
      <c r="G59" s="6">
        <v>4538.5408868666118</v>
      </c>
      <c r="H59" s="6">
        <v>4466.4496105530707</v>
      </c>
      <c r="I59" s="6">
        <v>4363.4962635675447</v>
      </c>
      <c r="J59" s="6">
        <v>4973.7166005610043</v>
      </c>
      <c r="K59" s="6">
        <v>4884.4438699523162</v>
      </c>
      <c r="L59" s="6">
        <v>4772.9129312713621</v>
      </c>
      <c r="M59" s="6">
        <v>4291.22840867368</v>
      </c>
      <c r="N59" s="6">
        <v>4217.4423839744159</v>
      </c>
      <c r="O59" s="6">
        <v>4204.2055618753684</v>
      </c>
      <c r="P59" s="6">
        <v>4605.9559865502069</v>
      </c>
      <c r="Q59" s="6">
        <v>4064.3040371935099</v>
      </c>
      <c r="R59" s="15">
        <f t="shared" si="0"/>
        <v>5360.2408248247502</v>
      </c>
      <c r="S59" s="6" t="b">
        <f t="shared" si="2"/>
        <v>1</v>
      </c>
    </row>
    <row r="60" spans="1:19" ht="15" x14ac:dyDescent="0.2">
      <c r="A60">
        <f t="shared" si="1"/>
        <v>57</v>
      </c>
      <c r="B60" s="1">
        <f>'T20 Base'!B58</f>
        <v>6061.2025558528776</v>
      </c>
      <c r="C60" s="6">
        <v>5211.3373481051249</v>
      </c>
      <c r="D60" s="6">
        <v>5851.4016161437239</v>
      </c>
      <c r="E60" s="6">
        <v>5724.2782214479139</v>
      </c>
      <c r="F60" s="6">
        <v>5616.0618163306399</v>
      </c>
      <c r="G60" s="6">
        <v>5085.1115118601401</v>
      </c>
      <c r="H60" s="6">
        <v>4932.0631096933012</v>
      </c>
      <c r="I60" s="6">
        <v>4891.9411040762816</v>
      </c>
      <c r="J60" s="6">
        <v>5525.5927374288476</v>
      </c>
      <c r="K60" s="6">
        <v>5421.0513394198806</v>
      </c>
      <c r="L60" s="6">
        <v>5303.0005858206805</v>
      </c>
      <c r="M60" s="6">
        <v>4766.8395853882921</v>
      </c>
      <c r="N60" s="6">
        <v>4679.9399870086982</v>
      </c>
      <c r="O60" s="6">
        <v>4582.6097686807443</v>
      </c>
      <c r="P60" s="6">
        <v>5118.341531872813</v>
      </c>
      <c r="Q60" s="6">
        <v>4429.0914959552665</v>
      </c>
      <c r="R60" s="15">
        <f t="shared" si="0"/>
        <v>5947.0407199105857</v>
      </c>
      <c r="S60" s="6" t="b">
        <f t="shared" si="2"/>
        <v>1</v>
      </c>
    </row>
    <row r="61" spans="1:19" ht="15" x14ac:dyDescent="0.2">
      <c r="A61">
        <f t="shared" si="1"/>
        <v>58</v>
      </c>
      <c r="B61" s="1">
        <f>'T20 Base'!B59</f>
        <v>6737.1178393261062</v>
      </c>
      <c r="C61" s="6">
        <v>5797.1889336557324</v>
      </c>
      <c r="D61" s="6">
        <v>6505.0870662492835</v>
      </c>
      <c r="E61" s="6">
        <v>6370.3178013927509</v>
      </c>
      <c r="F61" s="6">
        <v>6244.2166861271862</v>
      </c>
      <c r="G61" s="6">
        <v>5603.2788729360591</v>
      </c>
      <c r="H61" s="6">
        <v>5491.5931318413886</v>
      </c>
      <c r="I61" s="6">
        <v>5386.1394331433366</v>
      </c>
      <c r="J61" s="6">
        <v>6150.3160442403305</v>
      </c>
      <c r="K61" s="6">
        <v>6028.446077241375</v>
      </c>
      <c r="L61" s="6">
        <v>5903.2487661267915</v>
      </c>
      <c r="M61" s="6">
        <v>5307.7447658766787</v>
      </c>
      <c r="N61" s="6">
        <v>5205.8891258371759</v>
      </c>
      <c r="O61" s="6">
        <v>5102.1447991607465</v>
      </c>
      <c r="P61" s="6">
        <v>5698.692663590602</v>
      </c>
      <c r="Q61" s="6">
        <v>4931.2651989721562</v>
      </c>
      <c r="R61" s="15">
        <f t="shared" si="0"/>
        <v>6610.7527197562013</v>
      </c>
      <c r="S61" s="6" t="b">
        <f t="shared" si="2"/>
        <v>1</v>
      </c>
    </row>
    <row r="62" spans="1:19" ht="15" x14ac:dyDescent="0.2">
      <c r="A62">
        <f t="shared" si="1"/>
        <v>59</v>
      </c>
      <c r="B62" s="1">
        <f>'T20 Base'!B60</f>
        <v>7500.9615374438736</v>
      </c>
      <c r="C62" s="6">
        <v>6462.4337413439507</v>
      </c>
      <c r="D62" s="6">
        <v>7244.0544389939751</v>
      </c>
      <c r="E62" s="6">
        <v>7100.9246587873722</v>
      </c>
      <c r="F62" s="6">
        <v>6954.5919122047671</v>
      </c>
      <c r="G62" s="6">
        <v>6246.6269879347665</v>
      </c>
      <c r="H62" s="6">
        <v>6184.1714919481228</v>
      </c>
      <c r="I62" s="6">
        <v>6004.3410441244887</v>
      </c>
      <c r="J62" s="6">
        <v>6857.0368014927826</v>
      </c>
      <c r="K62" s="6">
        <v>6715.5544116951332</v>
      </c>
      <c r="L62" s="6">
        <v>6582.5238627218896</v>
      </c>
      <c r="M62" s="6">
        <v>5922.5113615110404</v>
      </c>
      <c r="N62" s="6">
        <v>5803.6441906219543</v>
      </c>
      <c r="O62" s="6">
        <v>5692.806990455565</v>
      </c>
      <c r="P62" s="6">
        <v>6355.6403520521571</v>
      </c>
      <c r="Q62" s="6">
        <v>5502.332984779423</v>
      </c>
      <c r="R62" s="15">
        <f t="shared" si="0"/>
        <v>7360.935367235219</v>
      </c>
      <c r="S62" s="6" t="b">
        <f t="shared" si="2"/>
        <v>1</v>
      </c>
    </row>
    <row r="63" spans="1:19" ht="15" x14ac:dyDescent="0.2">
      <c r="A63">
        <f t="shared" si="1"/>
        <v>60</v>
      </c>
      <c r="B63" s="1">
        <f>'T20 Base'!B61</f>
        <v>8362.3244887145047</v>
      </c>
      <c r="C63" s="6">
        <v>7216.2893439419477</v>
      </c>
      <c r="D63" s="6">
        <v>8077.6784805304142</v>
      </c>
      <c r="E63" s="6">
        <v>8201.5715313617457</v>
      </c>
      <c r="F63" s="6">
        <v>7756.3053808709965</v>
      </c>
      <c r="G63" s="6">
        <v>6975.9097059967798</v>
      </c>
      <c r="H63" s="6">
        <v>6848.2963207221783</v>
      </c>
      <c r="I63" s="6">
        <v>6705.3823124266564</v>
      </c>
      <c r="J63" s="6">
        <v>7654.8881214032172</v>
      </c>
      <c r="K63" s="6">
        <v>7491.2785345595585</v>
      </c>
      <c r="L63" s="6">
        <v>7349.6992974517007</v>
      </c>
      <c r="M63" s="6">
        <v>6619.8615867450817</v>
      </c>
      <c r="N63" s="6">
        <v>6481.7054122399149</v>
      </c>
      <c r="O63" s="6">
        <v>6363.0518746891112</v>
      </c>
      <c r="P63" s="6">
        <v>7097.8407211526874</v>
      </c>
      <c r="Q63" s="6">
        <v>6150.5287498766866</v>
      </c>
      <c r="R63" s="15">
        <f>SUMPRODUCT($B$2:$Q$2,B63:Q63)</f>
        <v>8207.0589302420267</v>
      </c>
      <c r="S63" s="6" t="b">
        <f t="shared" si="2"/>
        <v>1</v>
      </c>
    </row>
    <row r="64" spans="1:19" ht="15" x14ac:dyDescent="0.2">
      <c r="A64">
        <f t="shared" si="1"/>
        <v>61</v>
      </c>
      <c r="B64" s="1">
        <f>'T20 Base'!B62</f>
        <v>9327.8761029672296</v>
      </c>
      <c r="C64" s="6">
        <v>8065.742577357415</v>
      </c>
      <c r="D64" s="6">
        <v>9012.5399882402289</v>
      </c>
      <c r="E64" s="6">
        <v>8848.0243444951866</v>
      </c>
      <c r="F64" s="6">
        <v>8655.8248159158629</v>
      </c>
      <c r="G64" s="6">
        <v>7797.9862203449411</v>
      </c>
      <c r="H64" s="6">
        <v>7659.3355931687329</v>
      </c>
      <c r="I64" s="6">
        <v>7495.9667019852686</v>
      </c>
      <c r="J64" s="6">
        <v>8547.9910899773222</v>
      </c>
      <c r="K64" s="6">
        <v>8361.9853194853604</v>
      </c>
      <c r="L64" s="6">
        <v>8208.8783656166997</v>
      </c>
      <c r="M64" s="6">
        <v>7404.6511339356066</v>
      </c>
      <c r="N64" s="6">
        <v>7246.6426387369456</v>
      </c>
      <c r="O64" s="6">
        <v>7117.6557497965941</v>
      </c>
      <c r="P64" s="6">
        <v>7929.3736448341833</v>
      </c>
      <c r="Q64" s="6">
        <v>6880.5573024950654</v>
      </c>
      <c r="R64" s="15">
        <f t="shared" si="0"/>
        <v>9155.7416415913449</v>
      </c>
      <c r="S64" s="6" t="b">
        <f t="shared" si="2"/>
        <v>1</v>
      </c>
    </row>
    <row r="65" spans="1:19" ht="15" x14ac:dyDescent="0.2">
      <c r="A65">
        <f t="shared" si="1"/>
        <v>62</v>
      </c>
      <c r="B65" s="1">
        <f>'T20 Base'!B63</f>
        <v>10407.733115059162</v>
      </c>
      <c r="C65" s="6">
        <v>9020.7109980246587</v>
      </c>
      <c r="D65" s="6">
        <v>10058.573243321436</v>
      </c>
      <c r="E65" s="6">
        <v>9880.6664907314862</v>
      </c>
      <c r="F65" s="6">
        <v>9662.8621093608272</v>
      </c>
      <c r="G65" s="6">
        <v>8722.5681810263086</v>
      </c>
      <c r="H65" s="6">
        <v>8571.789115449179</v>
      </c>
      <c r="I65" s="6">
        <v>8385.5589554177895</v>
      </c>
      <c r="J65" s="6">
        <v>9548.0990269876256</v>
      </c>
      <c r="K65" s="6">
        <v>9337.1958198982047</v>
      </c>
      <c r="L65" s="6">
        <v>9171.4942590307655</v>
      </c>
      <c r="M65" s="6">
        <v>8287.9259052607795</v>
      </c>
      <c r="N65" s="6">
        <v>8107.7116811465366</v>
      </c>
      <c r="O65" s="6">
        <v>7967.3446581877242</v>
      </c>
      <c r="P65" s="6">
        <v>8861.4036036631296</v>
      </c>
      <c r="Q65" s="6">
        <v>7793.3469177701036</v>
      </c>
      <c r="R65" s="15">
        <f t="shared" si="0"/>
        <v>10216.997202465027</v>
      </c>
      <c r="S65" s="6" t="b">
        <f t="shared" si="2"/>
        <v>1</v>
      </c>
    </row>
    <row r="66" spans="1:19" ht="15" x14ac:dyDescent="0.2">
      <c r="A66">
        <f t="shared" si="1"/>
        <v>63</v>
      </c>
      <c r="B66" s="1">
        <f>'T20 Base'!B64</f>
        <v>11616.858721037877</v>
      </c>
      <c r="C66" s="6">
        <v>10095.392152037861</v>
      </c>
      <c r="D66" s="6">
        <v>11230.434746916719</v>
      </c>
      <c r="E66" s="6">
        <v>11037.915955201132</v>
      </c>
      <c r="F66" s="6">
        <v>10791.706335677298</v>
      </c>
      <c r="G66" s="6">
        <v>9763.537611816857</v>
      </c>
      <c r="H66" s="6">
        <v>10032.691348644341</v>
      </c>
      <c r="I66" s="6">
        <v>9387.6659136325343</v>
      </c>
      <c r="J66" s="6">
        <v>10669.439503919486</v>
      </c>
      <c r="K66" s="6">
        <v>10430.88828094153</v>
      </c>
      <c r="L66" s="6">
        <v>10475.244762401962</v>
      </c>
      <c r="M66" s="6">
        <v>9283.1275336374747</v>
      </c>
      <c r="N66" s="6">
        <v>9078.1041966089979</v>
      </c>
      <c r="O66" s="6">
        <v>8925.1853463613825</v>
      </c>
      <c r="P66" s="6">
        <v>9907.4788845058756</v>
      </c>
      <c r="Q66" s="6">
        <v>8843.8363112867264</v>
      </c>
      <c r="R66" s="15">
        <f t="shared" si="0"/>
        <v>11405.61703940975</v>
      </c>
      <c r="S66" s="6" t="b">
        <f t="shared" si="2"/>
        <v>1</v>
      </c>
    </row>
    <row r="67" spans="1:19" ht="15" x14ac:dyDescent="0.2">
      <c r="A67">
        <f t="shared" si="1"/>
        <v>64</v>
      </c>
      <c r="B67" s="1">
        <f>'T20 Base'!B65</f>
        <v>12968.673590485656</v>
      </c>
      <c r="C67" s="6">
        <v>11303.077743000453</v>
      </c>
      <c r="D67" s="6">
        <v>12541.350095528484</v>
      </c>
      <c r="E67" s="6">
        <v>12332.961813322063</v>
      </c>
      <c r="F67" s="6">
        <v>12055.339214580559</v>
      </c>
      <c r="G67" s="6">
        <v>10933.952522238633</v>
      </c>
      <c r="H67" s="6">
        <v>11035.960483508776</v>
      </c>
      <c r="I67" s="6">
        <v>10515.060265991189</v>
      </c>
      <c r="J67" s="6">
        <v>11924.99104455397</v>
      </c>
      <c r="K67" s="6">
        <v>11655.8304129844</v>
      </c>
      <c r="L67" s="6">
        <v>11461.325760636721</v>
      </c>
      <c r="M67" s="6">
        <v>10403.007380885751</v>
      </c>
      <c r="N67" s="6">
        <v>10170.34749074562</v>
      </c>
      <c r="O67" s="6">
        <v>10003.633825625642</v>
      </c>
      <c r="P67" s="6">
        <v>11080.080889594623</v>
      </c>
      <c r="Q67" s="6">
        <v>9674.8560596460757</v>
      </c>
      <c r="R67" s="15">
        <f t="shared" si="0"/>
        <v>12734.910288068941</v>
      </c>
      <c r="S67" s="6" t="b">
        <f t="shared" si="2"/>
        <v>1</v>
      </c>
    </row>
    <row r="68" spans="1:19" ht="15" x14ac:dyDescent="0.2">
      <c r="A68">
        <f t="shared" si="1"/>
        <v>65</v>
      </c>
      <c r="B68" s="1">
        <f>'T20 Base'!B66</f>
        <v>14478.959382875206</v>
      </c>
      <c r="C68" s="6">
        <v>12659.286108553291</v>
      </c>
      <c r="D68" s="6">
        <v>14006.882215190257</v>
      </c>
      <c r="E68" s="6">
        <v>13781.322654893818</v>
      </c>
      <c r="F68" s="6">
        <v>13469.049325015971</v>
      </c>
      <c r="G68" s="6">
        <v>12249.074798671725</v>
      </c>
      <c r="H68" s="6">
        <v>12054.35856988601</v>
      </c>
      <c r="I68" s="6">
        <v>11782.688884526317</v>
      </c>
      <c r="J68" s="6">
        <v>13330.035077601849</v>
      </c>
      <c r="K68" s="6">
        <v>13027.069296017831</v>
      </c>
      <c r="L68" s="6">
        <v>12816.247555102216</v>
      </c>
      <c r="M68" s="6">
        <v>11662.486402014289</v>
      </c>
      <c r="N68" s="6">
        <v>11399.116126126912</v>
      </c>
      <c r="O68" s="6">
        <v>11217.282648327131</v>
      </c>
      <c r="P68" s="6">
        <v>12393.952752284913</v>
      </c>
      <c r="Q68" s="6">
        <v>10851.028317062364</v>
      </c>
      <c r="R68" s="15">
        <f t="shared" si="0"/>
        <v>14220.533343277257</v>
      </c>
      <c r="S68" s="6" t="b">
        <f t="shared" si="2"/>
        <v>1</v>
      </c>
    </row>
    <row r="69" spans="1:19" ht="15" x14ac:dyDescent="0.2">
      <c r="R69" s="15"/>
    </row>
    <row r="70" spans="1:19" ht="15" x14ac:dyDescent="0.2">
      <c r="R70" s="15"/>
    </row>
    <row r="71" spans="1:19" ht="15" x14ac:dyDescent="0.2">
      <c r="R71" s="15"/>
    </row>
    <row r="72" spans="1:19" ht="15" x14ac:dyDescent="0.2">
      <c r="R72" s="15"/>
    </row>
    <row r="73" spans="1:19" ht="15" x14ac:dyDescent="0.2">
      <c r="R73" s="15"/>
    </row>
    <row r="74" spans="1:19" ht="15" x14ac:dyDescent="0.2">
      <c r="R74" s="15"/>
    </row>
    <row r="75" spans="1:19" ht="15" x14ac:dyDescent="0.2">
      <c r="R75" s="15"/>
    </row>
    <row r="76" spans="1:19" ht="15" x14ac:dyDescent="0.2">
      <c r="R76" s="15"/>
    </row>
    <row r="77" spans="1:19" ht="15" x14ac:dyDescent="0.2">
      <c r="R77" s="15"/>
    </row>
    <row r="78" spans="1:19" ht="15" x14ac:dyDescent="0.2">
      <c r="R78" s="15"/>
    </row>
    <row r="79" spans="1:19" ht="15" x14ac:dyDescent="0.2">
      <c r="R79" s="15"/>
    </row>
    <row r="80" spans="1:19" ht="15" x14ac:dyDescent="0.2">
      <c r="R80" s="15"/>
    </row>
    <row r="81" spans="18:18" ht="15" x14ac:dyDescent="0.2">
      <c r="R81" s="15"/>
    </row>
    <row r="82" spans="18:18" ht="15" x14ac:dyDescent="0.2">
      <c r="R82" s="15"/>
    </row>
    <row r="83" spans="18:18" ht="15" x14ac:dyDescent="0.2">
      <c r="R83" s="15"/>
    </row>
    <row r="84" spans="18:18" ht="15" x14ac:dyDescent="0.2">
      <c r="R84" s="15"/>
    </row>
    <row r="85" spans="18:18" ht="15" x14ac:dyDescent="0.2">
      <c r="R85" s="15"/>
    </row>
    <row r="86" spans="18:18" ht="15" x14ac:dyDescent="0.2">
      <c r="R86" s="15"/>
    </row>
    <row r="87" spans="18:18" ht="15" x14ac:dyDescent="0.2">
      <c r="R87" s="15"/>
    </row>
    <row r="88" spans="18:18" ht="15" x14ac:dyDescent="0.2">
      <c r="R88" s="15"/>
    </row>
    <row r="89" spans="18:18" ht="15" x14ac:dyDescent="0.2">
      <c r="R89" s="15"/>
    </row>
    <row r="90" spans="18:18" ht="15" x14ac:dyDescent="0.2">
      <c r="R90" s="15"/>
    </row>
    <row r="91" spans="18:18" ht="15" x14ac:dyDescent="0.2">
      <c r="R91" s="15"/>
    </row>
    <row r="92" spans="18:18" ht="15" x14ac:dyDescent="0.2">
      <c r="R92" s="15"/>
    </row>
    <row r="93" spans="18:18" ht="15" x14ac:dyDescent="0.2">
      <c r="R93" s="15"/>
    </row>
    <row r="94" spans="18:18" ht="15" x14ac:dyDescent="0.2">
      <c r="R94" s="15"/>
    </row>
    <row r="95" spans="18:18" ht="15" x14ac:dyDescent="0.2">
      <c r="R95" s="15"/>
    </row>
    <row r="96" spans="18:18" ht="15" x14ac:dyDescent="0.2">
      <c r="R96" s="15"/>
    </row>
    <row r="97" spans="14:18" ht="15" x14ac:dyDescent="0.2">
      <c r="R97" s="15"/>
    </row>
    <row r="98" spans="14:18" ht="15" x14ac:dyDescent="0.2">
      <c r="R98" s="15"/>
    </row>
    <row r="99" spans="14:18" ht="15" x14ac:dyDescent="0.2">
      <c r="R99" s="15"/>
    </row>
    <row r="100" spans="14:18" ht="15" x14ac:dyDescent="0.2">
      <c r="R100" s="15"/>
    </row>
    <row r="101" spans="14:18" ht="15" x14ac:dyDescent="0.2">
      <c r="R101" s="15"/>
    </row>
    <row r="102" spans="14:18" ht="15" x14ac:dyDescent="0.2">
      <c r="R102" s="15"/>
    </row>
    <row r="103" spans="14:18" ht="15" x14ac:dyDescent="0.2">
      <c r="R103" s="15"/>
    </row>
    <row r="104" spans="14:18" ht="15" x14ac:dyDescent="0.2">
      <c r="N104" s="7"/>
      <c r="Q104" s="7"/>
      <c r="R104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809B-9B93-3242-8456-95FC3A8D1243}">
  <sheetPr codeName="Sheet11">
    <tabColor theme="9" tint="0.79998168889431442"/>
  </sheetPr>
  <dimension ref="A1:S104"/>
  <sheetViews>
    <sheetView workbookViewId="0">
      <selection activeCell="S33" sqref="S33"/>
    </sheetView>
  </sheetViews>
  <sheetFormatPr baseColWidth="10" defaultColWidth="11.5" defaultRowHeight="13" outlineLevelRow="1" x14ac:dyDescent="0.15"/>
  <cols>
    <col min="3" max="4" width="11.5" style="6"/>
    <col min="5" max="5" width="13" style="6" customWidth="1"/>
    <col min="6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8" x14ac:dyDescent="0.15">
      <c r="A1" s="18" t="s">
        <v>11</v>
      </c>
      <c r="B1" s="12"/>
      <c r="C1" s="9">
        <f>5.06%*55%*0</f>
        <v>0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8" x14ac:dyDescent="0.15">
      <c r="A2" s="18" t="s">
        <v>12</v>
      </c>
      <c r="B2" s="13">
        <f>1-SUM(C2:Q2)</f>
        <v>0.68062500000000004</v>
      </c>
      <c r="C2" s="9">
        <f>C1-SUM(G2:I2,M2,N2,O2,Q2)</f>
        <v>0</v>
      </c>
      <c r="D2" s="9">
        <f>D1-SUM(G2,J2,K2,M2,N2,P2,Q2)</f>
        <v>0.144375</v>
      </c>
      <c r="E2" s="10">
        <f>E1-SUM(H2,L2,J2,M2,O2,P2,Q2)</f>
        <v>0</v>
      </c>
      <c r="F2" s="8">
        <f>F1-SUM(I2,L2,K2,N2,O2,Q2,P2)</f>
        <v>0.144375</v>
      </c>
      <c r="G2" s="10">
        <f>C1*D1</f>
        <v>0</v>
      </c>
      <c r="H2" s="10">
        <f>C1*E1</f>
        <v>0</v>
      </c>
      <c r="I2" s="10">
        <f>C1*F1</f>
        <v>0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0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</v>
      </c>
    </row>
    <row r="3" spans="1:18" ht="80" x14ac:dyDescent="0.2">
      <c r="B3" t="s">
        <v>13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8" ht="15" hidden="1" outlineLevel="1" x14ac:dyDescent="0.2">
      <c r="A4">
        <v>1</v>
      </c>
      <c r="B4">
        <f>'T20 Base'!C2</f>
        <v>0</v>
      </c>
      <c r="C4" s="3"/>
      <c r="D4" s="24"/>
      <c r="E4" s="24"/>
      <c r="F4" s="2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5">
        <f>SUMPRODUCT($B$2:$Q$2,B4:Q4)</f>
        <v>0</v>
      </c>
    </row>
    <row r="5" spans="1:18" ht="15" hidden="1" outlineLevel="1" x14ac:dyDescent="0.2">
      <c r="A5">
        <f>A4+1</f>
        <v>2</v>
      </c>
      <c r="B5">
        <f>'T20 Base'!C3</f>
        <v>0</v>
      </c>
      <c r="R5" s="15">
        <f t="shared" ref="R5:R68" si="0">SUMPRODUCT($B$2:$Q$2,B5:Q5)</f>
        <v>0</v>
      </c>
    </row>
    <row r="6" spans="1:18" ht="15" hidden="1" outlineLevel="1" x14ac:dyDescent="0.2">
      <c r="A6">
        <f t="shared" ref="A6:A68" si="1">A5+1</f>
        <v>3</v>
      </c>
      <c r="B6">
        <f>'T20 Base'!C4</f>
        <v>0</v>
      </c>
      <c r="R6" s="15">
        <f t="shared" si="0"/>
        <v>0</v>
      </c>
    </row>
    <row r="7" spans="1:18" ht="15" hidden="1" outlineLevel="1" x14ac:dyDescent="0.2">
      <c r="A7">
        <f t="shared" si="1"/>
        <v>4</v>
      </c>
      <c r="B7">
        <f>'T20 Base'!C5</f>
        <v>0</v>
      </c>
      <c r="R7" s="15">
        <f t="shared" si="0"/>
        <v>0</v>
      </c>
    </row>
    <row r="8" spans="1:18" ht="15" hidden="1" outlineLevel="1" x14ac:dyDescent="0.2">
      <c r="A8">
        <f t="shared" si="1"/>
        <v>5</v>
      </c>
      <c r="B8">
        <f>'T20 Base'!C6</f>
        <v>0</v>
      </c>
      <c r="R8" s="15">
        <f t="shared" si="0"/>
        <v>0</v>
      </c>
    </row>
    <row r="9" spans="1:18" ht="15" hidden="1" outlineLevel="1" x14ac:dyDescent="0.2">
      <c r="A9">
        <f t="shared" si="1"/>
        <v>6</v>
      </c>
      <c r="B9">
        <f>'T20 Base'!C7</f>
        <v>0</v>
      </c>
      <c r="R9" s="15">
        <f t="shared" si="0"/>
        <v>0</v>
      </c>
    </row>
    <row r="10" spans="1:18" ht="15" hidden="1" outlineLevel="1" x14ac:dyDescent="0.2">
      <c r="A10">
        <f t="shared" si="1"/>
        <v>7</v>
      </c>
      <c r="B10">
        <f>'T20 Base'!C8</f>
        <v>0</v>
      </c>
      <c r="R10" s="15">
        <f t="shared" si="0"/>
        <v>0</v>
      </c>
    </row>
    <row r="11" spans="1:18" ht="15" hidden="1" outlineLevel="1" x14ac:dyDescent="0.2">
      <c r="A11">
        <f t="shared" si="1"/>
        <v>8</v>
      </c>
      <c r="B11">
        <f>'T20 Base'!C9</f>
        <v>0</v>
      </c>
      <c r="R11" s="15">
        <f t="shared" si="0"/>
        <v>0</v>
      </c>
    </row>
    <row r="12" spans="1:18" ht="15" hidden="1" outlineLevel="1" x14ac:dyDescent="0.2">
      <c r="A12">
        <f t="shared" si="1"/>
        <v>9</v>
      </c>
      <c r="B12">
        <f>'T20 Base'!C10</f>
        <v>0</v>
      </c>
      <c r="R12" s="15">
        <f t="shared" si="0"/>
        <v>0</v>
      </c>
    </row>
    <row r="13" spans="1:18" ht="15" hidden="1" outlineLevel="1" x14ac:dyDescent="0.2">
      <c r="A13">
        <f t="shared" si="1"/>
        <v>10</v>
      </c>
      <c r="B13">
        <f>'T20 Base'!C11</f>
        <v>0</v>
      </c>
      <c r="R13" s="15">
        <f t="shared" si="0"/>
        <v>0</v>
      </c>
    </row>
    <row r="14" spans="1:18" ht="15" hidden="1" outlineLevel="1" x14ac:dyDescent="0.2">
      <c r="A14">
        <f t="shared" si="1"/>
        <v>11</v>
      </c>
      <c r="B14">
        <f>'T20 Base'!C12</f>
        <v>0</v>
      </c>
      <c r="R14" s="15">
        <f t="shared" si="0"/>
        <v>0</v>
      </c>
    </row>
    <row r="15" spans="1:18" ht="15" hidden="1" outlineLevel="1" x14ac:dyDescent="0.2">
      <c r="A15">
        <f t="shared" si="1"/>
        <v>12</v>
      </c>
      <c r="B15">
        <f>'T20 Base'!C13</f>
        <v>0</v>
      </c>
      <c r="R15" s="15">
        <f t="shared" si="0"/>
        <v>0</v>
      </c>
    </row>
    <row r="16" spans="1:18" ht="15" hidden="1" outlineLevel="1" x14ac:dyDescent="0.2">
      <c r="A16">
        <f t="shared" si="1"/>
        <v>13</v>
      </c>
      <c r="B16">
        <f>'T20 Base'!C14</f>
        <v>0</v>
      </c>
      <c r="R16" s="15">
        <f t="shared" si="0"/>
        <v>0</v>
      </c>
    </row>
    <row r="17" spans="1:19" ht="15" hidden="1" outlineLevel="1" x14ac:dyDescent="0.2">
      <c r="A17">
        <f t="shared" si="1"/>
        <v>14</v>
      </c>
      <c r="B17">
        <f>'T20 Base'!C15</f>
        <v>0</v>
      </c>
      <c r="R17" s="15">
        <f t="shared" si="0"/>
        <v>0</v>
      </c>
    </row>
    <row r="18" spans="1:19" ht="15" hidden="1" outlineLevel="1" x14ac:dyDescent="0.2">
      <c r="A18">
        <f t="shared" si="1"/>
        <v>15</v>
      </c>
      <c r="B18">
        <f>'T20 Base'!C16</f>
        <v>0</v>
      </c>
      <c r="R18" s="15">
        <f t="shared" si="0"/>
        <v>0</v>
      </c>
    </row>
    <row r="19" spans="1:19" ht="15" hidden="1" outlineLevel="1" x14ac:dyDescent="0.2">
      <c r="A19">
        <f t="shared" si="1"/>
        <v>16</v>
      </c>
      <c r="B19">
        <f>'T20 Base'!C17</f>
        <v>0</v>
      </c>
      <c r="R19" s="15">
        <f t="shared" si="0"/>
        <v>0</v>
      </c>
    </row>
    <row r="20" spans="1:19" ht="15" hidden="1" outlineLevel="1" x14ac:dyDescent="0.2">
      <c r="A20">
        <f t="shared" si="1"/>
        <v>17</v>
      </c>
      <c r="B20">
        <f>'T20 Base'!C18</f>
        <v>0</v>
      </c>
      <c r="R20" s="15">
        <f t="shared" si="0"/>
        <v>0</v>
      </c>
    </row>
    <row r="21" spans="1:19" ht="15" collapsed="1" x14ac:dyDescent="0.2">
      <c r="A21">
        <f t="shared" si="1"/>
        <v>18</v>
      </c>
      <c r="B21">
        <f>'T20 Base'!C19</f>
        <v>286.087472186112</v>
      </c>
      <c r="C21" s="6">
        <v>396.91984942374228</v>
      </c>
      <c r="D21" s="6">
        <v>273.18899416878321</v>
      </c>
      <c r="E21" s="6">
        <v>253.41803413730122</v>
      </c>
      <c r="F21" s="6">
        <v>263.34941237878388</v>
      </c>
      <c r="G21" s="6">
        <v>387.23183691462179</v>
      </c>
      <c r="H21" s="6">
        <v>373.1168837081708</v>
      </c>
      <c r="I21" s="6">
        <v>381.06081976600865</v>
      </c>
      <c r="J21" s="6">
        <v>241.48737522645069</v>
      </c>
      <c r="K21" s="6">
        <v>251.20420566704593</v>
      </c>
      <c r="L21" s="6">
        <v>232.7536356555174</v>
      </c>
      <c r="M21" s="6">
        <v>364.08567333967812</v>
      </c>
      <c r="N21" s="6">
        <v>8520.5233591394208</v>
      </c>
      <c r="O21" s="6">
        <v>358.66619385375486</v>
      </c>
      <c r="P21" s="6">
        <v>221.50331618080881</v>
      </c>
      <c r="Q21" s="6">
        <v>350.09778187128495</v>
      </c>
      <c r="R21" s="15">
        <f t="shared" si="0"/>
        <v>279.8741470005308</v>
      </c>
      <c r="S21" s="6" t="b">
        <f>R21&lt;B21</f>
        <v>1</v>
      </c>
    </row>
    <row r="22" spans="1:19" ht="15" x14ac:dyDescent="0.2">
      <c r="A22">
        <f t="shared" si="1"/>
        <v>19</v>
      </c>
      <c r="B22">
        <f>'T20 Base'!C20</f>
        <v>294.6106374802871</v>
      </c>
      <c r="C22" s="6">
        <v>403.86583356707104</v>
      </c>
      <c r="D22" s="6">
        <v>281.41471563844851</v>
      </c>
      <c r="E22" s="6">
        <v>261.28605484861203</v>
      </c>
      <c r="F22" s="6">
        <v>271.23473958603023</v>
      </c>
      <c r="G22" s="6">
        <v>393.93494173721456</v>
      </c>
      <c r="H22" s="6">
        <v>379.50872252278407</v>
      </c>
      <c r="I22" s="6">
        <v>387.4865610948458</v>
      </c>
      <c r="J22" s="6">
        <v>249.08057579805708</v>
      </c>
      <c r="K22" s="6">
        <v>258.81382725537748</v>
      </c>
      <c r="L22" s="6">
        <v>240.03257593415816</v>
      </c>
      <c r="M22" s="6">
        <v>370.25430914016164</v>
      </c>
      <c r="N22" s="6">
        <v>378.08551562917404</v>
      </c>
      <c r="O22" s="6">
        <v>364.57908258211427</v>
      </c>
      <c r="P22" s="6">
        <v>228.52781177940008</v>
      </c>
      <c r="Q22" s="6">
        <v>355.8040264849717</v>
      </c>
      <c r="R22" s="15">
        <f t="shared" si="0"/>
        <v>288.23430369275047</v>
      </c>
      <c r="S22" s="6" t="b">
        <f t="shared" ref="S22:S68" si="2">R22&lt;B22</f>
        <v>1</v>
      </c>
    </row>
    <row r="23" spans="1:19" ht="15" x14ac:dyDescent="0.2">
      <c r="A23">
        <f t="shared" si="1"/>
        <v>20</v>
      </c>
      <c r="B23">
        <f>'T20 Base'!C21</f>
        <v>303.41036247469458</v>
      </c>
      <c r="C23" s="6">
        <v>411.13276079194384</v>
      </c>
      <c r="D23" s="6">
        <v>289.90734121322794</v>
      </c>
      <c r="E23" s="6">
        <v>269.42471805294838</v>
      </c>
      <c r="F23" s="6">
        <v>279.3763122238467</v>
      </c>
      <c r="G23" s="6">
        <v>400.94798293071642</v>
      </c>
      <c r="H23" s="6">
        <v>386.20582529510466</v>
      </c>
      <c r="I23" s="6">
        <v>394.20940222528912</v>
      </c>
      <c r="J23" s="6">
        <v>256.93512552427774</v>
      </c>
      <c r="K23" s="6">
        <v>266.67120736234222</v>
      </c>
      <c r="L23" s="6">
        <v>247.56235574845647</v>
      </c>
      <c r="M23" s="6">
        <v>376.71739290999574</v>
      </c>
      <c r="N23" s="6">
        <v>384.57368091586761</v>
      </c>
      <c r="O23" s="6">
        <v>370.77467844512699</v>
      </c>
      <c r="P23" s="6">
        <v>235.79468240915384</v>
      </c>
      <c r="Q23" s="6">
        <v>361.783101463094</v>
      </c>
      <c r="R23" s="15">
        <f t="shared" si="0"/>
        <v>296.86581114978839</v>
      </c>
      <c r="S23" s="6" t="b">
        <f t="shared" si="2"/>
        <v>1</v>
      </c>
    </row>
    <row r="24" spans="1:19" ht="15" x14ac:dyDescent="0.2">
      <c r="A24">
        <f t="shared" si="1"/>
        <v>21</v>
      </c>
      <c r="B24">
        <f>'T20 Base'!C22</f>
        <v>313.25074098840236</v>
      </c>
      <c r="C24" s="6">
        <v>419.23131153429193</v>
      </c>
      <c r="D24" s="6">
        <v>299.40449530912633</v>
      </c>
      <c r="E24" s="6">
        <v>278.70198074989707</v>
      </c>
      <c r="F24" s="6">
        <v>288.48110032754596</v>
      </c>
      <c r="G24" s="6">
        <v>408.76369538081258</v>
      </c>
      <c r="H24" s="6">
        <v>393.79848570683032</v>
      </c>
      <c r="I24" s="6">
        <v>401.70181181569313</v>
      </c>
      <c r="J24" s="6">
        <v>265.88869448637485</v>
      </c>
      <c r="K24" s="6">
        <v>275.45834528479418</v>
      </c>
      <c r="L24" s="6">
        <v>256.14589528730977</v>
      </c>
      <c r="M24" s="6">
        <v>384.04483029176077</v>
      </c>
      <c r="N24" s="6">
        <v>391.80438212219337</v>
      </c>
      <c r="O24" s="6">
        <v>377.79895290857843</v>
      </c>
      <c r="P24" s="6">
        <v>244.07866284148457</v>
      </c>
      <c r="Q24" s="6">
        <v>368.56197152255868</v>
      </c>
      <c r="R24" s="15">
        <f t="shared" si="0"/>
        <v>306.51818027962275</v>
      </c>
      <c r="S24" s="6" t="b">
        <f t="shared" si="2"/>
        <v>1</v>
      </c>
    </row>
    <row r="25" spans="1:19" ht="15" x14ac:dyDescent="0.2">
      <c r="A25">
        <f t="shared" si="1"/>
        <v>22</v>
      </c>
      <c r="B25">
        <f>'T20 Base'!C23</f>
        <v>324.52432247246969</v>
      </c>
      <c r="C25" s="6">
        <v>428.44695789556238</v>
      </c>
      <c r="D25" s="6">
        <v>310.28504289693109</v>
      </c>
      <c r="E25" s="6">
        <v>289.3252803517596</v>
      </c>
      <c r="F25" s="6">
        <v>298.91232023766742</v>
      </c>
      <c r="G25" s="6">
        <v>417.65759260597645</v>
      </c>
      <c r="H25" s="6">
        <v>402.4384535219105</v>
      </c>
      <c r="I25" s="6">
        <v>410.22791630148538</v>
      </c>
      <c r="J25" s="6">
        <v>276.14148438217683</v>
      </c>
      <c r="K25" s="6">
        <v>285.52579181933214</v>
      </c>
      <c r="L25" s="6">
        <v>265.9751207471615</v>
      </c>
      <c r="M25" s="6">
        <v>392.38307676789827</v>
      </c>
      <c r="N25" s="6">
        <v>400.03275685249946</v>
      </c>
      <c r="O25" s="6">
        <v>385.79230673405732</v>
      </c>
      <c r="P25" s="6">
        <v>253.56498305936486</v>
      </c>
      <c r="Q25" s="6">
        <v>376.27613802186323</v>
      </c>
      <c r="R25" s="15">
        <f t="shared" si="0"/>
        <v>317.57646365984942</v>
      </c>
      <c r="S25" s="6" t="b">
        <f t="shared" si="2"/>
        <v>1</v>
      </c>
    </row>
    <row r="26" spans="1:19" ht="15" x14ac:dyDescent="0.2">
      <c r="A26">
        <f t="shared" si="1"/>
        <v>23</v>
      </c>
      <c r="B26">
        <f>'T20 Base'!C24</f>
        <v>337.88988994633002</v>
      </c>
      <c r="C26" s="6">
        <v>439.2296830432785</v>
      </c>
      <c r="D26" s="6">
        <v>323.18464824720957</v>
      </c>
      <c r="E26" s="6">
        <v>301.88313466449631</v>
      </c>
      <c r="F26" s="6">
        <v>311.27922010693106</v>
      </c>
      <c r="G26" s="6">
        <v>428.06388648298821</v>
      </c>
      <c r="H26" s="6">
        <v>412.52788787007302</v>
      </c>
      <c r="I26" s="6">
        <v>420.20390494362834</v>
      </c>
      <c r="J26" s="6">
        <v>288.26136539444434</v>
      </c>
      <c r="K26" s="6">
        <v>297.46141895389735</v>
      </c>
      <c r="L26" s="6">
        <v>277.59430933309369</v>
      </c>
      <c r="M26" s="6">
        <v>402.1201984308621</v>
      </c>
      <c r="N26" s="6">
        <v>409.66037051344392</v>
      </c>
      <c r="O26" s="6">
        <v>395.12670101371788</v>
      </c>
      <c r="P26" s="6">
        <v>264.77882821031892</v>
      </c>
      <c r="Q26" s="6">
        <v>385.2845284734799</v>
      </c>
      <c r="R26" s="15">
        <f t="shared" si="0"/>
        <v>330.68678329381305</v>
      </c>
      <c r="S26" s="6" t="b">
        <f t="shared" si="2"/>
        <v>1</v>
      </c>
    </row>
    <row r="27" spans="1:19" ht="15" x14ac:dyDescent="0.2">
      <c r="A27">
        <f t="shared" si="1"/>
        <v>24</v>
      </c>
      <c r="B27">
        <f>'T20 Base'!C25</f>
        <v>353.95135341477459</v>
      </c>
      <c r="C27" s="6">
        <v>452.0155221505529</v>
      </c>
      <c r="D27" s="6">
        <v>338.6861228102577</v>
      </c>
      <c r="E27" s="6">
        <v>316.92555641728086</v>
      </c>
      <c r="F27" s="6">
        <v>326.14047112337693</v>
      </c>
      <c r="G27" s="6">
        <v>440.40336910417909</v>
      </c>
      <c r="H27" s="6">
        <v>424.46426837223333</v>
      </c>
      <c r="I27" s="6">
        <v>432.03314509797605</v>
      </c>
      <c r="J27" s="6">
        <v>302.77910110548487</v>
      </c>
      <c r="K27" s="6">
        <v>311.80435674814555</v>
      </c>
      <c r="L27" s="6">
        <v>291.51225072561783</v>
      </c>
      <c r="M27" s="6">
        <v>413.63977925567161</v>
      </c>
      <c r="N27" s="6">
        <v>421.07661744811344</v>
      </c>
      <c r="O27" s="6">
        <v>406.16983539208331</v>
      </c>
      <c r="P27" s="6">
        <v>278.21118802304937</v>
      </c>
      <c r="Q27" s="6">
        <v>395.94202025523361</v>
      </c>
      <c r="R27" s="15">
        <f t="shared" si="0"/>
        <v>346.44148784251138</v>
      </c>
      <c r="S27" s="6" t="b">
        <f t="shared" si="2"/>
        <v>1</v>
      </c>
    </row>
    <row r="28" spans="1:19" ht="15" x14ac:dyDescent="0.2">
      <c r="A28">
        <f t="shared" si="1"/>
        <v>25</v>
      </c>
      <c r="B28">
        <f>'T20 Base'!C26</f>
        <v>373.6758712515379</v>
      </c>
      <c r="C28" s="6">
        <v>467.48514085162134</v>
      </c>
      <c r="D28" s="6">
        <v>357.72263830037843</v>
      </c>
      <c r="E28" s="6">
        <v>335.32792161268645</v>
      </c>
      <c r="F28" s="6">
        <v>344.39047379759103</v>
      </c>
      <c r="G28" s="6">
        <v>455.33285254307305</v>
      </c>
      <c r="H28" s="6">
        <v>438.86425926586082</v>
      </c>
      <c r="I28" s="6">
        <v>446.34519035469293</v>
      </c>
      <c r="J28" s="6">
        <v>320.53941629213244</v>
      </c>
      <c r="K28" s="6">
        <v>329.41764724108594</v>
      </c>
      <c r="L28" s="6">
        <v>308.5385515488083</v>
      </c>
      <c r="M28" s="6">
        <v>427.53687617245271</v>
      </c>
      <c r="N28" s="6">
        <v>434.88885627545375</v>
      </c>
      <c r="O28" s="6">
        <v>419.49207477505587</v>
      </c>
      <c r="P28" s="6">
        <v>294.6433028400607</v>
      </c>
      <c r="Q28" s="6">
        <v>408.79889510883442</v>
      </c>
      <c r="R28" s="15">
        <f t="shared" si="0"/>
        <v>365.7891358764806</v>
      </c>
      <c r="S28" s="6" t="b">
        <f t="shared" si="2"/>
        <v>1</v>
      </c>
    </row>
    <row r="29" spans="1:19" ht="15" x14ac:dyDescent="0.2">
      <c r="A29">
        <f t="shared" si="1"/>
        <v>26</v>
      </c>
      <c r="B29">
        <f>'T20 Base'!C27</f>
        <v>397.37190648753977</v>
      </c>
      <c r="C29" s="6">
        <v>485.88807666176541</v>
      </c>
      <c r="D29" s="6">
        <v>380.59193439654592</v>
      </c>
      <c r="E29" s="6">
        <v>357.37396926374316</v>
      </c>
      <c r="F29" s="6">
        <v>366.31465312780381</v>
      </c>
      <c r="G29" s="6">
        <v>473.09315694396219</v>
      </c>
      <c r="H29" s="6">
        <v>455.95728991401381</v>
      </c>
      <c r="I29" s="6">
        <v>463.37089774979711</v>
      </c>
      <c r="J29" s="6">
        <v>341.81608169957269</v>
      </c>
      <c r="K29" s="6">
        <v>350.57672548277554</v>
      </c>
      <c r="L29" s="6">
        <v>328.93568887493171</v>
      </c>
      <c r="M29" s="6">
        <v>444.03290266498334</v>
      </c>
      <c r="N29" s="6">
        <v>451.31992490177322</v>
      </c>
      <c r="O29" s="6">
        <v>435.30567138062872</v>
      </c>
      <c r="P29" s="6">
        <v>314.32844939858603</v>
      </c>
      <c r="Q29" s="6">
        <v>424.06008822334252</v>
      </c>
      <c r="R29" s="15">
        <f t="shared" si="0"/>
        <v>389.03230464481976</v>
      </c>
      <c r="S29" s="6" t="b">
        <f t="shared" si="2"/>
        <v>1</v>
      </c>
    </row>
    <row r="30" spans="1:19" ht="15" x14ac:dyDescent="0.2">
      <c r="A30">
        <f t="shared" si="1"/>
        <v>27</v>
      </c>
      <c r="B30">
        <f>'T20 Base'!C28</f>
        <v>425.1042957255882</v>
      </c>
      <c r="C30" s="6">
        <v>507.30983474309505</v>
      </c>
      <c r="D30" s="6">
        <v>407.35658842278127</v>
      </c>
      <c r="E30" s="6">
        <v>383.12775249182135</v>
      </c>
      <c r="F30" s="6">
        <v>391.97302571126755</v>
      </c>
      <c r="G30" s="6">
        <v>493.7668149303978</v>
      </c>
      <c r="H30" s="6">
        <v>475.82491724922141</v>
      </c>
      <c r="I30" s="6">
        <v>483.18940551625678</v>
      </c>
      <c r="J30" s="6">
        <v>366.6709497979615</v>
      </c>
      <c r="K30" s="6">
        <v>375.33953684179664</v>
      </c>
      <c r="L30" s="6">
        <v>352.76296809105872</v>
      </c>
      <c r="M30" s="6">
        <v>463.20657776367005</v>
      </c>
      <c r="N30" s="6">
        <v>470.44619609695366</v>
      </c>
      <c r="O30" s="6">
        <v>453.68610356064448</v>
      </c>
      <c r="P30" s="6">
        <v>337.32388662857159</v>
      </c>
      <c r="Q30" s="6">
        <v>441.79841701245954</v>
      </c>
      <c r="R30" s="15">
        <f t="shared" si="0"/>
        <v>416.23459763461182</v>
      </c>
      <c r="S30" s="6" t="b">
        <f t="shared" si="2"/>
        <v>1</v>
      </c>
    </row>
    <row r="31" spans="1:19" ht="15" x14ac:dyDescent="0.2">
      <c r="A31">
        <f t="shared" si="1"/>
        <v>28</v>
      </c>
      <c r="B31">
        <f>'T20 Base'!C29</f>
        <v>456.25706718237802</v>
      </c>
      <c r="C31" s="6">
        <v>531.39128127722415</v>
      </c>
      <c r="D31" s="6">
        <v>437.4224653981845</v>
      </c>
      <c r="E31" s="6">
        <v>412.0463794438819</v>
      </c>
      <c r="F31" s="6">
        <v>420.79638442970128</v>
      </c>
      <c r="G31" s="6">
        <v>517.0074109327777</v>
      </c>
      <c r="H31" s="6">
        <v>498.15276112708307</v>
      </c>
      <c r="I31" s="6">
        <v>505.46881648775644</v>
      </c>
      <c r="J31" s="6">
        <v>394.58035867161817</v>
      </c>
      <c r="K31" s="6">
        <v>403.15703420335143</v>
      </c>
      <c r="L31" s="6">
        <v>379.51868090560095</v>
      </c>
      <c r="M31" s="6">
        <v>484.75464751850842</v>
      </c>
      <c r="N31" s="6">
        <v>491.94753859222095</v>
      </c>
      <c r="O31" s="6">
        <v>474.3428189019084</v>
      </c>
      <c r="P31" s="6">
        <v>363.14566174850455</v>
      </c>
      <c r="Q31" s="6">
        <v>461.73360368807391</v>
      </c>
      <c r="R31" s="15">
        <f t="shared" si="0"/>
        <v>446.7919969673847</v>
      </c>
      <c r="S31" s="6" t="b">
        <f t="shared" si="2"/>
        <v>1</v>
      </c>
    </row>
    <row r="32" spans="1:19" ht="15" x14ac:dyDescent="0.2">
      <c r="A32">
        <f t="shared" si="1"/>
        <v>29</v>
      </c>
      <c r="B32">
        <f>'T20 Base'!C30</f>
        <v>491.2997513894307</v>
      </c>
      <c r="C32" s="6">
        <v>558.51095031762702</v>
      </c>
      <c r="D32" s="6">
        <v>471.24280568994487</v>
      </c>
      <c r="E32" s="6">
        <v>444.56432868698522</v>
      </c>
      <c r="F32" s="6">
        <v>453.21933859055162</v>
      </c>
      <c r="G32" s="6">
        <v>543.18031067299955</v>
      </c>
      <c r="H32" s="6">
        <v>523.29084394574045</v>
      </c>
      <c r="I32" s="6">
        <v>530.55944221324341</v>
      </c>
      <c r="J32" s="6">
        <v>425.96369963991685</v>
      </c>
      <c r="K32" s="6">
        <v>434.44873832154104</v>
      </c>
      <c r="L32" s="6">
        <v>409.60496454241343</v>
      </c>
      <c r="M32" s="6">
        <v>509.01495867365747</v>
      </c>
      <c r="N32" s="6">
        <v>516.16209603869743</v>
      </c>
      <c r="O32" s="6">
        <v>497.59974727286203</v>
      </c>
      <c r="P32" s="6">
        <v>392.18193948988608</v>
      </c>
      <c r="Q32" s="6">
        <v>484.17831048976137</v>
      </c>
      <c r="R32" s="15">
        <f t="shared" si="0"/>
        <v>481.16510798102513</v>
      </c>
      <c r="S32" s="6" t="b">
        <f t="shared" si="2"/>
        <v>1</v>
      </c>
    </row>
    <row r="33" spans="1:19" ht="15" x14ac:dyDescent="0.2">
      <c r="A33">
        <f t="shared" si="1"/>
        <v>30</v>
      </c>
      <c r="B33">
        <f>'T20 Base'!C31</f>
        <v>530.54085983068478</v>
      </c>
      <c r="C33" s="6">
        <v>588.92694108757428</v>
      </c>
      <c r="D33" s="6">
        <v>509.11540738616065</v>
      </c>
      <c r="E33" s="6">
        <v>480.96723608348344</v>
      </c>
      <c r="F33" s="6">
        <v>489.52743485285026</v>
      </c>
      <c r="G33" s="6">
        <v>572.53466597258364</v>
      </c>
      <c r="H33" s="6">
        <v>551.47803401399062</v>
      </c>
      <c r="I33" s="6">
        <v>558.7001890601864</v>
      </c>
      <c r="J33" s="6">
        <v>461.09667911799517</v>
      </c>
      <c r="K33" s="6">
        <v>469.49027404631789</v>
      </c>
      <c r="L33" s="6">
        <v>443.28617286740001</v>
      </c>
      <c r="M33" s="6">
        <v>536.21806563328232</v>
      </c>
      <c r="N33" s="6">
        <v>567.77978895370723</v>
      </c>
      <c r="O33" s="6">
        <v>523.6779194730284</v>
      </c>
      <c r="P33" s="6">
        <v>424.68787930701797</v>
      </c>
      <c r="Q33" s="6">
        <v>509.34585517347244</v>
      </c>
      <c r="R33" s="15">
        <f t="shared" si="0"/>
        <v>519.65657271318548</v>
      </c>
      <c r="S33" s="6" t="b">
        <f t="shared" si="2"/>
        <v>1</v>
      </c>
    </row>
    <row r="34" spans="1:19" ht="15" x14ac:dyDescent="0.2">
      <c r="A34">
        <f t="shared" si="1"/>
        <v>31</v>
      </c>
      <c r="B34">
        <f>'T20 Base'!C32</f>
        <v>574.30864932039947</v>
      </c>
      <c r="C34" s="6">
        <v>622.92305621247431</v>
      </c>
      <c r="D34" s="6">
        <v>551.35718539175514</v>
      </c>
      <c r="E34" s="6">
        <v>521.77987694636658</v>
      </c>
      <c r="F34" s="6">
        <v>530.02461358372841</v>
      </c>
      <c r="G34" s="6">
        <v>605.34441983571253</v>
      </c>
      <c r="H34" s="6">
        <v>583.15911221452461</v>
      </c>
      <c r="I34" s="6">
        <v>590.15373938819641</v>
      </c>
      <c r="J34" s="6">
        <v>500.48600623573765</v>
      </c>
      <c r="K34" s="6">
        <v>508.57506967927463</v>
      </c>
      <c r="L34" s="6">
        <v>481.04833956671155</v>
      </c>
      <c r="M34" s="6">
        <v>566.79336536287065</v>
      </c>
      <c r="N34" s="6">
        <v>573.67602732869716</v>
      </c>
      <c r="O34" s="6">
        <v>552.98915344158877</v>
      </c>
      <c r="P34" s="6">
        <v>461.13276136053247</v>
      </c>
      <c r="Q34" s="6">
        <v>537.63381568107616</v>
      </c>
      <c r="R34" s="15">
        <f t="shared" si="0"/>
        <v>562.58843317971014</v>
      </c>
      <c r="S34" s="6" t="b">
        <f t="shared" si="2"/>
        <v>1</v>
      </c>
    </row>
    <row r="35" spans="1:19" ht="15" x14ac:dyDescent="0.2">
      <c r="A35">
        <f t="shared" si="1"/>
        <v>32</v>
      </c>
      <c r="B35">
        <f>'T20 Base'!C33</f>
        <v>622.71885873898657</v>
      </c>
      <c r="C35" s="6">
        <v>660.63585090698371</v>
      </c>
      <c r="D35" s="6">
        <v>598.08001481378415</v>
      </c>
      <c r="E35" s="6">
        <v>566.94910963752693</v>
      </c>
      <c r="F35" s="6">
        <v>574.81831653315749</v>
      </c>
      <c r="G35" s="6">
        <v>641.74147681427257</v>
      </c>
      <c r="H35" s="6">
        <v>618.32564822999564</v>
      </c>
      <c r="I35" s="6">
        <v>625.04666572257872</v>
      </c>
      <c r="J35" s="6">
        <v>544.08042714960834</v>
      </c>
      <c r="K35" s="6">
        <v>551.80696666047299</v>
      </c>
      <c r="L35" s="6">
        <v>522.84236543432166</v>
      </c>
      <c r="M35" s="6">
        <v>600.73275361724052</v>
      </c>
      <c r="N35" s="6">
        <v>631.04363007907409</v>
      </c>
      <c r="O35" s="6">
        <v>585.5257077866363</v>
      </c>
      <c r="P35" s="6">
        <v>501.46922871751639</v>
      </c>
      <c r="Q35" s="6">
        <v>569.03474260229314</v>
      </c>
      <c r="R35" s="15">
        <f t="shared" si="0"/>
        <v>610.07430817141437</v>
      </c>
      <c r="S35" s="6" t="b">
        <f t="shared" si="2"/>
        <v>1</v>
      </c>
    </row>
    <row r="36" spans="1:19" ht="15" x14ac:dyDescent="0.2">
      <c r="A36">
        <f t="shared" si="1"/>
        <v>33</v>
      </c>
      <c r="B36">
        <f>'T20 Base'!C34</f>
        <v>676.33414695718034</v>
      </c>
      <c r="C36" s="6">
        <v>702.53778190901471</v>
      </c>
      <c r="D36" s="6">
        <v>649.82717592668087</v>
      </c>
      <c r="E36" s="6">
        <v>616.98970695040941</v>
      </c>
      <c r="F36" s="6">
        <v>624.42964687181507</v>
      </c>
      <c r="G36" s="6">
        <v>682.18195928068019</v>
      </c>
      <c r="H36" s="6">
        <v>657.41041245643032</v>
      </c>
      <c r="I36" s="6">
        <v>663.81640509683655</v>
      </c>
      <c r="J36" s="6">
        <v>592.37696493975864</v>
      </c>
      <c r="K36" s="6">
        <v>599.68909877597252</v>
      </c>
      <c r="L36" s="6">
        <v>569.14496268411256</v>
      </c>
      <c r="M36" s="6">
        <v>638.45402603641901</v>
      </c>
      <c r="N36" s="6">
        <v>644.76855178304106</v>
      </c>
      <c r="O36" s="6">
        <v>621.68824932721191</v>
      </c>
      <c r="P36" s="6">
        <v>546.15753754090554</v>
      </c>
      <c r="Q36" s="6">
        <v>603.93542697247972</v>
      </c>
      <c r="R36" s="15">
        <f t="shared" si="0"/>
        <v>662.666236214278</v>
      </c>
      <c r="S36" s="6" t="b">
        <f t="shared" si="2"/>
        <v>1</v>
      </c>
    </row>
    <row r="37" spans="1:19" ht="15" x14ac:dyDescent="0.2">
      <c r="A37">
        <f t="shared" si="1"/>
        <v>34</v>
      </c>
      <c r="B37">
        <f>'T20 Base'!C35</f>
        <v>735.99587073575833</v>
      </c>
      <c r="C37" s="6">
        <v>749.30765789475572</v>
      </c>
      <c r="D37" s="6">
        <v>707.41090878779721</v>
      </c>
      <c r="E37" s="6">
        <v>672.68582019628025</v>
      </c>
      <c r="F37" s="6">
        <v>679.63753995380682</v>
      </c>
      <c r="G37" s="6">
        <v>727.32113495046019</v>
      </c>
      <c r="H37" s="6">
        <v>701.04604058618952</v>
      </c>
      <c r="I37" s="6">
        <v>707.09129863107921</v>
      </c>
      <c r="J37" s="6">
        <v>646.13261229863042</v>
      </c>
      <c r="K37" s="6">
        <v>652.97342176756058</v>
      </c>
      <c r="L37" s="6">
        <v>620.6820607812399</v>
      </c>
      <c r="M37" s="6">
        <v>680.56786419380319</v>
      </c>
      <c r="N37" s="6">
        <v>709.24540696134522</v>
      </c>
      <c r="O37" s="6">
        <v>662.06234915051698</v>
      </c>
      <c r="P37" s="6">
        <v>595.89845513119167</v>
      </c>
      <c r="Q37" s="6">
        <v>642.90110570231013</v>
      </c>
      <c r="R37" s="15">
        <f t="shared" si="0"/>
        <v>721.18962034822619</v>
      </c>
      <c r="S37" s="6" t="b">
        <f t="shared" si="2"/>
        <v>1</v>
      </c>
    </row>
    <row r="38" spans="1:19" ht="15" x14ac:dyDescent="0.2">
      <c r="A38">
        <f t="shared" si="1"/>
        <v>35</v>
      </c>
      <c r="B38">
        <f>'T20 Base'!C36</f>
        <v>802.17991905786653</v>
      </c>
      <c r="C38" s="6">
        <v>801.3693026357812</v>
      </c>
      <c r="D38" s="6">
        <v>771.29086072089478</v>
      </c>
      <c r="E38" s="6">
        <v>734.4878282847975</v>
      </c>
      <c r="F38" s="6">
        <v>740.88304218626399</v>
      </c>
      <c r="G38" s="6">
        <v>777.56826807385835</v>
      </c>
      <c r="H38" s="6">
        <v>749.63233671374098</v>
      </c>
      <c r="I38" s="6">
        <v>755.26394682022249</v>
      </c>
      <c r="J38" s="6">
        <v>705.78234121205151</v>
      </c>
      <c r="K38" s="6">
        <v>712.0859002628232</v>
      </c>
      <c r="L38" s="6">
        <v>677.8709900828095</v>
      </c>
      <c r="M38" s="6">
        <v>727.46031549746635</v>
      </c>
      <c r="N38" s="6">
        <v>733.02730570394056</v>
      </c>
      <c r="O38" s="6">
        <v>707.01831188044116</v>
      </c>
      <c r="P38" s="6">
        <v>651.09501036832467</v>
      </c>
      <c r="Q38" s="6">
        <v>686.28932527647623</v>
      </c>
      <c r="R38" s="15">
        <f t="shared" si="0"/>
        <v>786.11144533653032</v>
      </c>
      <c r="S38" s="6" t="b">
        <f t="shared" si="2"/>
        <v>1</v>
      </c>
    </row>
    <row r="39" spans="1:19" ht="15" x14ac:dyDescent="0.2">
      <c r="A39">
        <f t="shared" si="1"/>
        <v>36</v>
      </c>
      <c r="B39">
        <f>'T20 Base'!C37</f>
        <v>875.84709198145811</v>
      </c>
      <c r="C39" s="6">
        <v>859.51328092102631</v>
      </c>
      <c r="D39" s="6">
        <v>842.39473733755983</v>
      </c>
      <c r="E39" s="6">
        <v>803.29307903397557</v>
      </c>
      <c r="F39" s="6">
        <v>809.05598963935699</v>
      </c>
      <c r="G39" s="6">
        <v>833.68661115098087</v>
      </c>
      <c r="H39" s="6">
        <v>803.90740736799</v>
      </c>
      <c r="I39" s="6">
        <v>809.06635623247905</v>
      </c>
      <c r="J39" s="6">
        <v>772.19255198917688</v>
      </c>
      <c r="K39" s="6">
        <v>777.88568285656845</v>
      </c>
      <c r="L39" s="6">
        <v>741.54274149495996</v>
      </c>
      <c r="M39" s="6">
        <v>779.84396108496412</v>
      </c>
      <c r="N39" s="6">
        <v>806.33008286319512</v>
      </c>
      <c r="O39" s="6">
        <v>757.23951922181129</v>
      </c>
      <c r="P39" s="6">
        <v>712.54950298740016</v>
      </c>
      <c r="Q39" s="6">
        <v>734.75981297430985</v>
      </c>
      <c r="R39" s="15">
        <f t="shared" si="0"/>
        <v>858.37437472465467</v>
      </c>
      <c r="S39" s="6" t="b">
        <f t="shared" si="2"/>
        <v>1</v>
      </c>
    </row>
    <row r="40" spans="1:19" ht="15" x14ac:dyDescent="0.2">
      <c r="A40">
        <f t="shared" si="1"/>
        <v>37</v>
      </c>
      <c r="B40">
        <f>'T20 Base'!C38</f>
        <v>957.85971375149654</v>
      </c>
      <c r="C40" s="6">
        <v>924.47664763359182</v>
      </c>
      <c r="D40" s="6">
        <v>921.55540126477774</v>
      </c>
      <c r="E40" s="6">
        <v>879.91204274827055</v>
      </c>
      <c r="F40" s="6">
        <v>884.95551252936082</v>
      </c>
      <c r="G40" s="6">
        <v>896.38789992914951</v>
      </c>
      <c r="H40" s="6">
        <v>864.56293083355115</v>
      </c>
      <c r="I40" s="6">
        <v>869.18128522504776</v>
      </c>
      <c r="J40" s="6">
        <v>846.14598095684141</v>
      </c>
      <c r="K40" s="6">
        <v>851.14454631410558</v>
      </c>
      <c r="L40" s="6">
        <v>812.44828500255301</v>
      </c>
      <c r="M40" s="6">
        <v>838.38668124527555</v>
      </c>
      <c r="N40" s="6">
        <v>842.97552395169112</v>
      </c>
      <c r="O40" s="6">
        <v>813.36661831072706</v>
      </c>
      <c r="P40" s="6">
        <v>780.98714663718681</v>
      </c>
      <c r="Q40" s="6">
        <v>788.93114483383965</v>
      </c>
      <c r="R40" s="15">
        <f t="shared" si="0"/>
        <v>938.82458258201063</v>
      </c>
      <c r="S40" s="6" t="b">
        <f t="shared" si="2"/>
        <v>1</v>
      </c>
    </row>
    <row r="41" spans="1:19" ht="15" x14ac:dyDescent="0.2">
      <c r="A41">
        <f t="shared" si="1"/>
        <v>38</v>
      </c>
      <c r="B41">
        <f>'T20 Base'!C39</f>
        <v>1048.2204737279985</v>
      </c>
      <c r="C41" s="6">
        <v>996.35658915335671</v>
      </c>
      <c r="D41" s="6">
        <v>1008.7761270586367</v>
      </c>
      <c r="E41" s="6">
        <v>964.3636310697043</v>
      </c>
      <c r="F41" s="6">
        <v>968.585492197078</v>
      </c>
      <c r="G41" s="6">
        <v>965.76637847640097</v>
      </c>
      <c r="H41" s="6">
        <v>931.70120008295464</v>
      </c>
      <c r="I41" s="6">
        <v>935.69957312825863</v>
      </c>
      <c r="J41" s="6">
        <v>927.66140899371146</v>
      </c>
      <c r="K41" s="6">
        <v>931.86681762975718</v>
      </c>
      <c r="L41" s="6">
        <v>890.60625251722661</v>
      </c>
      <c r="M41" s="6">
        <v>903.18758024874774</v>
      </c>
      <c r="N41" s="6">
        <v>907.17795244394836</v>
      </c>
      <c r="O41" s="6">
        <v>875.49503316644768</v>
      </c>
      <c r="P41" s="6">
        <v>856.42641691186293</v>
      </c>
      <c r="Q41" s="6">
        <v>848.8957402071419</v>
      </c>
      <c r="R41" s="15">
        <f t="shared" si="0"/>
        <v>1027.4650650010742</v>
      </c>
      <c r="S41" s="6" t="b">
        <f t="shared" si="2"/>
        <v>1</v>
      </c>
    </row>
    <row r="42" spans="1:19" ht="15" x14ac:dyDescent="0.2">
      <c r="A42">
        <f t="shared" si="1"/>
        <v>39</v>
      </c>
      <c r="B42">
        <f>'T20 Base'!C40</f>
        <v>1147.3620305956872</v>
      </c>
      <c r="C42" s="6">
        <v>1075.5724816864906</v>
      </c>
      <c r="D42" s="6">
        <v>1104.4752367176927</v>
      </c>
      <c r="E42" s="6">
        <v>1057.0625028568597</v>
      </c>
      <c r="F42" s="6">
        <v>1060.3477911803072</v>
      </c>
      <c r="G42" s="6">
        <v>1042.2272994030468</v>
      </c>
      <c r="H42" s="6">
        <v>1005.7213610729366</v>
      </c>
      <c r="I42" s="6">
        <v>1009.010279644462</v>
      </c>
      <c r="J42" s="6">
        <v>1017.1397128513673</v>
      </c>
      <c r="K42" s="6">
        <v>1020.4409844948271</v>
      </c>
      <c r="L42" s="6">
        <v>976.40165115878222</v>
      </c>
      <c r="M42" s="6">
        <v>974.63230640995266</v>
      </c>
      <c r="N42" s="6">
        <v>977.93783330272629</v>
      </c>
      <c r="O42" s="6">
        <v>943.99494201949119</v>
      </c>
      <c r="P42" s="6">
        <v>939.2394305276847</v>
      </c>
      <c r="Q42" s="6">
        <v>915.01122556916062</v>
      </c>
      <c r="R42" s="15">
        <f t="shared" si="0"/>
        <v>1124.7206118771173</v>
      </c>
      <c r="S42" s="6" t="b">
        <f t="shared" si="2"/>
        <v>1</v>
      </c>
    </row>
    <row r="43" spans="1:19" ht="15" x14ac:dyDescent="0.2">
      <c r="A43">
        <f t="shared" si="1"/>
        <v>40</v>
      </c>
      <c r="B43">
        <f>'T20 Base'!C41</f>
        <v>1256.340856606625</v>
      </c>
      <c r="C43" s="6">
        <v>1163.0191225310959</v>
      </c>
      <c r="D43" s="6">
        <v>1209.6731903979617</v>
      </c>
      <c r="E43" s="6">
        <v>1158.9980120612042</v>
      </c>
      <c r="F43" s="6">
        <v>1161.2216258366075</v>
      </c>
      <c r="G43" s="6">
        <v>1126.6348209690439</v>
      </c>
      <c r="H43" s="6">
        <v>1087.4609278244329</v>
      </c>
      <c r="I43" s="6">
        <v>1089.9424853837688</v>
      </c>
      <c r="J43" s="6">
        <v>1115.5364177914701</v>
      </c>
      <c r="K43" s="6">
        <v>1117.8128164563418</v>
      </c>
      <c r="L43" s="6">
        <v>1070.7512929613804</v>
      </c>
      <c r="M43" s="6">
        <v>1053.5296366643006</v>
      </c>
      <c r="N43" s="6">
        <v>1056.0558029170807</v>
      </c>
      <c r="O43" s="6">
        <v>1019.6422291454928</v>
      </c>
      <c r="P43" s="6">
        <v>1030.3116083932823</v>
      </c>
      <c r="Q43" s="6">
        <v>988.0268222040969</v>
      </c>
      <c r="R43" s="15">
        <f t="shared" si="0"/>
        <v>1231.6279521257254</v>
      </c>
      <c r="S43" s="6" t="b">
        <f t="shared" si="2"/>
        <v>1</v>
      </c>
    </row>
    <row r="44" spans="1:19" ht="15" x14ac:dyDescent="0.2">
      <c r="A44">
        <f t="shared" si="1"/>
        <v>41</v>
      </c>
      <c r="B44">
        <f>'T20 Base'!C42</f>
        <v>1377.1364197154205</v>
      </c>
      <c r="C44" s="6">
        <v>1260.3414809889059</v>
      </c>
      <c r="D44" s="6">
        <v>1326.2820620640875</v>
      </c>
      <c r="E44" s="6">
        <v>1272.6952617407653</v>
      </c>
      <c r="F44" s="6">
        <v>1273.0418837670777</v>
      </c>
      <c r="G44" s="6">
        <v>1220.5776126895794</v>
      </c>
      <c r="H44" s="6">
        <v>1179.0253681666409</v>
      </c>
      <c r="I44" s="6">
        <v>1180.0204046222327</v>
      </c>
      <c r="J44" s="6">
        <v>1225.2909372186809</v>
      </c>
      <c r="K44" s="6">
        <v>1225.7545961194251</v>
      </c>
      <c r="L44" s="6">
        <v>1175.9964187949336</v>
      </c>
      <c r="M44" s="6">
        <v>1141.9130888717953</v>
      </c>
      <c r="N44" s="6">
        <v>1143.0038824427295</v>
      </c>
      <c r="O44" s="6">
        <v>1104.3880582232637</v>
      </c>
      <c r="P44" s="6">
        <v>1131.9045506129842</v>
      </c>
      <c r="Q44" s="6">
        <v>1069.8268940777075</v>
      </c>
      <c r="R44" s="15">
        <f t="shared" si="0"/>
        <v>1350.12960485434</v>
      </c>
      <c r="S44" s="6" t="b">
        <f t="shared" si="2"/>
        <v>1</v>
      </c>
    </row>
    <row r="45" spans="1:19" ht="15" x14ac:dyDescent="0.2">
      <c r="A45">
        <f t="shared" si="1"/>
        <v>42</v>
      </c>
      <c r="B45">
        <f>'T20 Base'!C43</f>
        <v>1510.4201188321188</v>
      </c>
      <c r="C45" s="6">
        <v>1368.183513942284</v>
      </c>
      <c r="D45" s="6">
        <v>1454.9512980297802</v>
      </c>
      <c r="E45" s="6">
        <v>1398.2546423935762</v>
      </c>
      <c r="F45" s="6">
        <v>1396.4327770946602</v>
      </c>
      <c r="G45" s="6">
        <v>1324.6781819321513</v>
      </c>
      <c r="H45" s="6">
        <v>1280.5717364194243</v>
      </c>
      <c r="I45" s="6">
        <v>1279.8419303999826</v>
      </c>
      <c r="J45" s="6">
        <v>1346.5007497603344</v>
      </c>
      <c r="K45" s="6">
        <v>1344.8700127232523</v>
      </c>
      <c r="L45" s="6">
        <v>1292.2311217028125</v>
      </c>
      <c r="M45" s="6">
        <v>1239.9347285188173</v>
      </c>
      <c r="N45" s="6">
        <v>1239.3599410664494</v>
      </c>
      <c r="O45" s="6">
        <v>1198.3786502945536</v>
      </c>
      <c r="P45" s="6">
        <v>1244.1095722855557</v>
      </c>
      <c r="Q45" s="6">
        <v>1160.5529796588653</v>
      </c>
      <c r="R45" s="15">
        <f t="shared" si="0"/>
        <v>1480.8849133658516</v>
      </c>
      <c r="S45" s="6" t="b">
        <f t="shared" si="2"/>
        <v>1</v>
      </c>
    </row>
    <row r="46" spans="1:19" ht="15" x14ac:dyDescent="0.2">
      <c r="A46">
        <f t="shared" si="1"/>
        <v>43</v>
      </c>
      <c r="B46">
        <f>'T20 Base'!C44</f>
        <v>1656.6495490586974</v>
      </c>
      <c r="C46" s="6">
        <v>1486.9816716521309</v>
      </c>
      <c r="D46" s="6">
        <v>1596.1230282942197</v>
      </c>
      <c r="E46" s="6">
        <v>1536.0735287569196</v>
      </c>
      <c r="F46" s="6">
        <v>1531.8187146026717</v>
      </c>
      <c r="G46" s="6">
        <v>1439.3582250770676</v>
      </c>
      <c r="H46" s="6">
        <v>1392.4848008852807</v>
      </c>
      <c r="I46" s="6">
        <v>1389.8118512885756</v>
      </c>
      <c r="J46" s="6">
        <v>1479.5498042118893</v>
      </c>
      <c r="K46" s="6">
        <v>1475.5690918985438</v>
      </c>
      <c r="L46" s="6">
        <v>1419.8239644403886</v>
      </c>
      <c r="M46" s="6">
        <v>1347.9663161320273</v>
      </c>
      <c r="N46" s="6">
        <v>1345.5149907022226</v>
      </c>
      <c r="O46" s="6">
        <v>1301.9709541540954</v>
      </c>
      <c r="P46" s="6">
        <v>1367.2827490872899</v>
      </c>
      <c r="Q46" s="6">
        <v>1260.5499272928491</v>
      </c>
      <c r="R46" s="15">
        <f t="shared" si="0"/>
        <v>1624.3429918982076</v>
      </c>
      <c r="S46" s="6" t="b">
        <f t="shared" si="2"/>
        <v>1</v>
      </c>
    </row>
    <row r="47" spans="1:19" ht="15" x14ac:dyDescent="0.2">
      <c r="A47">
        <f t="shared" si="1"/>
        <v>44</v>
      </c>
      <c r="B47">
        <f>'T20 Base'!C45</f>
        <v>1816.9080758927566</v>
      </c>
      <c r="C47" s="6">
        <v>1617.7210291003544</v>
      </c>
      <c r="D47" s="6">
        <v>1750.8446498684229</v>
      </c>
      <c r="E47" s="6">
        <v>1687.1865589624533</v>
      </c>
      <c r="F47" s="6">
        <v>1680.2058110510777</v>
      </c>
      <c r="G47" s="6">
        <v>1565.5697497461188</v>
      </c>
      <c r="H47" s="6">
        <v>1515.7029796501351</v>
      </c>
      <c r="I47" s="6">
        <v>1510.8442563948513</v>
      </c>
      <c r="J47" s="6">
        <v>1625.4382448183492</v>
      </c>
      <c r="K47" s="6">
        <v>1618.8244036434442</v>
      </c>
      <c r="L47" s="6">
        <v>1559.7355148035167</v>
      </c>
      <c r="M47" s="6">
        <v>1466.9146705432559</v>
      </c>
      <c r="N47" s="6">
        <v>1466.7281600014821</v>
      </c>
      <c r="O47" s="6">
        <v>1416.0355309499998</v>
      </c>
      <c r="P47" s="6">
        <v>1502.35250040853</v>
      </c>
      <c r="Q47" s="6">
        <v>1370.6588948966316</v>
      </c>
      <c r="R47" s="15">
        <f t="shared" si="0"/>
        <v>1781.5674668113409</v>
      </c>
      <c r="S47" s="6" t="b">
        <f t="shared" si="2"/>
        <v>1</v>
      </c>
    </row>
    <row r="48" spans="1:19" ht="15" x14ac:dyDescent="0.2">
      <c r="A48">
        <f t="shared" si="1"/>
        <v>45</v>
      </c>
      <c r="B48">
        <f>'T20 Base'!C46</f>
        <v>1992.2168855291816</v>
      </c>
      <c r="C48" s="6">
        <v>1761.3308484589181</v>
      </c>
      <c r="D48" s="6">
        <v>1920.1032598773761</v>
      </c>
      <c r="E48" s="6">
        <v>1852.5663612997098</v>
      </c>
      <c r="F48" s="6">
        <v>1842.5420563807374</v>
      </c>
      <c r="G48" s="6">
        <v>1704.2107713600096</v>
      </c>
      <c r="H48" s="6">
        <v>1651.1098297726408</v>
      </c>
      <c r="I48" s="6">
        <v>1643.8013356910926</v>
      </c>
      <c r="J48" s="6">
        <v>1785.1061125659326</v>
      </c>
      <c r="K48" s="6">
        <v>1775.552173239312</v>
      </c>
      <c r="L48" s="6">
        <v>1712.8684403893556</v>
      </c>
      <c r="M48" s="6">
        <v>1597.6335513343436</v>
      </c>
      <c r="N48" s="6">
        <v>1590.7052532325747</v>
      </c>
      <c r="O48" s="6">
        <v>1541.3919844653674</v>
      </c>
      <c r="P48" s="6">
        <v>1650.1911460434367</v>
      </c>
      <c r="Q48" s="6">
        <v>1491.6717650708324</v>
      </c>
      <c r="R48" s="15">
        <f t="shared" si="0"/>
        <v>1953.5608205535184</v>
      </c>
      <c r="S48" s="6" t="b">
        <f t="shared" si="2"/>
        <v>1</v>
      </c>
    </row>
    <row r="49" spans="1:19" ht="15" x14ac:dyDescent="0.2">
      <c r="A49">
        <f t="shared" si="1"/>
        <v>46</v>
      </c>
      <c r="B49">
        <f>'T20 Base'!C47</f>
        <v>2184.2092062558504</v>
      </c>
      <c r="C49" s="6">
        <v>1919.2554729982319</v>
      </c>
      <c r="D49" s="6">
        <v>2105.4776201851532</v>
      </c>
      <c r="E49" s="6">
        <v>2033.7647925999568</v>
      </c>
      <c r="F49" s="6">
        <v>2020.3436877289696</v>
      </c>
      <c r="G49" s="6">
        <v>1856.6770567386625</v>
      </c>
      <c r="H49" s="6">
        <v>1800.0758998724905</v>
      </c>
      <c r="I49" s="6">
        <v>1790.0231626322661</v>
      </c>
      <c r="J49" s="6">
        <v>1960.0532845358337</v>
      </c>
      <c r="K49" s="6">
        <v>1947.217851209705</v>
      </c>
      <c r="L49" s="6">
        <v>1880.6630035087135</v>
      </c>
      <c r="M49" s="6">
        <v>1741.4472915090471</v>
      </c>
      <c r="N49" s="6">
        <v>1731.8684098350077</v>
      </c>
      <c r="O49" s="6">
        <v>1679.3116358951424</v>
      </c>
      <c r="P49" s="6">
        <v>1812.1905393307445</v>
      </c>
      <c r="Q49" s="6">
        <v>1624.8168494246395</v>
      </c>
      <c r="R49" s="15">
        <f t="shared" si="0"/>
        <v>2141.9263890312873</v>
      </c>
      <c r="S49" s="6" t="b">
        <f t="shared" si="2"/>
        <v>1</v>
      </c>
    </row>
    <row r="50" spans="1:19" ht="15" x14ac:dyDescent="0.2">
      <c r="A50">
        <f t="shared" si="1"/>
        <v>47</v>
      </c>
      <c r="B50">
        <f>'T20 Base'!C48</f>
        <v>2397.0909137526123</v>
      </c>
      <c r="C50" s="6">
        <v>2095.0622686195816</v>
      </c>
      <c r="D50" s="6">
        <v>2311.032951430394</v>
      </c>
      <c r="E50" s="6">
        <v>2234.7582989676421</v>
      </c>
      <c r="F50" s="6">
        <v>2217.5146928318632</v>
      </c>
      <c r="G50" s="6">
        <v>2026.4157592230533</v>
      </c>
      <c r="H50" s="6">
        <v>1965.9717303949353</v>
      </c>
      <c r="I50" s="6">
        <v>1952.8190952738191</v>
      </c>
      <c r="J50" s="6">
        <v>2154.1228615202863</v>
      </c>
      <c r="K50" s="6">
        <v>2137.5944712803562</v>
      </c>
      <c r="L50" s="6">
        <v>2066.8093979065607</v>
      </c>
      <c r="M50" s="6">
        <v>1901.6124872826067</v>
      </c>
      <c r="N50" s="6">
        <v>1904.6294914229318</v>
      </c>
      <c r="O50" s="6">
        <v>1832.9206305805637</v>
      </c>
      <c r="P50" s="6">
        <v>1991.9167137480965</v>
      </c>
      <c r="Q50" s="6">
        <v>1773.1143788058164</v>
      </c>
      <c r="R50" s="15">
        <f t="shared" si="0"/>
        <v>2350.7928999961964</v>
      </c>
      <c r="S50" s="6" t="b">
        <f t="shared" si="2"/>
        <v>1</v>
      </c>
    </row>
    <row r="51" spans="1:19" ht="15" x14ac:dyDescent="0.2">
      <c r="A51">
        <f t="shared" si="1"/>
        <v>48</v>
      </c>
      <c r="B51">
        <f>'T20 Base'!C49</f>
        <v>2632.3047623257517</v>
      </c>
      <c r="C51" s="6">
        <v>2290.1253570905169</v>
      </c>
      <c r="D51" s="6">
        <v>2538.1663156537688</v>
      </c>
      <c r="E51" s="6">
        <v>2456.9346128284747</v>
      </c>
      <c r="F51" s="6">
        <v>2435.3994466531731</v>
      </c>
      <c r="G51" s="6">
        <v>2214.7564440009414</v>
      </c>
      <c r="H51" s="6">
        <v>2150.1130875953954</v>
      </c>
      <c r="I51" s="6">
        <v>2133.4674629157175</v>
      </c>
      <c r="J51" s="6">
        <v>2368.6581998312581</v>
      </c>
      <c r="K51" s="6">
        <v>2347.9834398305356</v>
      </c>
      <c r="L51" s="6">
        <v>2272.5998616337743</v>
      </c>
      <c r="M51" s="6">
        <v>2079.4020242207844</v>
      </c>
      <c r="N51" s="6">
        <v>2063.4547924013291</v>
      </c>
      <c r="O51" s="6">
        <v>2003.4424183623516</v>
      </c>
      <c r="P51" s="6">
        <v>2190.6202361181695</v>
      </c>
      <c r="Q51" s="6">
        <v>1937.7476375364138</v>
      </c>
      <c r="R51" s="15">
        <f t="shared" si="0"/>
        <v>2581.5779786358398</v>
      </c>
      <c r="S51" s="6" t="b">
        <f t="shared" si="2"/>
        <v>1</v>
      </c>
    </row>
    <row r="52" spans="1:19" ht="15" x14ac:dyDescent="0.2">
      <c r="A52">
        <f t="shared" si="1"/>
        <v>49</v>
      </c>
      <c r="B52">
        <f>'T20 Base'!C50</f>
        <v>2891.2555699708605</v>
      </c>
      <c r="C52" s="6">
        <v>2505.8033739653511</v>
      </c>
      <c r="D52" s="6">
        <v>2788.2387431639218</v>
      </c>
      <c r="E52" s="6">
        <v>2701.6487223613126</v>
      </c>
      <c r="F52" s="6">
        <v>2675.308426639544</v>
      </c>
      <c r="G52" s="6">
        <v>2423.0142311753189</v>
      </c>
      <c r="H52" s="6">
        <v>2353.8035748522266</v>
      </c>
      <c r="I52" s="6">
        <v>2333.233292866129</v>
      </c>
      <c r="J52" s="6">
        <v>2604.9714221536237</v>
      </c>
      <c r="K52" s="6">
        <v>2579.6539560766541</v>
      </c>
      <c r="L52" s="6">
        <v>2499.2972278626726</v>
      </c>
      <c r="M52" s="6">
        <v>2276.077377867412</v>
      </c>
      <c r="N52" s="6">
        <v>2256.3388462147077</v>
      </c>
      <c r="O52" s="6">
        <v>2192.0900710393275</v>
      </c>
      <c r="P52" s="6">
        <v>2409.5237892081223</v>
      </c>
      <c r="Q52" s="6">
        <v>2119.8902604723999</v>
      </c>
      <c r="R52" s="15">
        <f t="shared" si="0"/>
        <v>2835.6623473566401</v>
      </c>
      <c r="S52" s="6" t="b">
        <f t="shared" si="2"/>
        <v>1</v>
      </c>
    </row>
    <row r="53" spans="1:19" ht="15" x14ac:dyDescent="0.2">
      <c r="A53">
        <f t="shared" si="1"/>
        <v>50</v>
      </c>
      <c r="B53">
        <f>'T20 Base'!C51</f>
        <v>3177.1470284921766</v>
      </c>
      <c r="C53" s="6">
        <v>2744.9281170690838</v>
      </c>
      <c r="D53" s="6">
        <v>3064.3497950014698</v>
      </c>
      <c r="E53" s="6">
        <v>2971.9436309122243</v>
      </c>
      <c r="F53" s="6">
        <v>2940.2214637669827</v>
      </c>
      <c r="G53" s="6">
        <v>2653.9277217239201</v>
      </c>
      <c r="H53" s="6">
        <v>2579.7296683891518</v>
      </c>
      <c r="I53" s="6">
        <v>2554.7482068541995</v>
      </c>
      <c r="J53" s="6">
        <v>2866.0061270946708</v>
      </c>
      <c r="K53" s="6">
        <v>2835.4883943528953</v>
      </c>
      <c r="L53" s="6">
        <v>2749.7306927441136</v>
      </c>
      <c r="M53" s="6">
        <v>2494.2361631879994</v>
      </c>
      <c r="N53" s="6">
        <v>2470.2361858370919</v>
      </c>
      <c r="O53" s="6">
        <v>2401.3592796482735</v>
      </c>
      <c r="P53" s="6">
        <v>2651.3633791299062</v>
      </c>
      <c r="Q53" s="6">
        <v>2321.9550069730244</v>
      </c>
      <c r="R53" s="15">
        <f t="shared" si="0"/>
        <v>3116.1925038292402</v>
      </c>
      <c r="S53" s="6" t="b">
        <f t="shared" si="2"/>
        <v>1</v>
      </c>
    </row>
    <row r="54" spans="1:19" ht="15" x14ac:dyDescent="0.2">
      <c r="A54">
        <f t="shared" si="1"/>
        <v>51</v>
      </c>
      <c r="B54">
        <f>'T20 Base'!C52</f>
        <v>3493.4279899832</v>
      </c>
      <c r="C54" s="6">
        <v>3010.5914428364363</v>
      </c>
      <c r="D54" s="6">
        <v>3369.838002624741</v>
      </c>
      <c r="E54" s="6">
        <v>3272.8290817280863</v>
      </c>
      <c r="F54" s="6">
        <v>3233.350280392568</v>
      </c>
      <c r="G54" s="6">
        <v>2910.4885817123095</v>
      </c>
      <c r="H54" s="6">
        <v>2832.3577400014346</v>
      </c>
      <c r="I54" s="6">
        <v>2800.8884819135574</v>
      </c>
      <c r="J54" s="6">
        <v>3156.612726689696</v>
      </c>
      <c r="K54" s="6">
        <v>3118.5950825379541</v>
      </c>
      <c r="L54" s="6">
        <v>3028.5673543412872</v>
      </c>
      <c r="M54" s="6">
        <v>2738.2000658892139</v>
      </c>
      <c r="N54" s="6">
        <v>2707.9291374852246</v>
      </c>
      <c r="O54" s="6">
        <v>2635.40510171098</v>
      </c>
      <c r="P54" s="6">
        <v>2920.6567818232165</v>
      </c>
      <c r="Q54" s="6">
        <v>2547.9615169270628</v>
      </c>
      <c r="R54" s="15">
        <f t="shared" si="0"/>
        <v>3426.5567084456643</v>
      </c>
      <c r="S54" s="6" t="b">
        <f t="shared" si="2"/>
        <v>1</v>
      </c>
    </row>
    <row r="55" spans="1:19" ht="15" x14ac:dyDescent="0.2">
      <c r="A55">
        <f t="shared" si="1"/>
        <v>52</v>
      </c>
      <c r="B55">
        <f>'T20 Base'!C53</f>
        <v>3844.6235723238879</v>
      </c>
      <c r="C55" s="6">
        <v>3306.8164016559699</v>
      </c>
      <c r="D55" s="6">
        <v>3729.420020383212</v>
      </c>
      <c r="E55" s="6">
        <v>3607.2194916395101</v>
      </c>
      <c r="F55" s="6">
        <v>3558.9098918107234</v>
      </c>
      <c r="G55" s="6">
        <v>3196.5895999216004</v>
      </c>
      <c r="H55" s="6">
        <v>3114.2851403923682</v>
      </c>
      <c r="I55" s="6">
        <v>3075.3972784695884</v>
      </c>
      <c r="J55" s="6">
        <v>3479.6116603733012</v>
      </c>
      <c r="K55" s="6">
        <v>3433.0537512395499</v>
      </c>
      <c r="L55" s="6">
        <v>3338.5194220947656</v>
      </c>
      <c r="M55" s="6">
        <v>3010.4818252530131</v>
      </c>
      <c r="N55" s="6">
        <v>2973.0390183097265</v>
      </c>
      <c r="O55" s="6">
        <v>2896.6432561524621</v>
      </c>
      <c r="P55" s="6">
        <v>3220.0279712728457</v>
      </c>
      <c r="Q55" s="6">
        <v>2800.2463400305869</v>
      </c>
      <c r="R55" s="15">
        <f t="shared" si="0"/>
        <v>3774.1368211176573</v>
      </c>
      <c r="S55" s="6" t="b">
        <f t="shared" si="2"/>
        <v>1</v>
      </c>
    </row>
    <row r="56" spans="1:19" ht="15" x14ac:dyDescent="0.2">
      <c r="A56">
        <f t="shared" si="1"/>
        <v>53</v>
      </c>
      <c r="B56">
        <f>'T20 Base'!C54</f>
        <v>4235.4675667295305</v>
      </c>
      <c r="C56" s="6">
        <v>3637.9136200445132</v>
      </c>
      <c r="D56" s="6">
        <v>4086.6774509270958</v>
      </c>
      <c r="E56" s="6">
        <v>3979.5831844360687</v>
      </c>
      <c r="F56" s="6">
        <v>3921.3204910394343</v>
      </c>
      <c r="G56" s="6">
        <v>3516.4055667487155</v>
      </c>
      <c r="H56" s="6">
        <v>3429.5793801615428</v>
      </c>
      <c r="I56" s="6">
        <v>3382.2928863628099</v>
      </c>
      <c r="J56" s="6">
        <v>3839.3329574547324</v>
      </c>
      <c r="K56" s="6">
        <v>3783.1471800058771</v>
      </c>
      <c r="L56" s="6">
        <v>3683.7573324838359</v>
      </c>
      <c r="M56" s="6">
        <v>3315.0202148118001</v>
      </c>
      <c r="N56" s="6">
        <v>3269.4564694046103</v>
      </c>
      <c r="O56" s="6">
        <v>3188.8641777249127</v>
      </c>
      <c r="P56" s="6">
        <v>3553.5170105595935</v>
      </c>
      <c r="Q56" s="6">
        <v>3082.4789074610585</v>
      </c>
      <c r="R56" s="15">
        <f t="shared" si="0"/>
        <v>4154.7786978643844</v>
      </c>
      <c r="S56" s="6" t="b">
        <f t="shared" si="2"/>
        <v>1</v>
      </c>
    </row>
    <row r="57" spans="1:19" ht="15" x14ac:dyDescent="0.2">
      <c r="A57">
        <f t="shared" si="1"/>
        <v>54</v>
      </c>
      <c r="B57">
        <f>'T20 Base'!C55</f>
        <v>4671.4560012384281</v>
      </c>
      <c r="C57" s="6">
        <v>4008.9079529525388</v>
      </c>
      <c r="D57" s="6">
        <v>4507.9477191507885</v>
      </c>
      <c r="E57" s="6">
        <v>4395.215777793881</v>
      </c>
      <c r="F57" s="6">
        <v>4325.7216954784772</v>
      </c>
      <c r="G57" s="6">
        <v>3874.805908853913</v>
      </c>
      <c r="H57" s="6">
        <v>3783.0716882100578</v>
      </c>
      <c r="I57" s="6">
        <v>3726.2651790766449</v>
      </c>
      <c r="J57" s="6">
        <v>4240.9113333240684</v>
      </c>
      <c r="K57" s="6">
        <v>4173.8583665391034</v>
      </c>
      <c r="L57" s="6">
        <v>4069.229783953951</v>
      </c>
      <c r="M57" s="6">
        <v>3656.4956731397328</v>
      </c>
      <c r="N57" s="6">
        <v>3601.7246025216132</v>
      </c>
      <c r="O57" s="6">
        <v>3516.5742963728976</v>
      </c>
      <c r="P57" s="6">
        <v>3925.9203454322928</v>
      </c>
      <c r="Q57" s="6">
        <v>3399.0236885671784</v>
      </c>
      <c r="R57" s="15">
        <f t="shared" si="0"/>
        <v>4582.6951750552653</v>
      </c>
      <c r="S57" s="6" t="b">
        <f t="shared" si="2"/>
        <v>1</v>
      </c>
    </row>
    <row r="58" spans="1:19" ht="15" x14ac:dyDescent="0.2">
      <c r="A58">
        <f t="shared" si="1"/>
        <v>55</v>
      </c>
      <c r="B58">
        <f>'T20 Base'!C56</f>
        <v>5160.6536982269445</v>
      </c>
      <c r="C58" s="6">
        <v>4427.0696482021549</v>
      </c>
      <c r="D58" s="6">
        <v>5032.2945122335013</v>
      </c>
      <c r="E58" s="6">
        <v>4861.8697775538867</v>
      </c>
      <c r="F58" s="6">
        <v>4779.6556365380411</v>
      </c>
      <c r="G58" s="6">
        <v>4278.8364522142701</v>
      </c>
      <c r="H58" s="6">
        <v>4181.7390777183637</v>
      </c>
      <c r="I58" s="6">
        <v>4114.1007847198789</v>
      </c>
      <c r="J58" s="6">
        <v>4691.8641370439318</v>
      </c>
      <c r="K58" s="6">
        <v>4612.4998919022319</v>
      </c>
      <c r="L58" s="6">
        <v>4502.1822467256152</v>
      </c>
      <c r="M58" s="6">
        <v>4041.6682972238573</v>
      </c>
      <c r="N58" s="6">
        <v>3976.4184733225129</v>
      </c>
      <c r="O58" s="6">
        <v>3886.2833096184968</v>
      </c>
      <c r="P58" s="6">
        <v>4344.2610751476113</v>
      </c>
      <c r="Q58" s="6">
        <v>3756.1858777818347</v>
      </c>
      <c r="R58" s="15">
        <f t="shared" si="0"/>
        <v>5070.3280352741112</v>
      </c>
      <c r="S58" s="6" t="b">
        <f t="shared" si="2"/>
        <v>1</v>
      </c>
    </row>
    <row r="59" spans="1:19" ht="15" x14ac:dyDescent="0.2">
      <c r="A59">
        <f t="shared" si="1"/>
        <v>56</v>
      </c>
      <c r="B59">
        <f>'T20 Base'!C57</f>
        <v>5710.5395493636834</v>
      </c>
      <c r="C59" s="6">
        <v>4899.3195575063646</v>
      </c>
      <c r="D59" s="6">
        <v>5512.255092568339</v>
      </c>
      <c r="E59" s="6">
        <v>5386.7691737066989</v>
      </c>
      <c r="F59" s="6">
        <v>5290.1439038626686</v>
      </c>
      <c r="G59" s="6">
        <v>4735.2140494385249</v>
      </c>
      <c r="H59" s="6">
        <v>4632.248581456236</v>
      </c>
      <c r="I59" s="6">
        <v>4552.2804110260622</v>
      </c>
      <c r="J59" s="6">
        <v>5199.2079443580105</v>
      </c>
      <c r="K59" s="6">
        <v>5105.8908611660481</v>
      </c>
      <c r="L59" s="6">
        <v>4989.3903348968088</v>
      </c>
      <c r="M59" s="6">
        <v>4477.0062033781269</v>
      </c>
      <c r="N59" s="6">
        <v>4399.8245774796342</v>
      </c>
      <c r="O59" s="6">
        <v>4304.2292533771288</v>
      </c>
      <c r="P59" s="6">
        <v>4815.116607231138</v>
      </c>
      <c r="Q59" s="6">
        <v>4160.014836816863</v>
      </c>
      <c r="R59" s="15">
        <f t="shared" si="0"/>
        <v>5602.7002435185941</v>
      </c>
      <c r="S59" s="6" t="b">
        <f t="shared" si="2"/>
        <v>1</v>
      </c>
    </row>
    <row r="60" spans="1:19" ht="15" x14ac:dyDescent="0.2">
      <c r="A60">
        <f t="shared" si="1"/>
        <v>57</v>
      </c>
      <c r="B60">
        <f>'T20 Base'!C58</f>
        <v>6329.374373888958</v>
      </c>
      <c r="C60" s="6">
        <v>5433.3712314890863</v>
      </c>
      <c r="D60" s="6">
        <v>6110.5973220951628</v>
      </c>
      <c r="E60" s="6">
        <v>5977.9106009866382</v>
      </c>
      <c r="F60" s="6">
        <v>5864.9634157765568</v>
      </c>
      <c r="G60" s="6">
        <v>5251.4328295829482</v>
      </c>
      <c r="H60" s="6">
        <v>5142.0439698198115</v>
      </c>
      <c r="I60" s="6">
        <v>5149.858848960891</v>
      </c>
      <c r="J60" s="6">
        <v>5770.7190885680866</v>
      </c>
      <c r="K60" s="6">
        <v>5661.592818225743</v>
      </c>
      <c r="L60" s="6">
        <v>5538.3734962479703</v>
      </c>
      <c r="M60" s="6">
        <v>4969.7382720814976</v>
      </c>
      <c r="N60" s="6">
        <v>4878.9719893838683</v>
      </c>
      <c r="O60" s="6">
        <v>4777.3914700810255</v>
      </c>
      <c r="P60" s="6">
        <v>5345.7945332189856</v>
      </c>
      <c r="Q60" s="6">
        <v>4617.2848971852181</v>
      </c>
      <c r="R60" s="15">
        <f t="shared" si="0"/>
        <v>6210.2882948165652</v>
      </c>
      <c r="S60" s="6" t="b">
        <f t="shared" si="2"/>
        <v>1</v>
      </c>
    </row>
    <row r="61" spans="1:19" ht="15" x14ac:dyDescent="0.2">
      <c r="A61">
        <f t="shared" si="1"/>
        <v>58</v>
      </c>
      <c r="B61">
        <f>'T20 Base'!C59</f>
        <v>7028.2382658694041</v>
      </c>
      <c r="C61" s="6">
        <v>6039.3935865091589</v>
      </c>
      <c r="D61" s="6">
        <v>6786.5223045225666</v>
      </c>
      <c r="E61" s="6">
        <v>6645.9767235176869</v>
      </c>
      <c r="F61" s="6">
        <v>6514.5393241239317</v>
      </c>
      <c r="G61" s="6">
        <v>5837.3724210191986</v>
      </c>
      <c r="H61" s="6">
        <v>5720.9090142923551</v>
      </c>
      <c r="I61" s="6">
        <v>5610.931454795943</v>
      </c>
      <c r="J61" s="6">
        <v>6416.7836995610069</v>
      </c>
      <c r="K61" s="6">
        <v>6289.7398228251232</v>
      </c>
      <c r="L61" s="6">
        <v>6159.1723948038052</v>
      </c>
      <c r="M61" s="6">
        <v>5529.3660746262922</v>
      </c>
      <c r="N61" s="6">
        <v>5423.1272988126684</v>
      </c>
      <c r="O61" s="6">
        <v>5314.9436291660513</v>
      </c>
      <c r="P61" s="6">
        <v>5946.0507682121633</v>
      </c>
      <c r="Q61" s="6">
        <v>5136.9004074969562</v>
      </c>
      <c r="R61" s="15">
        <f t="shared" si="0"/>
        <v>6896.5587244172211</v>
      </c>
      <c r="S61" s="6" t="b">
        <f t="shared" si="2"/>
        <v>1</v>
      </c>
    </row>
    <row r="62" spans="1:19" ht="15" x14ac:dyDescent="0.2">
      <c r="A62">
        <f t="shared" si="1"/>
        <v>59</v>
      </c>
      <c r="B62">
        <f>'T20 Base'!C60</f>
        <v>7816.8836600594223</v>
      </c>
      <c r="C62" s="6">
        <v>6726.5813383906952</v>
      </c>
      <c r="D62" s="6">
        <v>7549.5417617046669</v>
      </c>
      <c r="E62" s="6">
        <v>7400.4243747478913</v>
      </c>
      <c r="F62" s="6">
        <v>7248.0997485507278</v>
      </c>
      <c r="G62" s="6">
        <v>6501.985145424851</v>
      </c>
      <c r="H62" s="6">
        <v>6377.7310236921358</v>
      </c>
      <c r="I62" s="6">
        <v>6249.6146846210104</v>
      </c>
      <c r="J62" s="6">
        <v>7146.6185007730146</v>
      </c>
      <c r="K62" s="6">
        <v>6999.3238143396547</v>
      </c>
      <c r="L62" s="6">
        <v>6860.7217015345532</v>
      </c>
      <c r="M62" s="6">
        <v>6164.5377165553373</v>
      </c>
      <c r="N62" s="6">
        <v>6040.7243561330533</v>
      </c>
      <c r="O62" s="6">
        <v>5925.2545363658064</v>
      </c>
      <c r="P62" s="6">
        <v>6624.5857158396639</v>
      </c>
      <c r="Q62" s="6">
        <v>5726.9992247466753</v>
      </c>
      <c r="R62" s="15">
        <f t="shared" si="0"/>
        <v>7671.1302259852182</v>
      </c>
      <c r="S62" s="6" t="b">
        <f t="shared" si="2"/>
        <v>1</v>
      </c>
    </row>
    <row r="63" spans="1:19" ht="15" x14ac:dyDescent="0.2">
      <c r="A63">
        <f t="shared" si="1"/>
        <v>60</v>
      </c>
      <c r="B63">
        <f>'T20 Base'!C61</f>
        <v>8704.9252481541807</v>
      </c>
      <c r="C63" s="6">
        <v>7504.2033022325122</v>
      </c>
      <c r="D63" s="6">
        <v>8409.0587843897356</v>
      </c>
      <c r="E63" s="6">
        <v>8250.6404003413718</v>
      </c>
      <c r="F63" s="6">
        <v>8074.7958191595935</v>
      </c>
      <c r="G63" s="6">
        <v>7254.3156510279887</v>
      </c>
      <c r="H63" s="6">
        <v>7183.2676997408626</v>
      </c>
      <c r="I63" s="6">
        <v>6972.8727340894575</v>
      </c>
      <c r="J63" s="6">
        <v>7969.394616442898</v>
      </c>
      <c r="K63" s="6">
        <v>7799.2838609782857</v>
      </c>
      <c r="L63" s="6">
        <v>7651.9366916120953</v>
      </c>
      <c r="M63" s="6">
        <v>6884.035681880885</v>
      </c>
      <c r="N63" s="6">
        <v>6740.3222109902927</v>
      </c>
      <c r="O63" s="6">
        <v>6616.8419394225857</v>
      </c>
      <c r="P63" s="6">
        <v>7390.1001981851477</v>
      </c>
      <c r="Q63" s="6">
        <v>6395.8789106149989</v>
      </c>
      <c r="R63" s="15">
        <f t="shared" si="0"/>
        <v>8543.4993236548344</v>
      </c>
      <c r="S63" s="6" t="b">
        <f t="shared" si="2"/>
        <v>1</v>
      </c>
    </row>
    <row r="64" spans="1:19" ht="15" x14ac:dyDescent="0.2">
      <c r="A64">
        <f t="shared" si="1"/>
        <v>61</v>
      </c>
      <c r="B64">
        <f>'T20 Base'!C62</f>
        <v>9698.875187763857</v>
      </c>
      <c r="C64" s="6">
        <v>8379.1498936014996</v>
      </c>
      <c r="D64" s="6">
        <v>9371.5088075849526</v>
      </c>
      <c r="E64" s="6">
        <v>9200.4959035071697</v>
      </c>
      <c r="F64" s="6">
        <v>9000.9627178469309</v>
      </c>
      <c r="G64" s="6">
        <v>8101.1351461794038</v>
      </c>
      <c r="H64" s="6">
        <v>8136.4201302000083</v>
      </c>
      <c r="I64" s="6">
        <v>7787.3304647993127</v>
      </c>
      <c r="J64" s="6">
        <v>8888.9930321259744</v>
      </c>
      <c r="K64" s="6">
        <v>8695.8643245145704</v>
      </c>
      <c r="L64" s="6">
        <v>8536.6975484214745</v>
      </c>
      <c r="M64" s="6">
        <v>7692.554273835065</v>
      </c>
      <c r="N64" s="6">
        <v>7528.4194675209301</v>
      </c>
      <c r="O64" s="6">
        <v>7394.3332036884012</v>
      </c>
      <c r="P64" s="6">
        <v>8246.4643063364565</v>
      </c>
      <c r="Q64" s="6">
        <v>7148.1050234893428</v>
      </c>
      <c r="R64" s="15">
        <f t="shared" si="0"/>
        <v>9520.1333460942624</v>
      </c>
      <c r="S64" s="6" t="b">
        <f t="shared" si="2"/>
        <v>1</v>
      </c>
    </row>
    <row r="65" spans="1:19" ht="15" x14ac:dyDescent="0.2">
      <c r="A65">
        <f t="shared" si="1"/>
        <v>62</v>
      </c>
      <c r="B65">
        <f>'T20 Base'!C63</f>
        <v>10808.818711054044</v>
      </c>
      <c r="C65" s="6">
        <v>9361.3416056369388</v>
      </c>
      <c r="D65" s="6">
        <v>10446.802362662072</v>
      </c>
      <c r="E65" s="6">
        <v>10262.09598811288</v>
      </c>
      <c r="F65" s="6">
        <v>10036.297103540956</v>
      </c>
      <c r="G65" s="6">
        <v>9052.1640228794695</v>
      </c>
      <c r="H65" s="6">
        <v>8895.623340133081</v>
      </c>
      <c r="I65" s="6">
        <v>8702.46742965675</v>
      </c>
      <c r="J65" s="6">
        <v>9917.2522379175152</v>
      </c>
      <c r="K65" s="6">
        <v>9698.5775322493046</v>
      </c>
      <c r="L65" s="6">
        <v>9526.5254643638491</v>
      </c>
      <c r="M65" s="6">
        <v>8601.2314921252873</v>
      </c>
      <c r="N65" s="6">
        <v>8414.291349266432</v>
      </c>
      <c r="O65" s="6">
        <v>8268.548231547742</v>
      </c>
      <c r="P65" s="6">
        <v>9204.9325275011997</v>
      </c>
      <c r="Q65" s="6">
        <v>7994.2316150139632</v>
      </c>
      <c r="R65" s="15">
        <f t="shared" si="0"/>
        <v>10611.018657569357</v>
      </c>
      <c r="S65" s="6" t="b">
        <f t="shared" si="2"/>
        <v>1</v>
      </c>
    </row>
    <row r="66" spans="1:19" ht="15" x14ac:dyDescent="0.2">
      <c r="A66">
        <f t="shared" si="1"/>
        <v>63</v>
      </c>
      <c r="B66">
        <f>'T20 Base'!C64</f>
        <v>12049.829994619418</v>
      </c>
      <c r="C66" s="6">
        <v>10465.098595478419</v>
      </c>
      <c r="D66" s="6">
        <v>11649.710993667064</v>
      </c>
      <c r="E66" s="6">
        <v>11450.096295914605</v>
      </c>
      <c r="F66" s="6">
        <v>11195.207363605277</v>
      </c>
      <c r="G66" s="6">
        <v>10375.586957717474</v>
      </c>
      <c r="H66" s="6">
        <v>9951.2349773208953</v>
      </c>
      <c r="I66" s="6">
        <v>9731.918734731802</v>
      </c>
      <c r="J66" s="6">
        <v>11068.520549732326</v>
      </c>
      <c r="K66" s="6">
        <v>10821.524037708694</v>
      </c>
      <c r="L66" s="6">
        <v>10635.401376413027</v>
      </c>
      <c r="M66" s="6">
        <v>9623.6382749867844</v>
      </c>
      <c r="N66" s="6">
        <v>9411.2596127315137</v>
      </c>
      <c r="O66" s="6">
        <v>9252.6850437338526</v>
      </c>
      <c r="P66" s="6">
        <v>10279.175645152809</v>
      </c>
      <c r="Q66" s="6">
        <v>8947.1439288330457</v>
      </c>
      <c r="R66" s="15">
        <f t="shared" si="0"/>
        <v>11831.059801573865</v>
      </c>
      <c r="S66" s="6" t="b">
        <f t="shared" si="2"/>
        <v>1</v>
      </c>
    </row>
    <row r="67" spans="1:19" ht="15" x14ac:dyDescent="0.2">
      <c r="A67">
        <f t="shared" si="1"/>
        <v>64</v>
      </c>
      <c r="B67">
        <f>'T20 Base'!C65</f>
        <v>13435.258155438116</v>
      </c>
      <c r="C67" s="6">
        <v>11703.689201780629</v>
      </c>
      <c r="D67" s="6">
        <v>12993.401106093987</v>
      </c>
      <c r="E67" s="6">
        <v>12777.635269510911</v>
      </c>
      <c r="F67" s="6">
        <v>12490.629325845788</v>
      </c>
      <c r="G67" s="6">
        <v>11321.916769123343</v>
      </c>
      <c r="H67" s="6">
        <v>11445.87328337186</v>
      </c>
      <c r="I67" s="6">
        <v>10888.453560779593</v>
      </c>
      <c r="J67" s="6">
        <v>12355.736648212485</v>
      </c>
      <c r="K67" s="6">
        <v>12077.43600003949</v>
      </c>
      <c r="L67" s="6">
        <v>11876.01573228712</v>
      </c>
      <c r="M67" s="6">
        <v>10772.527127572683</v>
      </c>
      <c r="N67" s="6">
        <v>10531.85595814889</v>
      </c>
      <c r="O67" s="6">
        <v>10359.209697083526</v>
      </c>
      <c r="P67" s="6">
        <v>11481.667367633965</v>
      </c>
      <c r="Q67" s="6">
        <v>10019.06246848796</v>
      </c>
      <c r="R67" s="15">
        <f t="shared" si="0"/>
        <v>13193.50095315758</v>
      </c>
      <c r="S67" s="6" t="b">
        <f t="shared" si="2"/>
        <v>1</v>
      </c>
    </row>
    <row r="68" spans="1:19" ht="15" x14ac:dyDescent="0.2">
      <c r="A68">
        <f t="shared" si="1"/>
        <v>65</v>
      </c>
      <c r="B68">
        <f>'T20 Base'!C66</f>
        <v>14980.832317567805</v>
      </c>
      <c r="C68" s="6">
        <v>13092.620969387603</v>
      </c>
      <c r="D68" s="6">
        <v>14493.395383030429</v>
      </c>
      <c r="E68" s="6">
        <v>14654.758349818338</v>
      </c>
      <c r="F68" s="6">
        <v>14125.633420260339</v>
      </c>
      <c r="G68" s="6">
        <v>12668.945932953859</v>
      </c>
      <c r="H68" s="6">
        <v>12467.622153641762</v>
      </c>
      <c r="I68" s="6">
        <v>12187.029645799124</v>
      </c>
      <c r="J68" s="6">
        <v>13794.161785184539</v>
      </c>
      <c r="K68" s="6">
        <v>13851.763786926978</v>
      </c>
      <c r="L68" s="6">
        <v>13263.348171246464</v>
      </c>
      <c r="M68" s="6">
        <v>12062.834736288705</v>
      </c>
      <c r="N68" s="6">
        <v>11790.774387384719</v>
      </c>
      <c r="O68" s="6">
        <v>11602.74018502282</v>
      </c>
      <c r="P68" s="6">
        <v>12827.14081354575</v>
      </c>
      <c r="Q68" s="6">
        <v>11224.330742564525</v>
      </c>
      <c r="R68" s="15">
        <f t="shared" si="0"/>
        <v>14752.41154559433</v>
      </c>
      <c r="S68" s="6" t="b">
        <f t="shared" si="2"/>
        <v>1</v>
      </c>
    </row>
    <row r="69" spans="1:19" ht="15" x14ac:dyDescent="0.2">
      <c r="R69" s="15"/>
    </row>
    <row r="70" spans="1:19" ht="15" x14ac:dyDescent="0.2">
      <c r="R70" s="15"/>
    </row>
    <row r="71" spans="1:19" ht="15" x14ac:dyDescent="0.2">
      <c r="R71" s="15"/>
    </row>
    <row r="72" spans="1:19" ht="15" x14ac:dyDescent="0.2">
      <c r="R72" s="15"/>
    </row>
    <row r="73" spans="1:19" ht="15" x14ac:dyDescent="0.2">
      <c r="R73" s="15"/>
    </row>
    <row r="74" spans="1:19" ht="15" x14ac:dyDescent="0.2">
      <c r="R74" s="15"/>
    </row>
    <row r="75" spans="1:19" ht="15" x14ac:dyDescent="0.2">
      <c r="R75" s="15"/>
    </row>
    <row r="76" spans="1:19" ht="15" x14ac:dyDescent="0.2">
      <c r="R76" s="15"/>
    </row>
    <row r="77" spans="1:19" ht="15" x14ac:dyDescent="0.2">
      <c r="R77" s="15"/>
    </row>
    <row r="78" spans="1:19" ht="15" x14ac:dyDescent="0.2">
      <c r="R78" s="15"/>
    </row>
    <row r="79" spans="1:19" ht="15" x14ac:dyDescent="0.2">
      <c r="R79" s="15"/>
    </row>
    <row r="80" spans="1:19" ht="15" x14ac:dyDescent="0.2">
      <c r="R80" s="15"/>
    </row>
    <row r="81" spans="18:18" ht="15" x14ac:dyDescent="0.2">
      <c r="R81" s="15"/>
    </row>
    <row r="82" spans="18:18" ht="15" x14ac:dyDescent="0.2">
      <c r="R82" s="15"/>
    </row>
    <row r="83" spans="18:18" ht="15" x14ac:dyDescent="0.2">
      <c r="R83" s="15"/>
    </row>
    <row r="84" spans="18:18" ht="15" x14ac:dyDescent="0.2">
      <c r="R84" s="15"/>
    </row>
    <row r="85" spans="18:18" ht="15" x14ac:dyDescent="0.2">
      <c r="R85" s="15"/>
    </row>
    <row r="86" spans="18:18" ht="15" x14ac:dyDescent="0.2">
      <c r="R86" s="15"/>
    </row>
    <row r="87" spans="18:18" ht="15" x14ac:dyDescent="0.2">
      <c r="R87" s="15"/>
    </row>
    <row r="88" spans="18:18" ht="15" x14ac:dyDescent="0.2">
      <c r="R88" s="15"/>
    </row>
    <row r="89" spans="18:18" ht="15" x14ac:dyDescent="0.2">
      <c r="R89" s="15"/>
    </row>
    <row r="90" spans="18:18" ht="15" x14ac:dyDescent="0.2">
      <c r="R90" s="15"/>
    </row>
    <row r="91" spans="18:18" ht="15" x14ac:dyDescent="0.2">
      <c r="R91" s="15"/>
    </row>
    <row r="92" spans="18:18" ht="15" x14ac:dyDescent="0.2">
      <c r="R92" s="15"/>
    </row>
    <row r="93" spans="18:18" ht="15" x14ac:dyDescent="0.2">
      <c r="R93" s="15"/>
    </row>
    <row r="94" spans="18:18" ht="15" x14ac:dyDescent="0.2">
      <c r="R94" s="15"/>
    </row>
    <row r="95" spans="18:18" ht="15" x14ac:dyDescent="0.2">
      <c r="R95" s="15"/>
    </row>
    <row r="96" spans="18:18" ht="15" x14ac:dyDescent="0.2">
      <c r="R96" s="15"/>
    </row>
    <row r="97" spans="14:18" ht="15" x14ac:dyDescent="0.2">
      <c r="R97" s="15"/>
    </row>
    <row r="98" spans="14:18" ht="15" x14ac:dyDescent="0.2">
      <c r="R98" s="15"/>
    </row>
    <row r="99" spans="14:18" ht="15" x14ac:dyDescent="0.2">
      <c r="R99" s="15"/>
    </row>
    <row r="100" spans="14:18" ht="15" x14ac:dyDescent="0.2">
      <c r="R100" s="15"/>
    </row>
    <row r="101" spans="14:18" ht="15" x14ac:dyDescent="0.2">
      <c r="R101" s="15"/>
    </row>
    <row r="102" spans="14:18" ht="15" x14ac:dyDescent="0.2">
      <c r="R102" s="15"/>
    </row>
    <row r="103" spans="14:18" ht="15" x14ac:dyDescent="0.2">
      <c r="R103" s="15"/>
    </row>
    <row r="104" spans="14:18" ht="15" x14ac:dyDescent="0.2">
      <c r="N104" s="7"/>
      <c r="Q104" s="7"/>
      <c r="R104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05DF-1224-2D43-AB1F-415B30F8630C}">
  <sheetPr codeName="Sheet14">
    <tabColor theme="9" tint="0.79998168889431442"/>
  </sheetPr>
  <dimension ref="A1:S224"/>
  <sheetViews>
    <sheetView workbookViewId="0">
      <selection activeCell="S39" sqref="S39"/>
    </sheetView>
  </sheetViews>
  <sheetFormatPr baseColWidth="10" defaultColWidth="11.5" defaultRowHeight="13" outlineLevelRow="1" x14ac:dyDescent="0.15"/>
  <cols>
    <col min="3" max="4" width="11.5" style="6"/>
    <col min="5" max="5" width="13" style="6" customWidth="1"/>
    <col min="6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8" x14ac:dyDescent="0.15">
      <c r="A1" s="18" t="s">
        <v>11</v>
      </c>
      <c r="B1" s="12"/>
      <c r="C1" s="9">
        <f>5.06%*55%*70%</f>
        <v>1.9480999999999998E-2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8" x14ac:dyDescent="0.15">
      <c r="A2" s="18" t="s">
        <v>12</v>
      </c>
      <c r="B2" s="13">
        <f>1-SUM(C2:Q2)</f>
        <v>0.66915556124999998</v>
      </c>
      <c r="C2" s="9">
        <f>C1-SUM(G2:I2,M2,N2,O2,Q2)</f>
        <v>1.2066044375E-2</v>
      </c>
      <c r="D2" s="9">
        <f>D1-SUM(G2,J2,K2,M2,N2,P2,Q2)</f>
        <v>0.14036921937499999</v>
      </c>
      <c r="E2" s="10">
        <f>E1-SUM(H2,L2,J2,M2,O2,P2,Q2)</f>
        <v>0</v>
      </c>
      <c r="F2" s="8">
        <f>F1-SUM(I2,L2,K2,N2,O2,Q2,P2)</f>
        <v>0.14036921937499999</v>
      </c>
      <c r="G2" s="10">
        <f>C1*D1</f>
        <v>3.4091749999999995E-3</v>
      </c>
      <c r="H2" s="10">
        <f>C1*E1</f>
        <v>0</v>
      </c>
      <c r="I2" s="10">
        <f>C1*F1</f>
        <v>3.4091749999999995E-3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5.9660562499999983E-4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1.0000000000000002</v>
      </c>
    </row>
    <row r="3" spans="1:18" ht="80" x14ac:dyDescent="0.2">
      <c r="B3" t="s">
        <v>13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8" ht="15" hidden="1" outlineLevel="1" x14ac:dyDescent="0.2">
      <c r="A4">
        <v>1</v>
      </c>
      <c r="B4">
        <f>'T20 Base'!D2</f>
        <v>0</v>
      </c>
      <c r="C4" s="3"/>
      <c r="D4" s="24"/>
      <c r="E4" s="24"/>
      <c r="F4" s="2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5">
        <f>SUMPRODUCT($B$2:$Q$2,B4:Q4)</f>
        <v>0</v>
      </c>
    </row>
    <row r="5" spans="1:18" ht="15" hidden="1" outlineLevel="1" x14ac:dyDescent="0.2">
      <c r="A5">
        <f>A4+1</f>
        <v>2</v>
      </c>
      <c r="B5">
        <f>'T20 Base'!D3</f>
        <v>0</v>
      </c>
      <c r="R5" s="15">
        <f t="shared" ref="R5:R68" si="0">SUMPRODUCT($B$2:$Q$2,B5:Q5)</f>
        <v>0</v>
      </c>
    </row>
    <row r="6" spans="1:18" ht="15" hidden="1" outlineLevel="1" x14ac:dyDescent="0.2">
      <c r="A6">
        <f t="shared" ref="A6:A68" si="1">A5+1</f>
        <v>3</v>
      </c>
      <c r="B6">
        <f>'T20 Base'!D4</f>
        <v>0</v>
      </c>
      <c r="R6" s="15">
        <f t="shared" si="0"/>
        <v>0</v>
      </c>
    </row>
    <row r="7" spans="1:18" ht="15" hidden="1" outlineLevel="1" x14ac:dyDescent="0.2">
      <c r="A7">
        <f t="shared" si="1"/>
        <v>4</v>
      </c>
      <c r="B7">
        <f>'T20 Base'!D5</f>
        <v>0</v>
      </c>
      <c r="R7" s="15">
        <f t="shared" si="0"/>
        <v>0</v>
      </c>
    </row>
    <row r="8" spans="1:18" ht="15" hidden="1" outlineLevel="1" x14ac:dyDescent="0.2">
      <c r="A8">
        <f t="shared" si="1"/>
        <v>5</v>
      </c>
      <c r="B8">
        <f>'T20 Base'!D6</f>
        <v>0</v>
      </c>
      <c r="R8" s="15">
        <f t="shared" si="0"/>
        <v>0</v>
      </c>
    </row>
    <row r="9" spans="1:18" ht="15" hidden="1" outlineLevel="1" x14ac:dyDescent="0.2">
      <c r="A9">
        <f t="shared" si="1"/>
        <v>6</v>
      </c>
      <c r="B9">
        <f>'T20 Base'!D7</f>
        <v>0</v>
      </c>
      <c r="R9" s="15">
        <f t="shared" si="0"/>
        <v>0</v>
      </c>
    </row>
    <row r="10" spans="1:18" ht="15" hidden="1" outlineLevel="1" x14ac:dyDescent="0.2">
      <c r="A10">
        <f t="shared" si="1"/>
        <v>7</v>
      </c>
      <c r="B10">
        <f>'T20 Base'!D8</f>
        <v>0</v>
      </c>
      <c r="R10" s="15">
        <f t="shared" si="0"/>
        <v>0</v>
      </c>
    </row>
    <row r="11" spans="1:18" ht="15" hidden="1" outlineLevel="1" x14ac:dyDescent="0.2">
      <c r="A11">
        <f t="shared" si="1"/>
        <v>8</v>
      </c>
      <c r="B11">
        <f>'T20 Base'!D9</f>
        <v>0</v>
      </c>
      <c r="R11" s="15">
        <f t="shared" si="0"/>
        <v>0</v>
      </c>
    </row>
    <row r="12" spans="1:18" ht="15" hidden="1" outlineLevel="1" x14ac:dyDescent="0.2">
      <c r="A12">
        <f t="shared" si="1"/>
        <v>9</v>
      </c>
      <c r="B12">
        <f>'T20 Base'!D10</f>
        <v>0</v>
      </c>
      <c r="R12" s="15">
        <f t="shared" si="0"/>
        <v>0</v>
      </c>
    </row>
    <row r="13" spans="1:18" ht="15" hidden="1" outlineLevel="1" x14ac:dyDescent="0.2">
      <c r="A13">
        <f t="shared" si="1"/>
        <v>10</v>
      </c>
      <c r="B13">
        <f>'T20 Base'!D11</f>
        <v>0</v>
      </c>
      <c r="R13" s="15">
        <f t="shared" si="0"/>
        <v>0</v>
      </c>
    </row>
    <row r="14" spans="1:18" ht="15" hidden="1" outlineLevel="1" x14ac:dyDescent="0.2">
      <c r="A14">
        <f t="shared" si="1"/>
        <v>11</v>
      </c>
      <c r="B14">
        <f>'T20 Base'!D12</f>
        <v>0</v>
      </c>
      <c r="R14" s="15">
        <f t="shared" si="0"/>
        <v>0</v>
      </c>
    </row>
    <row r="15" spans="1:18" ht="15" hidden="1" outlineLevel="1" x14ac:dyDescent="0.2">
      <c r="A15">
        <f t="shared" si="1"/>
        <v>12</v>
      </c>
      <c r="B15">
        <f>'T20 Base'!D13</f>
        <v>0</v>
      </c>
      <c r="R15" s="15">
        <f t="shared" si="0"/>
        <v>0</v>
      </c>
    </row>
    <row r="16" spans="1:18" ht="15" hidden="1" outlineLevel="1" x14ac:dyDescent="0.2">
      <c r="A16">
        <f t="shared" si="1"/>
        <v>13</v>
      </c>
      <c r="B16">
        <f>'T20 Base'!D14</f>
        <v>0</v>
      </c>
      <c r="R16" s="15">
        <f t="shared" si="0"/>
        <v>0</v>
      </c>
    </row>
    <row r="17" spans="1:19" ht="15" hidden="1" outlineLevel="1" x14ac:dyDescent="0.2">
      <c r="A17">
        <f t="shared" si="1"/>
        <v>14</v>
      </c>
      <c r="B17">
        <f>'T20 Base'!D15</f>
        <v>0</v>
      </c>
      <c r="R17" s="15">
        <f t="shared" si="0"/>
        <v>0</v>
      </c>
    </row>
    <row r="18" spans="1:19" ht="15" hidden="1" outlineLevel="1" x14ac:dyDescent="0.2">
      <c r="A18">
        <f t="shared" si="1"/>
        <v>15</v>
      </c>
      <c r="B18">
        <f>'T20 Base'!D16</f>
        <v>0</v>
      </c>
      <c r="R18" s="15">
        <f t="shared" si="0"/>
        <v>0</v>
      </c>
    </row>
    <row r="19" spans="1:19" ht="15" hidden="1" outlineLevel="1" x14ac:dyDescent="0.2">
      <c r="A19">
        <f t="shared" si="1"/>
        <v>16</v>
      </c>
      <c r="B19">
        <f>'T20 Base'!D17</f>
        <v>0</v>
      </c>
      <c r="R19" s="15">
        <f t="shared" si="0"/>
        <v>0</v>
      </c>
    </row>
    <row r="20" spans="1:19" ht="15" hidden="1" outlineLevel="1" x14ac:dyDescent="0.2">
      <c r="A20">
        <f t="shared" si="1"/>
        <v>17</v>
      </c>
      <c r="B20">
        <f>'T20 Base'!D18</f>
        <v>0</v>
      </c>
      <c r="R20" s="15">
        <f t="shared" si="0"/>
        <v>0</v>
      </c>
    </row>
    <row r="21" spans="1:19" ht="15" collapsed="1" x14ac:dyDescent="0.2">
      <c r="A21">
        <f t="shared" si="1"/>
        <v>18</v>
      </c>
      <c r="B21">
        <f>'T20 Base'!D19</f>
        <v>480.87444108188623</v>
      </c>
      <c r="C21" s="6">
        <v>531.36210573046947</v>
      </c>
      <c r="D21" s="6">
        <v>461.17156633902653</v>
      </c>
      <c r="E21" s="6">
        <v>429.7656356780235</v>
      </c>
      <c r="F21" s="6">
        <v>443.55368044017365</v>
      </c>
      <c r="G21" s="6">
        <v>516.97524038139875</v>
      </c>
      <c r="H21" s="6">
        <v>494.84163302128798</v>
      </c>
      <c r="I21" s="6">
        <v>505.43363841342671</v>
      </c>
      <c r="J21" s="6">
        <v>411.67358826383833</v>
      </c>
      <c r="K21" s="6">
        <v>425.11157637655299</v>
      </c>
      <c r="L21" s="6">
        <v>395.89684553981652</v>
      </c>
      <c r="M21" s="6">
        <v>481.55597606235136</v>
      </c>
      <c r="N21" s="6">
        <v>491.91025885490711</v>
      </c>
      <c r="O21" s="6">
        <v>471.2732723004504</v>
      </c>
      <c r="P21" s="6">
        <v>378.94530593271298</v>
      </c>
      <c r="Q21" s="6">
        <v>458.76847806721008</v>
      </c>
      <c r="R21" s="15">
        <f t="shared" si="0"/>
        <v>471.98491114244274</v>
      </c>
      <c r="S21" s="6" t="b">
        <f>R21&lt;B21</f>
        <v>1</v>
      </c>
    </row>
    <row r="22" spans="1:19" ht="15" x14ac:dyDescent="0.2">
      <c r="A22">
        <f t="shared" si="1"/>
        <v>19</v>
      </c>
      <c r="B22">
        <f>'T20 Base'!D20</f>
        <v>512.10574831825807</v>
      </c>
      <c r="C22" s="6">
        <v>554.40894034660607</v>
      </c>
      <c r="D22" s="6">
        <v>491.31064225083128</v>
      </c>
      <c r="E22" s="6">
        <v>458.26232398270525</v>
      </c>
      <c r="F22" s="6">
        <v>472.44450258605519</v>
      </c>
      <c r="G22" s="6">
        <v>539.21616652977161</v>
      </c>
      <c r="H22" s="6">
        <v>515.86196508770672</v>
      </c>
      <c r="I22" s="6">
        <v>526.75349873199866</v>
      </c>
      <c r="J22" s="6">
        <v>439.17363195531578</v>
      </c>
      <c r="K22" s="6">
        <v>452.99249536590361</v>
      </c>
      <c r="L22" s="6">
        <v>422.25795109140961</v>
      </c>
      <c r="M22" s="6">
        <v>501.84115280558035</v>
      </c>
      <c r="N22" s="6">
        <v>512.4844808165218</v>
      </c>
      <c r="O22" s="6">
        <v>490.71803258718592</v>
      </c>
      <c r="P22" s="6">
        <v>404.38467122086354</v>
      </c>
      <c r="Q22" s="6">
        <v>477.53324490845307</v>
      </c>
      <c r="R22" s="15">
        <f t="shared" si="0"/>
        <v>502.46221308889784</v>
      </c>
      <c r="S22" s="6" t="b">
        <f t="shared" ref="S22:S68" si="2">R22&lt;B22</f>
        <v>1</v>
      </c>
    </row>
    <row r="23" spans="1:19" ht="15" x14ac:dyDescent="0.2">
      <c r="A23">
        <f t="shared" si="1"/>
        <v>20</v>
      </c>
      <c r="B23">
        <f>'T20 Base'!D21</f>
        <v>544.17539854011181</v>
      </c>
      <c r="C23" s="6">
        <v>578.33897789333616</v>
      </c>
      <c r="D23" s="6">
        <v>522.25963794573238</v>
      </c>
      <c r="E23" s="6">
        <v>487.55687939317659</v>
      </c>
      <c r="F23" s="6">
        <v>502.11255068678304</v>
      </c>
      <c r="G23" s="6">
        <v>562.30974026230729</v>
      </c>
      <c r="H23" s="6">
        <v>537.7091402391718</v>
      </c>
      <c r="I23" s="6">
        <v>548.89098590410322</v>
      </c>
      <c r="J23" s="6">
        <v>467.44439899231378</v>
      </c>
      <c r="K23" s="6">
        <v>481.62368967282595</v>
      </c>
      <c r="L23" s="6">
        <v>449.35850138696821</v>
      </c>
      <c r="M23" s="6">
        <v>522.92459923581418</v>
      </c>
      <c r="N23" s="6">
        <v>533.84808788733653</v>
      </c>
      <c r="O23" s="6">
        <v>510.92853557612568</v>
      </c>
      <c r="P23" s="6">
        <v>430.53800558409154</v>
      </c>
      <c r="Q23" s="6">
        <v>497.03717083918934</v>
      </c>
      <c r="R23" s="15">
        <f t="shared" si="0"/>
        <v>533.76308247139832</v>
      </c>
      <c r="S23" s="6" t="b">
        <f t="shared" si="2"/>
        <v>1</v>
      </c>
    </row>
    <row r="24" spans="1:19" ht="15" x14ac:dyDescent="0.2">
      <c r="A24">
        <f t="shared" si="1"/>
        <v>21</v>
      </c>
      <c r="B24">
        <f>'T20 Base'!D22</f>
        <v>577.64284459849046</v>
      </c>
      <c r="C24" s="6">
        <v>603.53787507522634</v>
      </c>
      <c r="D24" s="6">
        <v>554.5583325398045</v>
      </c>
      <c r="E24" s="6">
        <v>518.50889165202989</v>
      </c>
      <c r="F24" s="6">
        <v>533.07525843701478</v>
      </c>
      <c r="G24" s="6">
        <v>586.6281995266811</v>
      </c>
      <c r="H24" s="6">
        <v>560.9893606496338</v>
      </c>
      <c r="I24" s="6">
        <v>572.20306473619689</v>
      </c>
      <c r="J24" s="6">
        <v>497.31539293544654</v>
      </c>
      <c r="K24" s="6">
        <v>511.50493722858755</v>
      </c>
      <c r="L24" s="6">
        <v>477.99380519380702</v>
      </c>
      <c r="M24" s="6">
        <v>545.39134584496367</v>
      </c>
      <c r="N24" s="6">
        <v>556.34554894775908</v>
      </c>
      <c r="O24" s="6">
        <v>532.46545142490697</v>
      </c>
      <c r="P24" s="6">
        <v>458.17304540483644</v>
      </c>
      <c r="Q24" s="6">
        <v>517.82143728092296</v>
      </c>
      <c r="R24" s="15">
        <f t="shared" si="0"/>
        <v>566.43293095535932</v>
      </c>
      <c r="S24" s="6" t="b">
        <f t="shared" si="2"/>
        <v>1</v>
      </c>
    </row>
    <row r="25" spans="1:19" ht="15" x14ac:dyDescent="0.2">
      <c r="A25">
        <f t="shared" si="1"/>
        <v>22</v>
      </c>
      <c r="B25">
        <f>'T20 Base'!D23</f>
        <v>612.84910350929977</v>
      </c>
      <c r="C25" s="6">
        <v>630.27791677020355</v>
      </c>
      <c r="D25" s="6">
        <v>588.53613302918063</v>
      </c>
      <c r="E25" s="6">
        <v>551.13690159616613</v>
      </c>
      <c r="F25" s="6">
        <v>565.64873045208174</v>
      </c>
      <c r="G25" s="6">
        <v>612.43447239422846</v>
      </c>
      <c r="H25" s="6">
        <v>585.73935752155217</v>
      </c>
      <c r="I25" s="6">
        <v>596.94195116877177</v>
      </c>
      <c r="J25" s="6">
        <v>528.80469250780482</v>
      </c>
      <c r="K25" s="6">
        <v>542.94155774603757</v>
      </c>
      <c r="L25" s="6">
        <v>508.18139211264844</v>
      </c>
      <c r="M25" s="6">
        <v>569.27694034990179</v>
      </c>
      <c r="N25" s="6">
        <v>580.22040068276692</v>
      </c>
      <c r="O25" s="6">
        <v>555.36296323031809</v>
      </c>
      <c r="P25" s="6">
        <v>487.30686673642066</v>
      </c>
      <c r="Q25" s="6">
        <v>539.91911840685918</v>
      </c>
      <c r="R25" s="15">
        <f t="shared" si="0"/>
        <v>600.80509926352227</v>
      </c>
      <c r="S25" s="6" t="b">
        <f t="shared" si="2"/>
        <v>1</v>
      </c>
    </row>
    <row r="26" spans="1:19" ht="15" x14ac:dyDescent="0.2">
      <c r="A26">
        <f t="shared" si="1"/>
        <v>23</v>
      </c>
      <c r="B26">
        <f>'T20 Base'!D24</f>
        <v>650.35202220923361</v>
      </c>
      <c r="C26" s="6">
        <v>658.94610947298702</v>
      </c>
      <c r="D26" s="6">
        <v>624.73137527997869</v>
      </c>
      <c r="E26" s="6">
        <v>585.93533042196168</v>
      </c>
      <c r="F26" s="6">
        <v>600.34900297904096</v>
      </c>
      <c r="G26" s="6">
        <v>640.10204693496394</v>
      </c>
      <c r="H26" s="6">
        <v>612.30251278022729</v>
      </c>
      <c r="I26" s="6">
        <v>623.46568119545702</v>
      </c>
      <c r="J26" s="6">
        <v>562.38942523234687</v>
      </c>
      <c r="K26" s="6">
        <v>576.43153778570843</v>
      </c>
      <c r="L26" s="6">
        <v>540.37862441691721</v>
      </c>
      <c r="M26" s="6">
        <v>594.91276865655232</v>
      </c>
      <c r="N26" s="6">
        <v>605.81817075431297</v>
      </c>
      <c r="O26" s="6">
        <v>579.93874512332354</v>
      </c>
      <c r="P26" s="6">
        <v>518.38083362245811</v>
      </c>
      <c r="Q26" s="6">
        <v>563.63678887067135</v>
      </c>
      <c r="R26" s="15">
        <f t="shared" si="0"/>
        <v>637.42349567961082</v>
      </c>
      <c r="S26" s="6" t="b">
        <f t="shared" si="2"/>
        <v>1</v>
      </c>
    </row>
    <row r="27" spans="1:19" ht="15" x14ac:dyDescent="0.2">
      <c r="A27">
        <f t="shared" si="1"/>
        <v>24</v>
      </c>
      <c r="B27">
        <f>'T20 Base'!D25</f>
        <v>690.88546651885281</v>
      </c>
      <c r="C27" s="6">
        <v>690.08476618041766</v>
      </c>
      <c r="D27" s="6">
        <v>663.85248787190869</v>
      </c>
      <c r="E27" s="6">
        <v>623.57794613105852</v>
      </c>
      <c r="F27" s="6">
        <v>637.85540427426417</v>
      </c>
      <c r="G27" s="6">
        <v>670.15440331747766</v>
      </c>
      <c r="H27" s="6">
        <v>641.17715259709234</v>
      </c>
      <c r="I27" s="6">
        <v>652.27619377884855</v>
      </c>
      <c r="J27" s="6">
        <v>598.71998581887749</v>
      </c>
      <c r="K27" s="6">
        <v>612.63064167509697</v>
      </c>
      <c r="L27" s="6">
        <v>575.20915948354502</v>
      </c>
      <c r="M27" s="6">
        <v>622.77984022528813</v>
      </c>
      <c r="N27" s="6">
        <v>633.62335721588499</v>
      </c>
      <c r="O27" s="6">
        <v>606.65400060624529</v>
      </c>
      <c r="P27" s="6">
        <v>551.99695418612066</v>
      </c>
      <c r="Q27" s="6">
        <v>589.41961694519171</v>
      </c>
      <c r="R27" s="15">
        <f t="shared" si="0"/>
        <v>677.00440018517247</v>
      </c>
      <c r="S27" s="6" t="b">
        <f t="shared" si="2"/>
        <v>1</v>
      </c>
    </row>
    <row r="28" spans="1:19" ht="15" x14ac:dyDescent="0.2">
      <c r="A28">
        <f t="shared" si="1"/>
        <v>25</v>
      </c>
      <c r="B28">
        <f>'T20 Base'!D26</f>
        <v>735.82962401377824</v>
      </c>
      <c r="C28" s="6">
        <v>724.66609647110738</v>
      </c>
      <c r="D28" s="6">
        <v>707.23129567461353</v>
      </c>
      <c r="E28" s="6">
        <v>665.31691701873535</v>
      </c>
      <c r="F28" s="6">
        <v>679.44449590852082</v>
      </c>
      <c r="G28" s="6">
        <v>703.52970460524466</v>
      </c>
      <c r="H28" s="6">
        <v>673.24636360872898</v>
      </c>
      <c r="I28" s="6">
        <v>684.2727906404856</v>
      </c>
      <c r="J28" s="6">
        <v>639.00467557083437</v>
      </c>
      <c r="K28" s="6">
        <v>652.77070323386613</v>
      </c>
      <c r="L28" s="6">
        <v>613.83117156259345</v>
      </c>
      <c r="M28" s="6">
        <v>653.73034485295352</v>
      </c>
      <c r="N28" s="6">
        <v>664.50379872365374</v>
      </c>
      <c r="O28" s="6">
        <v>636.32562280216689</v>
      </c>
      <c r="P28" s="6">
        <v>589.27283134539459</v>
      </c>
      <c r="Q28" s="6">
        <v>618.05591806082305</v>
      </c>
      <c r="R28" s="15">
        <f t="shared" si="0"/>
        <v>720.89374777154831</v>
      </c>
      <c r="S28" s="6" t="b">
        <f t="shared" si="2"/>
        <v>1</v>
      </c>
    </row>
    <row r="29" spans="1:19" ht="15" x14ac:dyDescent="0.2">
      <c r="A29">
        <f t="shared" si="1"/>
        <v>26</v>
      </c>
      <c r="B29">
        <f>'T20 Base'!D27</f>
        <v>785.65874909102388</v>
      </c>
      <c r="C29" s="6">
        <v>763.07259572926398</v>
      </c>
      <c r="D29" s="6">
        <v>755.32568833035646</v>
      </c>
      <c r="E29" s="6">
        <v>711.5915671086392</v>
      </c>
      <c r="F29" s="6">
        <v>725.55544652364802</v>
      </c>
      <c r="G29" s="6">
        <v>740.59728468217088</v>
      </c>
      <c r="H29" s="6">
        <v>708.86432797078658</v>
      </c>
      <c r="I29" s="6">
        <v>719.80960792698511</v>
      </c>
      <c r="J29" s="6">
        <v>683.66763763677841</v>
      </c>
      <c r="K29" s="6">
        <v>697.27572047124306</v>
      </c>
      <c r="L29" s="6">
        <v>656.65143897263204</v>
      </c>
      <c r="M29" s="6">
        <v>688.10618421989466</v>
      </c>
      <c r="N29" s="6">
        <v>698.80138218174773</v>
      </c>
      <c r="O29" s="6">
        <v>669.28142823284486</v>
      </c>
      <c r="P29" s="6">
        <v>630.60117335416248</v>
      </c>
      <c r="Q29" s="6">
        <v>649.86215505547477</v>
      </c>
      <c r="R29" s="15">
        <f t="shared" si="0"/>
        <v>769.5550783299235</v>
      </c>
      <c r="S29" s="6" t="b">
        <f t="shared" si="2"/>
        <v>1</v>
      </c>
    </row>
    <row r="30" spans="1:19" ht="15" x14ac:dyDescent="0.2">
      <c r="A30">
        <f t="shared" si="1"/>
        <v>27</v>
      </c>
      <c r="B30">
        <f>'T20 Base'!D28</f>
        <v>840.34393444653313</v>
      </c>
      <c r="C30" s="6">
        <v>805.34694987313105</v>
      </c>
      <c r="D30" s="6">
        <v>808.10816384725138</v>
      </c>
      <c r="E30" s="6">
        <v>762.38777928608874</v>
      </c>
      <c r="F30" s="6">
        <v>776.16231513878859</v>
      </c>
      <c r="G30" s="6">
        <v>781.39848832099142</v>
      </c>
      <c r="H30" s="6">
        <v>748.0788039373042</v>
      </c>
      <c r="I30" s="6">
        <v>758.92657604581461</v>
      </c>
      <c r="J30" s="6">
        <v>732.6955739329527</v>
      </c>
      <c r="K30" s="6">
        <v>746.12099743623162</v>
      </c>
      <c r="L30" s="6">
        <v>703.65756168654366</v>
      </c>
      <c r="M30" s="6">
        <v>725.95364459355665</v>
      </c>
      <c r="N30" s="6">
        <v>736.55474068417561</v>
      </c>
      <c r="O30" s="6">
        <v>705.56603965364104</v>
      </c>
      <c r="P30" s="6">
        <v>675.97029254151471</v>
      </c>
      <c r="Q30" s="6">
        <v>684.88147328688285</v>
      </c>
      <c r="R30" s="15">
        <f t="shared" si="0"/>
        <v>822.96160549538081</v>
      </c>
      <c r="S30" s="6" t="b">
        <f t="shared" si="2"/>
        <v>1</v>
      </c>
    </row>
    <row r="31" spans="1:19" ht="15" x14ac:dyDescent="0.2">
      <c r="A31">
        <f t="shared" si="1"/>
        <v>28</v>
      </c>
      <c r="B31">
        <f>'T20 Base'!D29</f>
        <v>901.76208880069464</v>
      </c>
      <c r="C31" s="6">
        <v>852.86228053412083</v>
      </c>
      <c r="D31" s="6">
        <v>867.39011122148338</v>
      </c>
      <c r="E31" s="6">
        <v>819.41643158250656</v>
      </c>
      <c r="F31" s="6">
        <v>833.00159915747952</v>
      </c>
      <c r="G31" s="6">
        <v>827.25855121077541</v>
      </c>
      <c r="H31" s="6">
        <v>792.14266814862094</v>
      </c>
      <c r="I31" s="6">
        <v>802.89414382040331</v>
      </c>
      <c r="J31" s="6">
        <v>787.73963061918903</v>
      </c>
      <c r="K31" s="6">
        <v>800.98240147410559</v>
      </c>
      <c r="L31" s="6">
        <v>756.43241062824654</v>
      </c>
      <c r="M31" s="6">
        <v>768.48187515388975</v>
      </c>
      <c r="N31" s="6">
        <v>778.99009439047677</v>
      </c>
      <c r="O31" s="6">
        <v>746.33860818669325</v>
      </c>
      <c r="P31" s="6">
        <v>726.90778678565107</v>
      </c>
      <c r="Q31" s="6">
        <v>724.2326536884683</v>
      </c>
      <c r="R31" s="15">
        <f t="shared" si="0"/>
        <v>882.94475951706556</v>
      </c>
      <c r="S31" s="6" t="b">
        <f t="shared" si="2"/>
        <v>1</v>
      </c>
    </row>
    <row r="32" spans="1:19" ht="15" x14ac:dyDescent="0.2">
      <c r="A32">
        <f t="shared" si="1"/>
        <v>29</v>
      </c>
      <c r="B32">
        <f>'T20 Base'!D30</f>
        <v>970.83343309856082</v>
      </c>
      <c r="C32" s="6">
        <v>906.36188285645039</v>
      </c>
      <c r="D32" s="6">
        <v>934.06010126113199</v>
      </c>
      <c r="E32" s="6">
        <v>883.52979253967044</v>
      </c>
      <c r="F32" s="6">
        <v>896.92564652786859</v>
      </c>
      <c r="G32" s="6">
        <v>878.89510325663935</v>
      </c>
      <c r="H32" s="6">
        <v>841.74370349795106</v>
      </c>
      <c r="I32" s="6">
        <v>852.40057906811239</v>
      </c>
      <c r="J32" s="6">
        <v>849.62271149797846</v>
      </c>
      <c r="K32" s="6">
        <v>862.68292575388409</v>
      </c>
      <c r="L32" s="6">
        <v>815.76528699043865</v>
      </c>
      <c r="M32" s="6">
        <v>816.35487918332888</v>
      </c>
      <c r="N32" s="6">
        <v>826.77188238103145</v>
      </c>
      <c r="O32" s="6">
        <v>792.23593519266524</v>
      </c>
      <c r="P32" s="6">
        <v>784.17572956204219</v>
      </c>
      <c r="Q32" s="6">
        <v>768.53042747433869</v>
      </c>
      <c r="R32" s="15">
        <f t="shared" si="0"/>
        <v>950.40404492220148</v>
      </c>
      <c r="S32" s="6" t="b">
        <f t="shared" si="2"/>
        <v>1</v>
      </c>
    </row>
    <row r="33" spans="1:19" ht="15" x14ac:dyDescent="0.2">
      <c r="A33">
        <f t="shared" si="1"/>
        <v>30</v>
      </c>
      <c r="B33">
        <f>'T20 Base'!D31</f>
        <v>1048.161693466775</v>
      </c>
      <c r="C33" s="6">
        <v>966.3517446467265</v>
      </c>
      <c r="D33" s="6">
        <v>1008.7010584522554</v>
      </c>
      <c r="E33" s="6">
        <v>955.28737656618534</v>
      </c>
      <c r="F33" s="6">
        <v>968.49357920994009</v>
      </c>
      <c r="G33" s="6">
        <v>936.79665631239834</v>
      </c>
      <c r="H33" s="6">
        <v>897.35049423387829</v>
      </c>
      <c r="I33" s="6">
        <v>907.91439660476487</v>
      </c>
      <c r="J33" s="6">
        <v>918.88501347237661</v>
      </c>
      <c r="K33" s="6">
        <v>931.76240441742323</v>
      </c>
      <c r="L33" s="6">
        <v>882.17428980748662</v>
      </c>
      <c r="M33" s="6">
        <v>870.02503099285423</v>
      </c>
      <c r="N33" s="6">
        <v>880.35242118988265</v>
      </c>
      <c r="O33" s="6">
        <v>843.69185069087098</v>
      </c>
      <c r="P33" s="6">
        <v>848.27431360323658</v>
      </c>
      <c r="Q33" s="6">
        <v>818.19360338640763</v>
      </c>
      <c r="R33" s="15">
        <f t="shared" si="0"/>
        <v>1025.9299267919314</v>
      </c>
      <c r="S33" s="6" t="b">
        <f t="shared" si="2"/>
        <v>1</v>
      </c>
    </row>
    <row r="34" spans="1:19" ht="15" x14ac:dyDescent="0.2">
      <c r="A34">
        <f t="shared" si="1"/>
        <v>31</v>
      </c>
      <c r="B34">
        <f>'T20 Base'!D32</f>
        <v>1134.3879130853306</v>
      </c>
      <c r="C34" s="6">
        <v>1033.3876420423057</v>
      </c>
      <c r="D34" s="6">
        <v>1091.9321634766877</v>
      </c>
      <c r="E34" s="6">
        <v>1035.7131380628537</v>
      </c>
      <c r="F34" s="6">
        <v>1048.2995427316098</v>
      </c>
      <c r="G34" s="6">
        <v>1001.4999156222442</v>
      </c>
      <c r="H34" s="6">
        <v>959.83482198012496</v>
      </c>
      <c r="I34" s="6">
        <v>969.95047500212127</v>
      </c>
      <c r="J34" s="6">
        <v>996.51582410828394</v>
      </c>
      <c r="K34" s="6">
        <v>1008.7946792395975</v>
      </c>
      <c r="L34" s="6">
        <v>956.60898038013534</v>
      </c>
      <c r="M34" s="6">
        <v>930.33429922990126</v>
      </c>
      <c r="N34" s="6">
        <v>940.22889506329739</v>
      </c>
      <c r="O34" s="6">
        <v>901.51418852407778</v>
      </c>
      <c r="P34" s="6">
        <v>920.12086862920739</v>
      </c>
      <c r="Q34" s="6">
        <v>874.00233991564301</v>
      </c>
      <c r="R34" s="15">
        <f t="shared" si="0"/>
        <v>1110.1498379681248</v>
      </c>
      <c r="S34" s="6" t="b">
        <f t="shared" si="2"/>
        <v>1</v>
      </c>
    </row>
    <row r="35" spans="1:19" ht="15" x14ac:dyDescent="0.2">
      <c r="A35">
        <f t="shared" si="1"/>
        <v>32</v>
      </c>
      <c r="B35">
        <f>'T20 Base'!D33</f>
        <v>1229.7304273811121</v>
      </c>
      <c r="C35" s="6">
        <v>1107.7328129656842</v>
      </c>
      <c r="D35" s="6">
        <v>1183.9648383776955</v>
      </c>
      <c r="E35" s="6">
        <v>1124.695968874011</v>
      </c>
      <c r="F35" s="6">
        <v>1136.5469915949948</v>
      </c>
      <c r="G35" s="6">
        <v>1073.2593771483039</v>
      </c>
      <c r="H35" s="6">
        <v>1029.1748215077671</v>
      </c>
      <c r="I35" s="6">
        <v>1038.7532761098628</v>
      </c>
      <c r="J35" s="6">
        <v>1082.4080311181399</v>
      </c>
      <c r="K35" s="6">
        <v>1093.9767072769587</v>
      </c>
      <c r="L35" s="6">
        <v>1038.9668029630479</v>
      </c>
      <c r="M35" s="6">
        <v>997.26171003277261</v>
      </c>
      <c r="N35" s="6">
        <v>1006.637613174444</v>
      </c>
      <c r="O35" s="6">
        <v>965.68298200029562</v>
      </c>
      <c r="P35" s="6">
        <v>999.61651988276515</v>
      </c>
      <c r="Q35" s="6">
        <v>935.93747708573949</v>
      </c>
      <c r="R35" s="15">
        <f t="shared" si="0"/>
        <v>1203.2791647809017</v>
      </c>
      <c r="S35" s="6" t="b">
        <f t="shared" si="2"/>
        <v>1</v>
      </c>
    </row>
    <row r="36" spans="1:19" ht="15" x14ac:dyDescent="0.2">
      <c r="A36">
        <f t="shared" si="1"/>
        <v>33</v>
      </c>
      <c r="B36">
        <f>'T20 Base'!D34</f>
        <v>1335.2858569802415</v>
      </c>
      <c r="C36" s="6">
        <v>1190.3116641985084</v>
      </c>
      <c r="D36" s="6">
        <v>1285.8585443066363</v>
      </c>
      <c r="E36" s="6">
        <v>1223.2419360323383</v>
      </c>
      <c r="F36" s="6">
        <v>1234.2528064662497</v>
      </c>
      <c r="G36" s="6">
        <v>1152.967871312198</v>
      </c>
      <c r="H36" s="6">
        <v>1106.2191994397547</v>
      </c>
      <c r="I36" s="6">
        <v>1115.1794710767283</v>
      </c>
      <c r="J36" s="6">
        <v>1177.5335297740255</v>
      </c>
      <c r="K36" s="6">
        <v>1188.2908250025994</v>
      </c>
      <c r="L36" s="6">
        <v>1130.1805036440567</v>
      </c>
      <c r="M36" s="6">
        <v>1071.6269296695966</v>
      </c>
      <c r="N36" s="6">
        <v>1080.4059292093423</v>
      </c>
      <c r="O36" s="6">
        <v>1036.9846466832828</v>
      </c>
      <c r="P36" s="6">
        <v>1087.6622583516835</v>
      </c>
      <c r="Q36" s="6">
        <v>1004.7584747486028</v>
      </c>
      <c r="R36" s="15">
        <f t="shared" si="0"/>
        <v>1306.3908674495096</v>
      </c>
      <c r="S36" s="6" t="b">
        <f t="shared" si="2"/>
        <v>1</v>
      </c>
    </row>
    <row r="37" spans="1:19" ht="15" x14ac:dyDescent="0.2">
      <c r="A37">
        <f t="shared" si="1"/>
        <v>34</v>
      </c>
      <c r="B37">
        <f>'T20 Base'!D35</f>
        <v>1452.6984829198041</v>
      </c>
      <c r="C37" s="6">
        <v>1282.4534005265452</v>
      </c>
      <c r="D37" s="6">
        <v>1399.2012987026924</v>
      </c>
      <c r="E37" s="6">
        <v>1332.8847832916151</v>
      </c>
      <c r="F37" s="6">
        <v>1342.9405915158986</v>
      </c>
      <c r="G37" s="6">
        <v>1241.9089392010944</v>
      </c>
      <c r="H37" s="6">
        <v>1192.2075883506525</v>
      </c>
      <c r="I37" s="6">
        <v>1200.4603387318823</v>
      </c>
      <c r="J37" s="6">
        <v>1283.3734979629778</v>
      </c>
      <c r="K37" s="6">
        <v>1293.2084119983911</v>
      </c>
      <c r="L37" s="6">
        <v>1231.6710877022824</v>
      </c>
      <c r="M37" s="6">
        <v>1154.6269479453103</v>
      </c>
      <c r="N37" s="6">
        <v>1162.7227622592031</v>
      </c>
      <c r="O37" s="6">
        <v>1116.5673725387887</v>
      </c>
      <c r="P37" s="6">
        <v>1185.6303090953661</v>
      </c>
      <c r="Q37" s="6">
        <v>1081.5739735113802</v>
      </c>
      <c r="R37" s="15">
        <f t="shared" si="0"/>
        <v>1421.0923836911459</v>
      </c>
      <c r="S37" s="6" t="b">
        <f t="shared" si="2"/>
        <v>1</v>
      </c>
    </row>
    <row r="38" spans="1:19" ht="15" x14ac:dyDescent="0.2">
      <c r="A38">
        <f t="shared" si="1"/>
        <v>35</v>
      </c>
      <c r="B38">
        <f>'T20 Base'!D36</f>
        <v>1582.8854990343573</v>
      </c>
      <c r="C38" s="6">
        <v>1384.9804416596821</v>
      </c>
      <c r="D38" s="6">
        <v>1524.8798024060484</v>
      </c>
      <c r="E38" s="6">
        <v>1454.4945136492645</v>
      </c>
      <c r="F38" s="6">
        <v>1463.462051727322</v>
      </c>
      <c r="G38" s="6">
        <v>1340.8772758277626</v>
      </c>
      <c r="H38" s="6">
        <v>1287.9170188433989</v>
      </c>
      <c r="I38" s="6">
        <v>1295.3587915194682</v>
      </c>
      <c r="J38" s="6">
        <v>1400.7688721576244</v>
      </c>
      <c r="K38" s="6">
        <v>1409.5527413773359</v>
      </c>
      <c r="L38" s="6">
        <v>1344.246146182378</v>
      </c>
      <c r="M38" s="6">
        <v>1247.0125127779675</v>
      </c>
      <c r="N38" s="6">
        <v>1254.3252305000663</v>
      </c>
      <c r="O38" s="6">
        <v>1205.1517861214613</v>
      </c>
      <c r="P38" s="6">
        <v>1294.3011823361549</v>
      </c>
      <c r="Q38" s="6">
        <v>1167.080160099327</v>
      </c>
      <c r="R38" s="15">
        <f t="shared" si="0"/>
        <v>1548.2823635464108</v>
      </c>
      <c r="S38" s="6" t="b">
        <f t="shared" si="2"/>
        <v>1</v>
      </c>
    </row>
    <row r="39" spans="1:19" ht="15" x14ac:dyDescent="0.2">
      <c r="A39">
        <f t="shared" si="1"/>
        <v>36</v>
      </c>
      <c r="B39">
        <f>'T20 Base'!D37</f>
        <v>1727.7168754244897</v>
      </c>
      <c r="C39" s="6">
        <v>1499.4361217044336</v>
      </c>
      <c r="D39" s="6">
        <v>1664.7006472028684</v>
      </c>
      <c r="E39" s="6">
        <v>1589.8199392409529</v>
      </c>
      <c r="F39" s="6">
        <v>1597.5511638156299</v>
      </c>
      <c r="G39" s="6">
        <v>1451.3635884259652</v>
      </c>
      <c r="H39" s="6">
        <v>1394.7899671508926</v>
      </c>
      <c r="I39" s="6">
        <v>1401.3052685053692</v>
      </c>
      <c r="J39" s="6">
        <v>1531.409041061823</v>
      </c>
      <c r="K39" s="6">
        <v>1538.9988745203107</v>
      </c>
      <c r="L39" s="6">
        <v>1469.5269975861966</v>
      </c>
      <c r="M39" s="6">
        <v>1350.1768130047155</v>
      </c>
      <c r="N39" s="6">
        <v>1356.5948978756626</v>
      </c>
      <c r="O39" s="6">
        <v>1304.0746413922548</v>
      </c>
      <c r="P39" s="6">
        <v>1415.2409794209921</v>
      </c>
      <c r="Q39" s="6">
        <v>1262.5680290719749</v>
      </c>
      <c r="R39" s="15">
        <f t="shared" si="0"/>
        <v>1689.7897983845135</v>
      </c>
      <c r="S39" s="6" t="b">
        <f t="shared" si="2"/>
        <v>1</v>
      </c>
    </row>
    <row r="40" spans="1:19" ht="15" x14ac:dyDescent="0.2">
      <c r="A40">
        <f t="shared" si="1"/>
        <v>37</v>
      </c>
      <c r="B40">
        <f>'T20 Base'!D38</f>
        <v>1888.8571930124567</v>
      </c>
      <c r="C40" s="6">
        <v>1627.2509689757781</v>
      </c>
      <c r="D40" s="6">
        <v>1820.2729473792542</v>
      </c>
      <c r="E40" s="6">
        <v>1740.4286212723164</v>
      </c>
      <c r="F40" s="6">
        <v>1746.7534088435336</v>
      </c>
      <c r="G40" s="6">
        <v>1574.7501947094513</v>
      </c>
      <c r="H40" s="6">
        <v>1514.1708372544597</v>
      </c>
      <c r="I40" s="6">
        <v>1519.6268277031072</v>
      </c>
      <c r="J40" s="6">
        <v>1676.8091000699371</v>
      </c>
      <c r="K40" s="6">
        <v>1683.0405938436918</v>
      </c>
      <c r="L40" s="6">
        <v>1608.9685678457349</v>
      </c>
      <c r="M40" s="6">
        <v>1465.4187963364898</v>
      </c>
      <c r="N40" s="6">
        <v>1470.8139664797652</v>
      </c>
      <c r="O40" s="6">
        <v>1414.5827967609018</v>
      </c>
      <c r="P40" s="6">
        <v>1549.8557586086772</v>
      </c>
      <c r="Q40" s="6">
        <v>1369.2421671305603</v>
      </c>
      <c r="R40" s="15">
        <f t="shared" si="0"/>
        <v>1847.2443694828937</v>
      </c>
      <c r="S40" s="6" t="b">
        <f t="shared" si="2"/>
        <v>1</v>
      </c>
    </row>
    <row r="41" spans="1:19" ht="15" x14ac:dyDescent="0.2">
      <c r="A41">
        <f t="shared" si="1"/>
        <v>38</v>
      </c>
      <c r="B41">
        <f>'T20 Base'!D39</f>
        <v>2066.2719040889169</v>
      </c>
      <c r="C41" s="6">
        <v>1768.5900970599753</v>
      </c>
      <c r="D41" s="6">
        <v>1991.5660027815074</v>
      </c>
      <c r="E41" s="6">
        <v>1906.3238880857868</v>
      </c>
      <c r="F41" s="6">
        <v>1911.0422471280233</v>
      </c>
      <c r="G41" s="6">
        <v>1711.1982134460893</v>
      </c>
      <c r="H41" s="6">
        <v>1646.2386917671199</v>
      </c>
      <c r="I41" s="6">
        <v>1650.4798615096033</v>
      </c>
      <c r="J41" s="6">
        <v>1836.9745352192638</v>
      </c>
      <c r="K41" s="6">
        <v>1841.6545478364371</v>
      </c>
      <c r="L41" s="6">
        <v>1762.578567969839</v>
      </c>
      <c r="M41" s="6">
        <v>1592.9127797447932</v>
      </c>
      <c r="N41" s="6">
        <v>1597.1348825626314</v>
      </c>
      <c r="O41" s="6">
        <v>1536.8450081317121</v>
      </c>
      <c r="P41" s="6">
        <v>1698.1548784639645</v>
      </c>
      <c r="Q41" s="6">
        <v>1487.2667264085881</v>
      </c>
      <c r="R41" s="15">
        <f t="shared" si="0"/>
        <v>2020.6173748677704</v>
      </c>
      <c r="S41" s="6" t="b">
        <f t="shared" si="2"/>
        <v>1</v>
      </c>
    </row>
    <row r="42" spans="1:19" ht="15" x14ac:dyDescent="0.2">
      <c r="A42">
        <f t="shared" si="1"/>
        <v>39</v>
      </c>
      <c r="B42">
        <f>'T20 Base'!D40</f>
        <v>2260.7722398464921</v>
      </c>
      <c r="C42" s="6">
        <v>1924.2523789084703</v>
      </c>
      <c r="D42" s="6">
        <v>2179.3657819738651</v>
      </c>
      <c r="E42" s="6">
        <v>2088.2882740465652</v>
      </c>
      <c r="F42" s="6">
        <v>2091.1744927935965</v>
      </c>
      <c r="G42" s="6">
        <v>1861.4807113575773</v>
      </c>
      <c r="H42" s="6">
        <v>1791.7569590431613</v>
      </c>
      <c r="I42" s="6">
        <v>1794.6077486639281</v>
      </c>
      <c r="J42" s="6">
        <v>2012.6630469986997</v>
      </c>
      <c r="K42" s="6">
        <v>2015.5737433587929</v>
      </c>
      <c r="L42" s="6">
        <v>1931.086196421149</v>
      </c>
      <c r="M42" s="6">
        <v>1733.3973073157354</v>
      </c>
      <c r="N42" s="6">
        <v>1736.2768515986174</v>
      </c>
      <c r="O42" s="6">
        <v>1671.5712137206908</v>
      </c>
      <c r="P42" s="6">
        <v>1860.8442931403579</v>
      </c>
      <c r="Q42" s="6">
        <v>1617.3283693699987</v>
      </c>
      <c r="R42" s="15">
        <f t="shared" si="0"/>
        <v>2210.7059000863924</v>
      </c>
      <c r="S42" s="6" t="b">
        <f t="shared" si="2"/>
        <v>1</v>
      </c>
    </row>
    <row r="43" spans="1:19" ht="15" x14ac:dyDescent="0.2">
      <c r="A43">
        <f t="shared" si="1"/>
        <v>40</v>
      </c>
      <c r="B43">
        <f>'T20 Base'!D41</f>
        <v>2474.3930388116019</v>
      </c>
      <c r="C43" s="6">
        <v>2095.9691191104225</v>
      </c>
      <c r="D43" s="6">
        <v>2385.6396402742189</v>
      </c>
      <c r="E43" s="6">
        <v>2288.2321594416298</v>
      </c>
      <c r="F43" s="6">
        <v>2289.0400450264556</v>
      </c>
      <c r="G43" s="6">
        <v>2027.2710315792399</v>
      </c>
      <c r="H43" s="6">
        <v>1952.3494168192722</v>
      </c>
      <c r="I43" s="6">
        <v>1953.6173553085716</v>
      </c>
      <c r="J43" s="6">
        <v>2205.7214160360268</v>
      </c>
      <c r="K43" s="6">
        <v>2206.6251344980342</v>
      </c>
      <c r="L43" s="6">
        <v>2116.2651509395318</v>
      </c>
      <c r="M43" s="6">
        <v>1888.4415624424985</v>
      </c>
      <c r="N43" s="6">
        <v>1889.7927558932026</v>
      </c>
      <c r="O43" s="6">
        <v>1820.2680073585229</v>
      </c>
      <c r="P43" s="6">
        <v>2039.6383276460144</v>
      </c>
      <c r="Q43" s="6">
        <v>1760.8828757625593</v>
      </c>
      <c r="R43" s="15">
        <f t="shared" si="0"/>
        <v>2419.5019581913334</v>
      </c>
      <c r="S43" s="6" t="b">
        <f t="shared" si="2"/>
        <v>1</v>
      </c>
    </row>
    <row r="44" spans="1:19" ht="15" x14ac:dyDescent="0.2">
      <c r="A44">
        <f t="shared" si="1"/>
        <v>41</v>
      </c>
      <c r="B44">
        <f>'T20 Base'!D42</f>
        <v>2710.9453607837331</v>
      </c>
      <c r="C44" s="6">
        <v>2286.924018496175</v>
      </c>
      <c r="D44" s="6">
        <v>2614.0725506519752</v>
      </c>
      <c r="E44" s="6">
        <v>2511.0071626962063</v>
      </c>
      <c r="F44" s="6">
        <v>2508.1791391136981</v>
      </c>
      <c r="G44" s="6">
        <v>2211.6463842787612</v>
      </c>
      <c r="H44" s="6">
        <v>2132.0893429427438</v>
      </c>
      <c r="I44" s="6">
        <v>2130.4637533583855</v>
      </c>
      <c r="J44" s="6">
        <v>2420.8418259832888</v>
      </c>
      <c r="K44" s="6">
        <v>2418.2313060852562</v>
      </c>
      <c r="L44" s="6">
        <v>2322.6245223382016</v>
      </c>
      <c r="M44" s="6">
        <v>2061.9830107279831</v>
      </c>
      <c r="N44" s="6">
        <v>2060.538471690385</v>
      </c>
      <c r="O44" s="6">
        <v>1986.7170913241489</v>
      </c>
      <c r="P44" s="6">
        <v>2238.8971737842317</v>
      </c>
      <c r="Q44" s="6">
        <v>1921.5853741272556</v>
      </c>
      <c r="R44" s="15">
        <f t="shared" si="0"/>
        <v>2650.7354381575119</v>
      </c>
      <c r="S44" s="6" t="b">
        <f t="shared" si="2"/>
        <v>1</v>
      </c>
    </row>
    <row r="45" spans="1:19" ht="15" x14ac:dyDescent="0.2">
      <c r="A45">
        <f t="shared" si="1"/>
        <v>42</v>
      </c>
      <c r="B45">
        <f>'T20 Base'!D43</f>
        <v>2971.6650657751475</v>
      </c>
      <c r="C45" s="6">
        <v>2498.3253904379922</v>
      </c>
      <c r="D45" s="6">
        <v>2865.8630869247668</v>
      </c>
      <c r="E45" s="6">
        <v>2756.762727102102</v>
      </c>
      <c r="F45" s="6">
        <v>2749.747197283813</v>
      </c>
      <c r="G45" s="6">
        <v>2415.7770066268613</v>
      </c>
      <c r="H45" s="6">
        <v>2331.2465924222638</v>
      </c>
      <c r="I45" s="6">
        <v>2326.273284590085</v>
      </c>
      <c r="J45" s="6">
        <v>2658.170804361388</v>
      </c>
      <c r="K45" s="6">
        <v>2651.5123563984962</v>
      </c>
      <c r="L45" s="6">
        <v>2550.3072939398839</v>
      </c>
      <c r="M45" s="6">
        <v>2254.2840240453947</v>
      </c>
      <c r="N45" s="6">
        <v>2249.6045299517755</v>
      </c>
      <c r="O45" s="6">
        <v>2171.1720024067695</v>
      </c>
      <c r="P45" s="6">
        <v>2458.7607937235721</v>
      </c>
      <c r="Q45" s="6">
        <v>2099.6822071114457</v>
      </c>
      <c r="R45" s="15">
        <f t="shared" si="0"/>
        <v>2905.6211138014387</v>
      </c>
      <c r="S45" s="6" t="b">
        <f t="shared" si="2"/>
        <v>1</v>
      </c>
    </row>
    <row r="46" spans="1:19" ht="15" x14ac:dyDescent="0.2">
      <c r="A46">
        <f t="shared" si="1"/>
        <v>43</v>
      </c>
      <c r="B46">
        <f>'T20 Base'!D44</f>
        <v>3257.4195386397464</v>
      </c>
      <c r="C46" s="6">
        <v>2731.0016728782002</v>
      </c>
      <c r="D46" s="6">
        <v>3141.8504084013903</v>
      </c>
      <c r="E46" s="6">
        <v>3026.2555246280153</v>
      </c>
      <c r="F46" s="6">
        <v>3014.5509285119838</v>
      </c>
      <c r="G46" s="6">
        <v>2640.4643624768873</v>
      </c>
      <c r="H46" s="6">
        <v>2550.5547308099185</v>
      </c>
      <c r="I46" s="6">
        <v>2541.8164077452502</v>
      </c>
      <c r="J46" s="6">
        <v>2918.440412048606</v>
      </c>
      <c r="K46" s="6">
        <v>2907.2485948221147</v>
      </c>
      <c r="L46" s="6">
        <v>2800.0172361176651</v>
      </c>
      <c r="M46" s="6">
        <v>2466.0542752945735</v>
      </c>
      <c r="N46" s="6">
        <v>2457.7361550615269</v>
      </c>
      <c r="O46" s="6">
        <v>2374.3149508922493</v>
      </c>
      <c r="P46" s="6">
        <v>2699.9099302303125</v>
      </c>
      <c r="Q46" s="6">
        <v>2295.8332339386316</v>
      </c>
      <c r="R46" s="15">
        <f t="shared" si="0"/>
        <v>3185.0101262762046</v>
      </c>
      <c r="S46" s="6" t="b">
        <f t="shared" si="2"/>
        <v>1</v>
      </c>
    </row>
    <row r="47" spans="1:19" ht="15" x14ac:dyDescent="0.2">
      <c r="A47">
        <f t="shared" si="1"/>
        <v>44</v>
      </c>
      <c r="B47">
        <f>'T20 Base'!D45</f>
        <v>3570.2457487530232</v>
      </c>
      <c r="C47" s="6">
        <v>2986.825035141856</v>
      </c>
      <c r="D47" s="6">
        <v>3444.0077248101734</v>
      </c>
      <c r="E47" s="6">
        <v>3321.4389386137204</v>
      </c>
      <c r="F47" s="6">
        <v>3304.4900302907918</v>
      </c>
      <c r="G47" s="6">
        <v>2887.52055629398</v>
      </c>
      <c r="H47" s="6">
        <v>2791.8025331641174</v>
      </c>
      <c r="I47" s="6">
        <v>2778.8360961845406</v>
      </c>
      <c r="J47" s="6">
        <v>3203.5423124282229</v>
      </c>
      <c r="K47" s="6">
        <v>3187.2796665605838</v>
      </c>
      <c r="L47" s="6">
        <v>3073.5748853215514</v>
      </c>
      <c r="M47" s="6">
        <v>2699.0247559013578</v>
      </c>
      <c r="N47" s="6">
        <v>2686.6199964465345</v>
      </c>
      <c r="O47" s="6">
        <v>2597.8106197281686</v>
      </c>
      <c r="P47" s="6">
        <v>2964.1070999576928</v>
      </c>
      <c r="Q47" s="6">
        <v>2511.6490090537745</v>
      </c>
      <c r="R47" s="15">
        <f t="shared" si="0"/>
        <v>3490.9012168903491</v>
      </c>
      <c r="S47" s="6" t="b">
        <f t="shared" si="2"/>
        <v>1</v>
      </c>
    </row>
    <row r="48" spans="1:19" ht="15" x14ac:dyDescent="0.2">
      <c r="A48">
        <f t="shared" si="1"/>
        <v>45</v>
      </c>
      <c r="B48">
        <f>'T20 Base'!D46</f>
        <v>3912.066685329426</v>
      </c>
      <c r="C48" s="6">
        <v>3267.5584682899175</v>
      </c>
      <c r="D48" s="6">
        <v>3774.1970941566992</v>
      </c>
      <c r="E48" s="6">
        <v>3644.1511268366612</v>
      </c>
      <c r="F48" s="6">
        <v>3621.3563393870777</v>
      </c>
      <c r="G48" s="6">
        <v>3158.6518127963432</v>
      </c>
      <c r="H48" s="6">
        <v>3056.671313050857</v>
      </c>
      <c r="I48" s="6">
        <v>3038.9732612232424</v>
      </c>
      <c r="J48" s="6">
        <v>3515.2559453141466</v>
      </c>
      <c r="K48" s="6">
        <v>3493.3401818463722</v>
      </c>
      <c r="L48" s="6">
        <v>3372.6920782913212</v>
      </c>
      <c r="M48" s="6">
        <v>2954.8223566137881</v>
      </c>
      <c r="N48" s="6">
        <v>2937.843766303627</v>
      </c>
      <c r="O48" s="6">
        <v>2843.2230264061186</v>
      </c>
      <c r="P48" s="6">
        <v>3253.0090415187574</v>
      </c>
      <c r="Q48" s="6">
        <v>2748.6425463865212</v>
      </c>
      <c r="R48" s="15">
        <f t="shared" si="0"/>
        <v>3825.180811905087</v>
      </c>
      <c r="S48" s="6" t="b">
        <f t="shared" si="2"/>
        <v>1</v>
      </c>
    </row>
    <row r="49" spans="1:19" ht="15" x14ac:dyDescent="0.2">
      <c r="A49">
        <f t="shared" si="1"/>
        <v>46</v>
      </c>
      <c r="B49">
        <f>'T20 Base'!D47</f>
        <v>4285.9638171699189</v>
      </c>
      <c r="C49" s="6">
        <v>3575.9482314523088</v>
      </c>
      <c r="D49" s="6">
        <v>4135.402373683246</v>
      </c>
      <c r="E49" s="6">
        <v>3997.3312611676324</v>
      </c>
      <c r="F49" s="6">
        <v>3968.0211245250262</v>
      </c>
      <c r="G49" s="6">
        <v>3456.5158934832871</v>
      </c>
      <c r="H49" s="6">
        <v>3347.7750160962059</v>
      </c>
      <c r="I49" s="6">
        <v>3324.7838507416591</v>
      </c>
      <c r="J49" s="6">
        <v>3856.4266020028977</v>
      </c>
      <c r="K49" s="6">
        <v>3828.2098295516166</v>
      </c>
      <c r="L49" s="6">
        <v>3700.1060222458273</v>
      </c>
      <c r="M49" s="6">
        <v>3235.9760582180679</v>
      </c>
      <c r="N49" s="6">
        <v>3213.8804898756293</v>
      </c>
      <c r="O49" s="6">
        <v>3112.9838929504085</v>
      </c>
      <c r="P49" s="6">
        <v>3569.2648725792442</v>
      </c>
      <c r="Q49" s="6">
        <v>3009.1662055220136</v>
      </c>
      <c r="R49" s="15">
        <f t="shared" si="0"/>
        <v>4190.8702870913357</v>
      </c>
      <c r="S49" s="6" t="b">
        <f t="shared" si="2"/>
        <v>1</v>
      </c>
    </row>
    <row r="50" spans="1:19" ht="15" x14ac:dyDescent="0.2">
      <c r="A50">
        <f t="shared" si="1"/>
        <v>47</v>
      </c>
      <c r="B50">
        <f>'T20 Base'!D48</f>
        <v>4695.24522178799</v>
      </c>
      <c r="C50" s="6">
        <v>3914.9388469871596</v>
      </c>
      <c r="D50" s="6">
        <v>4530.8266729863135</v>
      </c>
      <c r="E50" s="6">
        <v>4384.1308656323017</v>
      </c>
      <c r="F50" s="6">
        <v>4347.5668594302761</v>
      </c>
      <c r="G50" s="6">
        <v>3783.9625737891902</v>
      </c>
      <c r="H50" s="6">
        <v>3667.9141877593088</v>
      </c>
      <c r="I50" s="6">
        <v>3639.0086324209688</v>
      </c>
      <c r="J50" s="6">
        <v>4230.1049798217264</v>
      </c>
      <c r="K50" s="6">
        <v>4194.8722279511012</v>
      </c>
      <c r="L50" s="6">
        <v>4058.7513606693083</v>
      </c>
      <c r="M50" s="6">
        <v>3545.1957393542584</v>
      </c>
      <c r="N50" s="6">
        <v>3517.3821384099606</v>
      </c>
      <c r="O50" s="6">
        <v>3409.69854124328</v>
      </c>
      <c r="P50" s="6">
        <v>3915.7146592102713</v>
      </c>
      <c r="Q50" s="6">
        <v>3295.7404450042932</v>
      </c>
      <c r="R50" s="15">
        <f t="shared" si="0"/>
        <v>4591.2131067064311</v>
      </c>
      <c r="S50" s="6" t="b">
        <f t="shared" si="2"/>
        <v>1</v>
      </c>
    </row>
    <row r="51" spans="1:19" ht="15" x14ac:dyDescent="0.2">
      <c r="A51">
        <f t="shared" si="1"/>
        <v>48</v>
      </c>
      <c r="B51">
        <f>'T20 Base'!D49</f>
        <v>5141.3650038135938</v>
      </c>
      <c r="C51" s="6">
        <v>4286.0610784487517</v>
      </c>
      <c r="D51" s="6">
        <v>4961.8842205691926</v>
      </c>
      <c r="E51" s="6">
        <v>4805.9850569088167</v>
      </c>
      <c r="F51" s="6">
        <v>4761.3612825619321</v>
      </c>
      <c r="G51" s="6">
        <v>4142.4776418299798</v>
      </c>
      <c r="H51" s="6">
        <v>4018.5794994171406</v>
      </c>
      <c r="I51" s="6">
        <v>3983.0812386436414</v>
      </c>
      <c r="J51" s="6">
        <v>4637.6855100773137</v>
      </c>
      <c r="K51" s="6">
        <v>4594.6566578333832</v>
      </c>
      <c r="L51" s="6">
        <v>4449.9751919018299</v>
      </c>
      <c r="M51" s="6">
        <v>3883.9278514259354</v>
      </c>
      <c r="N51" s="6">
        <v>3849.7395452515188</v>
      </c>
      <c r="O51" s="6">
        <v>3734.761727827979</v>
      </c>
      <c r="P51" s="6">
        <v>4293.666541556865</v>
      </c>
      <c r="Q51" s="6">
        <v>3609.7174422863354</v>
      </c>
      <c r="R51" s="15">
        <f t="shared" si="0"/>
        <v>5027.6427575604794</v>
      </c>
      <c r="S51" s="6" t="b">
        <f t="shared" si="2"/>
        <v>1</v>
      </c>
    </row>
    <row r="52" spans="1:19" ht="15" x14ac:dyDescent="0.2">
      <c r="A52">
        <f t="shared" si="1"/>
        <v>49</v>
      </c>
      <c r="B52">
        <f>'T20 Base'!D50</f>
        <v>5625.7315959061543</v>
      </c>
      <c r="C52" s="6">
        <v>4690.8214396081157</v>
      </c>
      <c r="D52" s="6">
        <v>5429.9458496584184</v>
      </c>
      <c r="E52" s="6">
        <v>5264.2921794403665</v>
      </c>
      <c r="F52" s="6">
        <v>5210.7309051135408</v>
      </c>
      <c r="G52" s="6">
        <v>4533.5242062342741</v>
      </c>
      <c r="H52" s="6">
        <v>4401.2449372997144</v>
      </c>
      <c r="I52" s="6">
        <v>4358.4143486597541</v>
      </c>
      <c r="J52" s="6">
        <v>5080.5277382950289</v>
      </c>
      <c r="K52" s="6">
        <v>5028.8535589827625</v>
      </c>
      <c r="L52" s="6">
        <v>4875.0917216538246</v>
      </c>
      <c r="M52" s="6">
        <v>4253.6020519715776</v>
      </c>
      <c r="N52" s="6">
        <v>4212.3238527664716</v>
      </c>
      <c r="O52" s="6">
        <v>4089.553133104112</v>
      </c>
      <c r="P52" s="6">
        <v>4704.3973529366576</v>
      </c>
      <c r="Q52" s="6">
        <v>3952.4355987547278</v>
      </c>
      <c r="R52" s="15">
        <f t="shared" si="0"/>
        <v>5501.5486438066127</v>
      </c>
      <c r="S52" s="6" t="b">
        <f t="shared" si="2"/>
        <v>1</v>
      </c>
    </row>
    <row r="53" spans="1:19" ht="15" x14ac:dyDescent="0.2">
      <c r="A53">
        <f t="shared" si="1"/>
        <v>50</v>
      </c>
      <c r="B53">
        <f>'T20 Base'!D51</f>
        <v>6152.9710704718291</v>
      </c>
      <c r="C53" s="6">
        <v>5133.3520577810668</v>
      </c>
      <c r="D53" s="6">
        <v>5939.4944823545757</v>
      </c>
      <c r="E53" s="6">
        <v>5763.4755893508036</v>
      </c>
      <c r="F53" s="6">
        <v>5699.993587909652</v>
      </c>
      <c r="G53" s="6">
        <v>4961.1043579084781</v>
      </c>
      <c r="H53" s="6">
        <v>4819.8522411373988</v>
      </c>
      <c r="I53" s="6">
        <v>4768.8601725084454</v>
      </c>
      <c r="J53" s="6">
        <v>5562.9159722827198</v>
      </c>
      <c r="K53" s="6">
        <v>5501.645655925644</v>
      </c>
      <c r="L53" s="6">
        <v>5338.2255387727437</v>
      </c>
      <c r="M53" s="6">
        <v>4658.035395835931</v>
      </c>
      <c r="N53" s="6">
        <v>4608.8651487050074</v>
      </c>
      <c r="O53" s="6">
        <v>4477.7446703034702</v>
      </c>
      <c r="P53" s="6">
        <v>5151.9012220957593</v>
      </c>
      <c r="Q53" s="6">
        <v>4327.4493882715042</v>
      </c>
      <c r="R53" s="15">
        <f t="shared" si="0"/>
        <v>6017.468642999178</v>
      </c>
      <c r="S53" s="6" t="b">
        <f t="shared" si="2"/>
        <v>1</v>
      </c>
    </row>
    <row r="54" spans="1:19" ht="15" x14ac:dyDescent="0.2">
      <c r="A54">
        <f t="shared" si="1"/>
        <v>51</v>
      </c>
      <c r="B54">
        <f>'T20 Base'!D52</f>
        <v>6727.8477678316549</v>
      </c>
      <c r="C54" s="6">
        <v>5617.9993288824508</v>
      </c>
      <c r="D54" s="6">
        <v>6495.15248096708</v>
      </c>
      <c r="E54" s="6">
        <v>6310.8363052566556</v>
      </c>
      <c r="F54" s="6">
        <v>6233.6071634098689</v>
      </c>
      <c r="G54" s="6">
        <v>5429.4315194160927</v>
      </c>
      <c r="H54" s="6">
        <v>5281.0696719965872</v>
      </c>
      <c r="I54" s="6">
        <v>5218.4785023738259</v>
      </c>
      <c r="J54" s="6">
        <v>6091.9426233717268</v>
      </c>
      <c r="K54" s="6">
        <v>6017.3562217751123</v>
      </c>
      <c r="L54" s="6">
        <v>5846.2255834903117</v>
      </c>
      <c r="M54" s="6">
        <v>5103.6953237982198</v>
      </c>
      <c r="N54" s="6">
        <v>5043.2976203093749</v>
      </c>
      <c r="O54" s="6">
        <v>4905.5729537693323</v>
      </c>
      <c r="P54" s="6">
        <v>5642.8271971311833</v>
      </c>
      <c r="Q54" s="6">
        <v>4740.8053404864277</v>
      </c>
      <c r="R54" s="15">
        <f t="shared" si="0"/>
        <v>6580.0808158513855</v>
      </c>
      <c r="S54" s="6" t="b">
        <f t="shared" si="2"/>
        <v>1</v>
      </c>
    </row>
    <row r="55" spans="1:19" ht="15" x14ac:dyDescent="0.2">
      <c r="A55">
        <f t="shared" si="1"/>
        <v>52</v>
      </c>
      <c r="B55">
        <f>'T20 Base'!D53</f>
        <v>7356.7769559651024</v>
      </c>
      <c r="C55" s="6">
        <v>6150.5357093319344</v>
      </c>
      <c r="D55" s="6">
        <v>7103.1439359955339</v>
      </c>
      <c r="E55" s="6">
        <v>6910.2098070499751</v>
      </c>
      <c r="F55" s="6">
        <v>6817.5746871214496</v>
      </c>
      <c r="G55" s="6">
        <v>5944.101962758521</v>
      </c>
      <c r="H55" s="6">
        <v>5788.3111190395848</v>
      </c>
      <c r="I55" s="6">
        <v>5712.6620412206166</v>
      </c>
      <c r="J55" s="6">
        <v>6671.3206501176528</v>
      </c>
      <c r="K55" s="6">
        <v>6581.8066982087657</v>
      </c>
      <c r="L55" s="6">
        <v>6402.6648779853831</v>
      </c>
      <c r="M55" s="6">
        <v>5593.8884905243904</v>
      </c>
      <c r="N55" s="6">
        <v>5520.8471462516027</v>
      </c>
      <c r="O55" s="6">
        <v>5376.2195260334593</v>
      </c>
      <c r="P55" s="6">
        <v>6180.6338589184115</v>
      </c>
      <c r="Q55" s="6">
        <v>5195.5836828517358</v>
      </c>
      <c r="R55" s="15">
        <f t="shared" si="0"/>
        <v>7195.6828030427996</v>
      </c>
      <c r="S55" s="6" t="b">
        <f t="shared" si="2"/>
        <v>1</v>
      </c>
    </row>
    <row r="56" spans="1:19" ht="15" x14ac:dyDescent="0.2">
      <c r="A56">
        <f t="shared" si="1"/>
        <v>53</v>
      </c>
      <c r="B56">
        <f>'T20 Base'!D54</f>
        <v>8045.9417606300121</v>
      </c>
      <c r="C56" s="6">
        <v>6736.7566778203</v>
      </c>
      <c r="D56" s="6">
        <v>7769.4844381875982</v>
      </c>
      <c r="E56" s="6">
        <v>7567.4552415615472</v>
      </c>
      <c r="F56" s="6">
        <v>7457.7160240143776</v>
      </c>
      <c r="G56" s="6">
        <v>6510.7455734546302</v>
      </c>
      <c r="H56" s="6">
        <v>6347.0608717716959</v>
      </c>
      <c r="I56" s="6">
        <v>6256.8482385161642</v>
      </c>
      <c r="J56" s="6">
        <v>7306.7483708008549</v>
      </c>
      <c r="K56" s="6">
        <v>7200.6555329509365</v>
      </c>
      <c r="L56" s="6">
        <v>7013.0532898023912</v>
      </c>
      <c r="M56" s="6">
        <v>6133.9405378680503</v>
      </c>
      <c r="N56" s="6">
        <v>6046.7933716618618</v>
      </c>
      <c r="O56" s="6">
        <v>5894.8263641076319</v>
      </c>
      <c r="P56" s="6">
        <v>6770.6759322871676</v>
      </c>
      <c r="Q56" s="6">
        <v>5696.7751716120665</v>
      </c>
      <c r="R56" s="15">
        <f t="shared" si="0"/>
        <v>7870.3575100525695</v>
      </c>
      <c r="S56" s="6" t="b">
        <f t="shared" si="2"/>
        <v>1</v>
      </c>
    </row>
    <row r="57" spans="1:19" ht="15" x14ac:dyDescent="0.2">
      <c r="A57">
        <f t="shared" si="1"/>
        <v>54</v>
      </c>
      <c r="B57">
        <f>'T20 Base'!D55</f>
        <v>8802.3351860737585</v>
      </c>
      <c r="C57" s="6">
        <v>7383.2616821676256</v>
      </c>
      <c r="D57" s="6">
        <v>8500.9868615022679</v>
      </c>
      <c r="E57" s="6">
        <v>8289.3834547375973</v>
      </c>
      <c r="F57" s="6">
        <v>8160.6329402959782</v>
      </c>
      <c r="G57" s="6">
        <v>7135.780284981568</v>
      </c>
      <c r="H57" s="6">
        <v>6963.7176892744574</v>
      </c>
      <c r="I57" s="6">
        <v>6857.243374767565</v>
      </c>
      <c r="J57" s="6">
        <v>8004.8563463907831</v>
      </c>
      <c r="K57" s="6">
        <v>7880.3290605569391</v>
      </c>
      <c r="L57" s="6">
        <v>7683.8108482885418</v>
      </c>
      <c r="M57" s="6">
        <v>6730.0707100831205</v>
      </c>
      <c r="N57" s="6">
        <v>6627.1674166953326</v>
      </c>
      <c r="O57" s="6">
        <v>6467.4039584647535</v>
      </c>
      <c r="P57" s="6">
        <v>7419.1992157754221</v>
      </c>
      <c r="Q57" s="6">
        <v>6250.21880257882</v>
      </c>
      <c r="R57" s="15">
        <f t="shared" si="0"/>
        <v>8610.9904192119411</v>
      </c>
      <c r="S57" s="6" t="b">
        <f t="shared" si="2"/>
        <v>1</v>
      </c>
    </row>
    <row r="58" spans="1:19" ht="15" x14ac:dyDescent="0.2">
      <c r="A58">
        <f t="shared" si="1"/>
        <v>55</v>
      </c>
      <c r="B58">
        <f>'T20 Base'!D56</f>
        <v>9636.7354053788058</v>
      </c>
      <c r="C58" s="6">
        <v>8099.9854196668875</v>
      </c>
      <c r="D58" s="6">
        <v>9308.1488237654557</v>
      </c>
      <c r="E58" s="6">
        <v>9086.4451783773875</v>
      </c>
      <c r="F58" s="6">
        <v>8936.4938860016864</v>
      </c>
      <c r="G58" s="6">
        <v>7828.8670634433138</v>
      </c>
      <c r="H58" s="6">
        <v>7647.8834887782868</v>
      </c>
      <c r="I58" s="6">
        <v>7523.189342080911</v>
      </c>
      <c r="J58" s="6">
        <v>8775.8168936616821</v>
      </c>
      <c r="K58" s="6">
        <v>8630.7239423232568</v>
      </c>
      <c r="L58" s="6">
        <v>8424.7851000207702</v>
      </c>
      <c r="M58" s="6">
        <v>7391.6117907819771</v>
      </c>
      <c r="N58" s="6">
        <v>7271.048628662691</v>
      </c>
      <c r="O58" s="6">
        <v>7102.9722695279652</v>
      </c>
      <c r="P58" s="6">
        <v>8135.7822008507073</v>
      </c>
      <c r="Q58" s="6">
        <v>6864.6760785090046</v>
      </c>
      <c r="R58" s="15">
        <f t="shared" si="0"/>
        <v>9428.1878434018145</v>
      </c>
      <c r="S58" s="6" t="b">
        <f t="shared" si="2"/>
        <v>1</v>
      </c>
    </row>
    <row r="59" spans="1:19" ht="15" x14ac:dyDescent="0.2">
      <c r="A59">
        <f t="shared" si="1"/>
        <v>56</v>
      </c>
      <c r="B59">
        <f>'T20 Base'!D57</f>
        <v>10558.035184196273</v>
      </c>
      <c r="C59" s="6">
        <v>8895.5041438414028</v>
      </c>
      <c r="D59" s="6">
        <v>10199.668500456837</v>
      </c>
      <c r="E59" s="6">
        <v>9967.3597149054422</v>
      </c>
      <c r="F59" s="6">
        <v>9793.7654306592667</v>
      </c>
      <c r="G59" s="6">
        <v>8598.3723870336835</v>
      </c>
      <c r="H59" s="6">
        <v>8407.9162055871129</v>
      </c>
      <c r="I59" s="6">
        <v>8262.8053179914787</v>
      </c>
      <c r="J59" s="6">
        <v>9628.150240152454</v>
      </c>
      <c r="K59" s="6">
        <v>9460.1111049058782</v>
      </c>
      <c r="L59" s="6">
        <v>9244.2586664493247</v>
      </c>
      <c r="M59" s="6">
        <v>8126.711096981644</v>
      </c>
      <c r="N59" s="6">
        <v>7986.3498531662299</v>
      </c>
      <c r="O59" s="6">
        <v>7809.4304569050737</v>
      </c>
      <c r="P59" s="6">
        <v>8928.5089270193112</v>
      </c>
      <c r="Q59" s="6">
        <v>7547.8402927192983</v>
      </c>
      <c r="R59" s="15">
        <f t="shared" si="0"/>
        <v>10330.727529987984</v>
      </c>
      <c r="S59" s="6" t="b">
        <f t="shared" si="2"/>
        <v>1</v>
      </c>
    </row>
    <row r="60" spans="1:19" ht="15" x14ac:dyDescent="0.2">
      <c r="A60">
        <f t="shared" si="1"/>
        <v>57</v>
      </c>
      <c r="B60">
        <f>'T20 Base'!D58</f>
        <v>11575.576853202501</v>
      </c>
      <c r="C60" s="6">
        <v>9778.9773909391406</v>
      </c>
      <c r="D60" s="6">
        <v>11184.710342766468</v>
      </c>
      <c r="E60" s="6">
        <v>10941.338097898195</v>
      </c>
      <c r="F60" s="6">
        <v>10741.39680170252</v>
      </c>
      <c r="G60" s="6">
        <v>9453.2518423894126</v>
      </c>
      <c r="H60" s="6">
        <v>9252.779149561562</v>
      </c>
      <c r="I60" s="6">
        <v>9084.804133626707</v>
      </c>
      <c r="J60" s="6">
        <v>10570.879575198069</v>
      </c>
      <c r="K60" s="6">
        <v>10377.25575770776</v>
      </c>
      <c r="L60" s="6">
        <v>10151.029666367085</v>
      </c>
      <c r="M60" s="6">
        <v>8944.1235555934054</v>
      </c>
      <c r="N60" s="6">
        <v>8781.5800189830115</v>
      </c>
      <c r="O60" s="6">
        <v>8595.286399417666</v>
      </c>
      <c r="P60" s="6">
        <v>9805.986458821455</v>
      </c>
      <c r="Q60" s="6">
        <v>8308.0130987540397</v>
      </c>
      <c r="R60" s="15">
        <f t="shared" si="0"/>
        <v>11327.84781953769</v>
      </c>
      <c r="S60" s="6" t="b">
        <f t="shared" si="2"/>
        <v>1</v>
      </c>
    </row>
    <row r="61" spans="1:19" ht="15" x14ac:dyDescent="0.2">
      <c r="A61">
        <f t="shared" si="1"/>
        <v>58</v>
      </c>
      <c r="B61">
        <f>'T20 Base'!D59</f>
        <v>12702.924857038248</v>
      </c>
      <c r="C61" s="6">
        <v>10763.167848641038</v>
      </c>
      <c r="D61" s="6">
        <v>12276.548014221462</v>
      </c>
      <c r="E61" s="6">
        <v>12021.614389867131</v>
      </c>
      <c r="F61" s="6">
        <v>11792.314425062812</v>
      </c>
      <c r="G61" s="6">
        <v>10405.968456113755</v>
      </c>
      <c r="H61" s="6">
        <v>10194.873228909639</v>
      </c>
      <c r="I61" s="6">
        <v>10001.2943796745</v>
      </c>
      <c r="J61" s="6">
        <v>11616.942627384549</v>
      </c>
      <c r="K61" s="6">
        <v>11394.792057099603</v>
      </c>
      <c r="L61" s="6">
        <v>11157.683634286517</v>
      </c>
      <c r="M61" s="6">
        <v>9855.9492152795865</v>
      </c>
      <c r="N61" s="6">
        <v>9668.5507624003621</v>
      </c>
      <c r="O61" s="6">
        <v>9472.2857856570063</v>
      </c>
      <c r="P61" s="6">
        <v>10780.504803612315</v>
      </c>
      <c r="Q61" s="6">
        <v>9156.6438500412078</v>
      </c>
      <c r="R61" s="15">
        <f t="shared" si="0"/>
        <v>12432.934853749193</v>
      </c>
      <c r="S61" s="6" t="b">
        <f t="shared" si="2"/>
        <v>1</v>
      </c>
    </row>
    <row r="62" spans="1:19" ht="15" x14ac:dyDescent="0.2">
      <c r="A62">
        <f t="shared" si="1"/>
        <v>59</v>
      </c>
      <c r="B62">
        <f>'T20 Base'!D60</f>
        <v>13950.601367968658</v>
      </c>
      <c r="C62" s="6">
        <v>11858.419507322724</v>
      </c>
      <c r="D62" s="6">
        <v>13485.535876705058</v>
      </c>
      <c r="E62" s="6">
        <v>13218.592569241098</v>
      </c>
      <c r="F62" s="6">
        <v>12956.666204598776</v>
      </c>
      <c r="G62" s="6">
        <v>11466.669110726416</v>
      </c>
      <c r="H62" s="6">
        <v>11244.354248031193</v>
      </c>
      <c r="I62" s="6">
        <v>11022.184584635557</v>
      </c>
      <c r="J62" s="6">
        <v>12776.561330336817</v>
      </c>
      <c r="K62" s="6">
        <v>12522.688605506941</v>
      </c>
      <c r="L62" s="6">
        <v>12274.220881993091</v>
      </c>
      <c r="M62" s="6">
        <v>10872.137816715933</v>
      </c>
      <c r="N62" s="6">
        <v>10656.96815955529</v>
      </c>
      <c r="O62" s="6">
        <v>10450.131056400056</v>
      </c>
      <c r="P62" s="6">
        <v>11861.873561097556</v>
      </c>
      <c r="Q62" s="6">
        <v>10103.225811220324</v>
      </c>
      <c r="R62" s="15">
        <f t="shared" si="0"/>
        <v>13656.411752349399</v>
      </c>
      <c r="S62" s="6" t="b">
        <f t="shared" si="2"/>
        <v>1</v>
      </c>
    </row>
    <row r="63" spans="1:19" ht="15" x14ac:dyDescent="0.2">
      <c r="A63">
        <f t="shared" si="1"/>
        <v>60</v>
      </c>
      <c r="B63">
        <f>'T20 Base'!D61</f>
        <v>15327.81389461405</v>
      </c>
      <c r="C63" s="6">
        <v>13074.214537545857</v>
      </c>
      <c r="D63" s="6">
        <v>14820.800555047294</v>
      </c>
      <c r="E63" s="6">
        <v>14541.556882419372</v>
      </c>
      <c r="F63" s="6">
        <v>14243.467040661995</v>
      </c>
      <c r="G63" s="6">
        <v>12644.70411950545</v>
      </c>
      <c r="H63" s="6">
        <v>12410.66228689839</v>
      </c>
      <c r="I63" s="6">
        <v>12156.658811981531</v>
      </c>
      <c r="J63" s="6">
        <v>14058.912342813986</v>
      </c>
      <c r="K63" s="6">
        <v>13769.856147991904</v>
      </c>
      <c r="L63" s="6">
        <v>13509.678644714015</v>
      </c>
      <c r="M63" s="6">
        <v>12001.98002304659</v>
      </c>
      <c r="N63" s="6">
        <v>11755.868929427259</v>
      </c>
      <c r="O63" s="6">
        <v>11537.927051150122</v>
      </c>
      <c r="P63" s="6">
        <v>13059.004229885702</v>
      </c>
      <c r="Q63" s="6">
        <v>11156.702471177437</v>
      </c>
      <c r="R63" s="15">
        <f t="shared" si="0"/>
        <v>15007.442164814396</v>
      </c>
      <c r="S63" s="6" t="b">
        <f t="shared" si="2"/>
        <v>1</v>
      </c>
    </row>
    <row r="64" spans="1:19" ht="15" x14ac:dyDescent="0.2">
      <c r="A64">
        <f t="shared" si="1"/>
        <v>61</v>
      </c>
      <c r="B64">
        <f>'T20 Base'!D62</f>
        <v>16836.990719623034</v>
      </c>
      <c r="C64" s="6">
        <v>14414.68664657145</v>
      </c>
      <c r="D64" s="6">
        <v>16284.968812432075</v>
      </c>
      <c r="E64" s="6">
        <v>15987.827166373914</v>
      </c>
      <c r="F64" s="6">
        <v>15655.551642887491</v>
      </c>
      <c r="G64" s="6">
        <v>13944.300054458192</v>
      </c>
      <c r="H64" s="6">
        <v>13693.909037529213</v>
      </c>
      <c r="I64" s="6">
        <v>13409.031624431425</v>
      </c>
      <c r="J64" s="6">
        <v>15461.700757070419</v>
      </c>
      <c r="K64" s="6">
        <v>15139.279505455657</v>
      </c>
      <c r="L64" s="6">
        <v>14862.179997595562</v>
      </c>
      <c r="M64" s="6">
        <v>13245.820000166304</v>
      </c>
      <c r="N64" s="6">
        <v>12969.624468993734</v>
      </c>
      <c r="O64" s="6">
        <v>12736.26585981991</v>
      </c>
      <c r="P64" s="6">
        <v>14370.340228115083</v>
      </c>
      <c r="Q64" s="6">
        <v>12317.851158949403</v>
      </c>
      <c r="R64" s="15">
        <f t="shared" si="0"/>
        <v>16488.590626517369</v>
      </c>
      <c r="S64" s="6" t="b">
        <f t="shared" si="2"/>
        <v>1</v>
      </c>
    </row>
    <row r="65" spans="1:19" ht="15" x14ac:dyDescent="0.2">
      <c r="A65">
        <f t="shared" si="1"/>
        <v>62</v>
      </c>
      <c r="B65">
        <f>'T20 Base'!D63</f>
        <v>18486.627481201573</v>
      </c>
      <c r="C65" s="6">
        <v>15888.872991671989</v>
      </c>
      <c r="D65" s="6">
        <v>17886.547359224471</v>
      </c>
      <c r="E65" s="6">
        <v>17570.701405702166</v>
      </c>
      <c r="F65" s="6">
        <v>17201.417409890924</v>
      </c>
      <c r="G65" s="6">
        <v>15374.444843327577</v>
      </c>
      <c r="H65" s="6">
        <v>15106.756279938807</v>
      </c>
      <c r="I65" s="6">
        <v>14788.215226770919</v>
      </c>
      <c r="J65" s="6">
        <v>16998.022201670701</v>
      </c>
      <c r="K65" s="6">
        <v>16639.433486359998</v>
      </c>
      <c r="L65" s="6">
        <v>16344.571540456171</v>
      </c>
      <c r="M65" s="6">
        <v>14637.937243655004</v>
      </c>
      <c r="N65" s="6">
        <v>14307.070222773707</v>
      </c>
      <c r="O65" s="6">
        <v>14057.339206260478</v>
      </c>
      <c r="P65" s="6">
        <v>15808.512777469234</v>
      </c>
      <c r="Q65" s="6">
        <v>13598.641125134756</v>
      </c>
      <c r="R65" s="15">
        <f t="shared" si="0"/>
        <v>18108.363774224028</v>
      </c>
      <c r="S65" s="6" t="b">
        <f t="shared" si="2"/>
        <v>1</v>
      </c>
    </row>
    <row r="66" spans="1:19" ht="15" x14ac:dyDescent="0.2">
      <c r="A66">
        <f t="shared" si="1"/>
        <v>63</v>
      </c>
      <c r="B66">
        <f>'T20 Base'!D64</f>
        <v>20292.881555782729</v>
      </c>
      <c r="C66" s="6">
        <v>17512.340645923308</v>
      </c>
      <c r="D66" s="6">
        <v>19641.49145684149</v>
      </c>
      <c r="E66" s="6">
        <v>19306.093769959221</v>
      </c>
      <c r="F66" s="6">
        <v>18896.766460702624</v>
      </c>
      <c r="G66" s="6">
        <v>16950.485565090785</v>
      </c>
      <c r="H66" s="6">
        <v>16664.492823401124</v>
      </c>
      <c r="I66" s="6">
        <v>16309.282991375258</v>
      </c>
      <c r="J66" s="6">
        <v>18683.571890494961</v>
      </c>
      <c r="K66" s="6">
        <v>18285.796169925652</v>
      </c>
      <c r="L66" s="6">
        <v>17972.276643433859</v>
      </c>
      <c r="M66" s="6">
        <v>16127.898035191731</v>
      </c>
      <c r="N66" s="6">
        <v>15783.039938163589</v>
      </c>
      <c r="O66" s="6">
        <v>15515.910221621849</v>
      </c>
      <c r="P66" s="6">
        <v>17388.706873538627</v>
      </c>
      <c r="Q66" s="6">
        <v>15013.583536158083</v>
      </c>
      <c r="R66" s="15">
        <f t="shared" si="0"/>
        <v>19882.79153572064</v>
      </c>
      <c r="S66" s="6" t="b">
        <f t="shared" si="2"/>
        <v>1</v>
      </c>
    </row>
    <row r="67" spans="1:19" ht="15" x14ac:dyDescent="0.2">
      <c r="A67">
        <f t="shared" si="1"/>
        <v>64</v>
      </c>
      <c r="B67">
        <f>'T20 Base'!D65</f>
        <v>22266.497897420591</v>
      </c>
      <c r="C67" s="6">
        <v>19296.667387226844</v>
      </c>
      <c r="D67" s="6">
        <v>21560.621929345172</v>
      </c>
      <c r="E67" s="6">
        <v>21204.996233684826</v>
      </c>
      <c r="F67" s="6">
        <v>20752.479855225356</v>
      </c>
      <c r="G67" s="6">
        <v>18684.000216639204</v>
      </c>
      <c r="H67" s="6">
        <v>18378.801803041541</v>
      </c>
      <c r="I67" s="6">
        <v>17983.786593714889</v>
      </c>
      <c r="J67" s="6">
        <v>20529.377414207072</v>
      </c>
      <c r="K67" s="6">
        <v>20089.275626751678</v>
      </c>
      <c r="L67" s="6">
        <v>19756.337090081575</v>
      </c>
      <c r="M67" s="6">
        <v>17792.838156512524</v>
      </c>
      <c r="N67" s="6">
        <v>17409.042594650346</v>
      </c>
      <c r="O67" s="6">
        <v>17123.562851278122</v>
      </c>
      <c r="P67" s="6">
        <v>19121.95593635926</v>
      </c>
      <c r="Q67" s="6">
        <v>16574.190151537146</v>
      </c>
      <c r="R67" s="15">
        <f t="shared" si="0"/>
        <v>21822.66971034569</v>
      </c>
      <c r="S67" s="6" t="b">
        <f t="shared" si="2"/>
        <v>1</v>
      </c>
    </row>
    <row r="68" spans="1:19" ht="15" x14ac:dyDescent="0.2">
      <c r="A68">
        <f t="shared" si="1"/>
        <v>65</v>
      </c>
      <c r="B68">
        <f>'T20 Base'!D66</f>
        <v>24421.191319642359</v>
      </c>
      <c r="C68" s="6">
        <v>21255.984502724095</v>
      </c>
      <c r="D68" s="6">
        <v>23657.675695863287</v>
      </c>
      <c r="E68" s="6">
        <v>23281.308819268241</v>
      </c>
      <c r="F68" s="6">
        <v>22782.295539226747</v>
      </c>
      <c r="G68" s="6">
        <v>20589.093553746228</v>
      </c>
      <c r="H68" s="6">
        <v>20263.892556301511</v>
      </c>
      <c r="I68" s="6">
        <v>19825.772715277821</v>
      </c>
      <c r="J68" s="6">
        <v>22549.323334696546</v>
      </c>
      <c r="K68" s="6">
        <v>22063.589496368077</v>
      </c>
      <c r="L68" s="6">
        <v>21710.597002832965</v>
      </c>
      <c r="M68" s="6">
        <v>19625.075488847819</v>
      </c>
      <c r="N68" s="6">
        <v>19243.720358059742</v>
      </c>
      <c r="O68" s="6">
        <v>18894.346680789749</v>
      </c>
      <c r="P68" s="6">
        <v>21022.048447990583</v>
      </c>
      <c r="Q68" s="6">
        <v>18294.407961905286</v>
      </c>
      <c r="R68" s="15">
        <f t="shared" si="0"/>
        <v>23941.753838050652</v>
      </c>
      <c r="S68" s="6" t="b">
        <f t="shared" si="2"/>
        <v>1</v>
      </c>
    </row>
    <row r="69" spans="1:19" ht="15" x14ac:dyDescent="0.2">
      <c r="R69" s="15"/>
    </row>
    <row r="70" spans="1:19" ht="15" x14ac:dyDescent="0.2">
      <c r="R70" s="15"/>
    </row>
    <row r="71" spans="1:19" ht="15" x14ac:dyDescent="0.2">
      <c r="R71" s="15"/>
    </row>
    <row r="72" spans="1:19" ht="15" x14ac:dyDescent="0.2">
      <c r="R72" s="15"/>
    </row>
    <row r="73" spans="1:19" ht="15" x14ac:dyDescent="0.2">
      <c r="R73" s="15"/>
    </row>
    <row r="74" spans="1:19" ht="15" x14ac:dyDescent="0.2">
      <c r="R74" s="15"/>
    </row>
    <row r="75" spans="1:19" ht="15" x14ac:dyDescent="0.2">
      <c r="R75" s="15"/>
    </row>
    <row r="76" spans="1:19" ht="15" x14ac:dyDescent="0.2">
      <c r="R76" s="15"/>
    </row>
    <row r="77" spans="1:19" ht="15" x14ac:dyDescent="0.2">
      <c r="R77" s="15"/>
    </row>
    <row r="78" spans="1:19" ht="15" x14ac:dyDescent="0.2">
      <c r="R78" s="15"/>
    </row>
    <row r="79" spans="1:19" ht="15" x14ac:dyDescent="0.2">
      <c r="R79" s="15"/>
    </row>
    <row r="80" spans="1:19" ht="15" x14ac:dyDescent="0.2">
      <c r="R80" s="15"/>
    </row>
    <row r="81" spans="18:18" ht="15" x14ac:dyDescent="0.2">
      <c r="R81" s="15"/>
    </row>
    <row r="82" spans="18:18" ht="15" x14ac:dyDescent="0.2">
      <c r="R82" s="15"/>
    </row>
    <row r="83" spans="18:18" ht="15" x14ac:dyDescent="0.2">
      <c r="R83" s="15"/>
    </row>
    <row r="84" spans="18:18" ht="15" x14ac:dyDescent="0.2">
      <c r="R84" s="15"/>
    </row>
    <row r="85" spans="18:18" ht="15" x14ac:dyDescent="0.2">
      <c r="R85" s="15"/>
    </row>
    <row r="86" spans="18:18" ht="15" x14ac:dyDescent="0.2">
      <c r="R86" s="15"/>
    </row>
    <row r="87" spans="18:18" ht="15" x14ac:dyDescent="0.2">
      <c r="R87" s="15"/>
    </row>
    <row r="88" spans="18:18" ht="15" x14ac:dyDescent="0.2">
      <c r="R88" s="15"/>
    </row>
    <row r="89" spans="18:18" ht="15" x14ac:dyDescent="0.2">
      <c r="R89" s="15"/>
    </row>
    <row r="90" spans="18:18" ht="15" x14ac:dyDescent="0.2">
      <c r="R90" s="15"/>
    </row>
    <row r="91" spans="18:18" ht="15" x14ac:dyDescent="0.2">
      <c r="R91" s="15"/>
    </row>
    <row r="92" spans="18:18" ht="15" x14ac:dyDescent="0.2">
      <c r="R92" s="15"/>
    </row>
    <row r="93" spans="18:18" ht="15" x14ac:dyDescent="0.2">
      <c r="R93" s="15"/>
    </row>
    <row r="94" spans="18:18" ht="15" x14ac:dyDescent="0.2">
      <c r="R94" s="15"/>
    </row>
    <row r="95" spans="18:18" ht="15" x14ac:dyDescent="0.2">
      <c r="R95" s="15"/>
    </row>
    <row r="96" spans="18:18" ht="15" x14ac:dyDescent="0.2">
      <c r="R96" s="15"/>
    </row>
    <row r="97" spans="14:18" ht="15" x14ac:dyDescent="0.2">
      <c r="R97" s="15"/>
    </row>
    <row r="98" spans="14:18" ht="15" x14ac:dyDescent="0.2">
      <c r="R98" s="15"/>
    </row>
    <row r="99" spans="14:18" ht="15" x14ac:dyDescent="0.2">
      <c r="R99" s="15"/>
    </row>
    <row r="100" spans="14:18" ht="15" x14ac:dyDescent="0.2">
      <c r="R100" s="15"/>
    </row>
    <row r="101" spans="14:18" ht="15" x14ac:dyDescent="0.2">
      <c r="R101" s="15"/>
    </row>
    <row r="102" spans="14:18" ht="15" x14ac:dyDescent="0.2">
      <c r="R102" s="15"/>
    </row>
    <row r="103" spans="14:18" ht="15" x14ac:dyDescent="0.2">
      <c r="R103" s="15"/>
    </row>
    <row r="104" spans="14:18" ht="15" x14ac:dyDescent="0.2">
      <c r="N104" s="7"/>
      <c r="Q104" s="7"/>
      <c r="R104" s="15"/>
    </row>
    <row r="224" spans="9:9" x14ac:dyDescent="0.15">
      <c r="I224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6A602-EA0A-C147-889F-F78AD409ABCD}">
  <sheetPr codeName="Sheet17">
    <tabColor theme="9" tint="0.79998168889431442"/>
  </sheetPr>
  <dimension ref="A1:S224"/>
  <sheetViews>
    <sheetView workbookViewId="0">
      <selection activeCell="U40" sqref="U40"/>
    </sheetView>
  </sheetViews>
  <sheetFormatPr baseColWidth="10" defaultColWidth="11.5" defaultRowHeight="13" outlineLevelRow="1" x14ac:dyDescent="0.15"/>
  <cols>
    <col min="1" max="1" width="11" bestFit="1" customWidth="1"/>
    <col min="2" max="2" width="11" customWidth="1"/>
    <col min="3" max="4" width="11.6640625" style="6" bestFit="1" customWidth="1"/>
    <col min="5" max="5" width="13" style="6" customWidth="1"/>
    <col min="6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8" x14ac:dyDescent="0.15">
      <c r="A1" s="18" t="s">
        <v>11</v>
      </c>
      <c r="B1" s="12"/>
      <c r="C1" s="9">
        <f>5.06%*55%*30%</f>
        <v>8.3490000000000005E-3</v>
      </c>
      <c r="D1" s="9">
        <v>0.17499999999999999</v>
      </c>
      <c r="E1" s="10">
        <f>60%*11%</f>
        <v>6.6000000000000003E-2</v>
      </c>
      <c r="F1" s="11">
        <f>17.5%</f>
        <v>0.17499999999999999</v>
      </c>
    </row>
    <row r="2" spans="1:18" x14ac:dyDescent="0.15">
      <c r="A2" s="18" t="s">
        <v>12</v>
      </c>
      <c r="B2" s="13">
        <f>1-SUM(C2:Q2)</f>
        <v>0.63783941029875013</v>
      </c>
      <c r="C2" s="9">
        <f>C1-SUM(G2:I2,M2,N2,O2,Q2)</f>
        <v>4.4103905587500004E-3</v>
      </c>
      <c r="D2" s="9">
        <f>D1-SUM(G2,J2,K2,M2,N2,P2,Q2)</f>
        <v>0.12897368050874999</v>
      </c>
      <c r="E2" s="10">
        <f>E1-SUM(H2,L2,J2,M2,O2,P2,Q2)</f>
        <v>4.011797868375E-2</v>
      </c>
      <c r="F2" s="8">
        <f>F1-SUM(I2,L2,K2,N2,O2,Q2,P2)</f>
        <v>0.12897368050874999</v>
      </c>
      <c r="G2" s="10">
        <f>C1*D1</f>
        <v>1.461075E-3</v>
      </c>
      <c r="H2" s="10">
        <f>C1*E1</f>
        <v>5.5103400000000005E-4</v>
      </c>
      <c r="I2" s="10">
        <f>C1*F1</f>
        <v>1.461075E-3</v>
      </c>
      <c r="J2" s="10">
        <f>D1*E1</f>
        <v>1.155E-2</v>
      </c>
      <c r="K2" s="10">
        <f>D1*F1</f>
        <v>3.0624999999999996E-2</v>
      </c>
      <c r="L2" s="10">
        <f>E1*F1</f>
        <v>1.155E-2</v>
      </c>
      <c r="M2" s="10">
        <f>C1*D1*E1</f>
        <v>9.6430950000000009E-5</v>
      </c>
      <c r="N2" s="10">
        <f>C1*D1*F1</f>
        <v>2.55688125E-4</v>
      </c>
      <c r="O2" s="10">
        <f>C1*E1*F1</f>
        <v>9.6430950000000009E-5</v>
      </c>
      <c r="P2" s="10">
        <f>D1*E1*F1</f>
        <v>2.0212499999999996E-3</v>
      </c>
      <c r="Q2" s="10">
        <f>C1*D1*E1*F1</f>
        <v>1.6875416250000001E-5</v>
      </c>
      <c r="R2" s="9">
        <f>SUM(B2:Q2)</f>
        <v>1.0000000000000002</v>
      </c>
    </row>
    <row r="3" spans="1:18" s="6" customFormat="1" ht="80" x14ac:dyDescent="0.2">
      <c r="A3"/>
      <c r="B3" t="s">
        <v>13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8" s="6" customFormat="1" ht="15" hidden="1" outlineLevel="1" x14ac:dyDescent="0.2">
      <c r="A4">
        <v>1</v>
      </c>
      <c r="B4">
        <f>'T20 Base'!E2</f>
        <v>0</v>
      </c>
      <c r="C4" s="3"/>
      <c r="D4" s="24"/>
      <c r="E4" s="24"/>
      <c r="F4" s="2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5">
        <f>SUMPRODUCT($B$2:$Q$2,B4:Q4)</f>
        <v>0</v>
      </c>
    </row>
    <row r="5" spans="1:18" s="6" customFormat="1" ht="15" hidden="1" outlineLevel="1" x14ac:dyDescent="0.2">
      <c r="A5">
        <f>A4+1</f>
        <v>2</v>
      </c>
      <c r="B5">
        <f>'T20 Base'!E3</f>
        <v>0</v>
      </c>
      <c r="R5" s="15">
        <f t="shared" ref="R5:R68" si="0">SUMPRODUCT($B$2:$Q$2,B5:Q5)</f>
        <v>0</v>
      </c>
    </row>
    <row r="6" spans="1:18" s="6" customFormat="1" ht="15" hidden="1" outlineLevel="1" x14ac:dyDescent="0.2">
      <c r="A6">
        <f t="shared" ref="A6:A68" si="1">A5+1</f>
        <v>3</v>
      </c>
      <c r="B6">
        <f>'T20 Base'!E4</f>
        <v>0</v>
      </c>
      <c r="R6" s="15">
        <f t="shared" si="0"/>
        <v>0</v>
      </c>
    </row>
    <row r="7" spans="1:18" s="6" customFormat="1" ht="15" hidden="1" outlineLevel="1" x14ac:dyDescent="0.2">
      <c r="A7">
        <f t="shared" si="1"/>
        <v>4</v>
      </c>
      <c r="B7">
        <f>'T20 Base'!E5</f>
        <v>0</v>
      </c>
      <c r="R7" s="15">
        <f t="shared" si="0"/>
        <v>0</v>
      </c>
    </row>
    <row r="8" spans="1:18" s="6" customFormat="1" ht="15" hidden="1" outlineLevel="1" x14ac:dyDescent="0.2">
      <c r="A8">
        <f t="shared" si="1"/>
        <v>5</v>
      </c>
      <c r="B8">
        <f>'T20 Base'!E6</f>
        <v>0</v>
      </c>
      <c r="R8" s="15">
        <f t="shared" si="0"/>
        <v>0</v>
      </c>
    </row>
    <row r="9" spans="1:18" s="6" customFormat="1" ht="15" hidden="1" outlineLevel="1" x14ac:dyDescent="0.2">
      <c r="A9">
        <f t="shared" si="1"/>
        <v>6</v>
      </c>
      <c r="B9">
        <f>'T20 Base'!E7</f>
        <v>0</v>
      </c>
      <c r="R9" s="15">
        <f t="shared" si="0"/>
        <v>0</v>
      </c>
    </row>
    <row r="10" spans="1:18" s="6" customFormat="1" ht="15" hidden="1" outlineLevel="1" x14ac:dyDescent="0.2">
      <c r="A10">
        <f t="shared" si="1"/>
        <v>7</v>
      </c>
      <c r="B10">
        <f>'T20 Base'!E8</f>
        <v>0</v>
      </c>
      <c r="R10" s="15">
        <f t="shared" si="0"/>
        <v>0</v>
      </c>
    </row>
    <row r="11" spans="1:18" s="6" customFormat="1" ht="15" hidden="1" outlineLevel="1" x14ac:dyDescent="0.2">
      <c r="A11">
        <f t="shared" si="1"/>
        <v>8</v>
      </c>
      <c r="B11">
        <f>'T20 Base'!E9</f>
        <v>0</v>
      </c>
      <c r="R11" s="15">
        <f t="shared" si="0"/>
        <v>0</v>
      </c>
    </row>
    <row r="12" spans="1:18" s="6" customFormat="1" ht="15" hidden="1" outlineLevel="1" x14ac:dyDescent="0.2">
      <c r="A12">
        <f t="shared" si="1"/>
        <v>9</v>
      </c>
      <c r="B12">
        <f>'T20 Base'!E10</f>
        <v>0</v>
      </c>
      <c r="R12" s="15">
        <f t="shared" si="0"/>
        <v>0</v>
      </c>
    </row>
    <row r="13" spans="1:18" s="6" customFormat="1" ht="15" hidden="1" outlineLevel="1" x14ac:dyDescent="0.2">
      <c r="A13">
        <f t="shared" si="1"/>
        <v>10</v>
      </c>
      <c r="B13">
        <f>'T20 Base'!E11</f>
        <v>0</v>
      </c>
      <c r="R13" s="15">
        <f t="shared" si="0"/>
        <v>0</v>
      </c>
    </row>
    <row r="14" spans="1:18" s="6" customFormat="1" ht="15" hidden="1" outlineLevel="1" x14ac:dyDescent="0.2">
      <c r="A14">
        <f t="shared" si="1"/>
        <v>11</v>
      </c>
      <c r="B14">
        <f>'T20 Base'!E12</f>
        <v>0</v>
      </c>
      <c r="R14" s="15">
        <f t="shared" si="0"/>
        <v>0</v>
      </c>
    </row>
    <row r="15" spans="1:18" s="6" customFormat="1" ht="15" hidden="1" outlineLevel="1" x14ac:dyDescent="0.2">
      <c r="A15">
        <f t="shared" si="1"/>
        <v>12</v>
      </c>
      <c r="B15">
        <f>'T20 Base'!E13</f>
        <v>0</v>
      </c>
      <c r="R15" s="15">
        <f t="shared" si="0"/>
        <v>0</v>
      </c>
    </row>
    <row r="16" spans="1:18" s="6" customFormat="1" ht="15" hidden="1" outlineLevel="1" x14ac:dyDescent="0.2">
      <c r="A16">
        <f t="shared" si="1"/>
        <v>13</v>
      </c>
      <c r="B16">
        <f>'T20 Base'!E14</f>
        <v>0</v>
      </c>
      <c r="R16" s="15">
        <f t="shared" si="0"/>
        <v>0</v>
      </c>
    </row>
    <row r="17" spans="1:19" s="6" customFormat="1" ht="15" hidden="1" outlineLevel="1" x14ac:dyDescent="0.2">
      <c r="A17">
        <f t="shared" si="1"/>
        <v>14</v>
      </c>
      <c r="B17">
        <f>'T20 Base'!E15</f>
        <v>0</v>
      </c>
      <c r="R17" s="15">
        <f t="shared" si="0"/>
        <v>0</v>
      </c>
    </row>
    <row r="18" spans="1:19" s="6" customFormat="1" ht="15" hidden="1" outlineLevel="1" x14ac:dyDescent="0.2">
      <c r="A18">
        <f t="shared" si="1"/>
        <v>15</v>
      </c>
      <c r="B18">
        <f>'T20 Base'!E16</f>
        <v>0</v>
      </c>
      <c r="R18" s="15">
        <f t="shared" si="0"/>
        <v>0</v>
      </c>
    </row>
    <row r="19" spans="1:19" s="6" customFormat="1" ht="15" hidden="1" outlineLevel="1" x14ac:dyDescent="0.2">
      <c r="A19">
        <f t="shared" si="1"/>
        <v>16</v>
      </c>
      <c r="B19">
        <f>'T20 Base'!E17</f>
        <v>0</v>
      </c>
      <c r="R19" s="15">
        <f t="shared" si="0"/>
        <v>0</v>
      </c>
    </row>
    <row r="20" spans="1:19" s="6" customFormat="1" ht="15" hidden="1" outlineLevel="1" x14ac:dyDescent="0.2">
      <c r="A20">
        <f t="shared" si="1"/>
        <v>17</v>
      </c>
      <c r="B20">
        <f>'T20 Base'!E18</f>
        <v>0</v>
      </c>
      <c r="R20" s="15">
        <f t="shared" si="0"/>
        <v>0</v>
      </c>
    </row>
    <row r="21" spans="1:19" s="6" customFormat="1" ht="15" collapsed="1" x14ac:dyDescent="0.2">
      <c r="A21">
        <f t="shared" si="1"/>
        <v>18</v>
      </c>
      <c r="B21">
        <f>'T20 Base'!E19</f>
        <v>506.27272310580736</v>
      </c>
      <c r="C21" s="6">
        <v>548.99126555472787</v>
      </c>
      <c r="D21" s="6">
        <v>485.68315330991595</v>
      </c>
      <c r="E21" s="6">
        <v>452.77073356245046</v>
      </c>
      <c r="F21" s="6">
        <v>467.05213684675306</v>
      </c>
      <c r="G21" s="6">
        <v>533.99007958826974</v>
      </c>
      <c r="H21" s="6">
        <v>510.81446587825087</v>
      </c>
      <c r="I21" s="6">
        <v>521.74654021498316</v>
      </c>
      <c r="J21" s="6">
        <v>433.87532502925444</v>
      </c>
      <c r="K21" s="6">
        <v>447.78899642948903</v>
      </c>
      <c r="L21" s="6">
        <v>417.18002351393733</v>
      </c>
      <c r="M21" s="6">
        <v>496.97107816483219</v>
      </c>
      <c r="N21" s="6">
        <v>507.65413229289953</v>
      </c>
      <c r="O21" s="6">
        <v>486.05282123940572</v>
      </c>
      <c r="P21" s="6">
        <v>399.4846999058214</v>
      </c>
      <c r="Q21" s="6">
        <v>473.03262659284502</v>
      </c>
      <c r="R21" s="15">
        <f>SUMPRODUCT($B$2:$Q$2,B21:Q21)</f>
        <v>492.79123455573279</v>
      </c>
      <c r="S21" s="6" t="b">
        <f>R21&lt;B21</f>
        <v>1</v>
      </c>
    </row>
    <row r="22" spans="1:19" s="6" customFormat="1" ht="15" x14ac:dyDescent="0.2">
      <c r="A22">
        <f t="shared" si="1"/>
        <v>19</v>
      </c>
      <c r="B22">
        <f>'T20 Base'!E20</f>
        <v>540.42699367225237</v>
      </c>
      <c r="C22" s="6">
        <v>574.11680665735059</v>
      </c>
      <c r="D22" s="6">
        <v>518.64245974035259</v>
      </c>
      <c r="E22" s="6">
        <v>483.92347424869439</v>
      </c>
      <c r="F22" s="6">
        <v>498.64639618320672</v>
      </c>
      <c r="G22" s="6">
        <v>558.2365183835127</v>
      </c>
      <c r="H22" s="6">
        <v>533.7239327225916</v>
      </c>
      <c r="I22" s="6">
        <v>544.98908922695227</v>
      </c>
      <c r="J22" s="6">
        <v>463.93801107675</v>
      </c>
      <c r="K22" s="6">
        <v>478.27877742825552</v>
      </c>
      <c r="L22" s="6">
        <v>445.99834036974511</v>
      </c>
      <c r="M22" s="6">
        <v>519.0799591566082</v>
      </c>
      <c r="N22" s="6">
        <v>530.08389355247277</v>
      </c>
      <c r="O22" s="6">
        <v>507.24564606028781</v>
      </c>
      <c r="P22" s="6">
        <v>427.29521359737214</v>
      </c>
      <c r="Q22" s="6">
        <v>493.48423722183463</v>
      </c>
      <c r="R22" s="15">
        <f t="shared" si="0"/>
        <v>526.0247855290952</v>
      </c>
      <c r="S22" s="6" t="b">
        <f t="shared" ref="S22:S68" si="2">R22&lt;B22</f>
        <v>1</v>
      </c>
    </row>
    <row r="23" spans="1:19" s="6" customFormat="1" ht="15" x14ac:dyDescent="0.2">
      <c r="A23">
        <f t="shared" si="1"/>
        <v>20</v>
      </c>
      <c r="B23">
        <f>'T20 Base'!E21</f>
        <v>575.50925136785963</v>
      </c>
      <c r="C23" s="6">
        <v>600.21005437262613</v>
      </c>
      <c r="D23" s="6">
        <v>552.49878184702447</v>
      </c>
      <c r="E23" s="6">
        <v>515.95804224626215</v>
      </c>
      <c r="F23" s="6">
        <v>531.10143035546071</v>
      </c>
      <c r="G23" s="6">
        <v>583.41770293503589</v>
      </c>
      <c r="H23" s="6">
        <v>557.53867837048767</v>
      </c>
      <c r="I23" s="6">
        <v>569.12777441932826</v>
      </c>
      <c r="J23" s="6">
        <v>494.85303015351263</v>
      </c>
      <c r="K23" s="6">
        <v>509.59955061059401</v>
      </c>
      <c r="L23" s="6">
        <v>475.63368519517138</v>
      </c>
      <c r="M23" s="6">
        <v>542.06220811963931</v>
      </c>
      <c r="N23" s="6">
        <v>553.37875356749066</v>
      </c>
      <c r="O23" s="6">
        <v>529.27634782195696</v>
      </c>
      <c r="P23" s="6">
        <v>455.89474459393261</v>
      </c>
      <c r="Q23" s="6">
        <v>514.74473811203734</v>
      </c>
      <c r="R23" s="15">
        <f t="shared" si="0"/>
        <v>560.16649588539815</v>
      </c>
      <c r="S23" s="6" t="b">
        <f t="shared" si="2"/>
        <v>1</v>
      </c>
    </row>
    <row r="24" spans="1:19" s="6" customFormat="1" ht="15" x14ac:dyDescent="0.2">
      <c r="A24">
        <f t="shared" si="1"/>
        <v>21</v>
      </c>
      <c r="B24">
        <f>'T20 Base'!E22</f>
        <v>612.05210577295793</v>
      </c>
      <c r="C24" s="6">
        <v>627.6402820965352</v>
      </c>
      <c r="D24" s="6">
        <v>587.76548265604822</v>
      </c>
      <c r="E24" s="6">
        <v>549.73991608735957</v>
      </c>
      <c r="F24" s="6">
        <v>564.90937341445544</v>
      </c>
      <c r="G24" s="6">
        <v>609.88955160924752</v>
      </c>
      <c r="H24" s="6">
        <v>582.87209868642583</v>
      </c>
      <c r="I24" s="6">
        <v>594.50414996720485</v>
      </c>
      <c r="J24" s="6">
        <v>527.45505895518386</v>
      </c>
      <c r="K24" s="6">
        <v>542.22665341847051</v>
      </c>
      <c r="L24" s="6">
        <v>506.8870554783482</v>
      </c>
      <c r="M24" s="6">
        <v>566.51043244879338</v>
      </c>
      <c r="N24" s="6">
        <v>577.86839411928486</v>
      </c>
      <c r="O24" s="6">
        <v>552.71275775554409</v>
      </c>
      <c r="P24" s="6">
        <v>486.05640568919483</v>
      </c>
      <c r="Q24" s="6">
        <v>537.36213611961011</v>
      </c>
      <c r="R24" s="15">
        <f t="shared" si="0"/>
        <v>595.75869196089934</v>
      </c>
      <c r="S24" s="6" t="b">
        <f t="shared" si="2"/>
        <v>1</v>
      </c>
    </row>
    <row r="25" spans="1:19" s="6" customFormat="1" ht="15" x14ac:dyDescent="0.2">
      <c r="A25">
        <f t="shared" si="1"/>
        <v>22</v>
      </c>
      <c r="B25">
        <f>'T20 Base'!E23</f>
        <v>650.40081501521115</v>
      </c>
      <c r="C25" s="6">
        <v>656.68600370024978</v>
      </c>
      <c r="D25" s="6">
        <v>624.77611176272433</v>
      </c>
      <c r="E25" s="6">
        <v>585.2593101252337</v>
      </c>
      <c r="F25" s="6">
        <v>600.39035552055941</v>
      </c>
      <c r="G25" s="6">
        <v>637.9210291014748</v>
      </c>
      <c r="H25" s="6">
        <v>609.74322845441554</v>
      </c>
      <c r="I25" s="6">
        <v>621.37624628656101</v>
      </c>
      <c r="J25" s="6">
        <v>561.73486835244171</v>
      </c>
      <c r="K25" s="6">
        <v>576.46933293266989</v>
      </c>
      <c r="L25" s="6">
        <v>539.74983466543779</v>
      </c>
      <c r="M25" s="6">
        <v>592.44311695800718</v>
      </c>
      <c r="N25" s="6">
        <v>603.80198480646311</v>
      </c>
      <c r="O25" s="6">
        <v>577.57271877300309</v>
      </c>
      <c r="P25" s="6">
        <v>517.77206516806211</v>
      </c>
      <c r="Q25" s="6">
        <v>561.35374923777454</v>
      </c>
      <c r="R25" s="15">
        <f t="shared" si="0"/>
        <v>633.1168323659391</v>
      </c>
      <c r="S25" s="6" t="b">
        <f t="shared" si="2"/>
        <v>1</v>
      </c>
    </row>
    <row r="26" spans="1:19" s="6" customFormat="1" ht="15" x14ac:dyDescent="0.2">
      <c r="A26">
        <f t="shared" si="1"/>
        <v>23</v>
      </c>
      <c r="B26">
        <f>'T20 Base'!E24</f>
        <v>691.08733051093384</v>
      </c>
      <c r="C26" s="6">
        <v>687.71714577466105</v>
      </c>
      <c r="D26" s="6">
        <v>664.04403161848711</v>
      </c>
      <c r="E26" s="6">
        <v>622.99278882602755</v>
      </c>
      <c r="F26" s="6">
        <v>638.03649195456774</v>
      </c>
      <c r="G26" s="6">
        <v>667.86915079317203</v>
      </c>
      <c r="H26" s="6">
        <v>638.48404968412149</v>
      </c>
      <c r="I26" s="6">
        <v>650.08631981668555</v>
      </c>
      <c r="J26" s="6">
        <v>598.15236824506599</v>
      </c>
      <c r="K26" s="6">
        <v>612.80250545471051</v>
      </c>
      <c r="L26" s="6">
        <v>574.66289656819481</v>
      </c>
      <c r="M26" s="6">
        <v>620.18065504417757</v>
      </c>
      <c r="N26" s="6">
        <v>631.50983407589467</v>
      </c>
      <c r="O26" s="6">
        <v>604.16337737458809</v>
      </c>
      <c r="P26" s="6">
        <v>551.46718778157549</v>
      </c>
      <c r="Q26" s="6">
        <v>587.0160001490018</v>
      </c>
      <c r="R26" s="15">
        <f t="shared" si="0"/>
        <v>672.75781009449281</v>
      </c>
      <c r="S26" s="6" t="b">
        <f t="shared" si="2"/>
        <v>1</v>
      </c>
    </row>
    <row r="27" spans="1:19" s="6" customFormat="1" ht="15" x14ac:dyDescent="0.2">
      <c r="A27">
        <f t="shared" si="1"/>
        <v>24</v>
      </c>
      <c r="B27">
        <f>'T20 Base'!E25</f>
        <v>734.87080936450116</v>
      </c>
      <c r="C27" s="6">
        <v>721.29630479522245</v>
      </c>
      <c r="D27" s="6">
        <v>706.30212509061118</v>
      </c>
      <c r="E27" s="6">
        <v>663.63793184197038</v>
      </c>
      <c r="F27" s="6">
        <v>678.55060414811953</v>
      </c>
      <c r="G27" s="6">
        <v>700.27700293926432</v>
      </c>
      <c r="H27" s="6">
        <v>669.61193614437536</v>
      </c>
      <c r="I27" s="6">
        <v>681.15514480561762</v>
      </c>
      <c r="J27" s="6">
        <v>637.38097164602527</v>
      </c>
      <c r="K27" s="6">
        <v>651.90464747344845</v>
      </c>
      <c r="L27" s="6">
        <v>612.27200639013176</v>
      </c>
      <c r="M27" s="6">
        <v>650.22246487454629</v>
      </c>
      <c r="N27" s="6">
        <v>661.49459798785995</v>
      </c>
      <c r="O27" s="6">
        <v>632.96357815830584</v>
      </c>
      <c r="P27" s="6">
        <v>587.76514998960101</v>
      </c>
      <c r="Q27" s="6">
        <v>614.811099773602</v>
      </c>
      <c r="R27" s="15">
        <f t="shared" si="0"/>
        <v>715.42082526875288</v>
      </c>
      <c r="S27" s="6" t="b">
        <f t="shared" si="2"/>
        <v>1</v>
      </c>
    </row>
    <row r="28" spans="1:19" s="6" customFormat="1" ht="15" x14ac:dyDescent="0.2">
      <c r="A28">
        <f t="shared" si="1"/>
        <v>25</v>
      </c>
      <c r="B28">
        <f>'T20 Base'!E26</f>
        <v>783.17268876976493</v>
      </c>
      <c r="C28" s="6">
        <v>758.42519454433852</v>
      </c>
      <c r="D28" s="6">
        <v>752.9220350999376</v>
      </c>
      <c r="E28" s="6">
        <v>708.48451609111032</v>
      </c>
      <c r="F28" s="6">
        <v>723.24743468059921</v>
      </c>
      <c r="G28" s="6">
        <v>736.11122986687519</v>
      </c>
      <c r="H28" s="6">
        <v>704.03695132826272</v>
      </c>
      <c r="I28" s="6">
        <v>715.50925879287161</v>
      </c>
      <c r="J28" s="6">
        <v>680.66528265064983</v>
      </c>
      <c r="K28" s="6">
        <v>695.04444789486365</v>
      </c>
      <c r="L28" s="6">
        <v>653.77014796580647</v>
      </c>
      <c r="M28" s="6">
        <v>683.44674978703176</v>
      </c>
      <c r="N28" s="6">
        <v>694.65054493564446</v>
      </c>
      <c r="O28" s="6">
        <v>664.81520893616505</v>
      </c>
      <c r="P28" s="6">
        <v>627.81715491782711</v>
      </c>
      <c r="Q28" s="6">
        <v>645.55148146953422</v>
      </c>
      <c r="R28" s="15">
        <f t="shared" si="0"/>
        <v>762.48817116562452</v>
      </c>
      <c r="S28" s="6" t="b">
        <f t="shared" si="2"/>
        <v>1</v>
      </c>
    </row>
    <row r="29" spans="1:19" s="6" customFormat="1" ht="15" x14ac:dyDescent="0.2">
      <c r="A29">
        <f t="shared" si="1"/>
        <v>26</v>
      </c>
      <c r="B29">
        <f>'T20 Base'!E27</f>
        <v>836.48930754722778</v>
      </c>
      <c r="C29" s="6">
        <v>799.50426483302681</v>
      </c>
      <c r="D29" s="6">
        <v>804.38300747425774</v>
      </c>
      <c r="E29" s="6">
        <v>757.99256105960922</v>
      </c>
      <c r="F29" s="6">
        <v>772.58667230856713</v>
      </c>
      <c r="G29" s="6">
        <v>775.75848351805564</v>
      </c>
      <c r="H29" s="6">
        <v>742.13001081976267</v>
      </c>
      <c r="I29" s="6">
        <v>753.51957737309021</v>
      </c>
      <c r="J29" s="6">
        <v>728.44945268029778</v>
      </c>
      <c r="K29" s="6">
        <v>742.66574488765775</v>
      </c>
      <c r="L29" s="6">
        <v>699.58331937995229</v>
      </c>
      <c r="M29" s="6">
        <v>720.21163069372699</v>
      </c>
      <c r="N29" s="6">
        <v>731.33556661826435</v>
      </c>
      <c r="O29" s="6">
        <v>700.06167922254542</v>
      </c>
      <c r="P29" s="6">
        <v>672.03448967254235</v>
      </c>
      <c r="Q29" s="6">
        <v>679.56866898076669</v>
      </c>
      <c r="R29" s="15">
        <f t="shared" si="0"/>
        <v>814.44370137415831</v>
      </c>
      <c r="S29" s="6" t="b">
        <f t="shared" si="2"/>
        <v>1</v>
      </c>
    </row>
    <row r="30" spans="1:19" s="6" customFormat="1" ht="15" x14ac:dyDescent="0.2">
      <c r="A30">
        <f t="shared" si="1"/>
        <v>27</v>
      </c>
      <c r="B30">
        <f>'T20 Base'!E28</f>
        <v>894.78162990885244</v>
      </c>
      <c r="C30" s="6">
        <v>844.57209753612085</v>
      </c>
      <c r="D30" s="6">
        <v>860.64783577239223</v>
      </c>
      <c r="E30" s="6">
        <v>812.13951562272018</v>
      </c>
      <c r="F30" s="6">
        <v>826.5331479429401</v>
      </c>
      <c r="G30" s="6">
        <v>819.25623397608967</v>
      </c>
      <c r="H30" s="6">
        <v>783.93577699732259</v>
      </c>
      <c r="I30" s="6">
        <v>795.22223470043537</v>
      </c>
      <c r="J30" s="6">
        <v>780.71210223313381</v>
      </c>
      <c r="K30" s="6">
        <v>794.7349969323335</v>
      </c>
      <c r="L30" s="6">
        <v>749.69143516953466</v>
      </c>
      <c r="M30" s="6">
        <v>760.56040086032885</v>
      </c>
      <c r="N30" s="6">
        <v>771.58487340158104</v>
      </c>
      <c r="O30" s="6">
        <v>738.74469858249904</v>
      </c>
      <c r="P30" s="6">
        <v>720.39809930806973</v>
      </c>
      <c r="Q30" s="6">
        <v>716.90309552641872</v>
      </c>
      <c r="R30" s="15">
        <f t="shared" si="0"/>
        <v>871.25105363712578</v>
      </c>
      <c r="S30" s="6" t="b">
        <f t="shared" si="2"/>
        <v>1</v>
      </c>
    </row>
    <row r="31" spans="1:19" s="6" customFormat="1" ht="15" x14ac:dyDescent="0.2">
      <c r="A31">
        <f t="shared" si="1"/>
        <v>28</v>
      </c>
      <c r="B31">
        <f>'T20 Base'!E29</f>
        <v>960.24654134617322</v>
      </c>
      <c r="C31" s="6">
        <v>895.22486467791055</v>
      </c>
      <c r="D31" s="6">
        <v>923.8366521794261</v>
      </c>
      <c r="E31" s="6">
        <v>872.92558227851578</v>
      </c>
      <c r="F31" s="6">
        <v>887.11926791571932</v>
      </c>
      <c r="G31" s="6">
        <v>868.14493594814746</v>
      </c>
      <c r="H31" s="6">
        <v>830.90896202869817</v>
      </c>
      <c r="I31" s="6">
        <v>842.09400730294328</v>
      </c>
      <c r="J31" s="6">
        <v>839.38354877557663</v>
      </c>
      <c r="K31" s="6">
        <v>853.21359408202648</v>
      </c>
      <c r="L31" s="6">
        <v>805.94493728404484</v>
      </c>
      <c r="M31" s="6">
        <v>805.8969865188734</v>
      </c>
      <c r="N31" s="6">
        <v>816.82365168231206</v>
      </c>
      <c r="O31" s="6">
        <v>782.21015227537282</v>
      </c>
      <c r="P31" s="6">
        <v>774.69376481777942</v>
      </c>
      <c r="Q31" s="6">
        <v>758.85364661864924</v>
      </c>
      <c r="R31" s="15">
        <f t="shared" si="0"/>
        <v>935.04754643801266</v>
      </c>
      <c r="S31" s="6" t="b">
        <f t="shared" si="2"/>
        <v>1</v>
      </c>
    </row>
    <row r="32" spans="1:19" s="6" customFormat="1" ht="15" x14ac:dyDescent="0.2">
      <c r="A32">
        <f t="shared" si="1"/>
        <v>29</v>
      </c>
      <c r="B32">
        <f>'T20 Base'!E30</f>
        <v>1033.8623499372695</v>
      </c>
      <c r="C32" s="6">
        <v>952.25320769874338</v>
      </c>
      <c r="D32" s="6">
        <v>994.89415479638171</v>
      </c>
      <c r="E32" s="6">
        <v>941.25687824994134</v>
      </c>
      <c r="F32" s="6">
        <v>955.25126106336336</v>
      </c>
      <c r="G32" s="6">
        <v>923.18795438814857</v>
      </c>
      <c r="H32" s="6">
        <v>883.78118015870916</v>
      </c>
      <c r="I32" s="6">
        <v>894.86705259032863</v>
      </c>
      <c r="J32" s="6">
        <v>905.33872112498602</v>
      </c>
      <c r="K32" s="6">
        <v>918.97658724541634</v>
      </c>
      <c r="L32" s="6">
        <v>869.18306223673051</v>
      </c>
      <c r="M32" s="6">
        <v>856.92772657000455</v>
      </c>
      <c r="N32" s="6">
        <v>867.7587725222271</v>
      </c>
      <c r="O32" s="6">
        <v>831.13546451393825</v>
      </c>
      <c r="P32" s="6">
        <v>835.7317995206663</v>
      </c>
      <c r="Q32" s="6">
        <v>806.07432028617586</v>
      </c>
      <c r="R32" s="15">
        <f t="shared" si="0"/>
        <v>1006.7868910296108</v>
      </c>
      <c r="S32" s="6" t="b">
        <f t="shared" si="2"/>
        <v>1</v>
      </c>
    </row>
    <row r="33" spans="1:19" s="6" customFormat="1" ht="15" x14ac:dyDescent="0.2">
      <c r="A33">
        <f t="shared" si="1"/>
        <v>30</v>
      </c>
      <c r="B33">
        <f>'T20 Base'!E31</f>
        <v>1116.2597615115947</v>
      </c>
      <c r="C33" s="6">
        <v>1016.1870176124187</v>
      </c>
      <c r="D33" s="6">
        <v>1074.4293424624188</v>
      </c>
      <c r="E33" s="6">
        <v>1017.7178348611935</v>
      </c>
      <c r="F33" s="6">
        <v>1031.5132855497613</v>
      </c>
      <c r="G33" s="6">
        <v>984.89689636335731</v>
      </c>
      <c r="H33" s="6">
        <v>943.04308198613194</v>
      </c>
      <c r="I33" s="6">
        <v>954.03205441430828</v>
      </c>
      <c r="J33" s="6">
        <v>979.14189253725226</v>
      </c>
      <c r="K33" s="6">
        <v>992.58795727535573</v>
      </c>
      <c r="L33" s="6">
        <v>939.94702212538425</v>
      </c>
      <c r="M33" s="6">
        <v>914.12631279544939</v>
      </c>
      <c r="N33" s="6">
        <v>924.8639700403503</v>
      </c>
      <c r="O33" s="6">
        <v>885.97492473222542</v>
      </c>
      <c r="P33" s="6">
        <v>904.03472724063113</v>
      </c>
      <c r="Q33" s="6">
        <v>859.00368863719541</v>
      </c>
      <c r="R33" s="15">
        <f t="shared" si="0"/>
        <v>1087.0840947495744</v>
      </c>
      <c r="S33" s="6" t="b">
        <f t="shared" si="2"/>
        <v>1</v>
      </c>
    </row>
    <row r="34" spans="1:19" s="6" customFormat="1" ht="15" x14ac:dyDescent="0.2">
      <c r="A34">
        <f t="shared" si="1"/>
        <v>31</v>
      </c>
      <c r="B34">
        <f>'T20 Base'!E32</f>
        <v>1208.1241920185566</v>
      </c>
      <c r="C34" s="6">
        <v>1087.6204011420195</v>
      </c>
      <c r="D34" s="6">
        <v>1163.1042927408446</v>
      </c>
      <c r="E34" s="6">
        <v>1103.4226585602637</v>
      </c>
      <c r="F34" s="6">
        <v>1116.5406902921036</v>
      </c>
      <c r="G34" s="6">
        <v>1053.8455071268411</v>
      </c>
      <c r="H34" s="6">
        <v>1009.6412600249179</v>
      </c>
      <c r="I34" s="6">
        <v>1020.1394520288725</v>
      </c>
      <c r="J34" s="6">
        <v>1061.869606513704</v>
      </c>
      <c r="K34" s="6">
        <v>1074.6614523495207</v>
      </c>
      <c r="L34" s="6">
        <v>1019.2701954677647</v>
      </c>
      <c r="M34" s="6">
        <v>978.40700319176699</v>
      </c>
      <c r="N34" s="6">
        <v>988.67078820632196</v>
      </c>
      <c r="O34" s="6">
        <v>947.60576574477102</v>
      </c>
      <c r="P34" s="6">
        <v>980.60090062923712</v>
      </c>
      <c r="Q34" s="6">
        <v>918.48896309136296</v>
      </c>
      <c r="R34" s="15">
        <f t="shared" si="0"/>
        <v>1176.6386673662589</v>
      </c>
      <c r="S34" s="6" t="b">
        <f t="shared" si="2"/>
        <v>1</v>
      </c>
    </row>
    <row r="35" spans="1:19" s="6" customFormat="1" ht="15" x14ac:dyDescent="0.2">
      <c r="A35">
        <f t="shared" si="1"/>
        <v>32</v>
      </c>
      <c r="B35">
        <f>'T20 Base'!E33</f>
        <v>1309.6869833747639</v>
      </c>
      <c r="C35" s="6">
        <v>1166.832773920117</v>
      </c>
      <c r="D35" s="6">
        <v>1261.1430712532431</v>
      </c>
      <c r="E35" s="6">
        <v>1198.2171834973017</v>
      </c>
      <c r="F35" s="6">
        <v>1210.5491503155808</v>
      </c>
      <c r="G35" s="6">
        <v>1130.3039542132092</v>
      </c>
      <c r="H35" s="6">
        <v>1083.525198738469</v>
      </c>
      <c r="I35" s="6">
        <v>1093.4487949969669</v>
      </c>
      <c r="J35" s="6">
        <v>1153.3731960425523</v>
      </c>
      <c r="K35" s="6">
        <v>1165.4059096375113</v>
      </c>
      <c r="L35" s="6">
        <v>1107.010189793805</v>
      </c>
      <c r="M35" s="6">
        <v>1049.7211827573972</v>
      </c>
      <c r="N35" s="6">
        <v>1059.4301472613761</v>
      </c>
      <c r="O35" s="6">
        <v>1015.9815324566647</v>
      </c>
      <c r="P35" s="6">
        <v>1065.2929989849499</v>
      </c>
      <c r="Q35" s="6">
        <v>984.48542783419077</v>
      </c>
      <c r="R35" s="15">
        <f t="shared" si="0"/>
        <v>1275.6534870482985</v>
      </c>
      <c r="S35" s="6" t="b">
        <f t="shared" si="2"/>
        <v>1</v>
      </c>
    </row>
    <row r="36" spans="1:19" s="6" customFormat="1" ht="15" x14ac:dyDescent="0.2">
      <c r="A36">
        <f t="shared" si="1"/>
        <v>33</v>
      </c>
      <c r="B36">
        <f>'T20 Base'!E34</f>
        <v>1422.1267745317157</v>
      </c>
      <c r="C36" s="6">
        <v>1254.8172141733673</v>
      </c>
      <c r="D36" s="6">
        <v>1369.6844532671266</v>
      </c>
      <c r="E36" s="6">
        <v>1303.1971511766333</v>
      </c>
      <c r="F36" s="6">
        <v>1314.6317162192572</v>
      </c>
      <c r="G36" s="6">
        <v>1215.2314416213885</v>
      </c>
      <c r="H36" s="6">
        <v>1165.6175833320203</v>
      </c>
      <c r="I36" s="6">
        <v>1174.8804923826765</v>
      </c>
      <c r="J36" s="6">
        <v>1254.7112416060488</v>
      </c>
      <c r="K36" s="6">
        <v>1265.8773157413414</v>
      </c>
      <c r="L36" s="6">
        <v>1204.1830066607872</v>
      </c>
      <c r="M36" s="6">
        <v>1128.9600015820438</v>
      </c>
      <c r="N36" s="6">
        <v>1138.0309984255066</v>
      </c>
      <c r="O36" s="6">
        <v>1091.9572645586657</v>
      </c>
      <c r="P36" s="6">
        <v>1159.0924827065944</v>
      </c>
      <c r="Q36" s="6">
        <v>1057.8188458990467</v>
      </c>
      <c r="R36" s="15">
        <f t="shared" si="0"/>
        <v>1385.278470854643</v>
      </c>
      <c r="S36" s="6" t="b">
        <f t="shared" si="2"/>
        <v>1</v>
      </c>
    </row>
    <row r="37" spans="1:19" s="6" customFormat="1" ht="15" x14ac:dyDescent="0.2">
      <c r="A37">
        <f t="shared" si="1"/>
        <v>34</v>
      </c>
      <c r="B37">
        <f>'T20 Base'!E35</f>
        <v>1547.190115034703</v>
      </c>
      <c r="C37" s="6">
        <v>1352.9865257539893</v>
      </c>
      <c r="D37" s="6">
        <v>1490.4153159839113</v>
      </c>
      <c r="E37" s="6">
        <v>1419.9918359879223</v>
      </c>
      <c r="F37" s="6">
        <v>1430.4070155364329</v>
      </c>
      <c r="G37" s="6">
        <v>1309.9922974319898</v>
      </c>
      <c r="H37" s="6">
        <v>1257.2360986098615</v>
      </c>
      <c r="I37" s="6">
        <v>1265.743386184236</v>
      </c>
      <c r="J37" s="6">
        <v>1367.4572558366838</v>
      </c>
      <c r="K37" s="6">
        <v>1377.6387412006638</v>
      </c>
      <c r="L37" s="6">
        <v>1312.2983206866247</v>
      </c>
      <c r="M37" s="6">
        <v>1217.3958684369884</v>
      </c>
      <c r="N37" s="6">
        <v>1225.7372067880983</v>
      </c>
      <c r="O37" s="6">
        <v>1176.753552860424</v>
      </c>
      <c r="P37" s="6">
        <v>1263.457269272548</v>
      </c>
      <c r="Q37" s="6">
        <v>1139.6678091121289</v>
      </c>
      <c r="R37" s="15">
        <f t="shared" si="0"/>
        <v>1507.2171961425634</v>
      </c>
      <c r="S37" s="6" t="b">
        <f t="shared" si="2"/>
        <v>1</v>
      </c>
    </row>
    <row r="38" spans="1:19" s="6" customFormat="1" ht="15" x14ac:dyDescent="0.2">
      <c r="A38">
        <f t="shared" si="1"/>
        <v>35</v>
      </c>
      <c r="B38">
        <f>'T20 Base'!E36</f>
        <v>1685.84786300376</v>
      </c>
      <c r="C38" s="6">
        <v>1462.212396172461</v>
      </c>
      <c r="D38" s="6">
        <v>1624.2743530190755</v>
      </c>
      <c r="E38" s="6">
        <v>1549.5221507939975</v>
      </c>
      <c r="F38" s="6">
        <v>1558.7767824351547</v>
      </c>
      <c r="G38" s="6">
        <v>1415.4288969207298</v>
      </c>
      <c r="H38" s="6">
        <v>1359.204290007978</v>
      </c>
      <c r="I38" s="6">
        <v>1366.846242484193</v>
      </c>
      <c r="J38" s="6">
        <v>1492.5014809780205</v>
      </c>
      <c r="K38" s="6">
        <v>1501.5621023653391</v>
      </c>
      <c r="L38" s="6">
        <v>1432.211179495165</v>
      </c>
      <c r="M38" s="6">
        <v>1315.8245359299883</v>
      </c>
      <c r="N38" s="6">
        <v>1323.3302564677954</v>
      </c>
      <c r="O38" s="6">
        <v>1271.1342921169155</v>
      </c>
      <c r="P38" s="6">
        <v>1379.2138167431397</v>
      </c>
      <c r="Q38" s="6">
        <v>1230.7703589498635</v>
      </c>
      <c r="R38" s="15">
        <f t="shared" si="0"/>
        <v>1642.4188307994216</v>
      </c>
      <c r="S38" s="6" t="b">
        <f t="shared" si="2"/>
        <v>1</v>
      </c>
    </row>
    <row r="39" spans="1:19" s="6" customFormat="1" ht="15" x14ac:dyDescent="0.2">
      <c r="A39">
        <f t="shared" si="1"/>
        <v>36</v>
      </c>
      <c r="B39">
        <f>'T20 Base'!E37</f>
        <v>1840.0940167870335</v>
      </c>
      <c r="C39" s="6">
        <v>1584.141281115519</v>
      </c>
      <c r="D39" s="6">
        <v>1773.1881230955782</v>
      </c>
      <c r="E39" s="6">
        <v>1693.6530897161697</v>
      </c>
      <c r="F39" s="6">
        <v>1701.5902952990664</v>
      </c>
      <c r="G39" s="6">
        <v>1533.1316470052652</v>
      </c>
      <c r="H39" s="6">
        <v>1473.0610872911018</v>
      </c>
      <c r="I39" s="6">
        <v>1479.7152727338676</v>
      </c>
      <c r="J39" s="6">
        <v>1631.6456625631133</v>
      </c>
      <c r="K39" s="6">
        <v>1639.4338450111813</v>
      </c>
      <c r="L39" s="6">
        <v>1565.6508655467203</v>
      </c>
      <c r="M39" s="6">
        <v>1425.7324733412484</v>
      </c>
      <c r="N39" s="6">
        <v>1432.2842922582581</v>
      </c>
      <c r="O39" s="6">
        <v>1376.5258273983736</v>
      </c>
      <c r="P39" s="6">
        <v>1508.0326183783484</v>
      </c>
      <c r="Q39" s="6">
        <v>1332.5040839101644</v>
      </c>
      <c r="R39" s="15">
        <f t="shared" si="0"/>
        <v>1792.829242901066</v>
      </c>
      <c r="S39" s="6" t="b">
        <f t="shared" si="2"/>
        <v>1</v>
      </c>
    </row>
    <row r="40" spans="1:19" s="6" customFormat="1" ht="15" x14ac:dyDescent="0.2">
      <c r="A40">
        <f t="shared" si="1"/>
        <v>37</v>
      </c>
      <c r="B40">
        <f>'T20 Base'!E38</f>
        <v>2011.6987687362396</v>
      </c>
      <c r="C40" s="6">
        <v>1720.2955482316679</v>
      </c>
      <c r="D40" s="6">
        <v>1938.8680236885605</v>
      </c>
      <c r="E40" s="6">
        <v>1854.0517547008888</v>
      </c>
      <c r="F40" s="6">
        <v>1860.4915264720744</v>
      </c>
      <c r="G40" s="6">
        <v>1664.5717356199602</v>
      </c>
      <c r="H40" s="6">
        <v>1600.2373480184085</v>
      </c>
      <c r="I40" s="6">
        <v>1605.7629903247398</v>
      </c>
      <c r="J40" s="6">
        <v>1786.5012690581837</v>
      </c>
      <c r="K40" s="6">
        <v>1792.8430675711681</v>
      </c>
      <c r="L40" s="6">
        <v>1714.1650299884018</v>
      </c>
      <c r="M40" s="6">
        <v>1548.5021438603987</v>
      </c>
      <c r="N40" s="6">
        <v>1553.9641908027011</v>
      </c>
      <c r="O40" s="6">
        <v>1494.2553020984144</v>
      </c>
      <c r="P40" s="6">
        <v>1651.4094832815942</v>
      </c>
      <c r="Q40" s="6">
        <v>1446.1512264270782</v>
      </c>
      <c r="R40" s="15">
        <f t="shared" si="0"/>
        <v>1960.1776913258495</v>
      </c>
      <c r="S40" s="6" t="b">
        <f t="shared" si="2"/>
        <v>1</v>
      </c>
    </row>
    <row r="41" spans="1:19" s="6" customFormat="1" ht="15" x14ac:dyDescent="0.2">
      <c r="A41">
        <f t="shared" si="1"/>
        <v>38</v>
      </c>
      <c r="B41">
        <f>'T20 Base'!E39</f>
        <v>2200.6076491082099</v>
      </c>
      <c r="C41" s="6">
        <v>1870.8372667824817</v>
      </c>
      <c r="D41" s="6">
        <v>2121.2644510101186</v>
      </c>
      <c r="E41" s="6">
        <v>2030.7051557158238</v>
      </c>
      <c r="F41" s="6">
        <v>2035.4360774425352</v>
      </c>
      <c r="G41" s="6">
        <v>1809.9075635969039</v>
      </c>
      <c r="H41" s="6">
        <v>1740.9107418330082</v>
      </c>
      <c r="I41" s="6">
        <v>1745.1434232431113</v>
      </c>
      <c r="J41" s="6">
        <v>1957.0583145083151</v>
      </c>
      <c r="K41" s="6">
        <v>1961.749671222899</v>
      </c>
      <c r="L41" s="6">
        <v>1877.7468170557793</v>
      </c>
      <c r="M41" s="6">
        <v>1684.3068310203239</v>
      </c>
      <c r="N41" s="6">
        <v>1688.520304956731</v>
      </c>
      <c r="O41" s="6">
        <v>1624.4906870335828</v>
      </c>
      <c r="P41" s="6">
        <v>1809.3399802764673</v>
      </c>
      <c r="Q41" s="6">
        <v>1571.8753416445963</v>
      </c>
      <c r="R41" s="15">
        <f t="shared" si="0"/>
        <v>2144.4166999473869</v>
      </c>
      <c r="S41" s="6" t="b">
        <f t="shared" si="2"/>
        <v>1</v>
      </c>
    </row>
    <row r="42" spans="1:19" s="6" customFormat="1" ht="15" x14ac:dyDescent="0.2">
      <c r="A42">
        <f t="shared" si="1"/>
        <v>39</v>
      </c>
      <c r="B42">
        <f>'T20 Base'!E40</f>
        <v>2407.6878095563989</v>
      </c>
      <c r="C42" s="6">
        <v>2036.6202141662939</v>
      </c>
      <c r="D42" s="6">
        <v>2321.2177461855154</v>
      </c>
      <c r="E42" s="6">
        <v>2224.4498052351792</v>
      </c>
      <c r="F42" s="6">
        <v>2227.2333261137123</v>
      </c>
      <c r="G42" s="6">
        <v>1969.9654625501707</v>
      </c>
      <c r="H42" s="6">
        <v>1895.8972263506912</v>
      </c>
      <c r="I42" s="6">
        <v>1898.6513161030707</v>
      </c>
      <c r="J42" s="6">
        <v>2144.1269683593209</v>
      </c>
      <c r="K42" s="6">
        <v>2146.9376165825802</v>
      </c>
      <c r="L42" s="6">
        <v>2057.1762044180255</v>
      </c>
      <c r="M42" s="6">
        <v>1833.9359690341103</v>
      </c>
      <c r="N42" s="6">
        <v>1836.721649879184</v>
      </c>
      <c r="O42" s="6">
        <v>1767.9909643309036</v>
      </c>
      <c r="P42" s="6">
        <v>1982.5792623130005</v>
      </c>
      <c r="Q42" s="6">
        <v>1710.4106253360997</v>
      </c>
      <c r="R42" s="15">
        <f t="shared" si="0"/>
        <v>2346.3965450947067</v>
      </c>
      <c r="S42" s="6" t="b">
        <f t="shared" si="2"/>
        <v>1</v>
      </c>
    </row>
    <row r="43" spans="1:19" s="6" customFormat="1" ht="15" x14ac:dyDescent="0.2">
      <c r="A43">
        <f t="shared" si="1"/>
        <v>40</v>
      </c>
      <c r="B43">
        <f>'T20 Base'!E41</f>
        <v>2635.1047209914991</v>
      </c>
      <c r="C43" s="6">
        <v>2219.4880662105761</v>
      </c>
      <c r="D43" s="6">
        <v>2540.8218188233559</v>
      </c>
      <c r="E43" s="6">
        <v>2437.318905535436</v>
      </c>
      <c r="F43" s="6">
        <v>2437.8951156032012</v>
      </c>
      <c r="G43" s="6">
        <v>2146.5275622116374</v>
      </c>
      <c r="H43" s="6">
        <v>2066.9259541947354</v>
      </c>
      <c r="I43" s="6">
        <v>2067.9981940660355</v>
      </c>
      <c r="J43" s="6">
        <v>2349.6728409082598</v>
      </c>
      <c r="K43" s="6">
        <v>2350.3519079073026</v>
      </c>
      <c r="L43" s="6">
        <v>2254.341148808559</v>
      </c>
      <c r="M43" s="6">
        <v>1999.0607245609945</v>
      </c>
      <c r="N43" s="6">
        <v>2000.2224023206786</v>
      </c>
      <c r="O43" s="6">
        <v>1926.3608089016154</v>
      </c>
      <c r="P43" s="6">
        <v>2172.9523742161068</v>
      </c>
      <c r="Q43" s="6">
        <v>1863.3077595220577</v>
      </c>
      <c r="R43" s="15">
        <f t="shared" si="0"/>
        <v>2568.2322684473193</v>
      </c>
      <c r="S43" s="6" t="b">
        <f t="shared" si="2"/>
        <v>1</v>
      </c>
    </row>
    <row r="44" spans="1:19" s="6" customFormat="1" ht="15" x14ac:dyDescent="0.2">
      <c r="A44">
        <f t="shared" si="1"/>
        <v>41</v>
      </c>
      <c r="B44">
        <f>'T20 Base'!E42</f>
        <v>2886.9367066924547</v>
      </c>
      <c r="C44" s="6">
        <v>2422.8494834598123</v>
      </c>
      <c r="D44" s="6">
        <v>2784.0205482025344</v>
      </c>
      <c r="E44" s="6">
        <v>2674.5451469881364</v>
      </c>
      <c r="F44" s="6">
        <v>2671.210947327379</v>
      </c>
      <c r="G44" s="6">
        <v>2342.8888324295344</v>
      </c>
      <c r="H44" s="6">
        <v>2258.3906586751673</v>
      </c>
      <c r="I44" s="6">
        <v>2256.3486010113911</v>
      </c>
      <c r="J44" s="6">
        <v>2578.7574148635827</v>
      </c>
      <c r="K44" s="6">
        <v>2575.656440262333</v>
      </c>
      <c r="L44" s="6">
        <v>2474.1063540075552</v>
      </c>
      <c r="M44" s="6">
        <v>2183.9287419893894</v>
      </c>
      <c r="N44" s="6">
        <v>2182.0811564154706</v>
      </c>
      <c r="O44" s="6">
        <v>2103.6802220819754</v>
      </c>
      <c r="P44" s="6">
        <v>2385.1638818793404</v>
      </c>
      <c r="Q44" s="6">
        <v>2034.5105359109912</v>
      </c>
      <c r="R44" s="15">
        <f t="shared" si="0"/>
        <v>2813.9974202932931</v>
      </c>
      <c r="S44" s="6" t="b">
        <f t="shared" si="2"/>
        <v>1</v>
      </c>
    </row>
    <row r="45" spans="1:19" s="6" customFormat="1" ht="15" x14ac:dyDescent="0.2">
      <c r="A45">
        <f t="shared" si="1"/>
        <v>42</v>
      </c>
      <c r="B45">
        <f>'T20 Base'!E43</f>
        <v>3164.4518320827269</v>
      </c>
      <c r="C45" s="6">
        <v>2647.9540443591491</v>
      </c>
      <c r="D45" s="6">
        <v>3052.0443032095782</v>
      </c>
      <c r="E45" s="6">
        <v>2936.1610685168516</v>
      </c>
      <c r="F45" s="6">
        <v>2928.3674308203299</v>
      </c>
      <c r="G45" s="6">
        <v>2560.2598448906319</v>
      </c>
      <c r="H45" s="6">
        <v>2470.4779196060699</v>
      </c>
      <c r="I45" s="6">
        <v>2464.8681041319883</v>
      </c>
      <c r="J45" s="6">
        <v>2831.4145157410685</v>
      </c>
      <c r="K45" s="6">
        <v>2824.0023618900136</v>
      </c>
      <c r="L45" s="6">
        <v>2716.5069376830697</v>
      </c>
      <c r="M45" s="6">
        <v>2388.7221952597033</v>
      </c>
      <c r="N45" s="6">
        <v>2383.4267359925598</v>
      </c>
      <c r="O45" s="6">
        <v>2300.1261491189885</v>
      </c>
      <c r="P45" s="6">
        <v>2619.2497862375235</v>
      </c>
      <c r="Q45" s="6">
        <v>2224.191526607352</v>
      </c>
      <c r="R45" s="15">
        <f t="shared" si="0"/>
        <v>3084.8593895357794</v>
      </c>
      <c r="S45" s="6" t="b">
        <f t="shared" si="2"/>
        <v>1</v>
      </c>
    </row>
    <row r="46" spans="1:19" s="6" customFormat="1" ht="15" x14ac:dyDescent="0.2">
      <c r="A46">
        <f t="shared" si="1"/>
        <v>43</v>
      </c>
      <c r="B46">
        <f>'T20 Base'!E44</f>
        <v>3468.5261366315258</v>
      </c>
      <c r="C46" s="6">
        <v>2895.6457654001297</v>
      </c>
      <c r="D46" s="6">
        <v>3345.74081671151</v>
      </c>
      <c r="E46" s="6">
        <v>3222.963386752961</v>
      </c>
      <c r="F46" s="6">
        <v>3210.1797665741942</v>
      </c>
      <c r="G46" s="6">
        <v>2799.4573253441408</v>
      </c>
      <c r="H46" s="6">
        <v>2703.9615458801641</v>
      </c>
      <c r="I46" s="6">
        <v>2694.3420420661823</v>
      </c>
      <c r="J46" s="6">
        <v>3108.4150907997755</v>
      </c>
      <c r="K46" s="6">
        <v>3096.1779744620158</v>
      </c>
      <c r="L46" s="6">
        <v>2982.2842114530836</v>
      </c>
      <c r="M46" s="6">
        <v>2614.1898232766212</v>
      </c>
      <c r="N46" s="6">
        <v>2605.0189204320704</v>
      </c>
      <c r="O46" s="6">
        <v>2516.4185003404491</v>
      </c>
      <c r="P46" s="6">
        <v>2875.9272658157738</v>
      </c>
      <c r="Q46" s="6">
        <v>2433.0471698154338</v>
      </c>
      <c r="R46" s="15">
        <f t="shared" si="0"/>
        <v>3381.6732811117372</v>
      </c>
      <c r="S46" s="6" t="b">
        <f t="shared" si="2"/>
        <v>1</v>
      </c>
    </row>
    <row r="47" spans="1:19" s="6" customFormat="1" ht="15" x14ac:dyDescent="0.2">
      <c r="A47">
        <f t="shared" si="1"/>
        <v>44</v>
      </c>
      <c r="B47">
        <f>'T20 Base'!E45</f>
        <v>3801.3567454180434</v>
      </c>
      <c r="C47" s="6">
        <v>3167.9420265867407</v>
      </c>
      <c r="D47" s="6">
        <v>3667.2388837118724</v>
      </c>
      <c r="E47" s="6">
        <v>3537.0592405981506</v>
      </c>
      <c r="F47" s="6">
        <v>3518.6979096170803</v>
      </c>
      <c r="G47" s="6">
        <v>3062.4343204392985</v>
      </c>
      <c r="H47" s="6">
        <v>2960.7694063731929</v>
      </c>
      <c r="I47" s="6">
        <v>2946.6492386920031</v>
      </c>
      <c r="J47" s="6">
        <v>3411.8000881395969</v>
      </c>
      <c r="K47" s="6">
        <v>3394.1692016050283</v>
      </c>
      <c r="L47" s="6">
        <v>3273.4028069856909</v>
      </c>
      <c r="M47" s="6">
        <v>2862.1975029591454</v>
      </c>
      <c r="N47" s="6">
        <v>2848.6761599740225</v>
      </c>
      <c r="O47" s="6">
        <v>2754.3518169291947</v>
      </c>
      <c r="P47" s="6">
        <v>3157.0986702355613</v>
      </c>
      <c r="Q47" s="6">
        <v>2662.8138967504419</v>
      </c>
      <c r="R47" s="15">
        <f t="shared" si="0"/>
        <v>3706.5913250346157</v>
      </c>
      <c r="S47" s="6" t="b">
        <f t="shared" si="2"/>
        <v>1</v>
      </c>
    </row>
    <row r="48" spans="1:19" s="6" customFormat="1" ht="15" x14ac:dyDescent="0.2">
      <c r="A48">
        <f t="shared" si="1"/>
        <v>45</v>
      </c>
      <c r="B48">
        <f>'T20 Base'!E46</f>
        <v>4164.9586027870073</v>
      </c>
      <c r="C48" s="6">
        <v>3466.6946767233303</v>
      </c>
      <c r="D48" s="6">
        <v>4018.4900861943861</v>
      </c>
      <c r="E48" s="6">
        <v>3880.3752478586703</v>
      </c>
      <c r="F48" s="6">
        <v>3855.8003966784649</v>
      </c>
      <c r="G48" s="6">
        <v>3350.9832886647214</v>
      </c>
      <c r="H48" s="6">
        <v>3242.6676155265654</v>
      </c>
      <c r="I48" s="6">
        <v>3223.5140723567583</v>
      </c>
      <c r="J48" s="6">
        <v>3743.4350051492379</v>
      </c>
      <c r="K48" s="6">
        <v>3719.7946828095382</v>
      </c>
      <c r="L48" s="6">
        <v>3591.6578122197147</v>
      </c>
      <c r="M48" s="6">
        <v>3134.4544401501976</v>
      </c>
      <c r="N48" s="6">
        <v>3116.0671154712777</v>
      </c>
      <c r="O48" s="6">
        <v>3015.5698313053158</v>
      </c>
      <c r="P48" s="6">
        <v>3464.5016707482787</v>
      </c>
      <c r="Q48" s="6">
        <v>2915.0821133532731</v>
      </c>
      <c r="R48" s="15">
        <f t="shared" si="0"/>
        <v>4061.5865523498155</v>
      </c>
      <c r="S48" s="6" t="b">
        <f t="shared" si="2"/>
        <v>1</v>
      </c>
    </row>
    <row r="49" spans="1:19" s="6" customFormat="1" ht="15" x14ac:dyDescent="0.2">
      <c r="A49">
        <f t="shared" si="1"/>
        <v>46</v>
      </c>
      <c r="B49">
        <f>'T20 Base'!E47</f>
        <v>4562.613122283964</v>
      </c>
      <c r="C49" s="6">
        <v>3794.8301703616617</v>
      </c>
      <c r="D49" s="6">
        <v>4402.6725938073478</v>
      </c>
      <c r="E49" s="6">
        <v>4256.0422894305811</v>
      </c>
      <c r="F49" s="6">
        <v>4224.5462343331619</v>
      </c>
      <c r="G49" s="6">
        <v>3667.9368837383076</v>
      </c>
      <c r="H49" s="6">
        <v>3552.4424246528788</v>
      </c>
      <c r="I49" s="6">
        <v>3527.6611854046205</v>
      </c>
      <c r="J49" s="6">
        <v>4106.3513330740525</v>
      </c>
      <c r="K49" s="6">
        <v>4076.0164195062007</v>
      </c>
      <c r="L49" s="6">
        <v>3939.9662337618888</v>
      </c>
      <c r="M49" s="6">
        <v>3433.65696678529</v>
      </c>
      <c r="N49" s="6">
        <v>3409.8285350437177</v>
      </c>
      <c r="O49" s="6">
        <v>3302.6653766961263</v>
      </c>
      <c r="P49" s="6">
        <v>3800.9599227614044</v>
      </c>
      <c r="Q49" s="6">
        <v>3192.3604190527171</v>
      </c>
      <c r="R49" s="15">
        <f t="shared" si="0"/>
        <v>4449.8709261933363</v>
      </c>
      <c r="S49" s="6" t="b">
        <f t="shared" si="2"/>
        <v>1</v>
      </c>
    </row>
    <row r="50" spans="1:19" s="6" customFormat="1" ht="15" x14ac:dyDescent="0.2">
      <c r="A50">
        <f t="shared" si="1"/>
        <v>47</v>
      </c>
      <c r="B50">
        <f>'T20 Base'!E48</f>
        <v>4997.5039236515504</v>
      </c>
      <c r="C50" s="6">
        <v>4155.2044741761683</v>
      </c>
      <c r="D50" s="6">
        <v>4822.8698720359225</v>
      </c>
      <c r="E50" s="6">
        <v>4667.0965465971485</v>
      </c>
      <c r="F50" s="6">
        <v>4627.9038050230583</v>
      </c>
      <c r="G50" s="6">
        <v>4016.0600547306099</v>
      </c>
      <c r="H50" s="6">
        <v>3892.8124779250675</v>
      </c>
      <c r="I50" s="6">
        <v>3861.7505559666943</v>
      </c>
      <c r="J50" s="6">
        <v>4503.4887786085201</v>
      </c>
      <c r="K50" s="6">
        <v>4465.7083335339776</v>
      </c>
      <c r="L50" s="6">
        <v>4321.1566718349141</v>
      </c>
      <c r="M50" s="6">
        <v>3762.4362233267348</v>
      </c>
      <c r="N50" s="6">
        <v>3732.5346988164033</v>
      </c>
      <c r="O50" s="6">
        <v>3618.1691077644364</v>
      </c>
      <c r="P50" s="6">
        <v>4169.2114323744372</v>
      </c>
      <c r="Q50" s="6">
        <v>3497.097459077153</v>
      </c>
      <c r="R50" s="15">
        <f t="shared" si="0"/>
        <v>4874.5608087684232</v>
      </c>
      <c r="S50" s="6" t="b">
        <f t="shared" si="2"/>
        <v>1</v>
      </c>
    </row>
    <row r="51" spans="1:19" s="6" customFormat="1" ht="15" x14ac:dyDescent="0.2">
      <c r="A51">
        <f t="shared" si="1"/>
        <v>48</v>
      </c>
      <c r="B51">
        <f>'T20 Base'!E49</f>
        <v>5471.0734944990054</v>
      </c>
      <c r="C51" s="6">
        <v>4549.3574215955241</v>
      </c>
      <c r="D51" s="6">
        <v>5280.4855481679597</v>
      </c>
      <c r="E51" s="6">
        <v>5114.9663017716248</v>
      </c>
      <c r="F51" s="6">
        <v>5067.2311535756526</v>
      </c>
      <c r="G51" s="6">
        <v>4396.847863399892</v>
      </c>
      <c r="H51" s="6">
        <v>4265.280571528926</v>
      </c>
      <c r="I51" s="6">
        <v>4227.225279617528</v>
      </c>
      <c r="J51" s="6">
        <v>4936.2359334497787</v>
      </c>
      <c r="K51" s="6">
        <v>4890.191647131328</v>
      </c>
      <c r="L51" s="6">
        <v>4736.5714566510296</v>
      </c>
      <c r="M51" s="6">
        <v>4122.2505422108425</v>
      </c>
      <c r="N51" s="6">
        <v>4085.586443079852</v>
      </c>
      <c r="O51" s="6">
        <v>3963.4876374566916</v>
      </c>
      <c r="P51" s="6">
        <v>4570.5603877788708</v>
      </c>
      <c r="Q51" s="6">
        <v>3830.6575172959569</v>
      </c>
      <c r="R51" s="15">
        <f t="shared" si="0"/>
        <v>5337.076968707398</v>
      </c>
      <c r="S51" s="6" t="b">
        <f t="shared" si="2"/>
        <v>1</v>
      </c>
    </row>
    <row r="52" spans="1:19" s="6" customFormat="1" ht="15" x14ac:dyDescent="0.2">
      <c r="A52">
        <f t="shared" si="1"/>
        <v>49</v>
      </c>
      <c r="B52">
        <f>'T20 Base'!E50</f>
        <v>5984.7272834834002</v>
      </c>
      <c r="C52" s="6">
        <v>4978.8113771114413</v>
      </c>
      <c r="D52" s="6">
        <v>5776.8887381174636</v>
      </c>
      <c r="E52" s="6">
        <v>5601.0523282750619</v>
      </c>
      <c r="F52" s="6">
        <v>5543.8544771651195</v>
      </c>
      <c r="G52" s="6">
        <v>4811.7794588936222</v>
      </c>
      <c r="H52" s="6">
        <v>4671.338911824776</v>
      </c>
      <c r="I52" s="6">
        <v>4625.5145939035447</v>
      </c>
      <c r="J52" s="6">
        <v>5405.9553404410972</v>
      </c>
      <c r="K52" s="6">
        <v>5350.756462309495</v>
      </c>
      <c r="L52" s="6">
        <v>5187.5284872669608</v>
      </c>
      <c r="M52" s="6">
        <v>4514.5486262479699</v>
      </c>
      <c r="N52" s="6">
        <v>4470.3713173146953</v>
      </c>
      <c r="O52" s="6">
        <v>4340.0192402550238</v>
      </c>
      <c r="P52" s="6">
        <v>5006.2878302124727</v>
      </c>
      <c r="Q52" s="6">
        <v>4194.3976274342322</v>
      </c>
      <c r="R52" s="15">
        <f t="shared" si="0"/>
        <v>5838.8051730455318</v>
      </c>
      <c r="S52" s="6" t="b">
        <f t="shared" si="2"/>
        <v>1</v>
      </c>
    </row>
    <row r="53" spans="1:19" s="6" customFormat="1" ht="15" x14ac:dyDescent="0.2">
      <c r="A53">
        <f t="shared" si="1"/>
        <v>50</v>
      </c>
      <c r="B53">
        <f>'T20 Base'!E51</f>
        <v>6543.3051459521985</v>
      </c>
      <c r="C53" s="6">
        <v>5447.8921143138041</v>
      </c>
      <c r="D53" s="6">
        <v>6316.7703315399713</v>
      </c>
      <c r="E53" s="6">
        <v>6129.9840451713608</v>
      </c>
      <c r="F53" s="6">
        <v>6062.2931293680458</v>
      </c>
      <c r="G53" s="6">
        <v>5265.0455141434077</v>
      </c>
      <c r="H53" s="6">
        <v>5115.1157548732363</v>
      </c>
      <c r="I53" s="6">
        <v>5060.6527665253716</v>
      </c>
      <c r="J53" s="6">
        <v>5917.1320517278946</v>
      </c>
      <c r="K53" s="6">
        <v>5851.7816344879711</v>
      </c>
      <c r="L53" s="6">
        <v>5678.3463227854154</v>
      </c>
      <c r="M53" s="6">
        <v>4943.3280961837172</v>
      </c>
      <c r="N53" s="6">
        <v>4890.7963912141886</v>
      </c>
      <c r="O53" s="6">
        <v>4751.6110495389439</v>
      </c>
      <c r="P53" s="6">
        <v>5480.5762496987472</v>
      </c>
      <c r="Q53" s="6">
        <v>4592.041958001344</v>
      </c>
      <c r="R53" s="15">
        <f t="shared" si="0"/>
        <v>6384.4855009129342</v>
      </c>
      <c r="S53" s="6" t="b">
        <f t="shared" si="2"/>
        <v>1</v>
      </c>
    </row>
    <row r="54" spans="1:19" s="6" customFormat="1" ht="15" x14ac:dyDescent="0.2">
      <c r="A54">
        <f t="shared" si="1"/>
        <v>51</v>
      </c>
      <c r="B54">
        <f>'T20 Base'!E52</f>
        <v>7151.7420856214912</v>
      </c>
      <c r="C54" s="6">
        <v>5961.1102346229563</v>
      </c>
      <c r="D54" s="6">
        <v>6904.9195962476397</v>
      </c>
      <c r="E54" s="6">
        <v>6709.4651545934748</v>
      </c>
      <c r="F54" s="6">
        <v>6627.1669889973718</v>
      </c>
      <c r="G54" s="6">
        <v>5761.0193833323983</v>
      </c>
      <c r="H54" s="6">
        <v>5603.656897261184</v>
      </c>
      <c r="I54" s="6">
        <v>5536.8548354694449</v>
      </c>
      <c r="J54" s="6">
        <v>6477.2517365835347</v>
      </c>
      <c r="K54" s="6">
        <v>6397.7490263646987</v>
      </c>
      <c r="L54" s="6">
        <v>6216.2569846844444</v>
      </c>
      <c r="M54" s="6">
        <v>5415.4253001554189</v>
      </c>
      <c r="N54" s="6">
        <v>5350.9471819162763</v>
      </c>
      <c r="O54" s="6">
        <v>5204.8565853493947</v>
      </c>
      <c r="P54" s="6">
        <v>6000.4492606979456</v>
      </c>
      <c r="Q54" s="6">
        <v>5029.9849843547991</v>
      </c>
      <c r="R54" s="15">
        <f t="shared" si="0"/>
        <v>6979.1484961074493</v>
      </c>
      <c r="S54" s="6" t="b">
        <f t="shared" si="2"/>
        <v>1</v>
      </c>
    </row>
    <row r="55" spans="1:19" s="6" customFormat="1" ht="15" x14ac:dyDescent="0.2">
      <c r="A55">
        <f t="shared" si="1"/>
        <v>52</v>
      </c>
      <c r="B55">
        <f>'T20 Base'!E53</f>
        <v>7816.707158704251</v>
      </c>
      <c r="C55" s="6">
        <v>6524.4744761335114</v>
      </c>
      <c r="D55" s="6">
        <v>7547.8085790954183</v>
      </c>
      <c r="E55" s="6">
        <v>7343.2740360392363</v>
      </c>
      <c r="F55" s="6">
        <v>7244.720305943787</v>
      </c>
      <c r="G55" s="6">
        <v>6305.5277635118055</v>
      </c>
      <c r="H55" s="6">
        <v>6140.3342303449326</v>
      </c>
      <c r="I55" s="6">
        <v>6059.7373683196502</v>
      </c>
      <c r="J55" s="6">
        <v>7089.9727345695546</v>
      </c>
      <c r="K55" s="6">
        <v>6994.7152835112129</v>
      </c>
      <c r="L55" s="6">
        <v>6804.7806304157102</v>
      </c>
      <c r="M55" s="6">
        <v>5934.1056815485563</v>
      </c>
      <c r="N55" s="6">
        <v>5856.2677468331513</v>
      </c>
      <c r="O55" s="6">
        <v>5702.8990827506304</v>
      </c>
      <c r="P55" s="6">
        <v>6569.3140465592096</v>
      </c>
      <c r="Q55" s="6">
        <v>5511.270514432139</v>
      </c>
      <c r="R55" s="15">
        <f t="shared" si="0"/>
        <v>7629.1620169512935</v>
      </c>
      <c r="S55" s="6" t="b">
        <f t="shared" si="2"/>
        <v>1</v>
      </c>
    </row>
    <row r="56" spans="1:19" s="6" customFormat="1" ht="15" x14ac:dyDescent="0.2">
      <c r="A56">
        <f t="shared" si="1"/>
        <v>53</v>
      </c>
      <c r="B56">
        <f>'T20 Base'!E54</f>
        <v>8544.5841445842252</v>
      </c>
      <c r="C56" s="6">
        <v>7143.9859117424076</v>
      </c>
      <c r="D56" s="6">
        <v>8251.6510800840424</v>
      </c>
      <c r="E56" s="6">
        <v>8037.5447266925703</v>
      </c>
      <c r="F56" s="6">
        <v>7920.9681649537379</v>
      </c>
      <c r="G56" s="6">
        <v>6904.4027733517987</v>
      </c>
      <c r="H56" s="6">
        <v>6730.8973797994331</v>
      </c>
      <c r="I56" s="6">
        <v>6634.9351715684161</v>
      </c>
      <c r="J56" s="6">
        <v>7761.2625253434735</v>
      </c>
      <c r="K56" s="6">
        <v>7648.5310384533886</v>
      </c>
      <c r="L56" s="6">
        <v>7449.6903200433599</v>
      </c>
      <c r="M56" s="6">
        <v>6504.954589200157</v>
      </c>
      <c r="N56" s="6">
        <v>6412.2312458421175</v>
      </c>
      <c r="O56" s="6">
        <v>6251.1327830069686</v>
      </c>
      <c r="P56" s="6">
        <v>7192.7832320711304</v>
      </c>
      <c r="Q56" s="6">
        <v>6041.1353664243852</v>
      </c>
      <c r="R56" s="15">
        <f t="shared" si="0"/>
        <v>8340.7962382621117</v>
      </c>
      <c r="S56" s="6" t="b">
        <f t="shared" si="2"/>
        <v>1</v>
      </c>
    </row>
    <row r="57" spans="1:19" s="6" customFormat="1" ht="15" x14ac:dyDescent="0.2">
      <c r="A57">
        <f t="shared" si="1"/>
        <v>54</v>
      </c>
      <c r="B57">
        <f>'T20 Base'!E55</f>
        <v>9342.5658860915428</v>
      </c>
      <c r="C57" s="6">
        <v>7826.4565915273288</v>
      </c>
      <c r="D57" s="6">
        <v>9023.4587774696338</v>
      </c>
      <c r="E57" s="6">
        <v>8799.2911614234963</v>
      </c>
      <c r="F57" s="6">
        <v>8662.7087455529199</v>
      </c>
      <c r="G57" s="6">
        <v>7564.2720593641161</v>
      </c>
      <c r="H57" s="6">
        <v>7381.9573678942534</v>
      </c>
      <c r="I57" s="6">
        <v>7268.8611967953229</v>
      </c>
      <c r="J57" s="6">
        <v>8497.953438734794</v>
      </c>
      <c r="K57" s="6">
        <v>8365.8181241955972</v>
      </c>
      <c r="L57" s="6">
        <v>8157.6054716565122</v>
      </c>
      <c r="M57" s="6">
        <v>7134.4006466483097</v>
      </c>
      <c r="N57" s="6">
        <v>7025.0723726632405</v>
      </c>
      <c r="O57" s="6">
        <v>6855.7736854407249</v>
      </c>
      <c r="P57" s="6">
        <v>7877.2995581439573</v>
      </c>
      <c r="Q57" s="6">
        <v>6625.6202821059187</v>
      </c>
      <c r="R57" s="15">
        <f t="shared" si="0"/>
        <v>9121.1283708597766</v>
      </c>
      <c r="S57" s="6" t="b">
        <f t="shared" si="2"/>
        <v>1</v>
      </c>
    </row>
    <row r="58" spans="1:19" s="6" customFormat="1" ht="15" x14ac:dyDescent="0.2">
      <c r="A58">
        <f t="shared" si="1"/>
        <v>55</v>
      </c>
      <c r="B58">
        <f>'T20 Base'!E56</f>
        <v>10221.818413353267</v>
      </c>
      <c r="C58" s="6">
        <v>8582.2038093526498</v>
      </c>
      <c r="D58" s="6">
        <v>9874.1127945889348</v>
      </c>
      <c r="E58" s="6">
        <v>9639.350204058961</v>
      </c>
      <c r="F58" s="6">
        <v>9480.4893978059936</v>
      </c>
      <c r="G58" s="6">
        <v>8295.1732529942692</v>
      </c>
      <c r="H58" s="6">
        <v>8103.4930425164057</v>
      </c>
      <c r="I58" s="6">
        <v>7971.225714801486</v>
      </c>
      <c r="J58" s="6">
        <v>9310.5989228802282</v>
      </c>
      <c r="K58" s="6">
        <v>9156.8460044345738</v>
      </c>
      <c r="L58" s="6">
        <v>8938.7476791339632</v>
      </c>
      <c r="M58" s="6">
        <v>7832.1468734354348</v>
      </c>
      <c r="N58" s="6">
        <v>7704.2322306200876</v>
      </c>
      <c r="O58" s="6">
        <v>7526.2034116677305</v>
      </c>
      <c r="P58" s="6">
        <v>8632.8102186738342</v>
      </c>
      <c r="Q58" s="6">
        <v>7273.8418896696357</v>
      </c>
      <c r="R58" s="15">
        <f t="shared" si="0"/>
        <v>9981.1378341180134</v>
      </c>
      <c r="S58" s="6" t="b">
        <f t="shared" si="2"/>
        <v>1</v>
      </c>
    </row>
    <row r="59" spans="1:19" s="6" customFormat="1" ht="15" x14ac:dyDescent="0.2">
      <c r="A59">
        <f t="shared" si="1"/>
        <v>56</v>
      </c>
      <c r="B59">
        <f>'T20 Base'!E57</f>
        <v>11191.375179493651</v>
      </c>
      <c r="C59" s="6">
        <v>9419.9883507132872</v>
      </c>
      <c r="D59" s="6">
        <v>10812.4572976452</v>
      </c>
      <c r="E59" s="6">
        <v>10566.595886408159</v>
      </c>
      <c r="F59" s="6">
        <v>10382.927618058828</v>
      </c>
      <c r="G59" s="6">
        <v>9105.658526436664</v>
      </c>
      <c r="H59" s="6">
        <v>8904.0537540246951</v>
      </c>
      <c r="I59" s="6">
        <v>8750.3355741443302</v>
      </c>
      <c r="J59" s="6">
        <v>10207.87723277306</v>
      </c>
      <c r="K59" s="6">
        <v>10030.040339298972</v>
      </c>
      <c r="L59" s="6">
        <v>9801.5620238042502</v>
      </c>
      <c r="M59" s="6">
        <v>8606.5325333055716</v>
      </c>
      <c r="N59" s="6">
        <v>8457.8114801876181</v>
      </c>
      <c r="O59" s="6">
        <v>8270.5136558037375</v>
      </c>
      <c r="P59" s="6">
        <v>9467.5634199906854</v>
      </c>
      <c r="Q59" s="6">
        <v>7993.6856530003324</v>
      </c>
      <c r="R59" s="15">
        <f t="shared" si="0"/>
        <v>10929.738876147436</v>
      </c>
      <c r="S59" s="6" t="b">
        <f t="shared" si="2"/>
        <v>1</v>
      </c>
    </row>
    <row r="60" spans="1:19" s="6" customFormat="1" ht="15" x14ac:dyDescent="0.2">
      <c r="A60">
        <f t="shared" si="1"/>
        <v>57</v>
      </c>
      <c r="B60">
        <f>'T20 Base'!E58</f>
        <v>12260.700425545821</v>
      </c>
      <c r="C60" s="6">
        <v>10349.147159346132</v>
      </c>
      <c r="D60" s="6">
        <v>11847.787239678053</v>
      </c>
      <c r="E60" s="6">
        <v>11590.380633047373</v>
      </c>
      <c r="F60" s="6">
        <v>11379.111433584252</v>
      </c>
      <c r="G60" s="6">
        <v>10004.865328066249</v>
      </c>
      <c r="H60" s="6">
        <v>9792.7917343116169</v>
      </c>
      <c r="I60" s="6">
        <v>9615.0891632553157</v>
      </c>
      <c r="J60" s="6">
        <v>11198.959981842234</v>
      </c>
      <c r="K60" s="6">
        <v>10994.311758843993</v>
      </c>
      <c r="L60" s="6">
        <v>10755.001585806875</v>
      </c>
      <c r="M60" s="6">
        <v>9466.5045666196584</v>
      </c>
      <c r="N60" s="6">
        <v>9294.5072779034726</v>
      </c>
      <c r="O60" s="6">
        <v>9097.4068735614728</v>
      </c>
      <c r="P60" s="6">
        <v>10390.326748957579</v>
      </c>
      <c r="Q60" s="6">
        <v>8793.6487977625293</v>
      </c>
      <c r="R60" s="15">
        <f t="shared" si="0"/>
        <v>11976.290877179666</v>
      </c>
      <c r="S60" s="6" t="b">
        <f t="shared" si="2"/>
        <v>1</v>
      </c>
    </row>
    <row r="61" spans="1:19" s="6" customFormat="1" ht="15" x14ac:dyDescent="0.2">
      <c r="A61">
        <f t="shared" si="1"/>
        <v>58</v>
      </c>
      <c r="B61">
        <f>'T20 Base'!E59</f>
        <v>13443.650770999257</v>
      </c>
      <c r="C61" s="6">
        <v>11382.761184151079</v>
      </c>
      <c r="D61" s="6">
        <v>12993.673044609957</v>
      </c>
      <c r="E61" s="6">
        <v>12724.244185147925</v>
      </c>
      <c r="F61" s="6">
        <v>12482.268493606643</v>
      </c>
      <c r="G61" s="6">
        <v>11005.576592876203</v>
      </c>
      <c r="H61" s="6">
        <v>10782.433389583985</v>
      </c>
      <c r="I61" s="6">
        <v>10577.915555144005</v>
      </c>
      <c r="J61" s="6">
        <v>12297.093427163725</v>
      </c>
      <c r="K61" s="6">
        <v>12062.598973127879</v>
      </c>
      <c r="L61" s="6">
        <v>11811.962960424342</v>
      </c>
      <c r="M61" s="6">
        <v>10424.488093070697</v>
      </c>
      <c r="N61" s="6">
        <v>10226.452218870512</v>
      </c>
      <c r="O61" s="6">
        <v>10018.952857460632</v>
      </c>
      <c r="P61" s="6">
        <v>11413.702420430087</v>
      </c>
      <c r="Q61" s="6">
        <v>9685.5040352370852</v>
      </c>
      <c r="R61" s="15">
        <f t="shared" si="0"/>
        <v>13134.462442865826</v>
      </c>
      <c r="S61" s="6" t="b">
        <f t="shared" si="2"/>
        <v>1</v>
      </c>
    </row>
    <row r="62" spans="1:19" s="6" customFormat="1" ht="15" x14ac:dyDescent="0.2">
      <c r="A62">
        <f t="shared" si="1"/>
        <v>59</v>
      </c>
      <c r="B62">
        <f>'T20 Base'!E60</f>
        <v>14750.742011055567</v>
      </c>
      <c r="C62" s="6">
        <v>12531.235718933587</v>
      </c>
      <c r="D62" s="6">
        <v>14260.477854956462</v>
      </c>
      <c r="E62" s="6">
        <v>13978.614792450937</v>
      </c>
      <c r="F62" s="6">
        <v>13702.571931720926</v>
      </c>
      <c r="G62" s="6">
        <v>12118.010463104172</v>
      </c>
      <c r="H62" s="6">
        <v>11883.216519449717</v>
      </c>
      <c r="I62" s="6">
        <v>11648.805619641347</v>
      </c>
      <c r="J62" s="6">
        <v>13512.536375225569</v>
      </c>
      <c r="K62" s="6">
        <v>13244.906835894126</v>
      </c>
      <c r="L62" s="6">
        <v>12982.496339093239</v>
      </c>
      <c r="M62" s="6">
        <v>11490.524039197222</v>
      </c>
      <c r="N62" s="6">
        <v>11263.442247274865</v>
      </c>
      <c r="O62" s="6">
        <v>11044.954191369792</v>
      </c>
      <c r="P62" s="6">
        <v>12547.559422728564</v>
      </c>
      <c r="Q62" s="6">
        <v>10678.850917353528</v>
      </c>
      <c r="R62" s="15">
        <f t="shared" si="0"/>
        <v>14414.674516394572</v>
      </c>
      <c r="S62" s="6" t="b">
        <f t="shared" si="2"/>
        <v>1</v>
      </c>
    </row>
    <row r="63" spans="1:19" s="6" customFormat="1" ht="15" x14ac:dyDescent="0.2">
      <c r="A63">
        <f t="shared" si="1"/>
        <v>60</v>
      </c>
      <c r="B63">
        <f>'T20 Base'!E61</f>
        <v>16191.069434298397</v>
      </c>
      <c r="C63" s="6">
        <v>13820.297712855418</v>
      </c>
      <c r="D63" s="6">
        <v>15657.235299181564</v>
      </c>
      <c r="E63" s="6">
        <v>15362.706291797018</v>
      </c>
      <c r="F63" s="6">
        <v>15048.965764791661</v>
      </c>
      <c r="G63" s="6">
        <v>13351.508738294811</v>
      </c>
      <c r="H63" s="6">
        <v>13104.589839966256</v>
      </c>
      <c r="I63" s="6">
        <v>12846.136209505259</v>
      </c>
      <c r="J63" s="6">
        <v>14854.412457901135</v>
      </c>
      <c r="K63" s="6">
        <v>14550.092316362208</v>
      </c>
      <c r="L63" s="6">
        <v>14275.605287739711</v>
      </c>
      <c r="M63" s="6">
        <v>12673.924271795957</v>
      </c>
      <c r="N63" s="6">
        <v>12414.535729916446</v>
      </c>
      <c r="O63" s="6">
        <v>12184.551282909415</v>
      </c>
      <c r="P63" s="6">
        <v>13800.790305879995</v>
      </c>
      <c r="Q63" s="6">
        <v>11782.679293789115</v>
      </c>
      <c r="R63" s="15">
        <f t="shared" si="0"/>
        <v>15826.078721433178</v>
      </c>
      <c r="S63" s="6" t="b">
        <f t="shared" si="2"/>
        <v>1</v>
      </c>
    </row>
    <row r="64" spans="1:19" s="6" customFormat="1" ht="15" x14ac:dyDescent="0.2">
      <c r="A64">
        <f t="shared" si="1"/>
        <v>61</v>
      </c>
      <c r="B64">
        <f>'T20 Base'!E62</f>
        <v>17766.4518820003</v>
      </c>
      <c r="C64" s="6">
        <v>15204.846087230117</v>
      </c>
      <c r="D64" s="6">
        <v>17186.002925289406</v>
      </c>
      <c r="E64" s="6">
        <v>16872.941457723835</v>
      </c>
      <c r="F64" s="6">
        <v>16523.759759181456</v>
      </c>
      <c r="G64" s="6">
        <v>14709.90199372799</v>
      </c>
      <c r="H64" s="6">
        <v>14446.023055248435</v>
      </c>
      <c r="I64" s="6">
        <v>15415.363451406311</v>
      </c>
      <c r="J64" s="6">
        <v>16319.581628130718</v>
      </c>
      <c r="K64" s="6">
        <v>15980.651606481133</v>
      </c>
      <c r="L64" s="6">
        <v>15688.625450420192</v>
      </c>
      <c r="M64" s="6">
        <v>13974.431246620235</v>
      </c>
      <c r="N64" s="6">
        <v>13683.770012014389</v>
      </c>
      <c r="O64" s="6">
        <v>13437.778678610228</v>
      </c>
      <c r="P64" s="6">
        <v>15171.097628237778</v>
      </c>
      <c r="Q64" s="6">
        <v>12997.24439861372</v>
      </c>
      <c r="R64" s="15">
        <f t="shared" si="0"/>
        <v>17371.886816589034</v>
      </c>
      <c r="S64" s="6" t="b">
        <f t="shared" si="2"/>
        <v>1</v>
      </c>
    </row>
    <row r="65" spans="1:19" s="6" customFormat="1" ht="15" x14ac:dyDescent="0.2">
      <c r="A65">
        <f t="shared" si="1"/>
        <v>62</v>
      </c>
      <c r="B65">
        <f>'T20 Base'!E63</f>
        <v>19485.130542886727</v>
      </c>
      <c r="C65" s="6">
        <v>16742.564129530405</v>
      </c>
      <c r="D65" s="6">
        <v>18855.059273321687</v>
      </c>
      <c r="E65" s="6">
        <v>18522.703148707464</v>
      </c>
      <c r="F65" s="6">
        <v>18135.251859748289</v>
      </c>
      <c r="G65" s="6">
        <v>16202.039285526593</v>
      </c>
      <c r="H65" s="6">
        <v>15920.277188828457</v>
      </c>
      <c r="I65" s="6">
        <v>15585.670901966281</v>
      </c>
      <c r="J65" s="6">
        <v>17921.235606054113</v>
      </c>
      <c r="K65" s="6">
        <v>17544.882165689276</v>
      </c>
      <c r="L65" s="6">
        <v>17234.512331668033</v>
      </c>
      <c r="M65" s="6">
        <v>15404.605272168865</v>
      </c>
      <c r="N65" s="6">
        <v>15079.885730894312</v>
      </c>
      <c r="O65" s="6">
        <v>14816.94963024692</v>
      </c>
      <c r="P65" s="6">
        <v>16671.231041327541</v>
      </c>
      <c r="Q65" s="6">
        <v>14334.64534574006</v>
      </c>
      <c r="R65" s="15">
        <f t="shared" si="0"/>
        <v>19055.381819410617</v>
      </c>
      <c r="S65" s="6" t="b">
        <f t="shared" si="2"/>
        <v>1</v>
      </c>
    </row>
    <row r="66" spans="1:19" s="6" customFormat="1" ht="15" x14ac:dyDescent="0.2">
      <c r="A66">
        <f t="shared" si="1"/>
        <v>63</v>
      </c>
      <c r="B66">
        <f>'T20 Base'!E64</f>
        <v>21363.374819295379</v>
      </c>
      <c r="C66" s="6">
        <v>18432.880531760082</v>
      </c>
      <c r="D66" s="6">
        <v>20680.484764883862</v>
      </c>
      <c r="E66" s="6">
        <v>20328.043630758599</v>
      </c>
      <c r="F66" s="6">
        <v>19899.284269995529</v>
      </c>
      <c r="G66" s="6">
        <v>17843.412410972101</v>
      </c>
      <c r="H66" s="6">
        <v>17557.419547551355</v>
      </c>
      <c r="I66" s="6">
        <v>17170.275368551418</v>
      </c>
      <c r="J66" s="6">
        <v>19675.219398702549</v>
      </c>
      <c r="K66" s="6">
        <v>19258.415007605636</v>
      </c>
      <c r="L66" s="6">
        <v>18928.851960586122</v>
      </c>
      <c r="M66" s="6">
        <v>16979.666982960462</v>
      </c>
      <c r="N66" s="6">
        <v>16617.888595391916</v>
      </c>
      <c r="O66" s="6">
        <v>16337.007835060824</v>
      </c>
      <c r="P66" s="6">
        <v>18316.547963875328</v>
      </c>
      <c r="Q66" s="6">
        <v>15809.584025933123</v>
      </c>
      <c r="R66" s="15">
        <f t="shared" si="0"/>
        <v>20898.190000749139</v>
      </c>
      <c r="S66" s="6" t="b">
        <f t="shared" si="2"/>
        <v>1</v>
      </c>
    </row>
    <row r="67" spans="1:19" s="6" customFormat="1" ht="15" x14ac:dyDescent="0.2">
      <c r="A67">
        <f t="shared" si="1"/>
        <v>64</v>
      </c>
      <c r="B67">
        <f>'T20 Base'!E65</f>
        <v>23411.524247609465</v>
      </c>
      <c r="C67" s="6">
        <v>20287.08374628827</v>
      </c>
      <c r="D67" s="6">
        <v>22672.729011228916</v>
      </c>
      <c r="E67" s="6">
        <v>22299.609513572708</v>
      </c>
      <c r="F67" s="6">
        <v>21826.407499969835</v>
      </c>
      <c r="G67" s="6">
        <v>19645.342088683155</v>
      </c>
      <c r="H67" s="6">
        <v>19325.027185777741</v>
      </c>
      <c r="I67" s="6">
        <v>18911.450589401076</v>
      </c>
      <c r="J67" s="6">
        <v>21592.24708361768</v>
      </c>
      <c r="K67" s="6">
        <v>21131.857718851661</v>
      </c>
      <c r="L67" s="6">
        <v>20782.409855621507</v>
      </c>
      <c r="M67" s="6">
        <v>18711.058785707235</v>
      </c>
      <c r="N67" s="6">
        <v>18309.093957408557</v>
      </c>
      <c r="O67" s="6">
        <v>18009.363385410688</v>
      </c>
      <c r="P67" s="6">
        <v>20117.835004994427</v>
      </c>
      <c r="Q67" s="6">
        <v>17433.423568477137</v>
      </c>
      <c r="R67" s="15">
        <f t="shared" si="0"/>
        <v>22908.852773903847</v>
      </c>
      <c r="S67" s="6" t="b">
        <f t="shared" si="2"/>
        <v>1</v>
      </c>
    </row>
    <row r="68" spans="1:19" s="6" customFormat="1" ht="15" x14ac:dyDescent="0.2">
      <c r="A68">
        <f t="shared" si="1"/>
        <v>65</v>
      </c>
      <c r="B68">
        <f>'T20 Base'!E66</f>
        <v>25642.975512127192</v>
      </c>
      <c r="C68" s="6">
        <v>22319.057769680672</v>
      </c>
      <c r="D68" s="6">
        <v>24845.237742057368</v>
      </c>
      <c r="E68" s="6">
        <v>24451.036178297891</v>
      </c>
      <c r="F68" s="6">
        <v>23930.099478705419</v>
      </c>
      <c r="G68" s="6">
        <v>21621.714983647082</v>
      </c>
      <c r="H68" s="6">
        <v>21280.986020387711</v>
      </c>
      <c r="I68" s="6">
        <v>20823.059897265328</v>
      </c>
      <c r="J68" s="6">
        <v>23685.965763728364</v>
      </c>
      <c r="K68" s="6">
        <v>23178.697197803427</v>
      </c>
      <c r="L68" s="6">
        <v>22808.82231993023</v>
      </c>
      <c r="M68" s="6">
        <v>20612.760647618143</v>
      </c>
      <c r="N68" s="6">
        <v>20167.32225669517</v>
      </c>
      <c r="O68" s="6">
        <v>19861.090207813293</v>
      </c>
      <c r="P68" s="6">
        <v>22088.698894920683</v>
      </c>
      <c r="Q68" s="6">
        <v>19220.000592347802</v>
      </c>
      <c r="R68" s="15">
        <f t="shared" si="0"/>
        <v>25100.831603454633</v>
      </c>
      <c r="S68" s="6" t="b">
        <f t="shared" si="2"/>
        <v>1</v>
      </c>
    </row>
    <row r="69" spans="1:19" s="6" customFormat="1" ht="15" x14ac:dyDescent="0.2">
      <c r="A69"/>
      <c r="B69"/>
      <c r="R69" s="15"/>
    </row>
    <row r="70" spans="1:19" s="6" customFormat="1" ht="15" x14ac:dyDescent="0.2">
      <c r="A70"/>
      <c r="B70"/>
      <c r="R70" s="15"/>
    </row>
    <row r="71" spans="1:19" s="6" customFormat="1" ht="15" x14ac:dyDescent="0.2">
      <c r="A71"/>
      <c r="B71"/>
      <c r="R71" s="15"/>
    </row>
    <row r="72" spans="1:19" s="6" customFormat="1" ht="15" x14ac:dyDescent="0.2">
      <c r="A72"/>
      <c r="B72"/>
      <c r="R72" s="15"/>
    </row>
    <row r="73" spans="1:19" s="6" customFormat="1" ht="15" x14ac:dyDescent="0.2">
      <c r="A73"/>
      <c r="B73"/>
      <c r="R73" s="15"/>
    </row>
    <row r="74" spans="1:19" s="6" customFormat="1" ht="15" x14ac:dyDescent="0.2">
      <c r="A74"/>
      <c r="B74"/>
      <c r="R74" s="15"/>
    </row>
    <row r="75" spans="1:19" s="6" customFormat="1" ht="15" x14ac:dyDescent="0.2">
      <c r="A75"/>
      <c r="B75"/>
      <c r="R75" s="15"/>
    </row>
    <row r="76" spans="1:19" s="6" customFormat="1" ht="15" x14ac:dyDescent="0.2">
      <c r="A76"/>
      <c r="B76"/>
      <c r="R76" s="15"/>
    </row>
    <row r="77" spans="1:19" s="6" customFormat="1" ht="15" x14ac:dyDescent="0.2">
      <c r="A77"/>
      <c r="B77"/>
      <c r="R77" s="15"/>
    </row>
    <row r="78" spans="1:19" s="6" customFormat="1" ht="15" x14ac:dyDescent="0.2">
      <c r="A78"/>
      <c r="B78"/>
      <c r="R78" s="15"/>
    </row>
    <row r="79" spans="1:19" s="6" customFormat="1" ht="15" x14ac:dyDescent="0.2">
      <c r="A79"/>
      <c r="B79"/>
      <c r="R79" s="15"/>
    </row>
    <row r="80" spans="1:19" s="6" customFormat="1" ht="15" x14ac:dyDescent="0.2">
      <c r="A80"/>
      <c r="B80"/>
      <c r="R80" s="15"/>
    </row>
    <row r="81" spans="1:18" s="6" customFormat="1" ht="15" x14ac:dyDescent="0.2">
      <c r="A81"/>
      <c r="B81"/>
      <c r="R81" s="15"/>
    </row>
    <row r="82" spans="1:18" s="6" customFormat="1" ht="15" x14ac:dyDescent="0.2">
      <c r="A82"/>
      <c r="B82"/>
      <c r="R82" s="15"/>
    </row>
    <row r="83" spans="1:18" s="6" customFormat="1" ht="15" x14ac:dyDescent="0.2">
      <c r="A83"/>
      <c r="B83"/>
      <c r="R83" s="15"/>
    </row>
    <row r="84" spans="1:18" s="6" customFormat="1" ht="15" x14ac:dyDescent="0.2">
      <c r="A84"/>
      <c r="B84"/>
      <c r="R84" s="15"/>
    </row>
    <row r="85" spans="1:18" s="6" customFormat="1" ht="15" x14ac:dyDescent="0.2">
      <c r="A85"/>
      <c r="B85"/>
      <c r="R85" s="15"/>
    </row>
    <row r="86" spans="1:18" s="6" customFormat="1" ht="15" x14ac:dyDescent="0.2">
      <c r="A86"/>
      <c r="B86"/>
      <c r="R86" s="15"/>
    </row>
    <row r="87" spans="1:18" s="6" customFormat="1" ht="15" x14ac:dyDescent="0.2">
      <c r="A87"/>
      <c r="B87"/>
      <c r="R87" s="15"/>
    </row>
    <row r="88" spans="1:18" s="6" customFormat="1" ht="15" x14ac:dyDescent="0.2">
      <c r="A88"/>
      <c r="B88"/>
      <c r="R88" s="15"/>
    </row>
    <row r="89" spans="1:18" s="6" customFormat="1" ht="15" x14ac:dyDescent="0.2">
      <c r="A89"/>
      <c r="B89"/>
      <c r="R89" s="15"/>
    </row>
    <row r="90" spans="1:18" s="6" customFormat="1" ht="15" x14ac:dyDescent="0.2">
      <c r="A90"/>
      <c r="B90"/>
      <c r="R90" s="15"/>
    </row>
    <row r="91" spans="1:18" s="6" customFormat="1" ht="15" x14ac:dyDescent="0.2">
      <c r="A91"/>
      <c r="B91"/>
      <c r="R91" s="15"/>
    </row>
    <row r="92" spans="1:18" s="6" customFormat="1" ht="15" x14ac:dyDescent="0.2">
      <c r="A92"/>
      <c r="B92"/>
      <c r="R92" s="15"/>
    </row>
    <row r="93" spans="1:18" s="6" customFormat="1" ht="15" x14ac:dyDescent="0.2">
      <c r="A93"/>
      <c r="B93"/>
      <c r="R93" s="15"/>
    </row>
    <row r="94" spans="1:18" s="6" customFormat="1" ht="15" x14ac:dyDescent="0.2">
      <c r="A94"/>
      <c r="B94"/>
      <c r="R94" s="15"/>
    </row>
    <row r="95" spans="1:18" s="6" customFormat="1" ht="15" x14ac:dyDescent="0.2">
      <c r="A95"/>
      <c r="B95"/>
      <c r="R95" s="15"/>
    </row>
    <row r="96" spans="1:18" s="6" customFormat="1" ht="15" x14ac:dyDescent="0.2">
      <c r="A96"/>
      <c r="B96"/>
      <c r="R96" s="15"/>
    </row>
    <row r="97" spans="1:18" s="6" customFormat="1" ht="15" x14ac:dyDescent="0.2">
      <c r="A97"/>
      <c r="B97"/>
      <c r="R97" s="15"/>
    </row>
    <row r="98" spans="1:18" s="6" customFormat="1" ht="15" x14ac:dyDescent="0.2">
      <c r="A98"/>
      <c r="B98" s="2"/>
      <c r="R98" s="15"/>
    </row>
    <row r="99" spans="1:18" s="6" customFormat="1" ht="15" x14ac:dyDescent="0.2">
      <c r="A99"/>
      <c r="B99"/>
      <c r="R99" s="15"/>
    </row>
    <row r="100" spans="1:18" s="6" customFormat="1" ht="15" x14ac:dyDescent="0.2">
      <c r="A100"/>
      <c r="B100"/>
      <c r="R100" s="15"/>
    </row>
    <row r="101" spans="1:18" s="6" customFormat="1" ht="15" x14ac:dyDescent="0.2">
      <c r="A101"/>
      <c r="B101"/>
      <c r="R101" s="15"/>
    </row>
    <row r="102" spans="1:18" s="6" customFormat="1" ht="15" x14ac:dyDescent="0.2">
      <c r="A102"/>
      <c r="B102"/>
      <c r="R102" s="15"/>
    </row>
    <row r="103" spans="1:18" s="6" customFormat="1" ht="15" x14ac:dyDescent="0.2">
      <c r="A103"/>
      <c r="B103"/>
      <c r="R103" s="15"/>
    </row>
    <row r="104" spans="1:18" s="6" customFormat="1" ht="15" x14ac:dyDescent="0.2">
      <c r="A104"/>
      <c r="B104"/>
      <c r="N104" s="7"/>
      <c r="Q104" s="7"/>
      <c r="R104" s="15"/>
    </row>
    <row r="224" spans="9:9" s="6" customFormat="1" x14ac:dyDescent="0.15">
      <c r="I224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Premium Projection Analysis</vt:lpstr>
      <vt:lpstr>T20 Aggregate</vt:lpstr>
      <vt:lpstr>WL Aggregate</vt:lpstr>
      <vt:lpstr>T20 Base</vt:lpstr>
      <vt:lpstr>WL Base</vt:lpstr>
      <vt:lpstr>T20 VeryLow</vt:lpstr>
      <vt:lpstr>T20 Low</vt:lpstr>
      <vt:lpstr>T20 Moderate</vt:lpstr>
      <vt:lpstr>T20 High</vt:lpstr>
      <vt:lpstr>WL VeryLow</vt:lpstr>
      <vt:lpstr>WL Low</vt:lpstr>
      <vt:lpstr>WL Moderate</vt:lpstr>
      <vt:lpstr>WL High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Vivian Chan</dc:creator>
  <cp:keywords/>
  <dc:description/>
  <cp:lastModifiedBy>Vivian Chan</cp:lastModifiedBy>
  <cp:revision/>
  <dcterms:created xsi:type="dcterms:W3CDTF">2024-03-20T03:27:15Z</dcterms:created>
  <dcterms:modified xsi:type="dcterms:W3CDTF">2024-03-22T04:00:41Z</dcterms:modified>
  <cp:category/>
  <cp:contentStatus/>
</cp:coreProperties>
</file>