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\Documents\Bellevue DS classes\DSC640\"/>
    </mc:Choice>
  </mc:AlternateContent>
  <xr:revisionPtr revIDLastSave="0" documentId="8_{B3CF2CFC-981C-4824-A9A2-300F16DD6B34}" xr6:coauthVersionLast="47" xr6:coauthVersionMax="47" xr10:uidLastSave="{00000000-0000-0000-0000-000000000000}"/>
  <bookViews>
    <workbookView xWindow="732" yWindow="732" windowWidth="21228" windowHeight="11304" xr2:uid="{BD1EFE07-DDEC-4991-BD7F-E1183E976581}"/>
  </bookViews>
  <sheets>
    <sheet name="airlines bkm" sheetId="1" r:id="rId1"/>
  </sheets>
  <definedNames>
    <definedName name="_xlnm._FilterDatabase" localSheetId="0" hidden="1">'airlines bkm'!$A$1:$J$57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1" l="1"/>
  <c r="H58" i="1"/>
  <c r="H35" i="1"/>
  <c r="I35" i="1" s="1"/>
  <c r="J35" i="1" s="1"/>
  <c r="H29" i="1"/>
  <c r="J17" i="1"/>
  <c r="J18" i="1"/>
  <c r="J21" i="1"/>
  <c r="J22" i="1"/>
  <c r="J25" i="1"/>
  <c r="J26" i="1"/>
  <c r="J31" i="1"/>
  <c r="J32" i="1"/>
  <c r="J33" i="1"/>
  <c r="J34" i="1"/>
  <c r="J37" i="1"/>
  <c r="J38" i="1"/>
  <c r="J41" i="1"/>
  <c r="J42" i="1"/>
  <c r="J45" i="1"/>
  <c r="J47" i="1"/>
  <c r="J48" i="1"/>
  <c r="J49" i="1"/>
  <c r="J50" i="1"/>
  <c r="J53" i="1"/>
  <c r="J55" i="1"/>
  <c r="J57" i="1"/>
  <c r="J2" i="1"/>
  <c r="I22" i="1"/>
  <c r="I47" i="1"/>
  <c r="I27" i="1"/>
  <c r="J27" i="1" s="1"/>
  <c r="I48" i="1"/>
  <c r="I25" i="1"/>
  <c r="I6" i="1"/>
  <c r="J6" i="1" s="1"/>
  <c r="I42" i="1"/>
  <c r="I30" i="1"/>
  <c r="J30" i="1" s="1"/>
  <c r="I33" i="1"/>
  <c r="I45" i="1"/>
  <c r="I29" i="1"/>
  <c r="J29" i="1" s="1"/>
  <c r="I49" i="1"/>
  <c r="I4" i="1"/>
  <c r="J4" i="1" s="1"/>
  <c r="I50" i="1"/>
  <c r="I51" i="1"/>
  <c r="J51" i="1" s="1"/>
  <c r="I3" i="1"/>
  <c r="J3" i="1" s="1"/>
  <c r="I37" i="1"/>
  <c r="I31" i="1"/>
  <c r="I34" i="1"/>
  <c r="I8" i="1"/>
  <c r="J8" i="1" s="1"/>
  <c r="I41" i="1"/>
  <c r="I9" i="1"/>
  <c r="J9" i="1" s="1"/>
  <c r="I52" i="1"/>
  <c r="J52" i="1" s="1"/>
  <c r="I11" i="1"/>
  <c r="J11" i="1" s="1"/>
  <c r="I10" i="1"/>
  <c r="J10" i="1" s="1"/>
  <c r="I53" i="1"/>
  <c r="I26" i="1"/>
  <c r="I13" i="1"/>
  <c r="J13" i="1" s="1"/>
  <c r="I2" i="1"/>
  <c r="I43" i="1"/>
  <c r="J43" i="1" s="1"/>
  <c r="I16" i="1"/>
  <c r="J16" i="1" s="1"/>
  <c r="I40" i="1"/>
  <c r="J40" i="1" s="1"/>
  <c r="I44" i="1"/>
  <c r="J44" i="1" s="1"/>
  <c r="I7" i="1"/>
  <c r="J7" i="1" s="1"/>
  <c r="I5" i="1"/>
  <c r="J5" i="1" s="1"/>
  <c r="I20" i="1"/>
  <c r="J20" i="1" s="1"/>
  <c r="I54" i="1"/>
  <c r="J54" i="1" s="1"/>
  <c r="I23" i="1"/>
  <c r="J23" i="1" s="1"/>
  <c r="I24" i="1"/>
  <c r="J24" i="1" s="1"/>
  <c r="I12" i="1"/>
  <c r="J12" i="1" s="1"/>
  <c r="I38" i="1"/>
  <c r="I17" i="1"/>
  <c r="I55" i="1"/>
  <c r="I36" i="1"/>
  <c r="J36" i="1" s="1"/>
  <c r="I14" i="1"/>
  <c r="J14" i="1" s="1"/>
  <c r="I39" i="1"/>
  <c r="J39" i="1" s="1"/>
  <c r="I19" i="1"/>
  <c r="J19" i="1" s="1"/>
  <c r="I56" i="1"/>
  <c r="J56" i="1" s="1"/>
  <c r="I21" i="1"/>
  <c r="I32" i="1"/>
  <c r="I28" i="1"/>
  <c r="J28" i="1" s="1"/>
  <c r="I15" i="1"/>
  <c r="J15" i="1" s="1"/>
  <c r="I57" i="1"/>
  <c r="I18" i="1"/>
  <c r="I46" i="1"/>
  <c r="J46" i="1" s="1"/>
  <c r="I58" i="1" l="1"/>
  <c r="I59" i="1" s="1"/>
</calcChain>
</file>

<file path=xl/sharedStrings.xml><?xml version="1.0" encoding="utf-8"?>
<sst xmlns="http://schemas.openxmlformats.org/spreadsheetml/2006/main" count="73" uniqueCount="69">
  <si>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</si>
  <si>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</si>
  <si>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</si>
  <si>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</si>
  <si>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</si>
  <si>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</si>
  <si>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</si>
  <si>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</si>
  <si>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</si>
  <si>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</si>
  <si>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</si>
  <si>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</si>
  <si>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</si>
  <si>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</si>
  <si>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</si>
  <si>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</si>
  <si>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</si>
  <si>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</si>
  <si>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</si>
  <si>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</si>
  <si>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</si>
  <si>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</si>
  <si>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</si>
  <si>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</si>
  <si>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</si>
  <si>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</si>
  <si>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</si>
  <si>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</si>
  <si>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</si>
  <si>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</si>
  <si>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</si>
  <si>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</si>
  <si>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</si>
  <si>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</si>
  <si>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</si>
  <si>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</si>
  <si>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</si>
  <si>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</si>
  <si>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</si>
  <si>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</si>
  <si>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</si>
  <si>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</si>
  <si>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</si>
  <si>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</si>
  <si>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</si>
  <si>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</si>
  <si>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</si>
  <si>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</si>
  <si>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</si>
  <si>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</si>
  <si>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</si>
  <si>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</si>
  <si>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</si>
  <si>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</si>
  <si>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</si>
  <si>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</si>
  <si>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</si>
  <si>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</si>
  <si>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</si>
  <si>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</si>
  <si>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</si>
  <si>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</si>
  <si>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</si>
  <si>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</si>
  <si>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All yrs fatalities</t>
  </si>
  <si>
    <t>Fatalities/100M miles</t>
  </si>
  <si>
    <t>US Carriers</t>
  </si>
  <si>
    <t>x</t>
  </si>
  <si>
    <t>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</si>
</sst>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8554-B9BE-4E07-B6E8-8D1851FDCD13}">
  <sheetPr filterMode="1"/>
  <dimension ref="A1:M59"/>
  <sheetViews>
    <sheetView tabSelected="1" workbookViewId="0">
      <selection activeCell="H59" sqref="H59"/>
    </sheetView>
  </sheetViews>
  <sheetFormatPr defaultRowHeight="14.4" x14ac:dyDescent="0.3"/>
  <cols>
    <col min="1" max="1" width="24.33203125" bestFit="1" customWidth="1"/>
    <col min="2" max="2" width="22" bestFit="1" customWidth="1"/>
    <col min="3" max="3" width="14.33203125" bestFit="1" customWidth="1"/>
    <col min="4" max="4" width="19.6640625" bestFit="1" customWidth="1"/>
    <col min="5" max="5" width="14.21875" bestFit="1" customWidth="1"/>
    <col min="6" max="6" width="14.33203125" bestFit="1" customWidth="1"/>
    <col min="7" max="7" width="19.6640625" bestFit="1" customWidth="1"/>
    <col min="8" max="8" width="14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</v>
      </c>
      <c r="J1" t="s">
        <v>65</v>
      </c>
      <c r="K1" t="s">
        <v>66</v>
      </c>
      <c r="L1" s="2" t="s">
        <v>68</v>
      </c>
      <c r="M1" s="2" t="s">
        <v>68</v>
      </c>
    </row>
    <row r="2" spans="1:13" hidden="1" x14ac:dyDescent="0.3">
      <c r="A2" t="s">
        <v>37</v>
      </c>
      <c r="B2">
        <v>277414794</v>
      </c>
      <c r="C2">
        <v>2</v>
      </c>
      <c r="D2">
        <v>0</v>
      </c>
      <c r="E2">
        <v>0</v>
      </c>
      <c r="F2">
        <v>2</v>
      </c>
      <c r="G2">
        <v>2</v>
      </c>
      <c r="H2">
        <v>283</v>
      </c>
      <c r="I2">
        <f t="shared" ref="I2:I33" si="0">H2+E2</f>
        <v>283</v>
      </c>
      <c r="J2" s="1">
        <f>I2*166000000/(B2*52*30)</f>
        <v>0.10855261945439926</v>
      </c>
    </row>
    <row r="3" spans="1:13" hidden="1" x14ac:dyDescent="0.3">
      <c r="A3" t="s">
        <v>24</v>
      </c>
      <c r="B3">
        <v>813216487</v>
      </c>
      <c r="C3">
        <v>12</v>
      </c>
      <c r="D3">
        <v>6</v>
      </c>
      <c r="E3">
        <v>535</v>
      </c>
      <c r="F3">
        <v>2</v>
      </c>
      <c r="G3">
        <v>1</v>
      </c>
      <c r="H3">
        <v>225</v>
      </c>
      <c r="I3">
        <f t="shared" si="0"/>
        <v>760</v>
      </c>
      <c r="J3" s="1">
        <f t="shared" ref="J3:J57" si="1">I3*166000000/(B3*52*30)</f>
        <v>9.9446821559330822E-2</v>
      </c>
    </row>
    <row r="4" spans="1:13" hidden="1" x14ac:dyDescent="0.3">
      <c r="A4" t="s">
        <v>21</v>
      </c>
      <c r="B4">
        <v>396922563</v>
      </c>
      <c r="C4">
        <v>5</v>
      </c>
      <c r="D4">
        <v>3</v>
      </c>
      <c r="E4">
        <v>323</v>
      </c>
      <c r="F4">
        <v>0</v>
      </c>
      <c r="G4">
        <v>0</v>
      </c>
      <c r="H4">
        <v>0</v>
      </c>
      <c r="I4">
        <f t="shared" si="0"/>
        <v>323</v>
      </c>
      <c r="J4" s="1">
        <f t="shared" si="1"/>
        <v>8.6592489378117865E-2</v>
      </c>
    </row>
    <row r="5" spans="1:13" hidden="1" x14ac:dyDescent="0.3">
      <c r="A5" t="s">
        <v>43</v>
      </c>
      <c r="B5">
        <v>348563137</v>
      </c>
      <c r="C5">
        <v>8</v>
      </c>
      <c r="D5">
        <v>3</v>
      </c>
      <c r="E5">
        <v>234</v>
      </c>
      <c r="F5">
        <v>10</v>
      </c>
      <c r="G5">
        <v>2</v>
      </c>
      <c r="H5">
        <v>46</v>
      </c>
      <c r="I5">
        <f t="shared" si="0"/>
        <v>280</v>
      </c>
      <c r="J5" s="1">
        <f t="shared" si="1"/>
        <v>8.547912453195472E-2</v>
      </c>
    </row>
    <row r="6" spans="1:13" hidden="1" x14ac:dyDescent="0.3">
      <c r="A6" t="s">
        <v>14</v>
      </c>
      <c r="B6">
        <v>869253552</v>
      </c>
      <c r="C6">
        <v>2</v>
      </c>
      <c r="D6">
        <v>1</v>
      </c>
      <c r="E6">
        <v>329</v>
      </c>
      <c r="F6">
        <v>4</v>
      </c>
      <c r="G6">
        <v>1</v>
      </c>
      <c r="H6">
        <v>158</v>
      </c>
      <c r="I6">
        <f t="shared" si="0"/>
        <v>487</v>
      </c>
      <c r="J6" s="1">
        <f t="shared" si="1"/>
        <v>5.9616431537797006E-2</v>
      </c>
    </row>
    <row r="7" spans="1:13" hidden="1" x14ac:dyDescent="0.3">
      <c r="A7" t="s">
        <v>42</v>
      </c>
      <c r="B7">
        <v>1039171244</v>
      </c>
      <c r="C7">
        <v>3</v>
      </c>
      <c r="D7">
        <v>1</v>
      </c>
      <c r="E7">
        <v>34</v>
      </c>
      <c r="F7">
        <v>3</v>
      </c>
      <c r="G7">
        <v>2</v>
      </c>
      <c r="H7">
        <v>537</v>
      </c>
      <c r="I7">
        <f t="shared" si="0"/>
        <v>571</v>
      </c>
      <c r="J7" s="1">
        <f t="shared" si="1"/>
        <v>5.8469917023855227E-2</v>
      </c>
    </row>
    <row r="8" spans="1:13" hidden="1" x14ac:dyDescent="0.3">
      <c r="A8" t="s">
        <v>28</v>
      </c>
      <c r="B8">
        <v>557699891</v>
      </c>
      <c r="C8">
        <v>8</v>
      </c>
      <c r="D8">
        <v>3</v>
      </c>
      <c r="E8">
        <v>282</v>
      </c>
      <c r="F8">
        <v>4</v>
      </c>
      <c r="G8">
        <v>1</v>
      </c>
      <c r="H8">
        <v>14</v>
      </c>
      <c r="I8">
        <f t="shared" si="0"/>
        <v>296</v>
      </c>
      <c r="J8" s="1">
        <f t="shared" si="1"/>
        <v>5.6477392959425728E-2</v>
      </c>
    </row>
    <row r="9" spans="1:13" hidden="1" x14ac:dyDescent="0.3">
      <c r="A9" t="s">
        <v>30</v>
      </c>
      <c r="B9">
        <v>488560643</v>
      </c>
      <c r="C9">
        <v>25</v>
      </c>
      <c r="D9">
        <v>5</v>
      </c>
      <c r="E9">
        <v>167</v>
      </c>
      <c r="F9">
        <v>5</v>
      </c>
      <c r="G9">
        <v>2</v>
      </c>
      <c r="H9">
        <v>92</v>
      </c>
      <c r="I9">
        <f t="shared" si="0"/>
        <v>259</v>
      </c>
      <c r="J9" s="1">
        <f t="shared" si="1"/>
        <v>5.6411126858322093E-2</v>
      </c>
    </row>
    <row r="10" spans="1:13" hidden="1" x14ac:dyDescent="0.3">
      <c r="A10" t="s">
        <v>33</v>
      </c>
      <c r="B10">
        <v>301379762</v>
      </c>
      <c r="C10">
        <v>1</v>
      </c>
      <c r="D10">
        <v>0</v>
      </c>
      <c r="E10">
        <v>0</v>
      </c>
      <c r="F10">
        <v>3</v>
      </c>
      <c r="G10">
        <v>1</v>
      </c>
      <c r="H10">
        <v>143</v>
      </c>
      <c r="I10">
        <f t="shared" si="0"/>
        <v>143</v>
      </c>
      <c r="J10" s="1">
        <f t="shared" si="1"/>
        <v>5.049000823972602E-2</v>
      </c>
    </row>
    <row r="11" spans="1:13" hidden="1" x14ac:dyDescent="0.3">
      <c r="A11" t="s">
        <v>32</v>
      </c>
      <c r="B11">
        <v>613356665</v>
      </c>
      <c r="C11">
        <v>10</v>
      </c>
      <c r="D11">
        <v>3</v>
      </c>
      <c r="E11">
        <v>260</v>
      </c>
      <c r="F11">
        <v>4</v>
      </c>
      <c r="G11">
        <v>2</v>
      </c>
      <c r="H11">
        <v>22</v>
      </c>
      <c r="I11">
        <f t="shared" si="0"/>
        <v>282</v>
      </c>
      <c r="J11" s="1">
        <f t="shared" si="1"/>
        <v>4.892372418858823E-2</v>
      </c>
    </row>
    <row r="12" spans="1:13" hidden="1" x14ac:dyDescent="0.3">
      <c r="A12" t="s">
        <v>48</v>
      </c>
      <c r="B12">
        <v>859673901</v>
      </c>
      <c r="C12">
        <v>7</v>
      </c>
      <c r="D12">
        <v>2</v>
      </c>
      <c r="E12">
        <v>313</v>
      </c>
      <c r="F12">
        <v>11</v>
      </c>
      <c r="G12">
        <v>0</v>
      </c>
      <c r="H12">
        <v>0</v>
      </c>
      <c r="I12">
        <f t="shared" si="0"/>
        <v>313</v>
      </c>
      <c r="J12" s="1">
        <f t="shared" si="1"/>
        <v>3.8743074807397526E-2</v>
      </c>
    </row>
    <row r="13" spans="1:13" hidden="1" x14ac:dyDescent="0.3">
      <c r="A13" t="s">
        <v>36</v>
      </c>
      <c r="B13">
        <v>1574217531</v>
      </c>
      <c r="C13">
        <v>3</v>
      </c>
      <c r="D13">
        <v>1</v>
      </c>
      <c r="E13">
        <v>520</v>
      </c>
      <c r="F13">
        <v>0</v>
      </c>
      <c r="G13">
        <v>0</v>
      </c>
      <c r="H13">
        <v>0</v>
      </c>
      <c r="I13">
        <f t="shared" si="0"/>
        <v>520</v>
      </c>
      <c r="J13" s="1">
        <f t="shared" si="1"/>
        <v>3.5149737722831483E-2</v>
      </c>
    </row>
    <row r="14" spans="1:13" hidden="1" x14ac:dyDescent="0.3">
      <c r="A14" t="s">
        <v>53</v>
      </c>
      <c r="B14">
        <v>792601299</v>
      </c>
      <c r="C14">
        <v>2</v>
      </c>
      <c r="D14">
        <v>1</v>
      </c>
      <c r="E14">
        <v>229</v>
      </c>
      <c r="F14">
        <v>3</v>
      </c>
      <c r="G14">
        <v>0</v>
      </c>
      <c r="H14">
        <v>0</v>
      </c>
      <c r="I14">
        <f t="shared" si="0"/>
        <v>229</v>
      </c>
      <c r="J14" s="1">
        <f t="shared" si="1"/>
        <v>3.074427047835146E-2</v>
      </c>
    </row>
    <row r="15" spans="1:13" hidden="1" x14ac:dyDescent="0.3">
      <c r="A15" t="s">
        <v>61</v>
      </c>
      <c r="B15">
        <v>625084918</v>
      </c>
      <c r="C15">
        <v>7</v>
      </c>
      <c r="D15">
        <v>3</v>
      </c>
      <c r="E15">
        <v>171</v>
      </c>
      <c r="F15">
        <v>1</v>
      </c>
      <c r="G15">
        <v>0</v>
      </c>
      <c r="H15">
        <v>0</v>
      </c>
      <c r="I15">
        <f t="shared" si="0"/>
        <v>171</v>
      </c>
      <c r="J15" s="1">
        <f t="shared" si="1"/>
        <v>2.9109891027884065E-2</v>
      </c>
    </row>
    <row r="16" spans="1:13" hidden="1" x14ac:dyDescent="0.3">
      <c r="A16" t="s">
        <v>39</v>
      </c>
      <c r="B16">
        <v>1734522605</v>
      </c>
      <c r="C16">
        <v>12</v>
      </c>
      <c r="D16">
        <v>5</v>
      </c>
      <c r="E16">
        <v>425</v>
      </c>
      <c r="F16">
        <v>1</v>
      </c>
      <c r="G16">
        <v>0</v>
      </c>
      <c r="H16">
        <v>0</v>
      </c>
      <c r="I16">
        <f t="shared" si="0"/>
        <v>425</v>
      </c>
      <c r="J16" s="1">
        <f t="shared" si="1"/>
        <v>2.6073087109959557E-2</v>
      </c>
    </row>
    <row r="17" spans="1:13" hidden="1" x14ac:dyDescent="0.3">
      <c r="A17" t="s">
        <v>50</v>
      </c>
      <c r="B17">
        <v>651502442</v>
      </c>
      <c r="C17">
        <v>2</v>
      </c>
      <c r="D17">
        <v>1</v>
      </c>
      <c r="E17">
        <v>159</v>
      </c>
      <c r="F17">
        <v>1</v>
      </c>
      <c r="G17">
        <v>0</v>
      </c>
      <c r="H17">
        <v>0</v>
      </c>
      <c r="I17">
        <f t="shared" si="0"/>
        <v>159</v>
      </c>
      <c r="J17" s="1">
        <f t="shared" si="1"/>
        <v>2.5969558482837996E-2</v>
      </c>
    </row>
    <row r="18" spans="1:13" hidden="1" x14ac:dyDescent="0.3">
      <c r="A18" t="s">
        <v>63</v>
      </c>
      <c r="B18">
        <v>430462962</v>
      </c>
      <c r="C18">
        <v>9</v>
      </c>
      <c r="D18">
        <v>1</v>
      </c>
      <c r="E18">
        <v>82</v>
      </c>
      <c r="F18">
        <v>2</v>
      </c>
      <c r="G18">
        <v>0</v>
      </c>
      <c r="H18">
        <v>0</v>
      </c>
      <c r="I18">
        <f t="shared" si="0"/>
        <v>82</v>
      </c>
      <c r="J18" s="1">
        <f t="shared" si="1"/>
        <v>2.0270364226228191E-2</v>
      </c>
    </row>
    <row r="19" spans="1:13" hidden="1" x14ac:dyDescent="0.3">
      <c r="A19" t="s">
        <v>55</v>
      </c>
      <c r="B19">
        <v>1509195646</v>
      </c>
      <c r="C19">
        <v>8</v>
      </c>
      <c r="D19">
        <v>3</v>
      </c>
      <c r="E19">
        <v>98</v>
      </c>
      <c r="F19">
        <v>7</v>
      </c>
      <c r="G19">
        <v>2</v>
      </c>
      <c r="H19">
        <v>188</v>
      </c>
      <c r="I19">
        <f t="shared" si="0"/>
        <v>286</v>
      </c>
      <c r="J19" s="1">
        <f t="shared" si="1"/>
        <v>2.0165267116953593E-2</v>
      </c>
    </row>
    <row r="20" spans="1:13" hidden="1" x14ac:dyDescent="0.3">
      <c r="A20" t="s">
        <v>44</v>
      </c>
      <c r="B20">
        <v>413007158</v>
      </c>
      <c r="C20">
        <v>7</v>
      </c>
      <c r="D20">
        <v>4</v>
      </c>
      <c r="E20">
        <v>74</v>
      </c>
      <c r="F20">
        <v>2</v>
      </c>
      <c r="G20">
        <v>1</v>
      </c>
      <c r="H20">
        <v>1</v>
      </c>
      <c r="I20">
        <f t="shared" si="0"/>
        <v>75</v>
      </c>
      <c r="J20" s="1">
        <f t="shared" si="1"/>
        <v>1.9323561531999479E-2</v>
      </c>
    </row>
    <row r="21" spans="1:13" hidden="1" x14ac:dyDescent="0.3">
      <c r="A21" t="s">
        <v>57</v>
      </c>
      <c r="B21">
        <v>1702802250</v>
      </c>
      <c r="C21">
        <v>8</v>
      </c>
      <c r="D21">
        <v>4</v>
      </c>
      <c r="E21">
        <v>308</v>
      </c>
      <c r="F21">
        <v>2</v>
      </c>
      <c r="G21">
        <v>1</v>
      </c>
      <c r="H21">
        <v>1</v>
      </c>
      <c r="I21">
        <f t="shared" si="0"/>
        <v>309</v>
      </c>
      <c r="J21" s="1">
        <f t="shared" si="1"/>
        <v>1.9309799027320541E-2</v>
      </c>
    </row>
    <row r="22" spans="1:13" hidden="1" x14ac:dyDescent="0.3">
      <c r="A22" t="s">
        <v>9</v>
      </c>
      <c r="B22">
        <v>1197672318</v>
      </c>
      <c r="C22">
        <v>76</v>
      </c>
      <c r="D22">
        <v>14</v>
      </c>
      <c r="E22">
        <v>128</v>
      </c>
      <c r="F22">
        <v>6</v>
      </c>
      <c r="G22">
        <v>1</v>
      </c>
      <c r="H22">
        <v>88</v>
      </c>
      <c r="I22">
        <f t="shared" si="0"/>
        <v>216</v>
      </c>
      <c r="J22" s="1">
        <f t="shared" si="1"/>
        <v>1.9191071747402103E-2</v>
      </c>
    </row>
    <row r="23" spans="1:13" hidden="1" x14ac:dyDescent="0.3">
      <c r="A23" t="s">
        <v>46</v>
      </c>
      <c r="B23">
        <v>295705339</v>
      </c>
      <c r="C23">
        <v>5</v>
      </c>
      <c r="D23">
        <v>3</v>
      </c>
      <c r="E23">
        <v>51</v>
      </c>
      <c r="F23">
        <v>3</v>
      </c>
      <c r="G23">
        <v>0</v>
      </c>
      <c r="H23">
        <v>0</v>
      </c>
      <c r="I23">
        <f t="shared" si="0"/>
        <v>51</v>
      </c>
      <c r="J23" s="1">
        <f t="shared" si="1"/>
        <v>1.8352469033110955E-2</v>
      </c>
    </row>
    <row r="24" spans="1:13" hidden="1" x14ac:dyDescent="0.3">
      <c r="A24" t="s">
        <v>47</v>
      </c>
      <c r="B24">
        <v>682971852</v>
      </c>
      <c r="C24">
        <v>5</v>
      </c>
      <c r="D24">
        <v>0</v>
      </c>
      <c r="E24">
        <v>0</v>
      </c>
      <c r="F24">
        <v>6</v>
      </c>
      <c r="G24">
        <v>1</v>
      </c>
      <c r="H24">
        <v>110</v>
      </c>
      <c r="I24">
        <f t="shared" si="0"/>
        <v>110</v>
      </c>
      <c r="J24" s="1">
        <f t="shared" si="1"/>
        <v>1.7138522137993186E-2</v>
      </c>
    </row>
    <row r="25" spans="1:13" hidden="1" x14ac:dyDescent="0.3">
      <c r="A25" t="s">
        <v>13</v>
      </c>
      <c r="B25">
        <v>3004002661</v>
      </c>
      <c r="C25">
        <v>14</v>
      </c>
      <c r="D25">
        <v>4</v>
      </c>
      <c r="E25">
        <v>79</v>
      </c>
      <c r="F25">
        <v>6</v>
      </c>
      <c r="G25">
        <v>2</v>
      </c>
      <c r="H25">
        <v>337</v>
      </c>
      <c r="I25">
        <f t="shared" si="0"/>
        <v>416</v>
      </c>
      <c r="J25" s="1">
        <f t="shared" si="1"/>
        <v>1.47358946253166E-2</v>
      </c>
    </row>
    <row r="26" spans="1:13" hidden="1" x14ac:dyDescent="0.3">
      <c r="A26" t="s">
        <v>35</v>
      </c>
      <c r="B26">
        <v>1173203126</v>
      </c>
      <c r="C26">
        <v>4</v>
      </c>
      <c r="D26">
        <v>1</v>
      </c>
      <c r="E26">
        <v>148</v>
      </c>
      <c r="F26">
        <v>5</v>
      </c>
      <c r="G26">
        <v>0</v>
      </c>
      <c r="H26">
        <v>0</v>
      </c>
      <c r="I26">
        <f t="shared" si="0"/>
        <v>148</v>
      </c>
      <c r="J26" s="1">
        <f t="shared" si="1"/>
        <v>1.3423692453337317E-2</v>
      </c>
    </row>
    <row r="27" spans="1:13" hidden="1" x14ac:dyDescent="0.3">
      <c r="A27" t="s">
        <v>11</v>
      </c>
      <c r="B27">
        <v>596871813</v>
      </c>
      <c r="C27">
        <v>3</v>
      </c>
      <c r="D27">
        <v>1</v>
      </c>
      <c r="E27">
        <v>64</v>
      </c>
      <c r="F27">
        <v>5</v>
      </c>
      <c r="G27">
        <v>0</v>
      </c>
      <c r="H27">
        <v>0</v>
      </c>
      <c r="I27">
        <f t="shared" si="0"/>
        <v>64</v>
      </c>
      <c r="J27" s="1">
        <f t="shared" si="1"/>
        <v>1.1409914594603934E-2</v>
      </c>
    </row>
    <row r="28" spans="1:13" x14ac:dyDescent="0.3">
      <c r="A28" t="s">
        <v>60</v>
      </c>
      <c r="B28">
        <v>2455687887</v>
      </c>
      <c r="C28">
        <v>16</v>
      </c>
      <c r="D28">
        <v>7</v>
      </c>
      <c r="E28">
        <v>224</v>
      </c>
      <c r="F28">
        <v>11</v>
      </c>
      <c r="G28">
        <v>2</v>
      </c>
      <c r="H28">
        <v>23</v>
      </c>
      <c r="I28">
        <f t="shared" si="0"/>
        <v>247</v>
      </c>
      <c r="J28" s="1">
        <f t="shared" si="1"/>
        <v>1.0703043115728547E-2</v>
      </c>
      <c r="K28" t="s">
        <v>67</v>
      </c>
    </row>
    <row r="29" spans="1:13" x14ac:dyDescent="0.3">
      <c r="A29" t="s">
        <v>19</v>
      </c>
      <c r="B29">
        <v>5228357340</v>
      </c>
      <c r="C29">
        <v>21</v>
      </c>
      <c r="D29">
        <v>5</v>
      </c>
      <c r="E29">
        <v>101</v>
      </c>
      <c r="F29">
        <v>17</v>
      </c>
      <c r="G29">
        <v>3</v>
      </c>
      <c r="H29">
        <f>416-L29-M29</f>
        <v>270</v>
      </c>
      <c r="I29">
        <f t="shared" si="0"/>
        <v>371</v>
      </c>
      <c r="J29" s="1">
        <f t="shared" si="1"/>
        <v>7.5507855643633433E-3</v>
      </c>
      <c r="K29" t="s">
        <v>67</v>
      </c>
      <c r="L29">
        <v>87</v>
      </c>
      <c r="M29">
        <v>59</v>
      </c>
    </row>
    <row r="30" spans="1:13" hidden="1" x14ac:dyDescent="0.3">
      <c r="A30" t="s">
        <v>16</v>
      </c>
      <c r="B30">
        <v>965346773</v>
      </c>
      <c r="C30">
        <v>5</v>
      </c>
      <c r="D30">
        <v>0</v>
      </c>
      <c r="E30">
        <v>0</v>
      </c>
      <c r="F30">
        <v>5</v>
      </c>
      <c r="G30">
        <v>1</v>
      </c>
      <c r="H30">
        <v>88</v>
      </c>
      <c r="I30">
        <f t="shared" si="0"/>
        <v>88</v>
      </c>
      <c r="J30" s="1">
        <f t="shared" si="1"/>
        <v>9.7002474406184848E-3</v>
      </c>
    </row>
    <row r="31" spans="1:13" hidden="1" x14ac:dyDescent="0.3">
      <c r="A31" t="s">
        <v>26</v>
      </c>
      <c r="B31">
        <v>550491507</v>
      </c>
      <c r="C31">
        <v>3</v>
      </c>
      <c r="D31">
        <v>1</v>
      </c>
      <c r="E31">
        <v>47</v>
      </c>
      <c r="F31">
        <v>0</v>
      </c>
      <c r="G31">
        <v>0</v>
      </c>
      <c r="H31">
        <v>0</v>
      </c>
      <c r="I31">
        <f t="shared" si="0"/>
        <v>47</v>
      </c>
      <c r="J31" s="1">
        <f t="shared" si="1"/>
        <v>9.0851211829541482E-3</v>
      </c>
    </row>
    <row r="32" spans="1:13" hidden="1" x14ac:dyDescent="0.3">
      <c r="A32" t="s">
        <v>58</v>
      </c>
      <c r="B32">
        <v>1946098294</v>
      </c>
      <c r="C32">
        <v>8</v>
      </c>
      <c r="D32">
        <v>3</v>
      </c>
      <c r="E32">
        <v>64</v>
      </c>
      <c r="F32">
        <v>8</v>
      </c>
      <c r="G32">
        <v>2</v>
      </c>
      <c r="H32">
        <v>84</v>
      </c>
      <c r="I32">
        <f t="shared" si="0"/>
        <v>148</v>
      </c>
      <c r="J32" s="1">
        <f t="shared" si="1"/>
        <v>8.0924576098096862E-3</v>
      </c>
    </row>
    <row r="33" spans="1:13" hidden="1" x14ac:dyDescent="0.3">
      <c r="A33" t="s">
        <v>17</v>
      </c>
      <c r="B33">
        <v>698012498</v>
      </c>
      <c r="C33">
        <v>7</v>
      </c>
      <c r="D33">
        <v>2</v>
      </c>
      <c r="E33">
        <v>50</v>
      </c>
      <c r="F33">
        <v>4</v>
      </c>
      <c r="G33">
        <v>0</v>
      </c>
      <c r="H33">
        <v>0</v>
      </c>
      <c r="I33">
        <f t="shared" si="0"/>
        <v>50</v>
      </c>
      <c r="J33" s="1">
        <f t="shared" si="1"/>
        <v>7.6223747221683992E-3</v>
      </c>
    </row>
    <row r="34" spans="1:13" x14ac:dyDescent="0.3">
      <c r="A34" t="s">
        <v>27</v>
      </c>
      <c r="B34">
        <v>6525658894</v>
      </c>
      <c r="C34">
        <v>24</v>
      </c>
      <c r="D34">
        <v>12</v>
      </c>
      <c r="E34">
        <v>407</v>
      </c>
      <c r="F34">
        <v>24</v>
      </c>
      <c r="G34">
        <v>2</v>
      </c>
      <c r="H34">
        <v>51</v>
      </c>
      <c r="I34">
        <f t="shared" ref="I34:I57" si="2">H34+E34</f>
        <v>458</v>
      </c>
      <c r="J34" s="1">
        <f t="shared" si="1"/>
        <v>7.4683489020101138E-3</v>
      </c>
      <c r="K34" t="s">
        <v>67</v>
      </c>
    </row>
    <row r="35" spans="1:13" x14ac:dyDescent="0.3">
      <c r="A35" t="s">
        <v>59</v>
      </c>
      <c r="B35">
        <v>7139291291</v>
      </c>
      <c r="C35">
        <v>19</v>
      </c>
      <c r="D35">
        <v>8</v>
      </c>
      <c r="E35">
        <v>319</v>
      </c>
      <c r="F35">
        <v>14</v>
      </c>
      <c r="G35">
        <v>2</v>
      </c>
      <c r="H35">
        <f>109-L35-M35</f>
        <v>9</v>
      </c>
      <c r="I35">
        <f t="shared" si="2"/>
        <v>328</v>
      </c>
      <c r="J35" s="1">
        <f t="shared" si="1"/>
        <v>4.888799557256236E-3</v>
      </c>
      <c r="K35" t="s">
        <v>67</v>
      </c>
      <c r="L35">
        <v>60</v>
      </c>
      <c r="M35">
        <v>40</v>
      </c>
    </row>
    <row r="36" spans="1:13" hidden="1" x14ac:dyDescent="0.3">
      <c r="A36" t="s">
        <v>52</v>
      </c>
      <c r="B36">
        <v>325582976</v>
      </c>
      <c r="C36">
        <v>2</v>
      </c>
      <c r="D36">
        <v>1</v>
      </c>
      <c r="E36">
        <v>14</v>
      </c>
      <c r="F36">
        <v>4</v>
      </c>
      <c r="G36">
        <v>0</v>
      </c>
      <c r="H36">
        <v>0</v>
      </c>
      <c r="I36">
        <f t="shared" si="2"/>
        <v>14</v>
      </c>
      <c r="J36" s="1">
        <f t="shared" si="1"/>
        <v>4.5756188116653548E-3</v>
      </c>
    </row>
    <row r="37" spans="1:13" hidden="1" x14ac:dyDescent="0.3">
      <c r="A37" t="s">
        <v>25</v>
      </c>
      <c r="B37">
        <v>417982610</v>
      </c>
      <c r="C37">
        <v>2</v>
      </c>
      <c r="D37">
        <v>1</v>
      </c>
      <c r="E37">
        <v>16</v>
      </c>
      <c r="F37">
        <v>0</v>
      </c>
      <c r="G37">
        <v>0</v>
      </c>
      <c r="H37">
        <v>0</v>
      </c>
      <c r="I37">
        <f t="shared" si="2"/>
        <v>16</v>
      </c>
      <c r="J37" s="1">
        <f t="shared" si="1"/>
        <v>4.0732893231230421E-3</v>
      </c>
    </row>
    <row r="38" spans="1:13" hidden="1" x14ac:dyDescent="0.3">
      <c r="A38" t="s">
        <v>49</v>
      </c>
      <c r="B38">
        <v>2376857805</v>
      </c>
      <c r="C38">
        <v>2</v>
      </c>
      <c r="D38">
        <v>2</v>
      </c>
      <c r="E38">
        <v>6</v>
      </c>
      <c r="F38">
        <v>2</v>
      </c>
      <c r="G38">
        <v>1</v>
      </c>
      <c r="H38">
        <v>83</v>
      </c>
      <c r="I38">
        <f t="shared" si="2"/>
        <v>89</v>
      </c>
      <c r="J38" s="1">
        <f t="shared" si="1"/>
        <v>3.9844675607394282E-3</v>
      </c>
    </row>
    <row r="39" spans="1:13" hidden="1" x14ac:dyDescent="0.3">
      <c r="A39" t="s">
        <v>54</v>
      </c>
      <c r="B39">
        <v>259373346</v>
      </c>
      <c r="C39">
        <v>3</v>
      </c>
      <c r="D39">
        <v>1</v>
      </c>
      <c r="E39">
        <v>3</v>
      </c>
      <c r="F39">
        <v>1</v>
      </c>
      <c r="G39">
        <v>1</v>
      </c>
      <c r="H39">
        <v>3</v>
      </c>
      <c r="I39">
        <f t="shared" si="2"/>
        <v>6</v>
      </c>
      <c r="J39" s="1">
        <f t="shared" si="1"/>
        <v>2.4615541585431004E-3</v>
      </c>
    </row>
    <row r="40" spans="1:13" hidden="1" x14ac:dyDescent="0.3">
      <c r="A40" t="s">
        <v>40</v>
      </c>
      <c r="B40">
        <v>1001965891</v>
      </c>
      <c r="C40">
        <v>3</v>
      </c>
      <c r="D40">
        <v>2</v>
      </c>
      <c r="E40">
        <v>21</v>
      </c>
      <c r="F40">
        <v>0</v>
      </c>
      <c r="G40">
        <v>0</v>
      </c>
      <c r="H40">
        <v>0</v>
      </c>
      <c r="I40">
        <f t="shared" si="2"/>
        <v>21</v>
      </c>
      <c r="J40" s="1">
        <f t="shared" si="1"/>
        <v>2.2302309935771903E-3</v>
      </c>
    </row>
    <row r="41" spans="1:13" hidden="1" x14ac:dyDescent="0.3">
      <c r="A41" t="s">
        <v>29</v>
      </c>
      <c r="B41">
        <v>335448023</v>
      </c>
      <c r="C41">
        <v>1</v>
      </c>
      <c r="D41">
        <v>1</v>
      </c>
      <c r="E41">
        <v>4</v>
      </c>
      <c r="F41">
        <v>1</v>
      </c>
      <c r="G41">
        <v>0</v>
      </c>
      <c r="H41">
        <v>0</v>
      </c>
      <c r="I41">
        <f t="shared" si="2"/>
        <v>4</v>
      </c>
      <c r="J41" s="1">
        <f t="shared" si="1"/>
        <v>1.2688732574257133E-3</v>
      </c>
    </row>
    <row r="42" spans="1:13" hidden="1" x14ac:dyDescent="0.3">
      <c r="A42" t="s">
        <v>15</v>
      </c>
      <c r="B42">
        <v>710174817</v>
      </c>
      <c r="C42">
        <v>3</v>
      </c>
      <c r="D42">
        <v>0</v>
      </c>
      <c r="E42">
        <v>0</v>
      </c>
      <c r="F42">
        <v>5</v>
      </c>
      <c r="G42">
        <v>1</v>
      </c>
      <c r="H42">
        <v>7</v>
      </c>
      <c r="I42">
        <f t="shared" si="2"/>
        <v>7</v>
      </c>
      <c r="J42" s="1">
        <f t="shared" si="1"/>
        <v>1.0488569533039283E-3</v>
      </c>
    </row>
    <row r="43" spans="1:13" hidden="1" x14ac:dyDescent="0.3">
      <c r="A43" t="s">
        <v>38</v>
      </c>
      <c r="B43">
        <v>1874561773</v>
      </c>
      <c r="C43">
        <v>7</v>
      </c>
      <c r="D43">
        <v>1</v>
      </c>
      <c r="E43">
        <v>3</v>
      </c>
      <c r="F43">
        <v>1</v>
      </c>
      <c r="G43">
        <v>0</v>
      </c>
      <c r="H43">
        <v>0</v>
      </c>
      <c r="I43">
        <f t="shared" si="2"/>
        <v>3</v>
      </c>
      <c r="J43" s="1">
        <f t="shared" si="1"/>
        <v>1.7029621206874425E-4</v>
      </c>
    </row>
    <row r="44" spans="1:13" hidden="1" x14ac:dyDescent="0.3">
      <c r="A44" t="s">
        <v>41</v>
      </c>
      <c r="B44">
        <v>3426529504</v>
      </c>
      <c r="C44">
        <v>6</v>
      </c>
      <c r="D44">
        <v>1</v>
      </c>
      <c r="E44">
        <v>2</v>
      </c>
      <c r="F44">
        <v>3</v>
      </c>
      <c r="G44">
        <v>0</v>
      </c>
      <c r="H44">
        <v>0</v>
      </c>
      <c r="I44">
        <f t="shared" si="2"/>
        <v>2</v>
      </c>
      <c r="J44" s="1">
        <f t="shared" si="1"/>
        <v>6.2109639672465765E-5</v>
      </c>
    </row>
    <row r="45" spans="1:13" hidden="1" x14ac:dyDescent="0.3">
      <c r="A45" t="s">
        <v>18</v>
      </c>
      <c r="B45">
        <v>1841234177</v>
      </c>
      <c r="C45">
        <v>3</v>
      </c>
      <c r="D45">
        <v>1</v>
      </c>
      <c r="E45">
        <v>1</v>
      </c>
      <c r="F45">
        <v>7</v>
      </c>
      <c r="G45">
        <v>0</v>
      </c>
      <c r="H45">
        <v>0</v>
      </c>
      <c r="I45">
        <f t="shared" si="2"/>
        <v>1</v>
      </c>
      <c r="J45" s="1">
        <f t="shared" si="1"/>
        <v>5.7792896601362841E-5</v>
      </c>
    </row>
    <row r="46" spans="1:13" hidden="1" x14ac:dyDescent="0.3">
      <c r="A46" t="s">
        <v>8</v>
      </c>
      <c r="B46">
        <v>320906734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2"/>
        <v>0</v>
      </c>
      <c r="J46" s="1">
        <f t="shared" si="1"/>
        <v>0</v>
      </c>
    </row>
    <row r="47" spans="1:13" hidden="1" x14ac:dyDescent="0.3">
      <c r="A47" t="s">
        <v>10</v>
      </c>
      <c r="B47">
        <v>385803648</v>
      </c>
      <c r="C47">
        <v>6</v>
      </c>
      <c r="D47">
        <v>0</v>
      </c>
      <c r="E47">
        <v>0</v>
      </c>
      <c r="F47">
        <v>1</v>
      </c>
      <c r="G47">
        <v>0</v>
      </c>
      <c r="H47">
        <v>0</v>
      </c>
      <c r="I47">
        <f t="shared" si="2"/>
        <v>0</v>
      </c>
      <c r="J47" s="1">
        <f t="shared" si="1"/>
        <v>0</v>
      </c>
    </row>
    <row r="48" spans="1:13" hidden="1" x14ac:dyDescent="0.3">
      <c r="A48" t="s">
        <v>12</v>
      </c>
      <c r="B48">
        <v>1865253802</v>
      </c>
      <c r="C48">
        <v>2</v>
      </c>
      <c r="D48">
        <v>0</v>
      </c>
      <c r="E48">
        <v>0</v>
      </c>
      <c r="F48">
        <v>2</v>
      </c>
      <c r="G48">
        <v>0</v>
      </c>
      <c r="H48">
        <v>0</v>
      </c>
      <c r="I48">
        <f t="shared" si="2"/>
        <v>0</v>
      </c>
      <c r="J48" s="1">
        <f t="shared" si="1"/>
        <v>0</v>
      </c>
    </row>
    <row r="49" spans="1:10" hidden="1" x14ac:dyDescent="0.3">
      <c r="A49" t="s">
        <v>20</v>
      </c>
      <c r="B49">
        <v>358239823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f t="shared" si="2"/>
        <v>0</v>
      </c>
      <c r="J49" s="1">
        <f t="shared" si="1"/>
        <v>0</v>
      </c>
    </row>
    <row r="50" spans="1:10" hidden="1" x14ac:dyDescent="0.3">
      <c r="A50" t="s">
        <v>22</v>
      </c>
      <c r="B50">
        <v>3179760952</v>
      </c>
      <c r="C50">
        <v>4</v>
      </c>
      <c r="D50">
        <v>0</v>
      </c>
      <c r="E50">
        <v>0</v>
      </c>
      <c r="F50">
        <v>6</v>
      </c>
      <c r="G50">
        <v>0</v>
      </c>
      <c r="H50">
        <v>0</v>
      </c>
      <c r="I50">
        <f t="shared" si="2"/>
        <v>0</v>
      </c>
      <c r="J50" s="1">
        <f t="shared" si="1"/>
        <v>0</v>
      </c>
    </row>
    <row r="51" spans="1:10" hidden="1" x14ac:dyDescent="0.3">
      <c r="A51" t="s">
        <v>23</v>
      </c>
      <c r="B51">
        <v>2582459303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f t="shared" si="2"/>
        <v>0</v>
      </c>
      <c r="J51" s="1">
        <f t="shared" si="1"/>
        <v>0</v>
      </c>
    </row>
    <row r="52" spans="1:10" hidden="1" x14ac:dyDescent="0.3">
      <c r="A52" t="s">
        <v>31</v>
      </c>
      <c r="B52">
        <v>506464950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2"/>
        <v>0</v>
      </c>
      <c r="J52" s="1">
        <f t="shared" si="1"/>
        <v>0</v>
      </c>
    </row>
    <row r="53" spans="1:10" hidden="1" x14ac:dyDescent="0.3">
      <c r="A53" t="s">
        <v>34</v>
      </c>
      <c r="B53">
        <v>493877795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f t="shared" si="2"/>
        <v>0</v>
      </c>
      <c r="J53" s="1">
        <f t="shared" si="1"/>
        <v>0</v>
      </c>
    </row>
    <row r="54" spans="1:10" hidden="1" x14ac:dyDescent="0.3">
      <c r="A54" t="s">
        <v>45</v>
      </c>
      <c r="B54">
        <v>1917428984</v>
      </c>
      <c r="C54">
        <v>1</v>
      </c>
      <c r="D54">
        <v>0</v>
      </c>
      <c r="E54">
        <v>0</v>
      </c>
      <c r="F54">
        <v>5</v>
      </c>
      <c r="G54">
        <v>0</v>
      </c>
      <c r="H54">
        <v>0</v>
      </c>
      <c r="I54">
        <f t="shared" si="2"/>
        <v>0</v>
      </c>
      <c r="J54" s="1">
        <f t="shared" si="1"/>
        <v>0</v>
      </c>
    </row>
    <row r="55" spans="1:10" hidden="1" x14ac:dyDescent="0.3">
      <c r="A55" t="s">
        <v>51</v>
      </c>
      <c r="B55">
        <v>3276525770</v>
      </c>
      <c r="C55">
        <v>1</v>
      </c>
      <c r="D55">
        <v>0</v>
      </c>
      <c r="E55">
        <v>0</v>
      </c>
      <c r="F55">
        <v>8</v>
      </c>
      <c r="G55">
        <v>0</v>
      </c>
      <c r="H55">
        <v>0</v>
      </c>
      <c r="I55">
        <f t="shared" si="2"/>
        <v>0</v>
      </c>
      <c r="J55" s="1">
        <f t="shared" si="1"/>
        <v>0</v>
      </c>
    </row>
    <row r="56" spans="1:10" hidden="1" x14ac:dyDescent="0.3">
      <c r="A56" t="s">
        <v>56</v>
      </c>
      <c r="B56">
        <v>619130754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2"/>
        <v>0</v>
      </c>
      <c r="J56" s="1">
        <f t="shared" si="1"/>
        <v>0</v>
      </c>
    </row>
    <row r="57" spans="1:10" hidden="1" x14ac:dyDescent="0.3">
      <c r="A57" t="s">
        <v>62</v>
      </c>
      <c r="B57">
        <v>1005248585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2"/>
        <v>0</v>
      </c>
      <c r="J57" s="1">
        <f t="shared" si="1"/>
        <v>0</v>
      </c>
    </row>
    <row r="58" spans="1:10" x14ac:dyDescent="0.3">
      <c r="H58">
        <f>SUBTOTAL(9,H2:H57)</f>
        <v>353</v>
      </c>
      <c r="I58">
        <f>SUBTOTAL(9,I2:I57)</f>
        <v>1404</v>
      </c>
    </row>
    <row r="59" spans="1:10" x14ac:dyDescent="0.3">
      <c r="H59" s="3">
        <f>H58/15</f>
        <v>23.533333333333335</v>
      </c>
      <c r="I59">
        <f>I58/30</f>
        <v>46.8</v>
      </c>
    </row>
  </sheetData>
  <autoFilter ref="A1:J57" xr:uid="{E59E8554-B9BE-4E07-B6E8-8D1851FDCD13}">
    <filterColumn colId="0">
      <filters>
        <filter val="American*"/>
        <filter val="Delta / Northwest*"/>
        <filter val="United / Continental*"/>
        <filter val="US Airways / America West*"/>
      </filters>
    </filterColumn>
  </autoFilter>
  <sortState xmlns:xlrd2="http://schemas.microsoft.com/office/spreadsheetml/2017/richdata2" ref="A2:J57">
    <sortCondition descending="1" ref="J2:J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airlines bkm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2022-09-20T00:22:02Z</dcterms:created>
  <dcterms:modified xsi:type="dcterms:W3CDTF">2022-10-17T23:18:08Z</dcterms:modified>
</cp:coreProperties>
</file>