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CUO\projects\acuo-allocation\test\v0.0.3\testCashInternal\"/>
    </mc:Choice>
  </mc:AlternateContent>
  <bookViews>
    <workbookView xWindow="0" yWindow="0" windowWidth="14340" windowHeight="6420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<sst xmlns="http://schemas.openxmlformats.org/spreadsheetml/2006/main" count="35" uniqueCount="10">
  <si>
    <t>RData</t>
  </si>
  <si>
    <t>RunTime</t>
  </si>
  <si>
    <t>dailyCost</t>
  </si>
  <si>
    <t>RLRatio</t>
  </si>
  <si>
    <t>movement</t>
  </si>
  <si>
    <t>callNumber</t>
  </si>
  <si>
    <t>callNumber10AssetNumberS20M20L10.RData</t>
  </si>
  <si>
    <t>10</t>
  </si>
  <si>
    <t>callNumber10AssetNumberS10M35L5.RData</t>
  </si>
  <si>
    <t>cashInternalCost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</si>
</sst>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</cellStyleXfs>
  <cellXfs count="34">
    <xf numFmtId="0" fontId="0" fillId="0" borderId="0" xfId="0"/>
    <xf numFmtId="0" fontId="1" fillId="0" borderId="0" xfId="2" applyAlignment="1">
      <alignment horizontal="right" wrapText="1"/>
    </xf>
    <xf numFmtId="0" fontId="0" fillId="0" borderId="0" xfId="2" applyFont="1" applyAlignment="1">
      <alignment horizontal="right" wrapText="1"/>
    </xf>
    <xf numFmtId="0" fontId="1" fillId="0" borderId="0" xfId="2" applyFill="1" applyAlignment="1">
      <alignment horizontal="right" wrapText="1"/>
    </xf>
    <xf numFmtId="0" fontId="0" fillId="0" borderId="0" xfId="2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5" sqref="D5"/>
    </sheetView>
  </sheetViews>
  <sheetFormatPr defaultRowHeight="15" x14ac:dyDescent="0.25"/>
  <cols>
    <col min="1" max="1" width="46" style="5" customWidth="1" collapsed="1"/>
    <col min="2" max="2" width="12.42578125" style="5" customWidth="1" collapsed="1"/>
    <col min="3" max="3" width="15.7109375" style="5" customWidth="1" collapsed="1"/>
    <col min="4" max="4" width="9.7109375" style="5" customWidth="1" collapsed="1"/>
    <col min="5" max="5" width="11.5703125" style="5" bestFit="1" customWidth="1" collapsed="1"/>
    <col min="6" max="6" width="12" style="5" customWidth="1" collapsed="1"/>
    <col min="7" max="7" width="12.28515625" style="5" customWidth="1" collapsed="1"/>
    <col min="8" max="16384" width="9.140625" style="5" collapsed="1"/>
  </cols>
  <sheetData>
    <row r="1" spans="1:7" ht="30" x14ac:dyDescent="0.25">
      <c r="A1" s="1" t="s">
        <v>0</v>
      </c>
      <c r="B1" s="2" t="s">
        <v>5</v>
      </c>
      <c r="C1" s="2" t="s">
        <v>9</v>
      </c>
      <c r="D1" s="2" t="s">
        <v>1</v>
      </c>
      <c r="E1" s="3" t="s">
        <v>2</v>
      </c>
      <c r="F1" s="4" t="s">
        <v>3</v>
      </c>
      <c r="G1" s="4" t="s">
        <v>4</v>
      </c>
    </row>
    <row r="2" spans="1:7" x14ac:dyDescent="0.25">
      <c r="A2" s="6" t="s">
        <v>6</v>
      </c>
      <c r="B2" s="7" t="s">
        <v>7</v>
      </c>
      <c r="C2" s="5">
        <f>0.00004*(1)</f>
        <v>4.0000000000000003E-5</v>
      </c>
      <c r="D2" s="5">
        <f>10.2999999999993*(1)</f>
        <v>10.299999999999301</v>
      </c>
      <c r="E2" s="5">
        <f>237.672887871758*(1)</f>
        <v>237.67288787175801</v>
      </c>
      <c r="F2" s="5">
        <f>0.814592276021361*(1)</f>
        <v>0.81459227602136097</v>
      </c>
      <c r="G2" s="5">
        <f>10*(1)</f>
        <v>10</v>
      </c>
    </row>
    <row r="3" spans="1:7" x14ac:dyDescent="0.25">
      <c r="A3" s="8" t="s">
        <v>6</v>
      </c>
      <c r="B3" s="9" t="s">
        <v>7</v>
      </c>
      <c r="C3" s="5">
        <f>0.000035*(1)</f>
        <v>3.4999999999999997E-5</v>
      </c>
      <c r="D3" s="5">
        <f>10.3599999999969*(1)</f>
        <v>10.3599999999969</v>
      </c>
      <c r="E3" s="5">
        <f>231.422887714129*(1)</f>
        <v>231.42288771412899</v>
      </c>
      <c r="F3" s="5">
        <f>0.814592276021361*(1)</f>
        <v>0.81459227602136097</v>
      </c>
      <c r="G3" s="5">
        <f>10*(1)</f>
        <v>10</v>
      </c>
    </row>
    <row r="4" spans="1:7" x14ac:dyDescent="0.25">
      <c r="A4" s="10" t="s">
        <v>6</v>
      </c>
      <c r="B4" s="11" t="s">
        <v>7</v>
      </c>
      <c r="C4" s="5">
        <f>0.00003*(1)</f>
        <v>3.0000000000000001E-5</v>
      </c>
      <c r="D4" s="5">
        <f>10.3099999999977*(1)</f>
        <v>10.3099999999977</v>
      </c>
      <c r="E4" s="5">
        <f>225.1728875565*(1)</f>
        <v>225.1728875565</v>
      </c>
      <c r="F4" s="5">
        <f>0.814592276021361*(1)</f>
        <v>0.81459227602136097</v>
      </c>
      <c r="G4" s="5">
        <f>10*(1)</f>
        <v>10</v>
      </c>
    </row>
    <row r="5" spans="1:7" x14ac:dyDescent="0.25">
      <c r="A5" s="12" t="s">
        <v>6</v>
      </c>
      <c r="B5" s="13" t="s">
        <v>7</v>
      </c>
      <c r="C5" s="5">
        <f>0.000025*(1)</f>
        <v>2.5000000000000001E-5</v>
      </c>
      <c r="D5" s="5">
        <f>10.2999999999993*(1)</f>
        <v>10.299999999999301</v>
      </c>
      <c r="E5" s="5">
        <f>218.922887398871*(1)</f>
        <v>218.92288739887101</v>
      </c>
      <c r="F5" s="5">
        <f>0.814592276021361*(1)</f>
        <v>0.81459227602136097</v>
      </c>
      <c r="G5" s="5">
        <f>10*(1)</f>
        <v>10</v>
      </c>
    </row>
    <row r="6" spans="1:7" x14ac:dyDescent="0.25">
      <c r="A6" s="14" t="s">
        <v>6</v>
      </c>
      <c r="B6" s="15" t="s">
        <v>7</v>
      </c>
      <c r="C6" s="5">
        <f>0.00002*(1)</f>
        <v>2.0000000000000002E-5</v>
      </c>
      <c r="D6" s="5">
        <f>10.3299999999981*(1)</f>
        <v>10.329999999998099</v>
      </c>
      <c r="E6" s="5">
        <f>212.672887241242*(1)</f>
        <v>212.67288724124199</v>
      </c>
      <c r="F6" s="5">
        <f>0.814592276021361*(1)</f>
        <v>0.81459227602136097</v>
      </c>
      <c r="G6" s="5">
        <f>10*(1)</f>
        <v>10</v>
      </c>
    </row>
    <row r="7" spans="1:7" x14ac:dyDescent="0.25">
      <c r="A7" s="16" t="s">
        <v>6</v>
      </c>
      <c r="B7" s="17" t="s">
        <v>7</v>
      </c>
      <c r="C7" s="5">
        <f>0.000015*(1)</f>
        <v>1.5E-5</v>
      </c>
      <c r="D7" s="5">
        <f>10.489999999998*(1)</f>
        <v>10.489999999998</v>
      </c>
      <c r="E7" s="5">
        <f>206.422887083613*(1)</f>
        <v>206.42288708361301</v>
      </c>
      <c r="F7" s="5">
        <f>0.814592276021361*(1)</f>
        <v>0.81459227602136097</v>
      </c>
      <c r="G7" s="5">
        <f>10*(1)</f>
        <v>10</v>
      </c>
    </row>
    <row r="8" spans="1:7" x14ac:dyDescent="0.25">
      <c r="A8" s="18" t="s">
        <v>6</v>
      </c>
      <c r="B8" s="19" t="s">
        <v>7</v>
      </c>
      <c r="C8" s="5">
        <f>0.00001*(1)</f>
        <v>1.0000000000000001E-5</v>
      </c>
      <c r="D8" s="5">
        <f>10.4400000000023*(1)</f>
        <v>10.4400000000023</v>
      </c>
      <c r="E8" s="5">
        <f>198.87519778637*(1)</f>
        <v>198.87519778636999</v>
      </c>
      <c r="F8" s="5">
        <f>0.813297818231711*(1)</f>
        <v>0.81329781823171099</v>
      </c>
      <c r="G8" s="5">
        <f>10*(1)</f>
        <v>10</v>
      </c>
    </row>
    <row r="9" spans="1:7" x14ac:dyDescent="0.25">
      <c r="A9" s="20" t="s">
        <v>8</v>
      </c>
      <c r="B9" s="21" t="s">
        <v>7</v>
      </c>
      <c r="C9" s="5">
        <f>0.00004*(1)</f>
        <v>4.0000000000000003E-5</v>
      </c>
      <c r="D9" s="5">
        <f>10.3000000000029*(1)</f>
        <v>10.3000000000029</v>
      </c>
      <c r="E9" s="5">
        <f>237.672886829555*(1)</f>
        <v>237.67288682955501</v>
      </c>
      <c r="F9" s="5">
        <f>0.65342099732187*(1)</f>
        <v>0.65342099732186998</v>
      </c>
      <c r="G9" s="5">
        <f>10*(1)</f>
        <v>10</v>
      </c>
    </row>
    <row r="10" spans="1:7" x14ac:dyDescent="0.25">
      <c r="A10" s="22" t="s">
        <v>8</v>
      </c>
      <c r="B10" s="23" t="s">
        <v>7</v>
      </c>
      <c r="C10" s="5">
        <f>0.000035*(1)</f>
        <v>3.4999999999999997E-5</v>
      </c>
      <c r="D10" s="5">
        <f>10.2999999999993*(1)</f>
        <v>10.299999999999301</v>
      </c>
      <c r="E10" s="5">
        <f>231.422886717965*(1)</f>
        <v>231.42288671796501</v>
      </c>
      <c r="F10" s="5">
        <f>0.65342099732187*(1)</f>
        <v>0.65342099732186998</v>
      </c>
      <c r="G10" s="5">
        <f>10*(1)</f>
        <v>10</v>
      </c>
    </row>
    <row r="11" spans="1:7" x14ac:dyDescent="0.25">
      <c r="A11" s="24" t="s">
        <v>8</v>
      </c>
      <c r="B11" s="25" t="s">
        <v>7</v>
      </c>
      <c r="C11" s="5">
        <f>0.00003*(1)</f>
        <v>3.0000000000000001E-5</v>
      </c>
      <c r="D11" s="5">
        <f>10.2799999999988*(1)</f>
        <v>10.2799999999988</v>
      </c>
      <c r="E11" s="5">
        <f>225.172886606375*(1)</f>
        <v>225.17288660637499</v>
      </c>
      <c r="F11" s="5">
        <f>0.65342099732187*(1)</f>
        <v>0.65342099732186998</v>
      </c>
      <c r="G11" s="5">
        <f>10*(1)</f>
        <v>10</v>
      </c>
    </row>
    <row r="12" spans="1:7" x14ac:dyDescent="0.25">
      <c r="A12" s="26" t="s">
        <v>8</v>
      </c>
      <c r="B12" s="27" t="s">
        <v>7</v>
      </c>
      <c r="C12" s="5">
        <f>0.000025*(1)</f>
        <v>2.5000000000000001E-5</v>
      </c>
      <c r="D12" s="5">
        <f>10.2799999999988*(1)</f>
        <v>10.2799999999988</v>
      </c>
      <c r="E12" s="5">
        <f>218.922886494784*(1)</f>
        <v>218.922886494784</v>
      </c>
      <c r="F12" s="5">
        <f>0.65342099732187*(1)</f>
        <v>0.65342099732186998</v>
      </c>
      <c r="G12" s="5">
        <f>10*(1)</f>
        <v>10</v>
      </c>
    </row>
    <row r="13" spans="1:7" x14ac:dyDescent="0.25">
      <c r="A13" s="28" t="s">
        <v>8</v>
      </c>
      <c r="B13" s="29" t="s">
        <v>7</v>
      </c>
      <c r="C13" s="5">
        <f>0.00002*(1)</f>
        <v>2.0000000000000002E-5</v>
      </c>
      <c r="D13" s="5">
        <f>10.2900000000009*(1)</f>
        <v>10.2900000000009</v>
      </c>
      <c r="E13" s="5">
        <f>212.672886383194*(1)</f>
        <v>212.672886383194</v>
      </c>
      <c r="F13" s="5">
        <f>0.65342099732187*(1)</f>
        <v>0.65342099732186998</v>
      </c>
      <c r="G13" s="5">
        <f>10*(1)</f>
        <v>10</v>
      </c>
    </row>
    <row r="14" spans="1:7" x14ac:dyDescent="0.25">
      <c r="A14" s="30" t="s">
        <v>8</v>
      </c>
      <c r="B14" s="31" t="s">
        <v>7</v>
      </c>
      <c r="C14" s="5">
        <f>0.000015*(1)</f>
        <v>1.5E-5</v>
      </c>
      <c r="D14" s="5">
        <f>10.2800000000025*(1)</f>
        <v>10.2800000000025</v>
      </c>
      <c r="E14" s="5">
        <f>206.422886271604*(1)</f>
        <v>206.422886271604</v>
      </c>
      <c r="F14" s="5">
        <f>0.65342099732187*(1)</f>
        <v>0.65342099732186998</v>
      </c>
      <c r="G14" s="5">
        <f>10*(1)</f>
        <v>10</v>
      </c>
    </row>
    <row r="15" spans="1:7" x14ac:dyDescent="0.25">
      <c r="A15" s="32" t="s">
        <v>8</v>
      </c>
      <c r="B15" s="33" t="s">
        <v>7</v>
      </c>
      <c r="C15" s="5">
        <f>0.00001*(1)</f>
        <v>1.0000000000000001E-5</v>
      </c>
      <c r="D15" s="5">
        <f>10.3299999999981*(1)</f>
        <v>10.329999999998099</v>
      </c>
      <c r="E15" s="5">
        <f>198.875197318381*(1)</f>
        <v>198.875197318381</v>
      </c>
      <c r="F15" s="5">
        <f>0.651001292382812*(1)</f>
        <v>0.65100129238281201</v>
      </c>
      <c r="G15" s="5">
        <f>10*(1)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2018-03-06T11:23:06Z</dcterms:created>
  <dcterms:modified xsi:type="dcterms:W3CDTF">2018-04-12T06:00:59Z</dcterms:modified>
</cp:coreProperties>
</file>