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DELL\OneDrive\Desktop\"/>
    </mc:Choice>
  </mc:AlternateContent>
  <xr:revisionPtr revIDLastSave="0" documentId="13_ncr:1_{5B13C1F5-D11B-42C3-939B-C0F25E9C0AD9}" xr6:coauthVersionLast="47" xr6:coauthVersionMax="47" xr10:uidLastSave="{00000000-0000-0000-0000-000000000000}"/>
  <bookViews>
    <workbookView xWindow="-110" yWindow="-110" windowWidth="19420" windowHeight="10300" activeTab="1" xr2:uid="{00000000-000D-0000-FFFF-FFFF00000000}"/>
  </bookViews>
  <sheets>
    <sheet name="Pivot" sheetId="4" r:id="rId1"/>
    <sheet name="Dashboard" sheetId="5" r:id="rId2"/>
    <sheet name="Data" sheetId="2" r:id="rId3"/>
  </sheets>
  <definedNames>
    <definedName name="_xlcn.WorksheetConnection_Exceldashboard.xlsxTable1" hidden="1">Table1[]</definedName>
    <definedName name="Slicer_Current_month">#N/A</definedName>
    <definedName name="Slicer_Last_month">#N/A</definedName>
    <definedName name="Slicer_Location">#N/A</definedName>
  </definedNames>
  <calcPr calcId="191029" calcMode="manual"/>
  <pivotCaches>
    <pivotCache cacheId="0" r:id="rId4"/>
    <pivotCache cacheId="1" r:id="rId5"/>
    <pivotCache cacheId="2" r:id="rId6"/>
    <pivotCache cacheId="3" r:id="rId7"/>
    <pivotCache cacheId="4" r:id="rId8"/>
    <pivotCache cacheId="5" r:id="rId9"/>
    <pivotCache cacheId="6" r:id="rId10"/>
    <pivotCache cacheId="7" r:id="rId11"/>
    <pivotCache cacheId="8"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dashboard.xlsx!Table1"/>
        </x15:modelTables>
        <x15:extLst>
          <ext xmlns:x16="http://schemas.microsoft.com/office/spreadsheetml/2014/11/main" uri="{9835A34E-60A6-4A7C-AAB8-D5F71C897F49}">
            <x16:modelTimeGroupings>
              <x16:modelTimeGrouping tableName="Table1" columnName="Last month" columnId="Last month">
                <x16:calculatedTimeColumn columnName="Last month (Year)" columnId="Last month (Year)" contentType="years" isSelected="1"/>
                <x16:calculatedTimeColumn columnName="Last month (Quarter)" columnId="Last month (Quarter)" contentType="quarters" isSelected="1"/>
                <x16:calculatedTimeColumn columnName="Last month (Month Index)" columnId="Last month (Month Index)" contentType="monthsindex" isSelected="1"/>
                <x16:calculatedTimeColumn columnName="Last month (Month)" columnId="Last month (Month)" contentType="months" isSelected="1"/>
              </x16:modelTimeGrouping>
              <x16:modelTimeGrouping tableName="Table1" columnName="Current month" columnId="Current month">
                <x16:calculatedTimeColumn columnName="Current month (Year)" columnId="Current month (Year)" contentType="years" isSelected="1"/>
                <x16:calculatedTimeColumn columnName="Current month (Quarter)" columnId="Current month (Quarter)" contentType="quarters" isSelected="1"/>
                <x16:calculatedTimeColumn columnName="Current month (Month Index)" columnId="Current month (Month Index)" contentType="monthsindex" isSelected="1"/>
                <x16:calculatedTimeColumn columnName="Current month (Month)" columnId="Current month (Month)" contentType="months" isSelected="1"/>
              </x16:modelTimeGrouping>
            </x16:modelTimeGroupings>
          </ext>
        </x15:extLst>
      </x15:dataModel>
    </ext>
    <ext uri="GoogleSheetsCustomDataVersion2">
      <go:sheetsCustomData xmlns:go="http://customooxmlschemas.google.com/" r:id="rId17" roundtripDataChecksum="fIGWwXKlbgngn7jYBZ1vRu4BuDMNaMrYlG1SoUUBQ8g="/>
    </ext>
  </extLst>
</workbook>
</file>

<file path=xl/calcChain.xml><?xml version="1.0" encoding="utf-8"?>
<calcChain xmlns="http://schemas.openxmlformats.org/spreadsheetml/2006/main">
  <c r="G27" i="2" l="1"/>
  <c r="G4" i="2"/>
  <c r="D36" i="2"/>
  <c r="C3" i="2" l="1"/>
  <c r="C4" i="2" s="1"/>
  <c r="C5" i="2" s="1"/>
  <c r="C6" i="2" s="1"/>
  <c r="C7" i="2" s="1"/>
  <c r="C8" i="2" s="1"/>
  <c r="C9" i="2" s="1"/>
  <c r="C10" i="2" s="1"/>
  <c r="D3" i="2"/>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7" i="2"/>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8" i="2"/>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100" i="2"/>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2" i="2"/>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4" i="2"/>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6" i="2"/>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D217" i="2" s="1"/>
  <c r="D218" i="2" s="1"/>
  <c r="D219" i="2" s="1"/>
  <c r="D220" i="2" s="1"/>
  <c r="D221" i="2" s="1"/>
  <c r="D222" i="2" s="1"/>
  <c r="D223" i="2" s="1"/>
  <c r="D224" i="2" s="1"/>
  <c r="D225" i="2" s="1"/>
  <c r="D226" i="2" s="1"/>
  <c r="D228" i="2"/>
  <c r="D229" i="2" s="1"/>
  <c r="D230" i="2" s="1"/>
  <c r="D231" i="2" s="1"/>
  <c r="D232" i="2" s="1"/>
  <c r="D233" i="2" s="1"/>
  <c r="D234" i="2" s="1"/>
  <c r="D235" i="2" s="1"/>
  <c r="D236" i="2" s="1"/>
  <c r="D237" i="2" s="1"/>
  <c r="D238" i="2" s="1"/>
  <c r="D239" i="2" s="1"/>
  <c r="D240" i="2" s="1"/>
  <c r="D241" i="2" s="1"/>
  <c r="D242" i="2" s="1"/>
  <c r="D243" i="2" s="1"/>
  <c r="D244" i="2" s="1"/>
  <c r="D245" i="2" s="1"/>
  <c r="D246" i="2" s="1"/>
  <c r="D247" i="2" s="1"/>
  <c r="D248" i="2" s="1"/>
  <c r="D249" i="2" s="1"/>
  <c r="D250" i="2" s="1"/>
  <c r="D251" i="2" s="1"/>
  <c r="D252" i="2" s="1"/>
  <c r="D253" i="2" s="1"/>
  <c r="D254" i="2" s="1"/>
  <c r="D255" i="2" s="1"/>
  <c r="D256" i="2" s="1"/>
  <c r="D257" i="2" s="1"/>
  <c r="D258" i="2" s="1"/>
  <c r="D260" i="2"/>
  <c r="D261" i="2" s="1"/>
  <c r="D262" i="2" s="1"/>
  <c r="D263" i="2" s="1"/>
  <c r="D264" i="2" s="1"/>
  <c r="D265" i="2" s="1"/>
  <c r="D266" i="2" s="1"/>
  <c r="D267" i="2" s="1"/>
  <c r="D268" i="2" s="1"/>
  <c r="D269" i="2" s="1"/>
  <c r="D270" i="2" s="1"/>
  <c r="D271" i="2" s="1"/>
  <c r="D272" i="2" s="1"/>
  <c r="D273" i="2" s="1"/>
  <c r="D274" i="2" s="1"/>
  <c r="D275" i="2" s="1"/>
  <c r="D276" i="2" s="1"/>
  <c r="D277" i="2" s="1"/>
  <c r="D278" i="2" s="1"/>
  <c r="D279" i="2" s="1"/>
  <c r="D280" i="2" s="1"/>
  <c r="D281" i="2" s="1"/>
  <c r="D282" i="2" s="1"/>
  <c r="D283" i="2" s="1"/>
  <c r="D284" i="2" s="1"/>
  <c r="D285" i="2" s="1"/>
  <c r="D286" i="2" s="1"/>
  <c r="D287" i="2" s="1"/>
  <c r="D288" i="2" s="1"/>
  <c r="D289" i="2" s="1"/>
  <c r="D290" i="2" s="1"/>
  <c r="D292" i="2"/>
  <c r="D293" i="2" s="1"/>
  <c r="D294" i="2" s="1"/>
  <c r="D295" i="2" s="1"/>
  <c r="D296" i="2" s="1"/>
  <c r="D297" i="2" s="1"/>
  <c r="D298" i="2" s="1"/>
  <c r="D299" i="2" s="1"/>
  <c r="D300" i="2" s="1"/>
  <c r="D301" i="2" s="1"/>
  <c r="D302" i="2" s="1"/>
  <c r="D303" i="2" s="1"/>
  <c r="D304" i="2" s="1"/>
  <c r="D305" i="2" s="1"/>
  <c r="D306" i="2" s="1"/>
  <c r="D307" i="2" s="1"/>
  <c r="D308" i="2" s="1"/>
  <c r="D309" i="2" s="1"/>
  <c r="D310" i="2" s="1"/>
  <c r="D311" i="2" s="1"/>
  <c r="D312" i="2" s="1"/>
  <c r="D313" i="2" s="1"/>
  <c r="D314" i="2" s="1"/>
  <c r="D315" i="2" s="1"/>
  <c r="D316" i="2" s="1"/>
  <c r="D317" i="2" s="1"/>
  <c r="D318" i="2" s="1"/>
  <c r="D319" i="2" s="1"/>
  <c r="D320" i="2" s="1"/>
  <c r="D321" i="2" s="1"/>
  <c r="D324" i="2"/>
  <c r="D325" i="2" s="1"/>
  <c r="D326" i="2" s="1"/>
  <c r="D327" i="2" s="1"/>
  <c r="D328" i="2" s="1"/>
  <c r="D329" i="2" s="1"/>
  <c r="D330" i="2" s="1"/>
  <c r="D331" i="2" s="1"/>
  <c r="D332" i="2" s="1"/>
  <c r="D333" i="2" s="1"/>
  <c r="D334" i="2" s="1"/>
  <c r="D335" i="2" s="1"/>
  <c r="D336" i="2" s="1"/>
  <c r="D337" i="2" s="1"/>
  <c r="D338" i="2" s="1"/>
  <c r="D339" i="2" s="1"/>
  <c r="D340" i="2" s="1"/>
  <c r="D341" i="2" s="1"/>
  <c r="D342" i="2" s="1"/>
  <c r="D343" i="2" s="1"/>
  <c r="D344" i="2" s="1"/>
  <c r="D345" i="2" s="1"/>
  <c r="D346" i="2" s="1"/>
  <c r="D347" i="2" s="1"/>
  <c r="D348" i="2" s="1"/>
  <c r="D349" i="2" s="1"/>
  <c r="D350" i="2" s="1"/>
  <c r="D351" i="2" s="1"/>
  <c r="D352" i="2" s="1"/>
  <c r="D353" i="2" s="1"/>
  <c r="D354" i="2" s="1"/>
  <c r="D356" i="2"/>
  <c r="D357" i="2" s="1"/>
  <c r="D358" i="2" s="1"/>
  <c r="D359" i="2" s="1"/>
  <c r="D360" i="2" s="1"/>
  <c r="D361" i="2" s="1"/>
  <c r="D362" i="2" s="1"/>
  <c r="D363" i="2" s="1"/>
  <c r="D364" i="2" s="1"/>
  <c r="D365" i="2" s="1"/>
  <c r="D366" i="2" s="1"/>
  <c r="D367" i="2" s="1"/>
  <c r="D368" i="2" s="1"/>
  <c r="D369" i="2" s="1"/>
  <c r="D370" i="2" s="1"/>
  <c r="D371" i="2" s="1"/>
  <c r="D372" i="2" s="1"/>
  <c r="D373" i="2" s="1"/>
  <c r="D374" i="2" s="1"/>
  <c r="D375" i="2" s="1"/>
  <c r="D376" i="2" s="1"/>
  <c r="D377" i="2" s="1"/>
  <c r="D378" i="2" s="1"/>
  <c r="D379" i="2" s="1"/>
  <c r="D380" i="2" s="1"/>
  <c r="D381" i="2" s="1"/>
  <c r="D382" i="2" s="1"/>
  <c r="D383" i="2" s="1"/>
  <c r="D384" i="2" s="1"/>
  <c r="D385" i="2" s="1"/>
  <c r="D386" i="2" s="1"/>
  <c r="D388" i="2"/>
  <c r="D389" i="2" s="1"/>
  <c r="D390" i="2" s="1"/>
  <c r="D391" i="2" s="1"/>
  <c r="D392" i="2" s="1"/>
  <c r="D393" i="2" s="1"/>
  <c r="D394" i="2" s="1"/>
  <c r="D395" i="2" s="1"/>
  <c r="D396" i="2" s="1"/>
  <c r="D397" i="2" s="1"/>
  <c r="D398" i="2" s="1"/>
  <c r="D399" i="2" s="1"/>
  <c r="D400" i="2" s="1"/>
  <c r="D401" i="2" s="1"/>
  <c r="D402" i="2" s="1"/>
  <c r="D403" i="2" s="1"/>
  <c r="D404" i="2" s="1"/>
  <c r="D405" i="2" s="1"/>
  <c r="D406" i="2" s="1"/>
  <c r="D407" i="2" s="1"/>
  <c r="D408" i="2" s="1"/>
  <c r="D409" i="2" s="1"/>
  <c r="D410" i="2" s="1"/>
  <c r="D411" i="2" s="1"/>
  <c r="D412" i="2" s="1"/>
  <c r="D413" i="2" s="1"/>
  <c r="D414" i="2" s="1"/>
  <c r="D415" i="2" s="1"/>
  <c r="D416" i="2" s="1"/>
  <c r="D417" i="2" s="1"/>
  <c r="D418" i="2" s="1"/>
  <c r="D420" i="2"/>
  <c r="D421" i="2" s="1"/>
  <c r="D422" i="2" s="1"/>
  <c r="D423" i="2" s="1"/>
  <c r="D424" i="2" s="1"/>
  <c r="D425" i="2" s="1"/>
  <c r="D426" i="2" s="1"/>
  <c r="D427" i="2" s="1"/>
  <c r="D428" i="2" s="1"/>
  <c r="D429" i="2" s="1"/>
  <c r="D430" i="2" s="1"/>
  <c r="D431" i="2" s="1"/>
  <c r="D432" i="2" s="1"/>
  <c r="D433" i="2" s="1"/>
  <c r="D434" i="2" s="1"/>
  <c r="D435" i="2" s="1"/>
  <c r="D436" i="2" s="1"/>
  <c r="D437" i="2" s="1"/>
  <c r="D438" i="2" s="1"/>
  <c r="D439" i="2" s="1"/>
  <c r="D440" i="2" s="1"/>
  <c r="D441" i="2" s="1"/>
  <c r="D442" i="2" s="1"/>
  <c r="D443" i="2" s="1"/>
  <c r="D444" i="2" s="1"/>
  <c r="D445" i="2" s="1"/>
  <c r="D446" i="2" s="1"/>
  <c r="D447" i="2" s="1"/>
  <c r="D448" i="2" s="1"/>
  <c r="D449" i="2" s="1"/>
  <c r="D450" i="2" s="1"/>
  <c r="D452" i="2"/>
  <c r="D453" i="2" s="1"/>
  <c r="D454" i="2" s="1"/>
  <c r="D455" i="2" s="1"/>
  <c r="D456" i="2" s="1"/>
  <c r="D457" i="2" s="1"/>
  <c r="D458" i="2" s="1"/>
  <c r="D459" i="2" s="1"/>
  <c r="D460" i="2" s="1"/>
  <c r="D461" i="2" s="1"/>
  <c r="D462" i="2" s="1"/>
  <c r="D463" i="2" s="1"/>
  <c r="D464" i="2" s="1"/>
  <c r="D465" i="2" s="1"/>
  <c r="D466" i="2" s="1"/>
  <c r="D467" i="2" s="1"/>
  <c r="D468" i="2" s="1"/>
  <c r="D469" i="2" s="1"/>
  <c r="D470" i="2" s="1"/>
  <c r="D471" i="2" s="1"/>
  <c r="D472" i="2" s="1"/>
  <c r="D473" i="2" s="1"/>
  <c r="D474" i="2" s="1"/>
  <c r="D475" i="2" s="1"/>
  <c r="D476" i="2" s="1"/>
  <c r="D477" i="2" s="1"/>
  <c r="D478" i="2" s="1"/>
  <c r="D479" i="2" s="1"/>
  <c r="D480" i="2" s="1"/>
  <c r="D481" i="2" s="1"/>
  <c r="D482" i="2" s="1"/>
  <c r="D484" i="2"/>
  <c r="D485" i="2" s="1"/>
  <c r="D486" i="2" s="1"/>
  <c r="D487" i="2" s="1"/>
  <c r="D488" i="2" s="1"/>
  <c r="D489" i="2" s="1"/>
  <c r="D490" i="2" s="1"/>
  <c r="D491" i="2" s="1"/>
  <c r="D492" i="2" s="1"/>
  <c r="D493" i="2" s="1"/>
  <c r="D494" i="2" s="1"/>
  <c r="D495" i="2" s="1"/>
  <c r="D496" i="2" s="1"/>
  <c r="D497" i="2" s="1"/>
  <c r="D498" i="2" s="1"/>
  <c r="D499" i="2" s="1"/>
  <c r="D500" i="2" s="1"/>
  <c r="D501" i="2" s="1"/>
  <c r="D502" i="2" s="1"/>
  <c r="D503" i="2" s="1"/>
  <c r="D504" i="2" s="1"/>
  <c r="D505" i="2" s="1"/>
  <c r="D506" i="2" s="1"/>
  <c r="D507" i="2" s="1"/>
  <c r="D508" i="2" s="1"/>
  <c r="D509" i="2" s="1"/>
  <c r="D510" i="2" s="1"/>
  <c r="D511" i="2" s="1"/>
  <c r="D512" i="2" s="1"/>
  <c r="D513" i="2" s="1"/>
  <c r="D514" i="2" s="1"/>
  <c r="D516" i="2"/>
  <c r="D517" i="2" s="1"/>
  <c r="D518" i="2" s="1"/>
  <c r="D519" i="2" s="1"/>
  <c r="D520" i="2" s="1"/>
  <c r="D521" i="2" s="1"/>
  <c r="D522" i="2" s="1"/>
  <c r="D523" i="2" s="1"/>
  <c r="D524" i="2" s="1"/>
  <c r="D525" i="2" s="1"/>
  <c r="D526" i="2" s="1"/>
  <c r="D527" i="2" s="1"/>
  <c r="D528" i="2" s="1"/>
  <c r="D529" i="2" s="1"/>
  <c r="D530" i="2" s="1"/>
  <c r="D531" i="2" s="1"/>
  <c r="D532" i="2" s="1"/>
  <c r="D533" i="2" s="1"/>
  <c r="D534" i="2" s="1"/>
  <c r="D535" i="2" s="1"/>
  <c r="D536" i="2" s="1"/>
  <c r="D537" i="2" s="1"/>
  <c r="D538" i="2" s="1"/>
  <c r="D539" i="2" s="1"/>
  <c r="D540" i="2" s="1"/>
  <c r="D541" i="2" s="1"/>
  <c r="D542" i="2" s="1"/>
  <c r="D543" i="2" s="1"/>
  <c r="D544" i="2" s="1"/>
  <c r="D545" i="2" s="1"/>
  <c r="D548" i="2"/>
  <c r="D549" i="2" s="1"/>
  <c r="D550" i="2" s="1"/>
  <c r="D551" i="2" s="1"/>
  <c r="D552" i="2" s="1"/>
  <c r="D553" i="2" s="1"/>
  <c r="D554" i="2" s="1"/>
  <c r="D555" i="2" s="1"/>
  <c r="D556" i="2" s="1"/>
  <c r="D557" i="2" s="1"/>
  <c r="D558" i="2" s="1"/>
  <c r="D559" i="2" s="1"/>
  <c r="D560" i="2" s="1"/>
  <c r="D561" i="2" s="1"/>
  <c r="D562" i="2" s="1"/>
  <c r="D563" i="2" s="1"/>
  <c r="D564" i="2" s="1"/>
  <c r="D565" i="2" s="1"/>
  <c r="D566" i="2" s="1"/>
  <c r="D567" i="2" s="1"/>
  <c r="D568" i="2" s="1"/>
  <c r="D569" i="2" s="1"/>
  <c r="D570" i="2" s="1"/>
  <c r="D571" i="2" s="1"/>
  <c r="D572" i="2" s="1"/>
  <c r="D573" i="2" s="1"/>
  <c r="D574" i="2" s="1"/>
  <c r="D575" i="2" s="1"/>
  <c r="D576" i="2" s="1"/>
  <c r="D577" i="2" s="1"/>
  <c r="D578" i="2" s="1"/>
  <c r="D580" i="2"/>
  <c r="D581" i="2" s="1"/>
  <c r="D582" i="2" s="1"/>
  <c r="D583" i="2" s="1"/>
  <c r="D584" i="2" s="1"/>
  <c r="D585" i="2" s="1"/>
  <c r="D586" i="2" s="1"/>
  <c r="D587" i="2" s="1"/>
  <c r="D588" i="2" s="1"/>
  <c r="D589" i="2" s="1"/>
  <c r="D590" i="2" s="1"/>
  <c r="D591" i="2" s="1"/>
  <c r="D592" i="2" s="1"/>
  <c r="D593" i="2" s="1"/>
  <c r="D594" i="2" s="1"/>
  <c r="D595" i="2" s="1"/>
  <c r="D596" i="2" s="1"/>
  <c r="D597" i="2" s="1"/>
  <c r="D598" i="2" s="1"/>
  <c r="D599" i="2" s="1"/>
  <c r="D600" i="2" s="1"/>
  <c r="D601" i="2" s="1"/>
  <c r="D602" i="2" s="1"/>
  <c r="D603" i="2" s="1"/>
  <c r="D604" i="2" s="1"/>
  <c r="D605" i="2" s="1"/>
  <c r="D606" i="2" s="1"/>
  <c r="D607" i="2" s="1"/>
  <c r="D608" i="2" s="1"/>
  <c r="D609" i="2" s="1"/>
  <c r="D610" i="2" s="1"/>
  <c r="D612" i="2"/>
  <c r="D613" i="2" s="1"/>
  <c r="D614" i="2" s="1"/>
  <c r="D615" i="2" s="1"/>
  <c r="D616" i="2" s="1"/>
  <c r="D617" i="2" s="1"/>
  <c r="D618" i="2" s="1"/>
  <c r="D619" i="2" s="1"/>
  <c r="D620" i="2" s="1"/>
  <c r="D621" i="2" s="1"/>
  <c r="D622" i="2" s="1"/>
  <c r="D623" i="2" s="1"/>
  <c r="D624" i="2" s="1"/>
  <c r="D625" i="2" s="1"/>
  <c r="D626" i="2" s="1"/>
  <c r="D627" i="2" s="1"/>
  <c r="D628" i="2" s="1"/>
  <c r="D629" i="2" s="1"/>
  <c r="D630" i="2" s="1"/>
  <c r="D631" i="2" s="1"/>
  <c r="D632" i="2" s="1"/>
  <c r="D633" i="2" s="1"/>
  <c r="D634" i="2" s="1"/>
  <c r="D635" i="2" s="1"/>
  <c r="D636" i="2" s="1"/>
  <c r="D637" i="2" s="1"/>
  <c r="D638" i="2" s="1"/>
  <c r="D639" i="2" s="1"/>
  <c r="D640" i="2" s="1"/>
  <c r="D641" i="2" s="1"/>
  <c r="D644" i="2"/>
  <c r="D645" i="2" s="1"/>
  <c r="D646" i="2" s="1"/>
  <c r="D647" i="2" s="1"/>
  <c r="D648" i="2" s="1"/>
  <c r="D649" i="2" s="1"/>
  <c r="D650" i="2" s="1"/>
  <c r="D651" i="2" s="1"/>
  <c r="D652" i="2" s="1"/>
  <c r="D653" i="2" s="1"/>
  <c r="D654" i="2" s="1"/>
  <c r="D655" i="2" s="1"/>
  <c r="D656" i="2" s="1"/>
  <c r="D657" i="2" s="1"/>
  <c r="D658" i="2" s="1"/>
  <c r="D659" i="2" s="1"/>
  <c r="D660" i="2" s="1"/>
  <c r="D661" i="2" s="1"/>
  <c r="D662" i="2" s="1"/>
  <c r="D663" i="2" s="1"/>
  <c r="D664" i="2" s="1"/>
  <c r="D665" i="2" s="1"/>
  <c r="D666" i="2" s="1"/>
  <c r="D667" i="2" s="1"/>
  <c r="D668" i="2" s="1"/>
  <c r="D669" i="2" s="1"/>
  <c r="D670" i="2" s="1"/>
  <c r="D671" i="2" s="1"/>
  <c r="D672" i="2" s="1"/>
  <c r="D673" i="2" s="1"/>
  <c r="D674" i="2" s="1"/>
  <c r="D676" i="2"/>
  <c r="D677" i="2" s="1"/>
  <c r="D678" i="2" s="1"/>
  <c r="D679" i="2" s="1"/>
  <c r="D680" i="2" s="1"/>
  <c r="D681" i="2" s="1"/>
  <c r="D682" i="2" s="1"/>
  <c r="D683" i="2" s="1"/>
  <c r="D684" i="2" s="1"/>
  <c r="D685" i="2" s="1"/>
  <c r="D686" i="2" s="1"/>
  <c r="D687" i="2" s="1"/>
  <c r="D688" i="2" s="1"/>
  <c r="D689" i="2" s="1"/>
  <c r="D690" i="2" s="1"/>
  <c r="D691" i="2" s="1"/>
  <c r="D692" i="2" s="1"/>
  <c r="D693" i="2" s="1"/>
  <c r="D694" i="2" s="1"/>
  <c r="D695" i="2" s="1"/>
  <c r="D696" i="2" s="1"/>
  <c r="D697" i="2" s="1"/>
  <c r="D698" i="2" s="1"/>
  <c r="D699" i="2" s="1"/>
  <c r="D700" i="2" s="1"/>
  <c r="D701" i="2" s="1"/>
  <c r="D702" i="2" s="1"/>
  <c r="D703" i="2" s="1"/>
  <c r="D704" i="2" s="1"/>
  <c r="D705" i="2" s="1"/>
  <c r="D706" i="2" s="1"/>
  <c r="D708" i="2"/>
  <c r="D709" i="2" s="1"/>
  <c r="D710" i="2" s="1"/>
  <c r="D711" i="2" s="1"/>
  <c r="D712" i="2" s="1"/>
  <c r="D713" i="2" s="1"/>
  <c r="D714" i="2" s="1"/>
  <c r="D715" i="2" s="1"/>
  <c r="D716" i="2" s="1"/>
  <c r="D717" i="2" s="1"/>
  <c r="D718" i="2" s="1"/>
  <c r="D719" i="2" s="1"/>
  <c r="D720" i="2" s="1"/>
  <c r="D721" i="2" s="1"/>
  <c r="D722" i="2" s="1"/>
  <c r="D723" i="2" s="1"/>
  <c r="D724" i="2" s="1"/>
  <c r="D725" i="2" s="1"/>
  <c r="D726" i="2" s="1"/>
  <c r="D727" i="2" s="1"/>
  <c r="D728" i="2" s="1"/>
  <c r="D729" i="2" s="1"/>
  <c r="D730" i="2" s="1"/>
  <c r="D731" i="2" s="1"/>
  <c r="D732" i="2" s="1"/>
  <c r="D733" i="2" s="1"/>
  <c r="D734" i="2" s="1"/>
  <c r="D735" i="2" s="1"/>
  <c r="D736" i="2" s="1"/>
  <c r="D737" i="2" s="1"/>
  <c r="D738" i="2" s="1"/>
  <c r="D740" i="2"/>
  <c r="D741" i="2" s="1"/>
  <c r="D742" i="2" s="1"/>
  <c r="D743" i="2" s="1"/>
  <c r="D744" i="2" s="1"/>
  <c r="D745" i="2" s="1"/>
  <c r="D746" i="2" s="1"/>
  <c r="D747" i="2" s="1"/>
  <c r="D748" i="2" s="1"/>
  <c r="D749" i="2" s="1"/>
  <c r="D750" i="2" s="1"/>
  <c r="D751" i="2" s="1"/>
  <c r="D752" i="2" s="1"/>
  <c r="D753" i="2" s="1"/>
  <c r="D754" i="2" s="1"/>
  <c r="D755" i="2" s="1"/>
  <c r="D756" i="2" s="1"/>
  <c r="D757" i="2" s="1"/>
  <c r="D758" i="2" s="1"/>
  <c r="D759" i="2" s="1"/>
  <c r="D760" i="2" s="1"/>
  <c r="D761" i="2" s="1"/>
  <c r="D762" i="2" s="1"/>
  <c r="D763" i="2" s="1"/>
  <c r="D764" i="2" s="1"/>
  <c r="D765" i="2" s="1"/>
  <c r="D766" i="2" s="1"/>
  <c r="D767" i="2" s="1"/>
  <c r="D768" i="2" s="1"/>
  <c r="D769" i="2" s="1"/>
  <c r="D770" i="2" s="1"/>
  <c r="D772" i="2"/>
  <c r="D773" i="2" s="1"/>
  <c r="D774" i="2" s="1"/>
  <c r="D775" i="2" s="1"/>
  <c r="D776" i="2" s="1"/>
  <c r="D777" i="2" s="1"/>
  <c r="D778" i="2" s="1"/>
  <c r="D779" i="2" s="1"/>
  <c r="D780" i="2" s="1"/>
  <c r="D781" i="2" s="1"/>
  <c r="D782" i="2" s="1"/>
  <c r="D783" i="2" s="1"/>
  <c r="D784" i="2" s="1"/>
  <c r="D785" i="2" s="1"/>
  <c r="D786" i="2" s="1"/>
  <c r="D787" i="2" s="1"/>
  <c r="D788" i="2" s="1"/>
  <c r="D789" i="2" s="1"/>
  <c r="D790" i="2" s="1"/>
  <c r="D791" i="2" s="1"/>
  <c r="D792" i="2" s="1"/>
  <c r="D793" i="2" s="1"/>
  <c r="D794" i="2" s="1"/>
  <c r="D795" i="2" s="1"/>
  <c r="D796" i="2" s="1"/>
  <c r="D797" i="2" s="1"/>
  <c r="D798" i="2" s="1"/>
  <c r="D799" i="2" s="1"/>
  <c r="D800" i="2" s="1"/>
  <c r="D801" i="2" s="1"/>
  <c r="D802" i="2" s="1"/>
  <c r="D804" i="2"/>
  <c r="D805" i="2" s="1"/>
  <c r="D806" i="2" s="1"/>
  <c r="D807" i="2" s="1"/>
  <c r="D808" i="2" s="1"/>
  <c r="D809" i="2" s="1"/>
  <c r="D810" i="2" s="1"/>
  <c r="D811" i="2" s="1"/>
  <c r="D812" i="2" s="1"/>
  <c r="D813" i="2" s="1"/>
  <c r="D814" i="2" s="1"/>
  <c r="D815" i="2" s="1"/>
  <c r="D816" i="2" s="1"/>
  <c r="D817" i="2" s="1"/>
  <c r="D818" i="2" s="1"/>
  <c r="D819" i="2" s="1"/>
  <c r="D820" i="2" s="1"/>
  <c r="D821" i="2" s="1"/>
  <c r="D822" i="2" s="1"/>
  <c r="D823" i="2" s="1"/>
  <c r="D824" i="2" s="1"/>
  <c r="D825" i="2" s="1"/>
  <c r="D826" i="2" s="1"/>
  <c r="D827" i="2" s="1"/>
  <c r="D828" i="2" s="1"/>
  <c r="D829" i="2" s="1"/>
  <c r="D830" i="2" s="1"/>
  <c r="D831" i="2" s="1"/>
  <c r="D832" i="2" s="1"/>
  <c r="D833" i="2" s="1"/>
  <c r="D834" i="2" s="1"/>
  <c r="D836" i="2"/>
  <c r="D837" i="2" s="1"/>
  <c r="D838" i="2" s="1"/>
  <c r="D839" i="2" s="1"/>
  <c r="D840" i="2" s="1"/>
  <c r="D841" i="2" s="1"/>
  <c r="D842" i="2" s="1"/>
  <c r="D843" i="2" s="1"/>
  <c r="D844" i="2" s="1"/>
  <c r="D845" i="2" s="1"/>
  <c r="D846" i="2" s="1"/>
  <c r="D847" i="2" s="1"/>
  <c r="D848" i="2" s="1"/>
  <c r="D849" i="2" s="1"/>
  <c r="D850" i="2" s="1"/>
  <c r="D851" i="2" s="1"/>
  <c r="D852" i="2" s="1"/>
  <c r="D853" i="2" s="1"/>
  <c r="D854" i="2" s="1"/>
  <c r="D855" i="2" s="1"/>
  <c r="D856" i="2" s="1"/>
  <c r="D857" i="2" s="1"/>
  <c r="D858" i="2" s="1"/>
  <c r="D859" i="2" s="1"/>
  <c r="D860" i="2" s="1"/>
  <c r="D861" i="2" s="1"/>
  <c r="D862" i="2" s="1"/>
  <c r="D863" i="2" s="1"/>
  <c r="D864" i="2" s="1"/>
  <c r="D865" i="2" s="1"/>
  <c r="D866" i="2" s="1"/>
  <c r="D868" i="2"/>
  <c r="D869" i="2" s="1"/>
  <c r="D870" i="2" s="1"/>
  <c r="D871" i="2" s="1"/>
  <c r="D872" i="2" s="1"/>
  <c r="D873" i="2" s="1"/>
  <c r="D874" i="2" s="1"/>
  <c r="D875" i="2" s="1"/>
  <c r="D876" i="2" s="1"/>
  <c r="D877" i="2" s="1"/>
  <c r="D878" i="2" s="1"/>
  <c r="D879" i="2" s="1"/>
  <c r="D880" i="2" s="1"/>
  <c r="D881" i="2" s="1"/>
  <c r="D882" i="2" s="1"/>
  <c r="D883" i="2" s="1"/>
  <c r="D884" i="2" s="1"/>
  <c r="D885" i="2" s="1"/>
  <c r="D886" i="2" s="1"/>
  <c r="D887" i="2" s="1"/>
  <c r="D888" i="2" s="1"/>
  <c r="D889" i="2" s="1"/>
  <c r="D890" i="2" s="1"/>
  <c r="D891" i="2" s="1"/>
  <c r="D892" i="2" s="1"/>
  <c r="D893" i="2" s="1"/>
  <c r="D894" i="2" s="1"/>
  <c r="D895" i="2" s="1"/>
  <c r="D896" i="2" s="1"/>
  <c r="D897" i="2" s="1"/>
  <c r="D898" i="2" s="1"/>
  <c r="D900" i="2"/>
  <c r="D901" i="2" s="1"/>
  <c r="D902" i="2" s="1"/>
  <c r="D903" i="2" s="1"/>
  <c r="D904" i="2" s="1"/>
  <c r="D905" i="2" s="1"/>
  <c r="D906" i="2" s="1"/>
  <c r="D907" i="2" s="1"/>
  <c r="D908" i="2" s="1"/>
  <c r="D909" i="2" s="1"/>
  <c r="D910" i="2" s="1"/>
  <c r="D911" i="2" s="1"/>
  <c r="D912" i="2" s="1"/>
  <c r="D913" i="2" s="1"/>
  <c r="D914" i="2" s="1"/>
  <c r="D915" i="2" s="1"/>
  <c r="D916" i="2" s="1"/>
  <c r="D917" i="2" s="1"/>
  <c r="D918" i="2" s="1"/>
  <c r="D919" i="2" s="1"/>
  <c r="D920" i="2" s="1"/>
  <c r="D921" i="2" s="1"/>
  <c r="D922" i="2" s="1"/>
  <c r="D923" i="2" s="1"/>
  <c r="D924" i="2" s="1"/>
  <c r="D925" i="2" s="1"/>
  <c r="D926" i="2" s="1"/>
  <c r="D927" i="2" s="1"/>
  <c r="D928" i="2" s="1"/>
  <c r="D929" i="2" s="1"/>
  <c r="D930" i="2" s="1"/>
  <c r="D932" i="2"/>
  <c r="D933" i="2" s="1"/>
  <c r="D934" i="2" s="1"/>
  <c r="D935" i="2" s="1"/>
  <c r="D936" i="2" s="1"/>
  <c r="D937" i="2" s="1"/>
  <c r="D938" i="2" s="1"/>
  <c r="D939" i="2" s="1"/>
  <c r="D940" i="2" s="1"/>
  <c r="D941" i="2" s="1"/>
  <c r="D942" i="2" s="1"/>
  <c r="D943" i="2" s="1"/>
  <c r="D944" i="2" s="1"/>
  <c r="D945" i="2" s="1"/>
  <c r="D946" i="2" s="1"/>
  <c r="D947" i="2" s="1"/>
  <c r="D948" i="2" s="1"/>
  <c r="D949" i="2" s="1"/>
  <c r="D950" i="2" s="1"/>
  <c r="D951" i="2" s="1"/>
  <c r="D952" i="2" s="1"/>
  <c r="D953" i="2" s="1"/>
  <c r="D954" i="2" s="1"/>
  <c r="D955" i="2" s="1"/>
  <c r="D956" i="2" s="1"/>
  <c r="D957" i="2" s="1"/>
  <c r="D958" i="2" s="1"/>
  <c r="D959" i="2" s="1"/>
  <c r="D960" i="2" s="1"/>
  <c r="D961" i="2" s="1"/>
  <c r="D962" i="2" s="1"/>
  <c r="D964" i="2"/>
  <c r="D965" i="2" s="1"/>
  <c r="D966" i="2" s="1"/>
  <c r="D967" i="2" s="1"/>
  <c r="D968" i="2" s="1"/>
  <c r="D969" i="2" s="1"/>
  <c r="D970" i="2" s="1"/>
  <c r="D971" i="2" s="1"/>
  <c r="D972" i="2" s="1"/>
  <c r="D973" i="2" s="1"/>
  <c r="D974" i="2" s="1"/>
  <c r="D975" i="2" s="1"/>
  <c r="D976" i="2" s="1"/>
  <c r="D977" i="2" s="1"/>
  <c r="D978" i="2" s="1"/>
  <c r="D979" i="2" s="1"/>
  <c r="D980" i="2" s="1"/>
  <c r="D981" i="2" s="1"/>
  <c r="D982" i="2" s="1"/>
  <c r="D983" i="2" s="1"/>
  <c r="D984" i="2" s="1"/>
  <c r="D985" i="2" s="1"/>
  <c r="D986" i="2" s="1"/>
  <c r="D987" i="2" s="1"/>
  <c r="D988" i="2" s="1"/>
  <c r="D989" i="2" s="1"/>
  <c r="D990" i="2" s="1"/>
  <c r="D991" i="2" s="1"/>
  <c r="D992" i="2" s="1"/>
  <c r="D993" i="2" s="1"/>
  <c r="D994" i="2" s="1"/>
  <c r="D996" i="2"/>
  <c r="D997" i="2" s="1"/>
  <c r="D998" i="2" s="1"/>
  <c r="D999" i="2" s="1"/>
  <c r="D1000" i="2" s="1"/>
  <c r="D1001" i="2" s="1"/>
  <c r="D1002" i="2" s="1"/>
  <c r="D1003" i="2" s="1"/>
  <c r="D1004" i="2" s="1"/>
  <c r="D1005" i="2" s="1"/>
  <c r="D1006" i="2" s="1"/>
  <c r="D1007" i="2" s="1"/>
  <c r="D1008" i="2" s="1"/>
  <c r="D1009" i="2" s="1"/>
  <c r="D1010" i="2" s="1"/>
  <c r="D1011" i="2" s="1"/>
  <c r="D1012" i="2" s="1"/>
  <c r="D1013" i="2" s="1"/>
  <c r="D1014" i="2" s="1"/>
  <c r="D1015" i="2" s="1"/>
  <c r="D1016" i="2" s="1"/>
  <c r="D1017" i="2" s="1"/>
  <c r="D1018" i="2" s="1"/>
  <c r="D1019" i="2" s="1"/>
  <c r="D1020" i="2" s="1"/>
  <c r="D1021" i="2" s="1"/>
  <c r="D1022" i="2" s="1"/>
  <c r="D1023" i="2" s="1"/>
  <c r="D1024" i="2" s="1"/>
  <c r="D1025" i="2" s="1"/>
  <c r="D1026" i="2" s="1"/>
  <c r="D1028" i="2"/>
  <c r="D1029" i="2" s="1"/>
  <c r="D1030" i="2" s="1"/>
  <c r="D1031" i="2" s="1"/>
  <c r="D1032" i="2" s="1"/>
  <c r="D1033" i="2" s="1"/>
  <c r="D1034" i="2" s="1"/>
  <c r="D1035" i="2" s="1"/>
  <c r="D1036" i="2" s="1"/>
  <c r="D1037" i="2" s="1"/>
  <c r="D1038" i="2" s="1"/>
  <c r="D1039" i="2" s="1"/>
  <c r="D1040" i="2" s="1"/>
  <c r="D1041" i="2" s="1"/>
  <c r="D1042" i="2" s="1"/>
  <c r="D1043" i="2" s="1"/>
  <c r="D1044" i="2" s="1"/>
  <c r="D1045" i="2" s="1"/>
  <c r="D1046" i="2" s="1"/>
  <c r="D1047" i="2" s="1"/>
  <c r="D1048" i="2" s="1"/>
  <c r="D1049" i="2" s="1"/>
  <c r="D1050" i="2" s="1"/>
  <c r="D1051" i="2" s="1"/>
  <c r="D1052" i="2" s="1"/>
  <c r="D1053" i="2" s="1"/>
  <c r="D1054" i="2" s="1"/>
  <c r="D1055" i="2" s="1"/>
  <c r="D1056" i="2" s="1"/>
  <c r="D1057" i="2" s="1"/>
  <c r="D1058" i="2" s="1"/>
  <c r="D1060" i="2"/>
  <c r="D1061" i="2" s="1"/>
  <c r="D1062" i="2" s="1"/>
  <c r="D1063" i="2" s="1"/>
  <c r="D1064" i="2" s="1"/>
  <c r="D1065" i="2" s="1"/>
  <c r="D1066" i="2" s="1"/>
  <c r="D1067" i="2" s="1"/>
  <c r="D1068" i="2" s="1"/>
  <c r="D1069" i="2" s="1"/>
  <c r="D1070" i="2" s="1"/>
  <c r="D1071" i="2" s="1"/>
  <c r="D1072" i="2" s="1"/>
  <c r="D1073" i="2" s="1"/>
  <c r="D1074" i="2" s="1"/>
  <c r="D1075" i="2" s="1"/>
  <c r="D1076" i="2" s="1"/>
  <c r="D1077" i="2" s="1"/>
  <c r="D1078" i="2" s="1"/>
  <c r="D1079" i="2" s="1"/>
  <c r="D1080" i="2" s="1"/>
  <c r="D1081" i="2" s="1"/>
  <c r="D1082" i="2" s="1"/>
  <c r="D1083" i="2" s="1"/>
  <c r="D1084" i="2" s="1"/>
  <c r="D1085" i="2" s="1"/>
  <c r="D1086" i="2" s="1"/>
  <c r="D1087" i="2" s="1"/>
  <c r="D1088" i="2" s="1"/>
  <c r="D1089" i="2" s="1"/>
  <c r="C11" i="2" l="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H4" i="2"/>
  <c r="I4" i="2"/>
  <c r="I5" i="2" s="1"/>
  <c r="J4" i="2"/>
  <c r="J5" i="2" s="1"/>
  <c r="J6" i="2" s="1"/>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H27" i="2"/>
  <c r="G28" i="2"/>
  <c r="H28" i="2" s="1"/>
  <c r="G29" i="2"/>
  <c r="H29" i="2" s="1"/>
  <c r="G30" i="2"/>
  <c r="H30" i="2" s="1"/>
  <c r="G31" i="2"/>
  <c r="H31" i="2" s="1"/>
  <c r="G32" i="2"/>
  <c r="H32" i="2" s="1"/>
  <c r="G33" i="2"/>
  <c r="H33" i="2" s="1"/>
  <c r="G34" i="2"/>
  <c r="H34" i="2" s="1"/>
  <c r="G36" i="2"/>
  <c r="H36" i="2" s="1"/>
  <c r="I36" i="2"/>
  <c r="I37" i="2" s="1"/>
  <c r="I38" i="2" s="1"/>
  <c r="I39" i="2" s="1"/>
  <c r="J36" i="2"/>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8" i="2"/>
  <c r="H68" i="2" s="1"/>
  <c r="I68" i="2"/>
  <c r="I69" i="2" s="1"/>
  <c r="J68" i="2"/>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100" i="2"/>
  <c r="H100" i="2" s="1"/>
  <c r="I100" i="2"/>
  <c r="J100" i="2"/>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J128" i="2" s="1"/>
  <c r="J129" i="2" s="1"/>
  <c r="J13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2" i="2"/>
  <c r="H132" i="2" s="1"/>
  <c r="I132" i="2"/>
  <c r="J132" i="2"/>
  <c r="J133" i="2" s="1"/>
  <c r="J134" i="2" s="1"/>
  <c r="J135" i="2" s="1"/>
  <c r="J136" i="2" s="1"/>
  <c r="J137" i="2" s="1"/>
  <c r="J138" i="2" s="1"/>
  <c r="J139" i="2" s="1"/>
  <c r="J140" i="2" s="1"/>
  <c r="J141" i="2" s="1"/>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4" i="2"/>
  <c r="H164" i="2" s="1"/>
  <c r="I164" i="2"/>
  <c r="I165" i="2" s="1"/>
  <c r="I166" i="2" s="1"/>
  <c r="I167" i="2" s="1"/>
  <c r="J164" i="2"/>
  <c r="J165" i="2" s="1"/>
  <c r="J166" i="2" s="1"/>
  <c r="J167" i="2" s="1"/>
  <c r="J168" i="2" s="1"/>
  <c r="J169" i="2" s="1"/>
  <c r="J170" i="2" s="1"/>
  <c r="J171" i="2" s="1"/>
  <c r="J172" i="2" s="1"/>
  <c r="J173" i="2" s="1"/>
  <c r="J174" i="2" s="1"/>
  <c r="J175" i="2" s="1"/>
  <c r="J176" i="2" s="1"/>
  <c r="J177" i="2" s="1"/>
  <c r="J178" i="2" s="1"/>
  <c r="J179" i="2" s="1"/>
  <c r="J180" i="2" s="1"/>
  <c r="J181" i="2" s="1"/>
  <c r="J182" i="2" s="1"/>
  <c r="J183" i="2" s="1"/>
  <c r="J184" i="2" s="1"/>
  <c r="J185" i="2" s="1"/>
  <c r="J186" i="2" s="1"/>
  <c r="J187" i="2" s="1"/>
  <c r="J188" i="2" s="1"/>
  <c r="J189" i="2" s="1"/>
  <c r="J190" i="2" s="1"/>
  <c r="J191" i="2" s="1"/>
  <c r="J192" i="2" s="1"/>
  <c r="J193" i="2" s="1"/>
  <c r="J194" i="2" s="1"/>
  <c r="G165" i="2"/>
  <c r="H165" i="2" s="1"/>
  <c r="G166" i="2"/>
  <c r="H166" i="2" s="1"/>
  <c r="G167" i="2"/>
  <c r="H167" i="2" s="1"/>
  <c r="G168" i="2"/>
  <c r="H168" i="2" s="1"/>
  <c r="G169" i="2"/>
  <c r="H169" i="2" s="1"/>
  <c r="G170" i="2"/>
  <c r="H170" i="2" s="1"/>
  <c r="G171" i="2"/>
  <c r="H171" i="2" s="1"/>
  <c r="G172" i="2"/>
  <c r="H172" i="2" s="1"/>
  <c r="G173" i="2"/>
  <c r="H173" i="2" s="1"/>
  <c r="G174" i="2"/>
  <c r="H174" i="2" s="1"/>
  <c r="G175" i="2"/>
  <c r="H175" i="2" s="1"/>
  <c r="G176" i="2"/>
  <c r="H176" i="2" s="1"/>
  <c r="G177" i="2"/>
  <c r="H177" i="2" s="1"/>
  <c r="G178" i="2"/>
  <c r="H178" i="2" s="1"/>
  <c r="G179" i="2"/>
  <c r="H179" i="2" s="1"/>
  <c r="G180" i="2"/>
  <c r="H180" i="2" s="1"/>
  <c r="G181" i="2"/>
  <c r="H181" i="2" s="1"/>
  <c r="G182" i="2"/>
  <c r="H182" i="2" s="1"/>
  <c r="G183" i="2"/>
  <c r="H183" i="2" s="1"/>
  <c r="G184" i="2"/>
  <c r="H184" i="2" s="1"/>
  <c r="G185" i="2"/>
  <c r="H185" i="2" s="1"/>
  <c r="G186" i="2"/>
  <c r="H186" i="2" s="1"/>
  <c r="G187" i="2"/>
  <c r="H187" i="2" s="1"/>
  <c r="G188" i="2"/>
  <c r="H188" i="2" s="1"/>
  <c r="G189" i="2"/>
  <c r="H189" i="2" s="1"/>
  <c r="G190" i="2"/>
  <c r="H190" i="2" s="1"/>
  <c r="G191" i="2"/>
  <c r="H191" i="2" s="1"/>
  <c r="G192" i="2"/>
  <c r="H192" i="2" s="1"/>
  <c r="G193" i="2"/>
  <c r="H193" i="2" s="1"/>
  <c r="G194" i="2"/>
  <c r="H194" i="2" s="1"/>
  <c r="G196" i="2"/>
  <c r="H196" i="2" s="1"/>
  <c r="I196" i="2"/>
  <c r="I197" i="2" s="1"/>
  <c r="I198" i="2" s="1"/>
  <c r="I199" i="2" s="1"/>
  <c r="J196" i="2"/>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H224" i="2" s="1"/>
  <c r="G225" i="2"/>
  <c r="H225" i="2" s="1"/>
  <c r="G226" i="2"/>
  <c r="H226" i="2" s="1"/>
  <c r="G228" i="2"/>
  <c r="H228" i="2" s="1"/>
  <c r="I228" i="2"/>
  <c r="J228" i="2"/>
  <c r="J229" i="2" s="1"/>
  <c r="J230" i="2" s="1"/>
  <c r="J231" i="2" s="1"/>
  <c r="J232" i="2" s="1"/>
  <c r="J233" i="2" s="1"/>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J258" i="2" s="1"/>
  <c r="G229" i="2"/>
  <c r="H229" i="2" s="1"/>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57" i="2"/>
  <c r="H257" i="2" s="1"/>
  <c r="G258" i="2"/>
  <c r="H258" i="2" s="1"/>
  <c r="G260" i="2"/>
  <c r="H260" i="2" s="1"/>
  <c r="I260" i="2"/>
  <c r="J260" i="2"/>
  <c r="J261" i="2" s="1"/>
  <c r="J262" i="2" s="1"/>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J283" i="2" s="1"/>
  <c r="J284" i="2" s="1"/>
  <c r="J285" i="2" s="1"/>
  <c r="J286" i="2" s="1"/>
  <c r="J287" i="2" s="1"/>
  <c r="J288" i="2" s="1"/>
  <c r="J289" i="2" s="1"/>
  <c r="J29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H272" i="2" s="1"/>
  <c r="G273" i="2"/>
  <c r="H273" i="2" s="1"/>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G286" i="2"/>
  <c r="H286" i="2" s="1"/>
  <c r="G287" i="2"/>
  <c r="H287" i="2" s="1"/>
  <c r="G288" i="2"/>
  <c r="H288" i="2" s="1"/>
  <c r="G289" i="2"/>
  <c r="H289" i="2" s="1"/>
  <c r="G290" i="2"/>
  <c r="H290" i="2" s="1"/>
  <c r="G292" i="2"/>
  <c r="H292" i="2" s="1"/>
  <c r="I292" i="2"/>
  <c r="J292" i="2"/>
  <c r="J293" i="2" s="1"/>
  <c r="J294" i="2" s="1"/>
  <c r="J295" i="2" s="1"/>
  <c r="J296" i="2" s="1"/>
  <c r="J297" i="2" s="1"/>
  <c r="J298" i="2" s="1"/>
  <c r="J299" i="2" s="1"/>
  <c r="J300" i="2" s="1"/>
  <c r="J301" i="2" s="1"/>
  <c r="J302" i="2" s="1"/>
  <c r="J303" i="2" s="1"/>
  <c r="J304" i="2" s="1"/>
  <c r="J305" i="2" s="1"/>
  <c r="J306" i="2" s="1"/>
  <c r="J307" i="2" s="1"/>
  <c r="J308" i="2" s="1"/>
  <c r="J309" i="2" s="1"/>
  <c r="J310" i="2" s="1"/>
  <c r="J311" i="2" s="1"/>
  <c r="J312" i="2" s="1"/>
  <c r="J313" i="2" s="1"/>
  <c r="J314" i="2" s="1"/>
  <c r="J315" i="2" s="1"/>
  <c r="J316" i="2" s="1"/>
  <c r="J317" i="2" s="1"/>
  <c r="J318" i="2" s="1"/>
  <c r="J319" i="2" s="1"/>
  <c r="J320" i="2" s="1"/>
  <c r="J321" i="2" s="1"/>
  <c r="J322" i="2" s="1"/>
  <c r="G293" i="2"/>
  <c r="H293" i="2" s="1"/>
  <c r="G294" i="2"/>
  <c r="H294" i="2" s="1"/>
  <c r="G295" i="2"/>
  <c r="H295" i="2" s="1"/>
  <c r="G296" i="2"/>
  <c r="H296" i="2" s="1"/>
  <c r="G297" i="2"/>
  <c r="H297" i="2" s="1"/>
  <c r="G298" i="2"/>
  <c r="H298" i="2" s="1"/>
  <c r="G299" i="2"/>
  <c r="H299" i="2" s="1"/>
  <c r="G300" i="2"/>
  <c r="H300" i="2" s="1"/>
  <c r="G301" i="2"/>
  <c r="H301" i="2" s="1"/>
  <c r="G302" i="2"/>
  <c r="H302" i="2" s="1"/>
  <c r="G303" i="2"/>
  <c r="H303" i="2" s="1"/>
  <c r="G304" i="2"/>
  <c r="H304" i="2" s="1"/>
  <c r="G305" i="2"/>
  <c r="H305" i="2" s="1"/>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H320" i="2" s="1"/>
  <c r="G321" i="2"/>
  <c r="H321" i="2" s="1"/>
  <c r="G322" i="2"/>
  <c r="H322" i="2" s="1"/>
  <c r="G324" i="2"/>
  <c r="H324" i="2" s="1"/>
  <c r="I324" i="2"/>
  <c r="J324" i="2"/>
  <c r="J325" i="2" s="1"/>
  <c r="J326" i="2" s="1"/>
  <c r="J327" i="2" s="1"/>
  <c r="J328" i="2" s="1"/>
  <c r="J329" i="2" s="1"/>
  <c r="J330" i="2" s="1"/>
  <c r="J331" i="2" s="1"/>
  <c r="J332" i="2" s="1"/>
  <c r="J333" i="2" s="1"/>
  <c r="J334" i="2" s="1"/>
  <c r="J335" i="2" s="1"/>
  <c r="J336" i="2" s="1"/>
  <c r="J337" i="2" s="1"/>
  <c r="J338" i="2" s="1"/>
  <c r="J339" i="2" s="1"/>
  <c r="J340" i="2" s="1"/>
  <c r="J341" i="2" s="1"/>
  <c r="J342" i="2" s="1"/>
  <c r="J343" i="2" s="1"/>
  <c r="J344" i="2" s="1"/>
  <c r="J345" i="2" s="1"/>
  <c r="J346" i="2" s="1"/>
  <c r="J347" i="2" s="1"/>
  <c r="J348" i="2" s="1"/>
  <c r="J349" i="2" s="1"/>
  <c r="J350" i="2" s="1"/>
  <c r="J351" i="2" s="1"/>
  <c r="J352" i="2" s="1"/>
  <c r="J353" i="2" s="1"/>
  <c r="J35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H336" i="2" s="1"/>
  <c r="G337" i="2"/>
  <c r="H337" i="2" s="1"/>
  <c r="G338" i="2"/>
  <c r="H338" i="2" s="1"/>
  <c r="G339" i="2"/>
  <c r="H339" i="2" s="1"/>
  <c r="G340" i="2"/>
  <c r="H340" i="2" s="1"/>
  <c r="G341" i="2"/>
  <c r="H341" i="2" s="1"/>
  <c r="G342" i="2"/>
  <c r="H342" i="2" s="1"/>
  <c r="G343" i="2"/>
  <c r="H343" i="2" s="1"/>
  <c r="G344" i="2"/>
  <c r="H344" i="2" s="1"/>
  <c r="G345" i="2"/>
  <c r="H345" i="2" s="1"/>
  <c r="G346" i="2"/>
  <c r="H346" i="2" s="1"/>
  <c r="G347" i="2"/>
  <c r="H347" i="2" s="1"/>
  <c r="G348" i="2"/>
  <c r="H348" i="2" s="1"/>
  <c r="G349" i="2"/>
  <c r="H349" i="2" s="1"/>
  <c r="G350" i="2"/>
  <c r="H350" i="2" s="1"/>
  <c r="G351" i="2"/>
  <c r="H351" i="2" s="1"/>
  <c r="G352" i="2"/>
  <c r="H352" i="2" s="1"/>
  <c r="G353" i="2"/>
  <c r="H353" i="2" s="1"/>
  <c r="G354" i="2"/>
  <c r="H354" i="2" s="1"/>
  <c r="G356" i="2"/>
  <c r="H356" i="2" s="1"/>
  <c r="I356" i="2"/>
  <c r="J356" i="2"/>
  <c r="J357" i="2" s="1"/>
  <c r="J358" i="2" s="1"/>
  <c r="J359" i="2" s="1"/>
  <c r="J360" i="2" s="1"/>
  <c r="J361" i="2" s="1"/>
  <c r="J362" i="2" s="1"/>
  <c r="J363" i="2" s="1"/>
  <c r="J364" i="2" s="1"/>
  <c r="J365" i="2" s="1"/>
  <c r="J366" i="2" s="1"/>
  <c r="J367" i="2" s="1"/>
  <c r="J368" i="2" s="1"/>
  <c r="J369" i="2" s="1"/>
  <c r="J370" i="2" s="1"/>
  <c r="J371" i="2" s="1"/>
  <c r="J372" i="2" s="1"/>
  <c r="J373" i="2" s="1"/>
  <c r="J374" i="2" s="1"/>
  <c r="J375" i="2" s="1"/>
  <c r="J376" i="2" s="1"/>
  <c r="J377" i="2" s="1"/>
  <c r="J378" i="2" s="1"/>
  <c r="J379" i="2" s="1"/>
  <c r="J380" i="2" s="1"/>
  <c r="J381" i="2" s="1"/>
  <c r="J382" i="2" s="1"/>
  <c r="J383" i="2" s="1"/>
  <c r="J384" i="2" s="1"/>
  <c r="J385" i="2" s="1"/>
  <c r="J38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H368" i="2" s="1"/>
  <c r="G369" i="2"/>
  <c r="H369" i="2" s="1"/>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H384" i="2" s="1"/>
  <c r="G385" i="2"/>
  <c r="H385" i="2" s="1"/>
  <c r="G386" i="2"/>
  <c r="H386" i="2" s="1"/>
  <c r="G388" i="2"/>
  <c r="H388" i="2" s="1"/>
  <c r="I388" i="2"/>
  <c r="J388" i="2"/>
  <c r="J389" i="2" s="1"/>
  <c r="J390" i="2" s="1"/>
  <c r="J391" i="2" s="1"/>
  <c r="J392" i="2" s="1"/>
  <c r="J393" i="2" s="1"/>
  <c r="J394" i="2" s="1"/>
  <c r="J395" i="2" s="1"/>
  <c r="J396" i="2" s="1"/>
  <c r="J397" i="2" s="1"/>
  <c r="J398" i="2" s="1"/>
  <c r="J399" i="2" s="1"/>
  <c r="J400" i="2" s="1"/>
  <c r="J401" i="2" s="1"/>
  <c r="J402" i="2" s="1"/>
  <c r="J403" i="2" s="1"/>
  <c r="J404" i="2" s="1"/>
  <c r="J405" i="2" s="1"/>
  <c r="J406" i="2" s="1"/>
  <c r="J407" i="2" s="1"/>
  <c r="J408" i="2" s="1"/>
  <c r="J409" i="2" s="1"/>
  <c r="J410" i="2" s="1"/>
  <c r="J411" i="2" s="1"/>
  <c r="J412" i="2" s="1"/>
  <c r="J413" i="2" s="1"/>
  <c r="J414" i="2" s="1"/>
  <c r="J415" i="2" s="1"/>
  <c r="J416" i="2" s="1"/>
  <c r="J417" i="2" s="1"/>
  <c r="J41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H400" i="2" s="1"/>
  <c r="G401" i="2"/>
  <c r="H401" i="2" s="1"/>
  <c r="G402" i="2"/>
  <c r="H402" i="2" s="1"/>
  <c r="G403" i="2"/>
  <c r="H403" i="2" s="1"/>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H416" i="2" s="1"/>
  <c r="G417" i="2"/>
  <c r="H417" i="2" s="1"/>
  <c r="G418" i="2"/>
  <c r="H418" i="2" s="1"/>
  <c r="G420" i="2"/>
  <c r="H420" i="2" s="1"/>
  <c r="I420" i="2"/>
  <c r="J420" i="2"/>
  <c r="J421" i="2" s="1"/>
  <c r="J422" i="2" s="1"/>
  <c r="J423" i="2" s="1"/>
  <c r="J424" i="2" s="1"/>
  <c r="J425" i="2" s="1"/>
  <c r="J426" i="2" s="1"/>
  <c r="J427" i="2" s="1"/>
  <c r="J428" i="2" s="1"/>
  <c r="J429" i="2" s="1"/>
  <c r="J430" i="2" s="1"/>
  <c r="J431" i="2" s="1"/>
  <c r="J432" i="2" s="1"/>
  <c r="J433" i="2" s="1"/>
  <c r="J434" i="2" s="1"/>
  <c r="J435" i="2" s="1"/>
  <c r="J436" i="2" s="1"/>
  <c r="J437" i="2" s="1"/>
  <c r="J438" i="2" s="1"/>
  <c r="J439" i="2" s="1"/>
  <c r="J440" i="2" s="1"/>
  <c r="J441" i="2" s="1"/>
  <c r="J442" i="2" s="1"/>
  <c r="J443" i="2" s="1"/>
  <c r="J444" i="2" s="1"/>
  <c r="J445" i="2" s="1"/>
  <c r="J446" i="2" s="1"/>
  <c r="J447" i="2" s="1"/>
  <c r="J448" i="2" s="1"/>
  <c r="J449" i="2" s="1"/>
  <c r="J450" i="2" s="1"/>
  <c r="G421" i="2"/>
  <c r="H421" i="2" s="1"/>
  <c r="G422" i="2"/>
  <c r="H422" i="2" s="1"/>
  <c r="G423" i="2"/>
  <c r="H423" i="2" s="1"/>
  <c r="G424" i="2"/>
  <c r="H424" i="2" s="1"/>
  <c r="G425" i="2"/>
  <c r="H425" i="2" s="1"/>
  <c r="G426" i="2"/>
  <c r="H426" i="2" s="1"/>
  <c r="G427" i="2"/>
  <c r="H427" i="2" s="1"/>
  <c r="G428" i="2"/>
  <c r="H428" i="2" s="1"/>
  <c r="G429" i="2"/>
  <c r="H429" i="2" s="1"/>
  <c r="G430" i="2"/>
  <c r="H430" i="2" s="1"/>
  <c r="G431" i="2"/>
  <c r="H431" i="2" s="1"/>
  <c r="G432" i="2"/>
  <c r="H432" i="2" s="1"/>
  <c r="G433" i="2"/>
  <c r="H433" i="2" s="1"/>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H446" i="2" s="1"/>
  <c r="G447" i="2"/>
  <c r="H447" i="2" s="1"/>
  <c r="G448" i="2"/>
  <c r="H448" i="2" s="1"/>
  <c r="G449" i="2"/>
  <c r="H449" i="2" s="1"/>
  <c r="G450" i="2"/>
  <c r="H450" i="2" s="1"/>
  <c r="G452" i="2"/>
  <c r="H452" i="2" s="1"/>
  <c r="I452" i="2"/>
  <c r="I453" i="2" s="1"/>
  <c r="I454" i="2" s="1"/>
  <c r="J452" i="2"/>
  <c r="G453" i="2"/>
  <c r="H453" i="2" s="1"/>
  <c r="G454" i="2"/>
  <c r="H454" i="2" s="1"/>
  <c r="G455" i="2"/>
  <c r="H455" i="2" s="1"/>
  <c r="G456" i="2"/>
  <c r="H456" i="2" s="1"/>
  <c r="G457" i="2"/>
  <c r="H457" i="2" s="1"/>
  <c r="G458" i="2"/>
  <c r="H458" i="2" s="1"/>
  <c r="G459" i="2"/>
  <c r="H459" i="2" s="1"/>
  <c r="G460" i="2"/>
  <c r="H460" i="2" s="1"/>
  <c r="G461" i="2"/>
  <c r="H461" i="2" s="1"/>
  <c r="G462" i="2"/>
  <c r="H462" i="2" s="1"/>
  <c r="G463" i="2"/>
  <c r="H463" i="2" s="1"/>
  <c r="G464" i="2"/>
  <c r="H464" i="2" s="1"/>
  <c r="G465" i="2"/>
  <c r="H465" i="2" s="1"/>
  <c r="G466" i="2"/>
  <c r="H466" i="2" s="1"/>
  <c r="G467" i="2"/>
  <c r="H467" i="2" s="1"/>
  <c r="G468" i="2"/>
  <c r="H468" i="2" s="1"/>
  <c r="G469" i="2"/>
  <c r="H469" i="2" s="1"/>
  <c r="G470" i="2"/>
  <c r="H470" i="2" s="1"/>
  <c r="G471" i="2"/>
  <c r="H471" i="2" s="1"/>
  <c r="G472" i="2"/>
  <c r="H472" i="2" s="1"/>
  <c r="G473" i="2"/>
  <c r="H473" i="2" s="1"/>
  <c r="G474" i="2"/>
  <c r="H474" i="2" s="1"/>
  <c r="G475" i="2"/>
  <c r="H475" i="2" s="1"/>
  <c r="G476" i="2"/>
  <c r="H476" i="2" s="1"/>
  <c r="G477" i="2"/>
  <c r="H477" i="2" s="1"/>
  <c r="G478" i="2"/>
  <c r="H478" i="2" s="1"/>
  <c r="G479" i="2"/>
  <c r="H479" i="2" s="1"/>
  <c r="G480" i="2"/>
  <c r="H480" i="2" s="1"/>
  <c r="G481" i="2"/>
  <c r="H481" i="2" s="1"/>
  <c r="G482" i="2"/>
  <c r="H482" i="2" s="1"/>
  <c r="G484" i="2"/>
  <c r="H484" i="2" s="1"/>
  <c r="I484" i="2"/>
  <c r="I485" i="2" s="1"/>
  <c r="J484" i="2"/>
  <c r="G485" i="2"/>
  <c r="H485" i="2" s="1"/>
  <c r="G486" i="2"/>
  <c r="H486" i="2" s="1"/>
  <c r="G487" i="2"/>
  <c r="H487" i="2" s="1"/>
  <c r="G488" i="2"/>
  <c r="H488" i="2" s="1"/>
  <c r="G489" i="2"/>
  <c r="H489" i="2" s="1"/>
  <c r="G490" i="2"/>
  <c r="H490" i="2" s="1"/>
  <c r="G491" i="2"/>
  <c r="H491" i="2" s="1"/>
  <c r="G492" i="2"/>
  <c r="H492" i="2" s="1"/>
  <c r="G493" i="2"/>
  <c r="H493" i="2" s="1"/>
  <c r="G494" i="2"/>
  <c r="H494" i="2" s="1"/>
  <c r="G495" i="2"/>
  <c r="H495" i="2" s="1"/>
  <c r="G496" i="2"/>
  <c r="H496" i="2" s="1"/>
  <c r="G497" i="2"/>
  <c r="H497" i="2" s="1"/>
  <c r="G498" i="2"/>
  <c r="H498" i="2" s="1"/>
  <c r="G499" i="2"/>
  <c r="H499" i="2" s="1"/>
  <c r="G500" i="2"/>
  <c r="H500" i="2" s="1"/>
  <c r="G501" i="2"/>
  <c r="H501" i="2" s="1"/>
  <c r="G502" i="2"/>
  <c r="H502" i="2" s="1"/>
  <c r="G503" i="2"/>
  <c r="H503" i="2" s="1"/>
  <c r="G504" i="2"/>
  <c r="H504" i="2" s="1"/>
  <c r="G505" i="2"/>
  <c r="H505" i="2" s="1"/>
  <c r="G506" i="2"/>
  <c r="H506" i="2" s="1"/>
  <c r="G507" i="2"/>
  <c r="H507" i="2" s="1"/>
  <c r="G508" i="2"/>
  <c r="H508" i="2" s="1"/>
  <c r="G509" i="2"/>
  <c r="H509" i="2" s="1"/>
  <c r="G510" i="2"/>
  <c r="H510" i="2" s="1"/>
  <c r="G511" i="2"/>
  <c r="H511" i="2" s="1"/>
  <c r="G512" i="2"/>
  <c r="H512" i="2" s="1"/>
  <c r="G513" i="2"/>
  <c r="H513" i="2" s="1"/>
  <c r="G514" i="2"/>
  <c r="H514" i="2" s="1"/>
  <c r="G516" i="2"/>
  <c r="H516" i="2" s="1"/>
  <c r="I516" i="2"/>
  <c r="I517" i="2" s="1"/>
  <c r="I518" i="2" s="1"/>
  <c r="I519" i="2" s="1"/>
  <c r="J516" i="2"/>
  <c r="J517" i="2" s="1"/>
  <c r="J518" i="2" s="1"/>
  <c r="J519" i="2" s="1"/>
  <c r="J520" i="2" s="1"/>
  <c r="J521" i="2" s="1"/>
  <c r="J522" i="2" s="1"/>
  <c r="J523" i="2" s="1"/>
  <c r="J524" i="2" s="1"/>
  <c r="J525" i="2" s="1"/>
  <c r="J526" i="2" s="1"/>
  <c r="J527" i="2" s="1"/>
  <c r="J528" i="2" s="1"/>
  <c r="J529" i="2" s="1"/>
  <c r="J530" i="2" s="1"/>
  <c r="J531" i="2" s="1"/>
  <c r="J532" i="2" s="1"/>
  <c r="J533" i="2" s="1"/>
  <c r="J534" i="2" s="1"/>
  <c r="J535" i="2" s="1"/>
  <c r="J536" i="2" s="1"/>
  <c r="J537" i="2" s="1"/>
  <c r="J538" i="2" s="1"/>
  <c r="J539" i="2" s="1"/>
  <c r="J540" i="2" s="1"/>
  <c r="J541" i="2" s="1"/>
  <c r="J542" i="2" s="1"/>
  <c r="J543" i="2" s="1"/>
  <c r="J544" i="2" s="1"/>
  <c r="J545" i="2" s="1"/>
  <c r="J546" i="2" s="1"/>
  <c r="G517" i="2"/>
  <c r="H517" i="2" s="1"/>
  <c r="G518" i="2"/>
  <c r="H518" i="2" s="1"/>
  <c r="G519" i="2"/>
  <c r="H519" i="2" s="1"/>
  <c r="G520" i="2"/>
  <c r="H520" i="2" s="1"/>
  <c r="G521" i="2"/>
  <c r="H521" i="2" s="1"/>
  <c r="G522" i="2"/>
  <c r="H522" i="2" s="1"/>
  <c r="G523" i="2"/>
  <c r="H523" i="2" s="1"/>
  <c r="G524" i="2"/>
  <c r="H524" i="2" s="1"/>
  <c r="G525" i="2"/>
  <c r="H525" i="2" s="1"/>
  <c r="G526" i="2"/>
  <c r="H526" i="2" s="1"/>
  <c r="G527" i="2"/>
  <c r="H527" i="2" s="1"/>
  <c r="G528" i="2"/>
  <c r="H528" i="2" s="1"/>
  <c r="G529" i="2"/>
  <c r="H529" i="2" s="1"/>
  <c r="G530" i="2"/>
  <c r="H530" i="2" s="1"/>
  <c r="G531" i="2"/>
  <c r="H531" i="2" s="1"/>
  <c r="G532" i="2"/>
  <c r="H532" i="2" s="1"/>
  <c r="G533" i="2"/>
  <c r="H533" i="2" s="1"/>
  <c r="G534" i="2"/>
  <c r="H534" i="2" s="1"/>
  <c r="G535" i="2"/>
  <c r="H535" i="2" s="1"/>
  <c r="G536" i="2"/>
  <c r="H536" i="2" s="1"/>
  <c r="G537" i="2"/>
  <c r="H537" i="2" s="1"/>
  <c r="G538" i="2"/>
  <c r="H538" i="2" s="1"/>
  <c r="G539" i="2"/>
  <c r="H539" i="2" s="1"/>
  <c r="G540" i="2"/>
  <c r="H540" i="2" s="1"/>
  <c r="G541" i="2"/>
  <c r="H541" i="2" s="1"/>
  <c r="G542" i="2"/>
  <c r="H542" i="2" s="1"/>
  <c r="G543" i="2"/>
  <c r="H543" i="2" s="1"/>
  <c r="G544" i="2"/>
  <c r="H544" i="2" s="1"/>
  <c r="G545" i="2"/>
  <c r="H545" i="2" s="1"/>
  <c r="G546" i="2"/>
  <c r="H546" i="2" s="1"/>
  <c r="G548" i="2"/>
  <c r="H548" i="2" s="1"/>
  <c r="I548" i="2"/>
  <c r="J548" i="2"/>
  <c r="J549" i="2" s="1"/>
  <c r="J550" i="2" s="1"/>
  <c r="J551" i="2" s="1"/>
  <c r="J552" i="2" s="1"/>
  <c r="J553" i="2" s="1"/>
  <c r="J554" i="2" s="1"/>
  <c r="J555" i="2" s="1"/>
  <c r="J556" i="2" s="1"/>
  <c r="J557" i="2" s="1"/>
  <c r="J558" i="2" s="1"/>
  <c r="J559" i="2" s="1"/>
  <c r="J560" i="2" s="1"/>
  <c r="J561" i="2" s="1"/>
  <c r="J562" i="2" s="1"/>
  <c r="J563" i="2" s="1"/>
  <c r="J564" i="2" s="1"/>
  <c r="J565" i="2" s="1"/>
  <c r="J566" i="2" s="1"/>
  <c r="J567" i="2" s="1"/>
  <c r="J568" i="2" s="1"/>
  <c r="J569" i="2" s="1"/>
  <c r="J570" i="2" s="1"/>
  <c r="J571" i="2" s="1"/>
  <c r="J572" i="2" s="1"/>
  <c r="J573" i="2" s="1"/>
  <c r="J574" i="2" s="1"/>
  <c r="J575" i="2" s="1"/>
  <c r="J576" i="2" s="1"/>
  <c r="J577" i="2" s="1"/>
  <c r="J578" i="2" s="1"/>
  <c r="G549" i="2"/>
  <c r="H549" i="2" s="1"/>
  <c r="G550" i="2"/>
  <c r="H550" i="2" s="1"/>
  <c r="G551" i="2"/>
  <c r="H551" i="2" s="1"/>
  <c r="G552" i="2"/>
  <c r="H552" i="2" s="1"/>
  <c r="G553" i="2"/>
  <c r="H553" i="2" s="1"/>
  <c r="G554" i="2"/>
  <c r="H554" i="2" s="1"/>
  <c r="G555" i="2"/>
  <c r="H555" i="2" s="1"/>
  <c r="G556" i="2"/>
  <c r="H556" i="2" s="1"/>
  <c r="G557" i="2"/>
  <c r="H557" i="2" s="1"/>
  <c r="G558" i="2"/>
  <c r="H558" i="2" s="1"/>
  <c r="G559" i="2"/>
  <c r="H559" i="2" s="1"/>
  <c r="G560" i="2"/>
  <c r="H560" i="2" s="1"/>
  <c r="G561" i="2"/>
  <c r="H561" i="2" s="1"/>
  <c r="G562" i="2"/>
  <c r="H562" i="2" s="1"/>
  <c r="G563" i="2"/>
  <c r="H563" i="2" s="1"/>
  <c r="G564" i="2"/>
  <c r="H564" i="2" s="1"/>
  <c r="G565" i="2"/>
  <c r="H565" i="2" s="1"/>
  <c r="G566" i="2"/>
  <c r="H566" i="2" s="1"/>
  <c r="G567" i="2"/>
  <c r="H567" i="2" s="1"/>
  <c r="G568" i="2"/>
  <c r="H568" i="2" s="1"/>
  <c r="G569" i="2"/>
  <c r="H569" i="2" s="1"/>
  <c r="G570" i="2"/>
  <c r="H570" i="2" s="1"/>
  <c r="G571" i="2"/>
  <c r="H571" i="2" s="1"/>
  <c r="G572" i="2"/>
  <c r="H572" i="2" s="1"/>
  <c r="G573" i="2"/>
  <c r="H573" i="2" s="1"/>
  <c r="G574" i="2"/>
  <c r="H574" i="2" s="1"/>
  <c r="G575" i="2"/>
  <c r="H575" i="2" s="1"/>
  <c r="G576" i="2"/>
  <c r="H576" i="2" s="1"/>
  <c r="G577" i="2"/>
  <c r="H577" i="2" s="1"/>
  <c r="G578" i="2"/>
  <c r="H578" i="2" s="1"/>
  <c r="G580" i="2"/>
  <c r="H580" i="2" s="1"/>
  <c r="I580" i="2"/>
  <c r="I581" i="2" s="1"/>
  <c r="J580" i="2"/>
  <c r="J581" i="2" s="1"/>
  <c r="J582" i="2" s="1"/>
  <c r="J583" i="2" s="1"/>
  <c r="J584" i="2" s="1"/>
  <c r="J585" i="2" s="1"/>
  <c r="J586" i="2" s="1"/>
  <c r="J587" i="2" s="1"/>
  <c r="J588" i="2" s="1"/>
  <c r="J589" i="2" s="1"/>
  <c r="J590" i="2" s="1"/>
  <c r="J591" i="2" s="1"/>
  <c r="J592" i="2" s="1"/>
  <c r="J593" i="2" s="1"/>
  <c r="J594" i="2" s="1"/>
  <c r="J595" i="2" s="1"/>
  <c r="J596" i="2" s="1"/>
  <c r="J597" i="2" s="1"/>
  <c r="J598" i="2" s="1"/>
  <c r="J599" i="2" s="1"/>
  <c r="J600" i="2" s="1"/>
  <c r="J601" i="2" s="1"/>
  <c r="J602" i="2" s="1"/>
  <c r="J603" i="2" s="1"/>
  <c r="J604" i="2" s="1"/>
  <c r="J605" i="2" s="1"/>
  <c r="J606" i="2" s="1"/>
  <c r="J607" i="2" s="1"/>
  <c r="J608" i="2" s="1"/>
  <c r="J609" i="2" s="1"/>
  <c r="J610" i="2" s="1"/>
  <c r="G581" i="2"/>
  <c r="H581" i="2" s="1"/>
  <c r="G582" i="2"/>
  <c r="H582" i="2" s="1"/>
  <c r="G583" i="2"/>
  <c r="H583" i="2" s="1"/>
  <c r="G584" i="2"/>
  <c r="H584" i="2" s="1"/>
  <c r="G585" i="2"/>
  <c r="H585" i="2" s="1"/>
  <c r="G586" i="2"/>
  <c r="H586" i="2" s="1"/>
  <c r="G587" i="2"/>
  <c r="H587" i="2" s="1"/>
  <c r="G588" i="2"/>
  <c r="H588" i="2" s="1"/>
  <c r="G589" i="2"/>
  <c r="H589" i="2" s="1"/>
  <c r="G590" i="2"/>
  <c r="H590" i="2" s="1"/>
  <c r="G591" i="2"/>
  <c r="H591" i="2" s="1"/>
  <c r="G592" i="2"/>
  <c r="H592" i="2" s="1"/>
  <c r="G593" i="2"/>
  <c r="H593" i="2" s="1"/>
  <c r="G594" i="2"/>
  <c r="H594" i="2" s="1"/>
  <c r="G595" i="2"/>
  <c r="H595" i="2" s="1"/>
  <c r="G596" i="2"/>
  <c r="H596" i="2" s="1"/>
  <c r="G597" i="2"/>
  <c r="H597" i="2" s="1"/>
  <c r="G598" i="2"/>
  <c r="H598" i="2" s="1"/>
  <c r="G599" i="2"/>
  <c r="H599" i="2" s="1"/>
  <c r="G600" i="2"/>
  <c r="H600" i="2" s="1"/>
  <c r="G601" i="2"/>
  <c r="H601" i="2" s="1"/>
  <c r="G602" i="2"/>
  <c r="H602" i="2" s="1"/>
  <c r="G603" i="2"/>
  <c r="H603" i="2" s="1"/>
  <c r="G604" i="2"/>
  <c r="H604" i="2" s="1"/>
  <c r="G605" i="2"/>
  <c r="H605" i="2" s="1"/>
  <c r="G606" i="2"/>
  <c r="H606" i="2" s="1"/>
  <c r="G607" i="2"/>
  <c r="H607" i="2" s="1"/>
  <c r="G608" i="2"/>
  <c r="H608" i="2" s="1"/>
  <c r="G609" i="2"/>
  <c r="H609" i="2" s="1"/>
  <c r="G610" i="2"/>
  <c r="H610" i="2" s="1"/>
  <c r="G612" i="2"/>
  <c r="H612" i="2" s="1"/>
  <c r="I612" i="2"/>
  <c r="J612" i="2"/>
  <c r="J613" i="2" s="1"/>
  <c r="J614" i="2" s="1"/>
  <c r="J615" i="2" s="1"/>
  <c r="J616" i="2" s="1"/>
  <c r="J617" i="2" s="1"/>
  <c r="J618" i="2" s="1"/>
  <c r="J619" i="2" s="1"/>
  <c r="J620" i="2" s="1"/>
  <c r="J621" i="2" s="1"/>
  <c r="J622" i="2" s="1"/>
  <c r="J623" i="2" s="1"/>
  <c r="J624" i="2" s="1"/>
  <c r="J625" i="2" s="1"/>
  <c r="J626" i="2" s="1"/>
  <c r="J627" i="2" s="1"/>
  <c r="J628" i="2" s="1"/>
  <c r="J629" i="2" s="1"/>
  <c r="J630" i="2" s="1"/>
  <c r="J631" i="2" s="1"/>
  <c r="J632" i="2" s="1"/>
  <c r="J633" i="2" s="1"/>
  <c r="J634" i="2" s="1"/>
  <c r="J635" i="2" s="1"/>
  <c r="J636" i="2" s="1"/>
  <c r="J637" i="2" s="1"/>
  <c r="J638" i="2" s="1"/>
  <c r="J639" i="2" s="1"/>
  <c r="J640" i="2" s="1"/>
  <c r="J641" i="2" s="1"/>
  <c r="J642" i="2" s="1"/>
  <c r="G613" i="2"/>
  <c r="H613" i="2" s="1"/>
  <c r="G614" i="2"/>
  <c r="H614" i="2" s="1"/>
  <c r="G615" i="2"/>
  <c r="H615" i="2" s="1"/>
  <c r="G616" i="2"/>
  <c r="H616" i="2" s="1"/>
  <c r="G617" i="2"/>
  <c r="H617" i="2" s="1"/>
  <c r="G618" i="2"/>
  <c r="H618" i="2" s="1"/>
  <c r="G619" i="2"/>
  <c r="H619" i="2" s="1"/>
  <c r="G620" i="2"/>
  <c r="H620" i="2" s="1"/>
  <c r="G621" i="2"/>
  <c r="H621" i="2" s="1"/>
  <c r="G622" i="2"/>
  <c r="H622" i="2" s="1"/>
  <c r="G623" i="2"/>
  <c r="H623" i="2" s="1"/>
  <c r="G624" i="2"/>
  <c r="H624" i="2" s="1"/>
  <c r="G625" i="2"/>
  <c r="H625" i="2" s="1"/>
  <c r="G626" i="2"/>
  <c r="H626" i="2" s="1"/>
  <c r="G627" i="2"/>
  <c r="H627" i="2" s="1"/>
  <c r="G628" i="2"/>
  <c r="H628" i="2" s="1"/>
  <c r="G629" i="2"/>
  <c r="H629" i="2" s="1"/>
  <c r="G630" i="2"/>
  <c r="H630" i="2" s="1"/>
  <c r="G631" i="2"/>
  <c r="H631" i="2" s="1"/>
  <c r="G632" i="2"/>
  <c r="H632" i="2" s="1"/>
  <c r="G633" i="2"/>
  <c r="H633" i="2" s="1"/>
  <c r="G634" i="2"/>
  <c r="H634" i="2" s="1"/>
  <c r="G635" i="2"/>
  <c r="H635" i="2" s="1"/>
  <c r="G636" i="2"/>
  <c r="H636" i="2" s="1"/>
  <c r="G637" i="2"/>
  <c r="H637" i="2" s="1"/>
  <c r="G638" i="2"/>
  <c r="H638" i="2" s="1"/>
  <c r="G639" i="2"/>
  <c r="H639" i="2" s="1"/>
  <c r="G640" i="2"/>
  <c r="H640" i="2" s="1"/>
  <c r="G641" i="2"/>
  <c r="H641" i="2" s="1"/>
  <c r="G642" i="2"/>
  <c r="H642" i="2" s="1"/>
  <c r="G644" i="2"/>
  <c r="H644" i="2" s="1"/>
  <c r="I644" i="2"/>
  <c r="J644" i="2"/>
  <c r="J645" i="2" s="1"/>
  <c r="J646" i="2" s="1"/>
  <c r="J647" i="2" s="1"/>
  <c r="J648" i="2" s="1"/>
  <c r="J649" i="2" s="1"/>
  <c r="J650" i="2" s="1"/>
  <c r="J651" i="2" s="1"/>
  <c r="J652" i="2" s="1"/>
  <c r="J653" i="2" s="1"/>
  <c r="J654" i="2" s="1"/>
  <c r="J655" i="2" s="1"/>
  <c r="J656" i="2" s="1"/>
  <c r="J657" i="2" s="1"/>
  <c r="J658" i="2" s="1"/>
  <c r="J659" i="2" s="1"/>
  <c r="J660" i="2" s="1"/>
  <c r="J661" i="2" s="1"/>
  <c r="J662" i="2" s="1"/>
  <c r="J663" i="2" s="1"/>
  <c r="J664" i="2" s="1"/>
  <c r="J665" i="2" s="1"/>
  <c r="J666" i="2" s="1"/>
  <c r="J667" i="2" s="1"/>
  <c r="J668" i="2" s="1"/>
  <c r="J669" i="2" s="1"/>
  <c r="J670" i="2" s="1"/>
  <c r="J671" i="2" s="1"/>
  <c r="J672" i="2" s="1"/>
  <c r="J673" i="2" s="1"/>
  <c r="J674" i="2" s="1"/>
  <c r="G645" i="2"/>
  <c r="H645" i="2" s="1"/>
  <c r="G646" i="2"/>
  <c r="H646" i="2" s="1"/>
  <c r="G647" i="2"/>
  <c r="H647" i="2" s="1"/>
  <c r="G648" i="2"/>
  <c r="H648" i="2" s="1"/>
  <c r="G649" i="2"/>
  <c r="H649" i="2" s="1"/>
  <c r="G650" i="2"/>
  <c r="H650" i="2" s="1"/>
  <c r="G651" i="2"/>
  <c r="H651" i="2" s="1"/>
  <c r="G652" i="2"/>
  <c r="H652" i="2" s="1"/>
  <c r="G653" i="2"/>
  <c r="H653" i="2" s="1"/>
  <c r="G654" i="2"/>
  <c r="H654" i="2" s="1"/>
  <c r="G655" i="2"/>
  <c r="H655" i="2" s="1"/>
  <c r="G656" i="2"/>
  <c r="H656" i="2" s="1"/>
  <c r="G657" i="2"/>
  <c r="H657" i="2" s="1"/>
  <c r="G658" i="2"/>
  <c r="H658" i="2" s="1"/>
  <c r="G659" i="2"/>
  <c r="H659" i="2" s="1"/>
  <c r="G660" i="2"/>
  <c r="H660" i="2" s="1"/>
  <c r="G661" i="2"/>
  <c r="H661" i="2" s="1"/>
  <c r="G662" i="2"/>
  <c r="H662" i="2" s="1"/>
  <c r="G663" i="2"/>
  <c r="H663" i="2" s="1"/>
  <c r="G664" i="2"/>
  <c r="H664" i="2" s="1"/>
  <c r="G665" i="2"/>
  <c r="H665" i="2" s="1"/>
  <c r="G666" i="2"/>
  <c r="H666" i="2" s="1"/>
  <c r="G667" i="2"/>
  <c r="H667" i="2" s="1"/>
  <c r="G668" i="2"/>
  <c r="H668" i="2" s="1"/>
  <c r="G669" i="2"/>
  <c r="H669" i="2" s="1"/>
  <c r="G670" i="2"/>
  <c r="H670" i="2" s="1"/>
  <c r="G671" i="2"/>
  <c r="H671" i="2" s="1"/>
  <c r="G672" i="2"/>
  <c r="H672" i="2" s="1"/>
  <c r="G673" i="2"/>
  <c r="H673" i="2" s="1"/>
  <c r="G674" i="2"/>
  <c r="H674" i="2" s="1"/>
  <c r="G676" i="2"/>
  <c r="H676" i="2" s="1"/>
  <c r="I676" i="2"/>
  <c r="J676" i="2"/>
  <c r="J677" i="2" s="1"/>
  <c r="J678" i="2" s="1"/>
  <c r="J679" i="2" s="1"/>
  <c r="J680" i="2" s="1"/>
  <c r="J681" i="2" s="1"/>
  <c r="J682" i="2" s="1"/>
  <c r="J683" i="2" s="1"/>
  <c r="J684" i="2" s="1"/>
  <c r="J685" i="2" s="1"/>
  <c r="J686" i="2" s="1"/>
  <c r="J687" i="2" s="1"/>
  <c r="J688" i="2" s="1"/>
  <c r="J689" i="2" s="1"/>
  <c r="J690" i="2" s="1"/>
  <c r="J691" i="2" s="1"/>
  <c r="J692" i="2" s="1"/>
  <c r="J693" i="2" s="1"/>
  <c r="J694" i="2" s="1"/>
  <c r="J695" i="2" s="1"/>
  <c r="J696" i="2" s="1"/>
  <c r="J697" i="2" s="1"/>
  <c r="J698" i="2" s="1"/>
  <c r="J699" i="2" s="1"/>
  <c r="J700" i="2" s="1"/>
  <c r="J701" i="2" s="1"/>
  <c r="J702" i="2" s="1"/>
  <c r="J703" i="2" s="1"/>
  <c r="J704" i="2" s="1"/>
  <c r="J705" i="2" s="1"/>
  <c r="J706" i="2" s="1"/>
  <c r="G677" i="2"/>
  <c r="H677" i="2" s="1"/>
  <c r="G678" i="2"/>
  <c r="H678" i="2" s="1"/>
  <c r="G679" i="2"/>
  <c r="H679" i="2" s="1"/>
  <c r="G680" i="2"/>
  <c r="H680" i="2" s="1"/>
  <c r="G681" i="2"/>
  <c r="H681" i="2" s="1"/>
  <c r="G682" i="2"/>
  <c r="H682" i="2" s="1"/>
  <c r="G683" i="2"/>
  <c r="H683" i="2" s="1"/>
  <c r="G684" i="2"/>
  <c r="H684" i="2" s="1"/>
  <c r="G685" i="2"/>
  <c r="H685" i="2" s="1"/>
  <c r="G686" i="2"/>
  <c r="H686" i="2" s="1"/>
  <c r="G687" i="2"/>
  <c r="H687" i="2" s="1"/>
  <c r="G688" i="2"/>
  <c r="H688" i="2" s="1"/>
  <c r="G689" i="2"/>
  <c r="H689" i="2" s="1"/>
  <c r="G690" i="2"/>
  <c r="H690" i="2" s="1"/>
  <c r="G691" i="2"/>
  <c r="H691" i="2" s="1"/>
  <c r="G692" i="2"/>
  <c r="H692" i="2" s="1"/>
  <c r="G693" i="2"/>
  <c r="H693" i="2" s="1"/>
  <c r="G694" i="2"/>
  <c r="H694" i="2" s="1"/>
  <c r="G695" i="2"/>
  <c r="H695" i="2" s="1"/>
  <c r="G696" i="2"/>
  <c r="H696" i="2" s="1"/>
  <c r="G697" i="2"/>
  <c r="H697" i="2" s="1"/>
  <c r="G698" i="2"/>
  <c r="H698" i="2" s="1"/>
  <c r="G699" i="2"/>
  <c r="H699" i="2" s="1"/>
  <c r="G700" i="2"/>
  <c r="H700" i="2" s="1"/>
  <c r="G701" i="2"/>
  <c r="H701" i="2" s="1"/>
  <c r="G702" i="2"/>
  <c r="H702" i="2" s="1"/>
  <c r="G703" i="2"/>
  <c r="H703" i="2" s="1"/>
  <c r="G704" i="2"/>
  <c r="H704" i="2" s="1"/>
  <c r="G705" i="2"/>
  <c r="H705" i="2" s="1"/>
  <c r="G706" i="2"/>
  <c r="H706" i="2" s="1"/>
  <c r="G708" i="2"/>
  <c r="H708" i="2" s="1"/>
  <c r="I708" i="2"/>
  <c r="I709" i="2" s="1"/>
  <c r="I710" i="2" s="1"/>
  <c r="J708" i="2"/>
  <c r="J709" i="2" s="1"/>
  <c r="J710" i="2" s="1"/>
  <c r="J711" i="2" s="1"/>
  <c r="J712" i="2" s="1"/>
  <c r="J713" i="2" s="1"/>
  <c r="J714" i="2" s="1"/>
  <c r="J715" i="2" s="1"/>
  <c r="J716" i="2" s="1"/>
  <c r="J717" i="2" s="1"/>
  <c r="J718" i="2" s="1"/>
  <c r="J719" i="2" s="1"/>
  <c r="J720" i="2" s="1"/>
  <c r="J721" i="2" s="1"/>
  <c r="J722" i="2" s="1"/>
  <c r="J723" i="2" s="1"/>
  <c r="J724" i="2" s="1"/>
  <c r="J725" i="2" s="1"/>
  <c r="J726" i="2" s="1"/>
  <c r="J727" i="2" s="1"/>
  <c r="J728" i="2" s="1"/>
  <c r="J729" i="2" s="1"/>
  <c r="J730" i="2" s="1"/>
  <c r="J731" i="2" s="1"/>
  <c r="J732" i="2" s="1"/>
  <c r="J733" i="2" s="1"/>
  <c r="J734" i="2" s="1"/>
  <c r="J735" i="2" s="1"/>
  <c r="J736" i="2" s="1"/>
  <c r="J737" i="2" s="1"/>
  <c r="J738" i="2" s="1"/>
  <c r="G709" i="2"/>
  <c r="H709" i="2" s="1"/>
  <c r="G710" i="2"/>
  <c r="H710" i="2" s="1"/>
  <c r="G711" i="2"/>
  <c r="H711" i="2" s="1"/>
  <c r="G712" i="2"/>
  <c r="H712" i="2" s="1"/>
  <c r="G713" i="2"/>
  <c r="H713" i="2" s="1"/>
  <c r="G714" i="2"/>
  <c r="H714" i="2" s="1"/>
  <c r="G715" i="2"/>
  <c r="H715" i="2" s="1"/>
  <c r="G716" i="2"/>
  <c r="H716" i="2" s="1"/>
  <c r="G717" i="2"/>
  <c r="H717" i="2" s="1"/>
  <c r="G718" i="2"/>
  <c r="H718" i="2" s="1"/>
  <c r="G719" i="2"/>
  <c r="H719" i="2" s="1"/>
  <c r="G720" i="2"/>
  <c r="H720" i="2" s="1"/>
  <c r="G721" i="2"/>
  <c r="H721" i="2" s="1"/>
  <c r="G722" i="2"/>
  <c r="H722" i="2" s="1"/>
  <c r="G723" i="2"/>
  <c r="H723" i="2" s="1"/>
  <c r="G724" i="2"/>
  <c r="H724" i="2" s="1"/>
  <c r="G725" i="2"/>
  <c r="H725" i="2" s="1"/>
  <c r="G726" i="2"/>
  <c r="H726" i="2" s="1"/>
  <c r="G727" i="2"/>
  <c r="H727" i="2" s="1"/>
  <c r="G728" i="2"/>
  <c r="H728" i="2" s="1"/>
  <c r="G729" i="2"/>
  <c r="H729" i="2" s="1"/>
  <c r="G730" i="2"/>
  <c r="H730" i="2" s="1"/>
  <c r="G731" i="2"/>
  <c r="H731" i="2" s="1"/>
  <c r="G732" i="2"/>
  <c r="H732" i="2" s="1"/>
  <c r="G733" i="2"/>
  <c r="H733" i="2" s="1"/>
  <c r="G734" i="2"/>
  <c r="H734" i="2" s="1"/>
  <c r="G735" i="2"/>
  <c r="H735" i="2" s="1"/>
  <c r="G736" i="2"/>
  <c r="H736" i="2" s="1"/>
  <c r="G737" i="2"/>
  <c r="H737" i="2" s="1"/>
  <c r="G738" i="2"/>
  <c r="H738" i="2" s="1"/>
  <c r="G740" i="2"/>
  <c r="H740" i="2" s="1"/>
  <c r="I740" i="2"/>
  <c r="I741" i="2" s="1"/>
  <c r="J740" i="2"/>
  <c r="J741" i="2" s="1"/>
  <c r="J742" i="2" s="1"/>
  <c r="J743" i="2" s="1"/>
  <c r="J744" i="2" s="1"/>
  <c r="J745" i="2" s="1"/>
  <c r="J746" i="2" s="1"/>
  <c r="J747" i="2" s="1"/>
  <c r="J748" i="2" s="1"/>
  <c r="J749" i="2" s="1"/>
  <c r="J750" i="2" s="1"/>
  <c r="J751" i="2" s="1"/>
  <c r="J752" i="2" s="1"/>
  <c r="J753" i="2" s="1"/>
  <c r="J754" i="2" s="1"/>
  <c r="J755" i="2" s="1"/>
  <c r="J756" i="2" s="1"/>
  <c r="J757" i="2" s="1"/>
  <c r="J758" i="2" s="1"/>
  <c r="J759" i="2" s="1"/>
  <c r="J760" i="2" s="1"/>
  <c r="J761" i="2" s="1"/>
  <c r="J762" i="2" s="1"/>
  <c r="J763" i="2" s="1"/>
  <c r="J764" i="2" s="1"/>
  <c r="J765" i="2" s="1"/>
  <c r="J766" i="2" s="1"/>
  <c r="J767" i="2" s="1"/>
  <c r="J768" i="2" s="1"/>
  <c r="J769" i="2" s="1"/>
  <c r="J770" i="2" s="1"/>
  <c r="G741" i="2"/>
  <c r="H741" i="2" s="1"/>
  <c r="G742" i="2"/>
  <c r="H742" i="2" s="1"/>
  <c r="G743" i="2"/>
  <c r="H743" i="2" s="1"/>
  <c r="G744" i="2"/>
  <c r="H744" i="2" s="1"/>
  <c r="G745" i="2"/>
  <c r="H745" i="2" s="1"/>
  <c r="G746" i="2"/>
  <c r="H746" i="2" s="1"/>
  <c r="G747" i="2"/>
  <c r="H747" i="2" s="1"/>
  <c r="G748" i="2"/>
  <c r="H748" i="2" s="1"/>
  <c r="G749" i="2"/>
  <c r="H749" i="2" s="1"/>
  <c r="G750" i="2"/>
  <c r="H750" i="2" s="1"/>
  <c r="G751" i="2"/>
  <c r="H751" i="2" s="1"/>
  <c r="G752" i="2"/>
  <c r="H752" i="2" s="1"/>
  <c r="G753" i="2"/>
  <c r="H753" i="2" s="1"/>
  <c r="G754" i="2"/>
  <c r="H754" i="2" s="1"/>
  <c r="G755" i="2"/>
  <c r="H755" i="2" s="1"/>
  <c r="G756" i="2"/>
  <c r="H756" i="2" s="1"/>
  <c r="G757" i="2"/>
  <c r="H757" i="2" s="1"/>
  <c r="G758" i="2"/>
  <c r="H758" i="2" s="1"/>
  <c r="G759" i="2"/>
  <c r="H759" i="2" s="1"/>
  <c r="G760" i="2"/>
  <c r="H760" i="2" s="1"/>
  <c r="G761" i="2"/>
  <c r="H761" i="2" s="1"/>
  <c r="G762" i="2"/>
  <c r="H762" i="2" s="1"/>
  <c r="G763" i="2"/>
  <c r="H763" i="2" s="1"/>
  <c r="G764" i="2"/>
  <c r="H764" i="2" s="1"/>
  <c r="G765" i="2"/>
  <c r="H765" i="2" s="1"/>
  <c r="G766" i="2"/>
  <c r="H766" i="2" s="1"/>
  <c r="G767" i="2"/>
  <c r="H767" i="2" s="1"/>
  <c r="G768" i="2"/>
  <c r="H768" i="2" s="1"/>
  <c r="G769" i="2"/>
  <c r="H769" i="2" s="1"/>
  <c r="G770" i="2"/>
  <c r="H770" i="2" s="1"/>
  <c r="G772" i="2"/>
  <c r="H772" i="2" s="1"/>
  <c r="I772" i="2"/>
  <c r="I773" i="2" s="1"/>
  <c r="I774" i="2" s="1"/>
  <c r="J772" i="2"/>
  <c r="J773" i="2" s="1"/>
  <c r="J774" i="2" s="1"/>
  <c r="J775" i="2" s="1"/>
  <c r="G773" i="2"/>
  <c r="H773" i="2" s="1"/>
  <c r="G774" i="2"/>
  <c r="H774" i="2" s="1"/>
  <c r="G775" i="2"/>
  <c r="H775" i="2" s="1"/>
  <c r="G776" i="2"/>
  <c r="H776" i="2" s="1"/>
  <c r="G777" i="2"/>
  <c r="H777" i="2" s="1"/>
  <c r="G778" i="2"/>
  <c r="H778" i="2" s="1"/>
  <c r="G779" i="2"/>
  <c r="H779" i="2" s="1"/>
  <c r="G780" i="2"/>
  <c r="H780" i="2" s="1"/>
  <c r="G781" i="2"/>
  <c r="H781" i="2" s="1"/>
  <c r="G782" i="2"/>
  <c r="H782" i="2" s="1"/>
  <c r="G783" i="2"/>
  <c r="H783" i="2" s="1"/>
  <c r="G784" i="2"/>
  <c r="H784" i="2" s="1"/>
  <c r="G785" i="2"/>
  <c r="H785" i="2" s="1"/>
  <c r="G786" i="2"/>
  <c r="H786" i="2" s="1"/>
  <c r="G787" i="2"/>
  <c r="H787" i="2" s="1"/>
  <c r="G788" i="2"/>
  <c r="H788" i="2" s="1"/>
  <c r="G789" i="2"/>
  <c r="H789" i="2" s="1"/>
  <c r="G790" i="2"/>
  <c r="H790" i="2" s="1"/>
  <c r="G791" i="2"/>
  <c r="H791" i="2" s="1"/>
  <c r="G792" i="2"/>
  <c r="H792" i="2" s="1"/>
  <c r="G793" i="2"/>
  <c r="H793" i="2" s="1"/>
  <c r="G794" i="2"/>
  <c r="H794" i="2" s="1"/>
  <c r="G795" i="2"/>
  <c r="H795" i="2" s="1"/>
  <c r="G796" i="2"/>
  <c r="H796" i="2" s="1"/>
  <c r="G797" i="2"/>
  <c r="H797" i="2" s="1"/>
  <c r="G798" i="2"/>
  <c r="H798" i="2" s="1"/>
  <c r="G799" i="2"/>
  <c r="H799" i="2" s="1"/>
  <c r="G800" i="2"/>
  <c r="H800" i="2" s="1"/>
  <c r="G801" i="2"/>
  <c r="H801" i="2" s="1"/>
  <c r="G802" i="2"/>
  <c r="H802" i="2" s="1"/>
  <c r="G804" i="2"/>
  <c r="H804" i="2" s="1"/>
  <c r="I804" i="2"/>
  <c r="J804" i="2"/>
  <c r="J805" i="2" s="1"/>
  <c r="J806" i="2" s="1"/>
  <c r="J807" i="2" s="1"/>
  <c r="J808" i="2" s="1"/>
  <c r="J809" i="2" s="1"/>
  <c r="J810" i="2" s="1"/>
  <c r="J811" i="2" s="1"/>
  <c r="J812" i="2" s="1"/>
  <c r="J813" i="2" s="1"/>
  <c r="J814" i="2" s="1"/>
  <c r="J815" i="2" s="1"/>
  <c r="J816" i="2" s="1"/>
  <c r="J817" i="2" s="1"/>
  <c r="J818" i="2" s="1"/>
  <c r="J819" i="2" s="1"/>
  <c r="J820" i="2" s="1"/>
  <c r="J821" i="2" s="1"/>
  <c r="J822" i="2" s="1"/>
  <c r="J823" i="2" s="1"/>
  <c r="J824" i="2" s="1"/>
  <c r="J825" i="2" s="1"/>
  <c r="J826" i="2" s="1"/>
  <c r="J827" i="2" s="1"/>
  <c r="J828" i="2" s="1"/>
  <c r="J829" i="2" s="1"/>
  <c r="J830" i="2" s="1"/>
  <c r="J831" i="2" s="1"/>
  <c r="J832" i="2" s="1"/>
  <c r="J833" i="2" s="1"/>
  <c r="J834" i="2" s="1"/>
  <c r="G805" i="2"/>
  <c r="H805" i="2" s="1"/>
  <c r="G806" i="2"/>
  <c r="H806" i="2" s="1"/>
  <c r="G807" i="2"/>
  <c r="H807" i="2" s="1"/>
  <c r="G808" i="2"/>
  <c r="H808" i="2" s="1"/>
  <c r="G809" i="2"/>
  <c r="H809" i="2" s="1"/>
  <c r="G810" i="2"/>
  <c r="H810" i="2" s="1"/>
  <c r="G811" i="2"/>
  <c r="H811" i="2" s="1"/>
  <c r="G812" i="2"/>
  <c r="H812" i="2" s="1"/>
  <c r="G813" i="2"/>
  <c r="H813" i="2" s="1"/>
  <c r="G814" i="2"/>
  <c r="H814" i="2" s="1"/>
  <c r="G815" i="2"/>
  <c r="H815" i="2" s="1"/>
  <c r="G816" i="2"/>
  <c r="H816" i="2" s="1"/>
  <c r="G817" i="2"/>
  <c r="H817" i="2" s="1"/>
  <c r="G818" i="2"/>
  <c r="H818" i="2" s="1"/>
  <c r="G819" i="2"/>
  <c r="H819" i="2" s="1"/>
  <c r="G820" i="2"/>
  <c r="H820" i="2" s="1"/>
  <c r="G821" i="2"/>
  <c r="H821" i="2" s="1"/>
  <c r="G822" i="2"/>
  <c r="H822" i="2" s="1"/>
  <c r="G823" i="2"/>
  <c r="H823" i="2" s="1"/>
  <c r="G824" i="2"/>
  <c r="H824" i="2" s="1"/>
  <c r="G825" i="2"/>
  <c r="H825" i="2" s="1"/>
  <c r="G826" i="2"/>
  <c r="H826" i="2" s="1"/>
  <c r="G827" i="2"/>
  <c r="H827" i="2" s="1"/>
  <c r="G828" i="2"/>
  <c r="H828" i="2" s="1"/>
  <c r="G829" i="2"/>
  <c r="H829" i="2" s="1"/>
  <c r="G830" i="2"/>
  <c r="H830" i="2" s="1"/>
  <c r="G831" i="2"/>
  <c r="H831" i="2" s="1"/>
  <c r="G832" i="2"/>
  <c r="H832" i="2" s="1"/>
  <c r="G833" i="2"/>
  <c r="H833" i="2" s="1"/>
  <c r="G834" i="2"/>
  <c r="H834" i="2" s="1"/>
  <c r="G836" i="2"/>
  <c r="H836" i="2" s="1"/>
  <c r="I836" i="2"/>
  <c r="I837" i="2" s="1"/>
  <c r="I838" i="2" s="1"/>
  <c r="J836" i="2"/>
  <c r="J837" i="2" s="1"/>
  <c r="J838" i="2" s="1"/>
  <c r="J839" i="2" s="1"/>
  <c r="J840" i="2" s="1"/>
  <c r="J841" i="2" s="1"/>
  <c r="J842" i="2" s="1"/>
  <c r="J843" i="2" s="1"/>
  <c r="J844" i="2" s="1"/>
  <c r="J845" i="2" s="1"/>
  <c r="J846" i="2" s="1"/>
  <c r="J847" i="2" s="1"/>
  <c r="J848" i="2" s="1"/>
  <c r="J849" i="2" s="1"/>
  <c r="J850" i="2" s="1"/>
  <c r="J851" i="2" s="1"/>
  <c r="J852" i="2" s="1"/>
  <c r="J853" i="2" s="1"/>
  <c r="J854" i="2" s="1"/>
  <c r="J855" i="2" s="1"/>
  <c r="J856" i="2" s="1"/>
  <c r="J857" i="2" s="1"/>
  <c r="J858" i="2" s="1"/>
  <c r="J859" i="2" s="1"/>
  <c r="J860" i="2" s="1"/>
  <c r="J861" i="2" s="1"/>
  <c r="J862" i="2" s="1"/>
  <c r="J863" i="2" s="1"/>
  <c r="J864" i="2" s="1"/>
  <c r="J865" i="2" s="1"/>
  <c r="J866" i="2" s="1"/>
  <c r="G837" i="2"/>
  <c r="H837" i="2" s="1"/>
  <c r="G838" i="2"/>
  <c r="H838" i="2" s="1"/>
  <c r="G839" i="2"/>
  <c r="H839" i="2" s="1"/>
  <c r="G840" i="2"/>
  <c r="H840" i="2" s="1"/>
  <c r="G841" i="2"/>
  <c r="H841" i="2" s="1"/>
  <c r="G842" i="2"/>
  <c r="H842" i="2" s="1"/>
  <c r="G843" i="2"/>
  <c r="H843" i="2" s="1"/>
  <c r="G844" i="2"/>
  <c r="H844" i="2" s="1"/>
  <c r="G845" i="2"/>
  <c r="H845" i="2" s="1"/>
  <c r="G846" i="2"/>
  <c r="H846" i="2" s="1"/>
  <c r="G847" i="2"/>
  <c r="H847" i="2" s="1"/>
  <c r="G848" i="2"/>
  <c r="H848" i="2" s="1"/>
  <c r="G849" i="2"/>
  <c r="H849" i="2" s="1"/>
  <c r="G850" i="2"/>
  <c r="H850" i="2" s="1"/>
  <c r="G851" i="2"/>
  <c r="H851" i="2" s="1"/>
  <c r="G852" i="2"/>
  <c r="H852" i="2" s="1"/>
  <c r="G853" i="2"/>
  <c r="H853" i="2" s="1"/>
  <c r="G854" i="2"/>
  <c r="H854" i="2" s="1"/>
  <c r="G855" i="2"/>
  <c r="H855" i="2" s="1"/>
  <c r="G856" i="2"/>
  <c r="H856" i="2" s="1"/>
  <c r="G857" i="2"/>
  <c r="H857" i="2" s="1"/>
  <c r="G858" i="2"/>
  <c r="H858" i="2" s="1"/>
  <c r="G859" i="2"/>
  <c r="H859" i="2" s="1"/>
  <c r="G860" i="2"/>
  <c r="H860" i="2" s="1"/>
  <c r="G861" i="2"/>
  <c r="H861" i="2" s="1"/>
  <c r="G862" i="2"/>
  <c r="H862" i="2" s="1"/>
  <c r="G863" i="2"/>
  <c r="H863" i="2" s="1"/>
  <c r="G864" i="2"/>
  <c r="H864" i="2" s="1"/>
  <c r="G865" i="2"/>
  <c r="H865" i="2" s="1"/>
  <c r="G866" i="2"/>
  <c r="H866" i="2" s="1"/>
  <c r="G868" i="2"/>
  <c r="H868" i="2" s="1"/>
  <c r="I868" i="2"/>
  <c r="J868" i="2"/>
  <c r="J869" i="2" s="1"/>
  <c r="J870" i="2" s="1"/>
  <c r="J871" i="2" s="1"/>
  <c r="J872" i="2" s="1"/>
  <c r="J873" i="2" s="1"/>
  <c r="J874" i="2" s="1"/>
  <c r="J875" i="2" s="1"/>
  <c r="J876" i="2" s="1"/>
  <c r="J877" i="2" s="1"/>
  <c r="J878" i="2" s="1"/>
  <c r="J879" i="2" s="1"/>
  <c r="J880" i="2" s="1"/>
  <c r="J881" i="2" s="1"/>
  <c r="J882" i="2" s="1"/>
  <c r="J883" i="2" s="1"/>
  <c r="J884" i="2" s="1"/>
  <c r="J885" i="2" s="1"/>
  <c r="J886" i="2" s="1"/>
  <c r="J887" i="2" s="1"/>
  <c r="J888" i="2" s="1"/>
  <c r="J889" i="2" s="1"/>
  <c r="J890" i="2" s="1"/>
  <c r="J891" i="2" s="1"/>
  <c r="J892" i="2" s="1"/>
  <c r="J893" i="2" s="1"/>
  <c r="J894" i="2" s="1"/>
  <c r="J895" i="2" s="1"/>
  <c r="J896" i="2" s="1"/>
  <c r="J897" i="2" s="1"/>
  <c r="J898" i="2" s="1"/>
  <c r="G869" i="2"/>
  <c r="H869" i="2" s="1"/>
  <c r="G870" i="2"/>
  <c r="H870" i="2" s="1"/>
  <c r="G871" i="2"/>
  <c r="H871" i="2" s="1"/>
  <c r="G872" i="2"/>
  <c r="H872" i="2" s="1"/>
  <c r="G873" i="2"/>
  <c r="H873" i="2" s="1"/>
  <c r="G874" i="2"/>
  <c r="H874" i="2" s="1"/>
  <c r="G875" i="2"/>
  <c r="H875" i="2" s="1"/>
  <c r="G876" i="2"/>
  <c r="H876" i="2" s="1"/>
  <c r="G877" i="2"/>
  <c r="H877" i="2" s="1"/>
  <c r="G878" i="2"/>
  <c r="H878" i="2" s="1"/>
  <c r="G879" i="2"/>
  <c r="H879" i="2" s="1"/>
  <c r="G880" i="2"/>
  <c r="H880" i="2" s="1"/>
  <c r="G881" i="2"/>
  <c r="H881" i="2" s="1"/>
  <c r="G882" i="2"/>
  <c r="H882" i="2" s="1"/>
  <c r="G883" i="2"/>
  <c r="H883" i="2" s="1"/>
  <c r="G884" i="2"/>
  <c r="H884" i="2" s="1"/>
  <c r="G885" i="2"/>
  <c r="H885" i="2" s="1"/>
  <c r="G886" i="2"/>
  <c r="H886" i="2" s="1"/>
  <c r="G887" i="2"/>
  <c r="H887" i="2" s="1"/>
  <c r="G888" i="2"/>
  <c r="H888" i="2" s="1" a="1"/>
  <c r="H888" i="2" s="1"/>
  <c r="G889" i="2"/>
  <c r="H889" i="2" s="1"/>
  <c r="G890" i="2"/>
  <c r="H890" i="2" s="1"/>
  <c r="G891" i="2"/>
  <c r="H891" i="2" s="1"/>
  <c r="G892" i="2"/>
  <c r="H892" i="2" s="1"/>
  <c r="G893" i="2"/>
  <c r="H893" i="2" s="1"/>
  <c r="G894" i="2"/>
  <c r="H894" i="2" s="1"/>
  <c r="G895" i="2"/>
  <c r="H895" i="2" s="1"/>
  <c r="G896" i="2"/>
  <c r="H896" i="2" s="1"/>
  <c r="G897" i="2"/>
  <c r="H897" i="2" s="1"/>
  <c r="G898" i="2"/>
  <c r="H898" i="2" s="1"/>
  <c r="G900" i="2"/>
  <c r="H900" i="2" s="1"/>
  <c r="I900" i="2"/>
  <c r="I901" i="2" s="1"/>
  <c r="I902" i="2" s="1"/>
  <c r="I903" i="2" s="1"/>
  <c r="J900" i="2"/>
  <c r="G901" i="2"/>
  <c r="H901" i="2" s="1"/>
  <c r="G902" i="2"/>
  <c r="H902" i="2" s="1"/>
  <c r="G903" i="2"/>
  <c r="H903" i="2" s="1"/>
  <c r="G904" i="2"/>
  <c r="H904" i="2" s="1"/>
  <c r="G905" i="2"/>
  <c r="H905" i="2" s="1"/>
  <c r="G906" i="2"/>
  <c r="H906" i="2" s="1"/>
  <c r="G907" i="2"/>
  <c r="H907" i="2" s="1"/>
  <c r="G908" i="2"/>
  <c r="H908" i="2" s="1"/>
  <c r="G909" i="2"/>
  <c r="H909" i="2" s="1"/>
  <c r="G910" i="2"/>
  <c r="H910" i="2" s="1"/>
  <c r="G911" i="2"/>
  <c r="H911" i="2" s="1"/>
  <c r="G912" i="2"/>
  <c r="H912" i="2" s="1"/>
  <c r="G913" i="2"/>
  <c r="H913" i="2" s="1"/>
  <c r="G914" i="2"/>
  <c r="H914" i="2" s="1"/>
  <c r="G915" i="2"/>
  <c r="H915" i="2" s="1"/>
  <c r="G916" i="2"/>
  <c r="H916" i="2" s="1"/>
  <c r="G917" i="2"/>
  <c r="H917" i="2" s="1"/>
  <c r="G918" i="2"/>
  <c r="H918" i="2" s="1"/>
  <c r="G919" i="2"/>
  <c r="H919" i="2" s="1"/>
  <c r="G920" i="2"/>
  <c r="H920" i="2" s="1"/>
  <c r="G921" i="2"/>
  <c r="H921" i="2" s="1"/>
  <c r="G922" i="2"/>
  <c r="H922" i="2" s="1"/>
  <c r="G923" i="2"/>
  <c r="H923" i="2" s="1"/>
  <c r="G924" i="2"/>
  <c r="H924" i="2" s="1"/>
  <c r="G925" i="2"/>
  <c r="H925" i="2" s="1"/>
  <c r="G926" i="2"/>
  <c r="H926" i="2" s="1"/>
  <c r="G927" i="2"/>
  <c r="H927" i="2" s="1"/>
  <c r="G928" i="2"/>
  <c r="H928" i="2" s="1"/>
  <c r="G929" i="2"/>
  <c r="H929" i="2" s="1"/>
  <c r="G930" i="2"/>
  <c r="H930" i="2" s="1"/>
  <c r="G932" i="2"/>
  <c r="H932" i="2" s="1"/>
  <c r="I932" i="2"/>
  <c r="J932" i="2"/>
  <c r="J933" i="2" s="1"/>
  <c r="J934" i="2" s="1"/>
  <c r="J935" i="2" s="1"/>
  <c r="J936" i="2" s="1"/>
  <c r="J937" i="2" s="1"/>
  <c r="J938" i="2" s="1"/>
  <c r="J939" i="2" s="1"/>
  <c r="J940" i="2" s="1"/>
  <c r="J941" i="2" s="1"/>
  <c r="J942" i="2" s="1"/>
  <c r="J943" i="2" s="1"/>
  <c r="J944" i="2" s="1"/>
  <c r="J945" i="2" s="1"/>
  <c r="J946" i="2" s="1"/>
  <c r="J947" i="2" s="1"/>
  <c r="J948" i="2" s="1"/>
  <c r="J949" i="2" s="1"/>
  <c r="J950" i="2" s="1"/>
  <c r="J951" i="2" s="1"/>
  <c r="J952" i="2" s="1"/>
  <c r="J953" i="2" s="1"/>
  <c r="J954" i="2" s="1"/>
  <c r="J955" i="2" s="1"/>
  <c r="J956" i="2" s="1"/>
  <c r="J957" i="2" s="1"/>
  <c r="J958" i="2" s="1"/>
  <c r="J959" i="2" s="1"/>
  <c r="J960" i="2" s="1"/>
  <c r="J961" i="2" s="1"/>
  <c r="J962" i="2" s="1"/>
  <c r="G933" i="2"/>
  <c r="H933" i="2" s="1"/>
  <c r="G934" i="2"/>
  <c r="H934" i="2" s="1"/>
  <c r="G935" i="2"/>
  <c r="H935" i="2" s="1"/>
  <c r="G936" i="2"/>
  <c r="H936" i="2" s="1"/>
  <c r="G937" i="2"/>
  <c r="H937" i="2" s="1"/>
  <c r="G938" i="2"/>
  <c r="H938" i="2" s="1"/>
  <c r="G939" i="2"/>
  <c r="H939" i="2" s="1"/>
  <c r="G940" i="2"/>
  <c r="H940" i="2" s="1"/>
  <c r="G941" i="2"/>
  <c r="H941" i="2" s="1"/>
  <c r="G942" i="2"/>
  <c r="H942" i="2" s="1"/>
  <c r="G943" i="2"/>
  <c r="H943" i="2" s="1"/>
  <c r="G944" i="2"/>
  <c r="H944" i="2" s="1"/>
  <c r="G945" i="2"/>
  <c r="H945" i="2" s="1"/>
  <c r="G946" i="2"/>
  <c r="H946" i="2" s="1"/>
  <c r="G947" i="2"/>
  <c r="H947" i="2" s="1"/>
  <c r="G948" i="2"/>
  <c r="H948" i="2" s="1"/>
  <c r="G949" i="2"/>
  <c r="H949" i="2" s="1"/>
  <c r="G950" i="2"/>
  <c r="H950" i="2" s="1"/>
  <c r="G951" i="2"/>
  <c r="H951" i="2" s="1"/>
  <c r="G952" i="2"/>
  <c r="H952" i="2" s="1"/>
  <c r="G953" i="2"/>
  <c r="H953" i="2" s="1"/>
  <c r="G954" i="2"/>
  <c r="H954" i="2" s="1"/>
  <c r="G955" i="2"/>
  <c r="H955" i="2" s="1"/>
  <c r="G956" i="2"/>
  <c r="H956" i="2" s="1"/>
  <c r="G957" i="2"/>
  <c r="H957" i="2" s="1"/>
  <c r="G958" i="2"/>
  <c r="H958" i="2" s="1"/>
  <c r="G959" i="2"/>
  <c r="H959" i="2" s="1"/>
  <c r="G960" i="2"/>
  <c r="H960" i="2" s="1"/>
  <c r="G961" i="2"/>
  <c r="H961" i="2" s="1"/>
  <c r="G962" i="2"/>
  <c r="H962" i="2" s="1"/>
  <c r="G964" i="2"/>
  <c r="H964" i="2" s="1"/>
  <c r="I964" i="2"/>
  <c r="I965" i="2" s="1"/>
  <c r="I966" i="2" s="1"/>
  <c r="J964" i="2"/>
  <c r="J965" i="2" s="1"/>
  <c r="J966" i="2" s="1"/>
  <c r="J967" i="2" s="1"/>
  <c r="J968" i="2" s="1"/>
  <c r="J969" i="2" s="1"/>
  <c r="J970" i="2" s="1"/>
  <c r="J971" i="2" s="1"/>
  <c r="J972" i="2" s="1"/>
  <c r="J973" i="2" s="1"/>
  <c r="J974" i="2" s="1"/>
  <c r="J975" i="2" s="1"/>
  <c r="J976" i="2" s="1"/>
  <c r="J977" i="2" s="1"/>
  <c r="J978" i="2" s="1"/>
  <c r="J979" i="2" s="1"/>
  <c r="J980" i="2" s="1"/>
  <c r="J981" i="2" s="1"/>
  <c r="J982" i="2" s="1"/>
  <c r="J983" i="2" s="1"/>
  <c r="J984" i="2" s="1"/>
  <c r="J985" i="2" s="1"/>
  <c r="J986" i="2" s="1"/>
  <c r="J987" i="2" s="1"/>
  <c r="J988" i="2" s="1"/>
  <c r="J989" i="2" s="1"/>
  <c r="J990" i="2" s="1"/>
  <c r="J991" i="2" s="1"/>
  <c r="J992" i="2" s="1"/>
  <c r="J993" i="2" s="1"/>
  <c r="J994" i="2" s="1"/>
  <c r="G965" i="2"/>
  <c r="H965" i="2" s="1"/>
  <c r="G966" i="2"/>
  <c r="H966" i="2" s="1"/>
  <c r="G967" i="2"/>
  <c r="H967" i="2" s="1"/>
  <c r="G968" i="2"/>
  <c r="H968" i="2" s="1"/>
  <c r="G969" i="2"/>
  <c r="H969" i="2" s="1"/>
  <c r="G970" i="2"/>
  <c r="H970" i="2" s="1"/>
  <c r="G971" i="2"/>
  <c r="H971" i="2" s="1"/>
  <c r="G972" i="2"/>
  <c r="H972" i="2" s="1"/>
  <c r="G973" i="2"/>
  <c r="H973" i="2" s="1"/>
  <c r="G974" i="2"/>
  <c r="H974" i="2" s="1"/>
  <c r="G975" i="2"/>
  <c r="H975" i="2" s="1"/>
  <c r="G976" i="2"/>
  <c r="H976" i="2" s="1"/>
  <c r="G977" i="2"/>
  <c r="H977" i="2" s="1"/>
  <c r="G978" i="2"/>
  <c r="H978" i="2" s="1"/>
  <c r="G979" i="2"/>
  <c r="H979" i="2" s="1"/>
  <c r="G980" i="2"/>
  <c r="H980" i="2" s="1"/>
  <c r="G981" i="2"/>
  <c r="H981" i="2" s="1"/>
  <c r="G982" i="2"/>
  <c r="H982" i="2" s="1"/>
  <c r="G983" i="2"/>
  <c r="H983" i="2" s="1"/>
  <c r="G984" i="2"/>
  <c r="H984" i="2" s="1"/>
  <c r="G985" i="2"/>
  <c r="H985" i="2" s="1"/>
  <c r="G986" i="2"/>
  <c r="H986" i="2" s="1"/>
  <c r="G987" i="2"/>
  <c r="H987" i="2" s="1"/>
  <c r="G988" i="2"/>
  <c r="H988" i="2" s="1"/>
  <c r="H989" i="2"/>
  <c r="G990" i="2"/>
  <c r="H990" i="2" s="1"/>
  <c r="G991" i="2"/>
  <c r="H991" i="2" s="1"/>
  <c r="G992" i="2"/>
  <c r="H992" i="2" s="1"/>
  <c r="G993" i="2"/>
  <c r="H993" i="2" s="1"/>
  <c r="G994" i="2"/>
  <c r="H994" i="2" s="1"/>
  <c r="G996" i="2"/>
  <c r="H996" i="2" s="1"/>
  <c r="I996" i="2"/>
  <c r="J996" i="2"/>
  <c r="J997" i="2" s="1"/>
  <c r="J998" i="2" s="1"/>
  <c r="J999" i="2" s="1"/>
  <c r="J1000" i="2" s="1"/>
  <c r="J1001" i="2" s="1"/>
  <c r="J1002" i="2" s="1"/>
  <c r="J1003" i="2" s="1"/>
  <c r="J1004" i="2" s="1"/>
  <c r="J1005" i="2" s="1"/>
  <c r="J1006" i="2" s="1"/>
  <c r="J1007" i="2" s="1"/>
  <c r="J1008" i="2" s="1"/>
  <c r="J1009" i="2" s="1"/>
  <c r="J1010" i="2" s="1"/>
  <c r="J1011" i="2" s="1"/>
  <c r="J1012" i="2" s="1"/>
  <c r="J1013" i="2" s="1"/>
  <c r="J1014" i="2" s="1"/>
  <c r="J1015" i="2" s="1"/>
  <c r="J1016" i="2" s="1"/>
  <c r="J1017" i="2" s="1"/>
  <c r="J1018" i="2" s="1"/>
  <c r="J1019" i="2" s="1"/>
  <c r="J1020" i="2" s="1"/>
  <c r="J1021" i="2" s="1"/>
  <c r="J1022" i="2" s="1"/>
  <c r="J1023" i="2" s="1"/>
  <c r="J1024" i="2" s="1"/>
  <c r="J1025" i="2" s="1"/>
  <c r="J1026" i="2" s="1"/>
  <c r="G997" i="2"/>
  <c r="H997" i="2" s="1"/>
  <c r="G998" i="2"/>
  <c r="H998" i="2" s="1"/>
  <c r="G999" i="2"/>
  <c r="H999" i="2" s="1"/>
  <c r="G1000" i="2"/>
  <c r="H1000" i="2" s="1"/>
  <c r="G1001" i="2"/>
  <c r="H1001" i="2" s="1"/>
  <c r="G1002" i="2"/>
  <c r="H1002" i="2" s="1"/>
  <c r="G1003" i="2"/>
  <c r="H1003" i="2" s="1"/>
  <c r="G1004" i="2"/>
  <c r="H1004" i="2" s="1"/>
  <c r="G1005" i="2"/>
  <c r="H1005" i="2" s="1"/>
  <c r="G1006" i="2"/>
  <c r="H1006" i="2" s="1"/>
  <c r="G1007" i="2"/>
  <c r="H1007" i="2" s="1"/>
  <c r="G1008" i="2"/>
  <c r="H1008" i="2" s="1"/>
  <c r="G1009" i="2"/>
  <c r="H1009" i="2" s="1"/>
  <c r="G1010" i="2"/>
  <c r="H1010" i="2" s="1"/>
  <c r="G1011" i="2"/>
  <c r="H1011" i="2" s="1"/>
  <c r="G1012" i="2"/>
  <c r="H1012" i="2" s="1"/>
  <c r="G1013" i="2"/>
  <c r="H1013" i="2" s="1"/>
  <c r="G1014" i="2"/>
  <c r="H1014" i="2" s="1"/>
  <c r="G1015" i="2"/>
  <c r="H1015" i="2" s="1"/>
  <c r="G1016" i="2"/>
  <c r="H1016" i="2" s="1"/>
  <c r="G1017" i="2"/>
  <c r="H1017" i="2" s="1"/>
  <c r="G1018" i="2"/>
  <c r="H1018" i="2" s="1"/>
  <c r="G1019" i="2"/>
  <c r="H1019" i="2" s="1"/>
  <c r="G1020" i="2"/>
  <c r="H1020" i="2" s="1"/>
  <c r="G1021" i="2"/>
  <c r="H1021" i="2" s="1"/>
  <c r="G1022" i="2"/>
  <c r="H1022" i="2" s="1"/>
  <c r="G1023" i="2"/>
  <c r="H1023" i="2" s="1"/>
  <c r="G1024" i="2"/>
  <c r="H1024" i="2" s="1"/>
  <c r="G1025" i="2"/>
  <c r="H1025" i="2" s="1"/>
  <c r="G1026" i="2"/>
  <c r="H1026" i="2" s="1"/>
  <c r="G1028" i="2"/>
  <c r="H1028" i="2" s="1"/>
  <c r="I1028" i="2"/>
  <c r="J1028" i="2"/>
  <c r="J1029" i="2" s="1"/>
  <c r="J1030" i="2" s="1"/>
  <c r="J1031" i="2" s="1"/>
  <c r="J1032" i="2" s="1"/>
  <c r="J1033" i="2" s="1"/>
  <c r="J1034" i="2" s="1"/>
  <c r="J1035" i="2" s="1"/>
  <c r="J1036" i="2" s="1"/>
  <c r="J1037" i="2" s="1"/>
  <c r="J1038" i="2" s="1"/>
  <c r="J1039" i="2" s="1"/>
  <c r="J1040" i="2" s="1"/>
  <c r="J1041" i="2" s="1"/>
  <c r="J1042" i="2" s="1"/>
  <c r="J1043" i="2" s="1"/>
  <c r="J1044" i="2" s="1"/>
  <c r="J1045" i="2" s="1"/>
  <c r="J1046" i="2" s="1"/>
  <c r="J1047" i="2" s="1"/>
  <c r="J1048" i="2" s="1"/>
  <c r="J1049" i="2" s="1"/>
  <c r="J1050" i="2" s="1"/>
  <c r="J1051" i="2" s="1"/>
  <c r="J1052" i="2" s="1"/>
  <c r="J1053" i="2" s="1"/>
  <c r="J1054" i="2" s="1"/>
  <c r="J1055" i="2" s="1"/>
  <c r="J1056" i="2" s="1"/>
  <c r="J1057" i="2" s="1"/>
  <c r="J1058" i="2" s="1"/>
  <c r="G1029" i="2"/>
  <c r="H1029" i="2" s="1"/>
  <c r="G1030" i="2"/>
  <c r="H1030" i="2" s="1"/>
  <c r="G1031" i="2"/>
  <c r="H1031" i="2" s="1"/>
  <c r="G1032" i="2"/>
  <c r="H1032" i="2" s="1"/>
  <c r="G1033" i="2"/>
  <c r="H1033" i="2" s="1"/>
  <c r="G1034" i="2"/>
  <c r="H1034" i="2" s="1"/>
  <c r="G1035" i="2"/>
  <c r="H1035" i="2" s="1"/>
  <c r="G1036" i="2"/>
  <c r="H1036" i="2" s="1"/>
  <c r="G1037" i="2"/>
  <c r="H1037" i="2" s="1"/>
  <c r="G1038" i="2"/>
  <c r="H1038" i="2" s="1"/>
  <c r="G1039" i="2"/>
  <c r="H1039" i="2" s="1"/>
  <c r="G1040" i="2"/>
  <c r="H1040" i="2" s="1"/>
  <c r="G1041" i="2"/>
  <c r="H1041" i="2" s="1"/>
  <c r="G1042" i="2"/>
  <c r="H1042" i="2" s="1"/>
  <c r="G1043" i="2"/>
  <c r="H1043" i="2" s="1"/>
  <c r="G1044" i="2"/>
  <c r="H1044" i="2" s="1"/>
  <c r="G1045" i="2"/>
  <c r="H1045" i="2" s="1"/>
  <c r="G1046" i="2"/>
  <c r="H1046" i="2" s="1"/>
  <c r="G1047" i="2"/>
  <c r="H1047" i="2" s="1"/>
  <c r="G1048" i="2"/>
  <c r="H1048" i="2" s="1"/>
  <c r="G1049" i="2"/>
  <c r="H1049" i="2" s="1"/>
  <c r="G1050" i="2"/>
  <c r="H1050" i="2" s="1"/>
  <c r="G1051" i="2"/>
  <c r="H1051" i="2" s="1"/>
  <c r="G1052" i="2"/>
  <c r="H1052" i="2" s="1"/>
  <c r="G1053" i="2"/>
  <c r="H1053" i="2" s="1"/>
  <c r="G1054" i="2"/>
  <c r="H1054" i="2" s="1"/>
  <c r="G1055" i="2"/>
  <c r="H1055" i="2" s="1"/>
  <c r="G1056" i="2"/>
  <c r="H1056" i="2" s="1"/>
  <c r="G1057" i="2"/>
  <c r="H1057" i="2" s="1"/>
  <c r="G1058" i="2"/>
  <c r="H1058" i="2" s="1"/>
  <c r="E1060" i="2"/>
  <c r="I1060" i="2" s="1"/>
  <c r="F1060" i="2"/>
  <c r="J1060" i="2" s="1"/>
  <c r="E1061" i="2"/>
  <c r="F1061" i="2"/>
  <c r="E1062" i="2"/>
  <c r="F1062" i="2"/>
  <c r="E1063" i="2"/>
  <c r="F1063" i="2"/>
  <c r="E1064" i="2"/>
  <c r="F1064" i="2"/>
  <c r="E1065" i="2"/>
  <c r="F1065" i="2"/>
  <c r="E1066" i="2"/>
  <c r="F1066" i="2"/>
  <c r="E1067" i="2"/>
  <c r="F1067" i="2"/>
  <c r="E1068" i="2"/>
  <c r="F1068" i="2"/>
  <c r="E1069" i="2"/>
  <c r="F1069" i="2"/>
  <c r="E1070" i="2"/>
  <c r="F1070" i="2"/>
  <c r="E1071" i="2"/>
  <c r="F1071" i="2"/>
  <c r="E1072" i="2"/>
  <c r="F1072" i="2"/>
  <c r="E1073" i="2"/>
  <c r="F1073" i="2"/>
  <c r="E1074" i="2"/>
  <c r="F1074" i="2"/>
  <c r="E1075" i="2"/>
  <c r="F1075" i="2"/>
  <c r="E1076" i="2"/>
  <c r="F1076" i="2"/>
  <c r="E1077" i="2"/>
  <c r="F1077" i="2"/>
  <c r="E1078" i="2"/>
  <c r="F1078" i="2"/>
  <c r="E1079" i="2"/>
  <c r="F1079" i="2"/>
  <c r="E1080" i="2"/>
  <c r="F1080" i="2"/>
  <c r="E1081" i="2"/>
  <c r="F1081" i="2"/>
  <c r="E1082" i="2"/>
  <c r="F1082" i="2"/>
  <c r="E1083" i="2"/>
  <c r="F1083" i="2"/>
  <c r="E1084" i="2"/>
  <c r="F1084" i="2"/>
  <c r="E1085" i="2"/>
  <c r="F1085" i="2"/>
  <c r="E1086" i="2"/>
  <c r="F1086" i="2"/>
  <c r="E1087" i="2"/>
  <c r="F1087" i="2"/>
  <c r="E1088" i="2"/>
  <c r="F1088" i="2"/>
  <c r="E1089" i="2"/>
  <c r="F1089" i="2"/>
  <c r="E1090" i="2"/>
  <c r="F1090" i="2"/>
  <c r="K580" i="2" l="1"/>
  <c r="L580" i="2" s="1"/>
  <c r="G1075" i="2"/>
  <c r="H1075" i="2" s="1"/>
  <c r="G1076" i="2"/>
  <c r="H1076" i="2" s="1"/>
  <c r="G1083" i="2"/>
  <c r="H1083" i="2" s="1"/>
  <c r="G1087" i="2"/>
  <c r="H1087" i="2" s="1"/>
  <c r="G1068" i="2"/>
  <c r="H1068" i="2" s="1"/>
  <c r="J1061" i="2"/>
  <c r="J1062" i="2" s="1"/>
  <c r="J1063" i="2" s="1"/>
  <c r="J1064" i="2" s="1"/>
  <c r="J1065" i="2" s="1"/>
  <c r="J1066" i="2" s="1"/>
  <c r="J1067" i="2" s="1"/>
  <c r="J1068" i="2" s="1"/>
  <c r="J1069" i="2" s="1"/>
  <c r="J1070" i="2" s="1"/>
  <c r="J1071" i="2" s="1"/>
  <c r="J1072" i="2" s="1"/>
  <c r="J1073" i="2" s="1"/>
  <c r="J1074" i="2" s="1"/>
  <c r="J1075" i="2" s="1"/>
  <c r="J1076" i="2" s="1"/>
  <c r="J1077" i="2" s="1"/>
  <c r="J1078" i="2" s="1"/>
  <c r="J1079" i="2" s="1"/>
  <c r="J1080" i="2" s="1"/>
  <c r="J1081" i="2" s="1"/>
  <c r="J1082" i="2" s="1"/>
  <c r="J1083" i="2" s="1"/>
  <c r="J1084" i="2" s="1"/>
  <c r="J1085" i="2" s="1"/>
  <c r="J1086" i="2" s="1"/>
  <c r="J1087" i="2" s="1"/>
  <c r="J1088" i="2" s="1"/>
  <c r="J1089" i="2" s="1"/>
  <c r="J1090" i="2" s="1"/>
  <c r="K356" i="2"/>
  <c r="L356" i="2" s="1"/>
  <c r="K804" i="2"/>
  <c r="L804" i="2" s="1"/>
  <c r="G1071" i="2"/>
  <c r="H1071" i="2" s="1"/>
  <c r="G1067" i="2"/>
  <c r="H1067" i="2" s="1"/>
  <c r="I357" i="2"/>
  <c r="K357" i="2" s="1"/>
  <c r="L357" i="2" s="1"/>
  <c r="K100" i="2"/>
  <c r="L100" i="2" s="1"/>
  <c r="K966" i="2"/>
  <c r="L966" i="2" s="1"/>
  <c r="G1084" i="2"/>
  <c r="H1084" i="2" s="1"/>
  <c r="G1080" i="2"/>
  <c r="H1080" i="2" s="1"/>
  <c r="G1065" i="2"/>
  <c r="H1065" i="2" s="1"/>
  <c r="K644" i="2"/>
  <c r="L644" i="2" s="1"/>
  <c r="G1064" i="2"/>
  <c r="H1064" i="2" s="1"/>
  <c r="G1089" i="2"/>
  <c r="H1089" i="2" s="1"/>
  <c r="K836" i="2"/>
  <c r="L836" i="2" s="1"/>
  <c r="K4" i="2"/>
  <c r="L4" i="2" s="1"/>
  <c r="G1072" i="2"/>
  <c r="H1072" i="2" s="1"/>
  <c r="G1062" i="2"/>
  <c r="H1062" i="2" s="1"/>
  <c r="I40" i="2"/>
  <c r="I41" i="2" s="1"/>
  <c r="K39" i="2"/>
  <c r="L39" i="2" s="1"/>
  <c r="G1073" i="2"/>
  <c r="H1073" i="2" s="1"/>
  <c r="G1086" i="2"/>
  <c r="H1086" i="2" s="1"/>
  <c r="G1079" i="2"/>
  <c r="H1079" i="2" s="1"/>
  <c r="K868" i="2"/>
  <c r="L868" i="2" s="1"/>
  <c r="G1078" i="2"/>
  <c r="H1078" i="2" s="1"/>
  <c r="I805" i="2"/>
  <c r="I806" i="2" s="1"/>
  <c r="I807" i="2" s="1"/>
  <c r="K708" i="2"/>
  <c r="L708" i="2" s="1"/>
  <c r="K484" i="2"/>
  <c r="L484" i="2" s="1"/>
  <c r="G1088" i="2"/>
  <c r="H1088" i="2" s="1"/>
  <c r="K964" i="2"/>
  <c r="L964" i="2" s="1"/>
  <c r="G1081" i="2"/>
  <c r="H1081" i="2" s="1"/>
  <c r="G1070" i="2"/>
  <c r="H1070" i="2" s="1"/>
  <c r="G1063" i="2"/>
  <c r="H1063" i="2" s="1"/>
  <c r="K996" i="2"/>
  <c r="L996" i="2" s="1"/>
  <c r="K900" i="2"/>
  <c r="L900" i="2" s="1"/>
  <c r="G1060" i="2"/>
  <c r="H1060" i="2" s="1"/>
  <c r="K324" i="2"/>
  <c r="L324" i="2" s="1"/>
  <c r="I325" i="2"/>
  <c r="I326" i="2" s="1"/>
  <c r="K292" i="2"/>
  <c r="L292" i="2" s="1"/>
  <c r="I293" i="2"/>
  <c r="I294" i="2" s="1"/>
  <c r="K294" i="2" s="1"/>
  <c r="L294" i="2" s="1"/>
  <c r="K420" i="2"/>
  <c r="L420" i="2" s="1"/>
  <c r="I421" i="2"/>
  <c r="I389" i="2"/>
  <c r="K388" i="2"/>
  <c r="L388" i="2" s="1"/>
  <c r="J776" i="2"/>
  <c r="J777" i="2" s="1"/>
  <c r="J778" i="2" s="1"/>
  <c r="J779" i="2" s="1"/>
  <c r="J780" i="2" s="1"/>
  <c r="J781" i="2" s="1"/>
  <c r="J782" i="2" s="1"/>
  <c r="J783" i="2" s="1"/>
  <c r="J784" i="2" s="1"/>
  <c r="J785" i="2" s="1"/>
  <c r="J786" i="2" s="1"/>
  <c r="J787" i="2" s="1"/>
  <c r="J788" i="2" s="1"/>
  <c r="J789" i="2" s="1"/>
  <c r="J790" i="2" s="1"/>
  <c r="J791" i="2" s="1"/>
  <c r="J792" i="2" s="1"/>
  <c r="J793" i="2" s="1"/>
  <c r="J794" i="2" s="1"/>
  <c r="J795" i="2" s="1"/>
  <c r="J796" i="2" s="1"/>
  <c r="J797" i="2" s="1"/>
  <c r="J798" i="2" s="1"/>
  <c r="J799" i="2" s="1"/>
  <c r="J800" i="2" s="1"/>
  <c r="J801" i="2" s="1"/>
  <c r="J802" i="2" s="1"/>
  <c r="I775" i="2"/>
  <c r="I776" i="2" s="1"/>
  <c r="I777" i="2" s="1"/>
  <c r="K774" i="2"/>
  <c r="L774" i="2" s="1"/>
  <c r="I261" i="2"/>
  <c r="K261" i="2" s="1"/>
  <c r="L261" i="2" s="1"/>
  <c r="K260" i="2"/>
  <c r="L260" i="2" s="1"/>
  <c r="K132" i="2"/>
  <c r="L132" i="2" s="1"/>
  <c r="I133" i="2"/>
  <c r="I134" i="2" s="1"/>
  <c r="K1028" i="2"/>
  <c r="L1028" i="2" s="1"/>
  <c r="I869" i="2"/>
  <c r="I645" i="2"/>
  <c r="I646" i="2" s="1"/>
  <c r="J485" i="2"/>
  <c r="J486" i="2" s="1"/>
  <c r="J487" i="2" s="1"/>
  <c r="J488" i="2" s="1"/>
  <c r="J489" i="2" s="1"/>
  <c r="J490" i="2" s="1"/>
  <c r="J491" i="2" s="1"/>
  <c r="J492" i="2" s="1"/>
  <c r="J493" i="2" s="1"/>
  <c r="J494" i="2" s="1"/>
  <c r="J495" i="2" s="1"/>
  <c r="J496" i="2" s="1"/>
  <c r="J497" i="2" s="1"/>
  <c r="J498" i="2" s="1"/>
  <c r="J499" i="2" s="1"/>
  <c r="J500" i="2" s="1"/>
  <c r="J501" i="2" s="1"/>
  <c r="J502" i="2" s="1"/>
  <c r="J503" i="2" s="1"/>
  <c r="J504" i="2" s="1"/>
  <c r="J505" i="2" s="1"/>
  <c r="J506" i="2" s="1"/>
  <c r="J507" i="2" s="1"/>
  <c r="J508" i="2" s="1"/>
  <c r="J509" i="2" s="1"/>
  <c r="J510" i="2" s="1"/>
  <c r="J511" i="2" s="1"/>
  <c r="J512" i="2" s="1"/>
  <c r="J513" i="2" s="1"/>
  <c r="J514" i="2" s="1"/>
  <c r="K164" i="2"/>
  <c r="L164" i="2" s="1"/>
  <c r="I101" i="2"/>
  <c r="I102" i="2" s="1"/>
  <c r="I103" i="2" s="1"/>
  <c r="K740" i="2"/>
  <c r="L740" i="2" s="1"/>
  <c r="G1090" i="2"/>
  <c r="H1090" i="2" s="1"/>
  <c r="G1085" i="2"/>
  <c r="H1085" i="2" s="1"/>
  <c r="G1082" i="2"/>
  <c r="H1082" i="2" s="1"/>
  <c r="G1077" i="2"/>
  <c r="H1077" i="2" s="1"/>
  <c r="G1074" i="2"/>
  <c r="H1074" i="2" s="1"/>
  <c r="G1069" i="2"/>
  <c r="H1069" i="2" s="1"/>
  <c r="G1066" i="2"/>
  <c r="H1066" i="2" s="1"/>
  <c r="G1061" i="2"/>
  <c r="H1061" i="2" s="1"/>
  <c r="K837" i="2"/>
  <c r="L837" i="2" s="1"/>
  <c r="K166" i="2"/>
  <c r="L166" i="2" s="1"/>
  <c r="K37" i="2"/>
  <c r="L37" i="2" s="1"/>
  <c r="I1061" i="2"/>
  <c r="K1060" i="2"/>
  <c r="L1060" i="2" s="1"/>
  <c r="I997" i="2"/>
  <c r="K932" i="2"/>
  <c r="L932" i="2" s="1"/>
  <c r="I933" i="2"/>
  <c r="I967" i="2"/>
  <c r="K838" i="2"/>
  <c r="L838" i="2" s="1"/>
  <c r="I839" i="2"/>
  <c r="J901" i="2"/>
  <c r="J902" i="2" s="1"/>
  <c r="J903" i="2" s="1"/>
  <c r="J904" i="2" s="1"/>
  <c r="J905" i="2" s="1"/>
  <c r="J906" i="2" s="1"/>
  <c r="J907" i="2" s="1"/>
  <c r="J908" i="2" s="1"/>
  <c r="J909" i="2" s="1"/>
  <c r="J910" i="2" s="1"/>
  <c r="J911" i="2" s="1"/>
  <c r="J912" i="2" s="1"/>
  <c r="J913" i="2" s="1"/>
  <c r="J914" i="2" s="1"/>
  <c r="J915" i="2" s="1"/>
  <c r="J916" i="2" s="1"/>
  <c r="J917" i="2" s="1"/>
  <c r="J918" i="2" s="1"/>
  <c r="J919" i="2" s="1"/>
  <c r="J920" i="2" s="1"/>
  <c r="J921" i="2" s="1"/>
  <c r="J922" i="2" s="1"/>
  <c r="J923" i="2" s="1"/>
  <c r="J924" i="2" s="1"/>
  <c r="J925" i="2" s="1"/>
  <c r="J926" i="2" s="1"/>
  <c r="J927" i="2" s="1"/>
  <c r="J928" i="2" s="1"/>
  <c r="J929" i="2" s="1"/>
  <c r="J930" i="2" s="1"/>
  <c r="I1029" i="2"/>
  <c r="I742" i="2"/>
  <c r="K741" i="2"/>
  <c r="L741" i="2" s="1"/>
  <c r="K965" i="2"/>
  <c r="L965" i="2" s="1"/>
  <c r="I904" i="2"/>
  <c r="K773" i="2"/>
  <c r="L773" i="2" s="1"/>
  <c r="I549" i="2"/>
  <c r="K548" i="2"/>
  <c r="L548" i="2" s="1"/>
  <c r="K710" i="2"/>
  <c r="L710" i="2" s="1"/>
  <c r="I711" i="2"/>
  <c r="K581" i="2"/>
  <c r="L581" i="2" s="1"/>
  <c r="I582" i="2"/>
  <c r="K676" i="2"/>
  <c r="L676" i="2" s="1"/>
  <c r="I677" i="2"/>
  <c r="I520" i="2"/>
  <c r="K519" i="2"/>
  <c r="L519" i="2" s="1"/>
  <c r="K772" i="2"/>
  <c r="L772" i="2" s="1"/>
  <c r="I613" i="2"/>
  <c r="K612" i="2"/>
  <c r="L612" i="2" s="1"/>
  <c r="I455" i="2"/>
  <c r="K516" i="2"/>
  <c r="L516" i="2" s="1"/>
  <c r="K709" i="2"/>
  <c r="L709" i="2" s="1"/>
  <c r="K518" i="2"/>
  <c r="L518" i="2" s="1"/>
  <c r="I486" i="2"/>
  <c r="J453" i="2"/>
  <c r="K452" i="2"/>
  <c r="L452" i="2" s="1"/>
  <c r="K517" i="2"/>
  <c r="L517" i="2" s="1"/>
  <c r="I168" i="2"/>
  <c r="K167" i="2"/>
  <c r="L167" i="2" s="1"/>
  <c r="I229" i="2"/>
  <c r="K228" i="2"/>
  <c r="L228" i="2" s="1"/>
  <c r="K165" i="2"/>
  <c r="L165" i="2" s="1"/>
  <c r="I70" i="2"/>
  <c r="K69" i="2"/>
  <c r="L69" i="2" s="1"/>
  <c r="K196" i="2"/>
  <c r="L196" i="2" s="1"/>
  <c r="J197" i="2"/>
  <c r="J198" i="2" s="1"/>
  <c r="J199" i="2" s="1"/>
  <c r="J200" i="2" s="1"/>
  <c r="J201" i="2" s="1"/>
  <c r="J202" i="2" s="1"/>
  <c r="J203" i="2" s="1"/>
  <c r="J204" i="2" s="1"/>
  <c r="J205" i="2" s="1"/>
  <c r="J206" i="2" s="1"/>
  <c r="J207" i="2" s="1"/>
  <c r="J208" i="2" s="1"/>
  <c r="J209" i="2" s="1"/>
  <c r="J210" i="2" s="1"/>
  <c r="J211" i="2" s="1"/>
  <c r="J212" i="2" s="1"/>
  <c r="J213" i="2" s="1"/>
  <c r="J214" i="2" s="1"/>
  <c r="J215" i="2" s="1"/>
  <c r="J216" i="2" s="1"/>
  <c r="J217" i="2" s="1"/>
  <c r="J218" i="2" s="1"/>
  <c r="J219" i="2" s="1"/>
  <c r="J220" i="2" s="1"/>
  <c r="J221" i="2" s="1"/>
  <c r="J222" i="2" s="1"/>
  <c r="J223" i="2" s="1"/>
  <c r="J224" i="2" s="1"/>
  <c r="J225" i="2" s="1"/>
  <c r="J226" i="2" s="1"/>
  <c r="I200" i="2"/>
  <c r="K68" i="2"/>
  <c r="L68" i="2" s="1"/>
  <c r="K36" i="2"/>
  <c r="L36" i="2" s="1"/>
  <c r="K38" i="2"/>
  <c r="L38" i="2" s="1"/>
  <c r="K5" i="2"/>
  <c r="L5" i="2" s="1"/>
  <c r="I6" i="2"/>
  <c r="K325" i="2" l="1"/>
  <c r="L325" i="2" s="1"/>
  <c r="K776" i="2"/>
  <c r="L776" i="2" s="1"/>
  <c r="K133" i="2"/>
  <c r="L133" i="2" s="1"/>
  <c r="K645" i="2"/>
  <c r="L645" i="2" s="1"/>
  <c r="I358" i="2"/>
  <c r="I359" i="2" s="1"/>
  <c r="K806" i="2"/>
  <c r="L806" i="2" s="1"/>
  <c r="K40" i="2"/>
  <c r="L40" i="2" s="1"/>
  <c r="K197" i="2"/>
  <c r="L197" i="2" s="1"/>
  <c r="K805" i="2"/>
  <c r="L805" i="2" s="1"/>
  <c r="K902" i="2"/>
  <c r="L902" i="2" s="1"/>
  <c r="K102" i="2"/>
  <c r="L102" i="2" s="1"/>
  <c r="I262" i="2"/>
  <c r="I263" i="2" s="1"/>
  <c r="I390" i="2"/>
  <c r="K389" i="2"/>
  <c r="L389" i="2" s="1"/>
  <c r="I422" i="2"/>
  <c r="K421" i="2"/>
  <c r="L421" i="2" s="1"/>
  <c r="K777" i="2"/>
  <c r="L777" i="2" s="1"/>
  <c r="I778" i="2"/>
  <c r="K198" i="2"/>
  <c r="L198" i="2" s="1"/>
  <c r="K101" i="2"/>
  <c r="L101" i="2" s="1"/>
  <c r="I295" i="2"/>
  <c r="K295" i="2" s="1"/>
  <c r="L295" i="2" s="1"/>
  <c r="K485" i="2"/>
  <c r="L485" i="2" s="1"/>
  <c r="K869" i="2"/>
  <c r="L869" i="2" s="1"/>
  <c r="I870" i="2"/>
  <c r="K775" i="2"/>
  <c r="L775" i="2" s="1"/>
  <c r="K293" i="2"/>
  <c r="L293" i="2" s="1"/>
  <c r="I456" i="2"/>
  <c r="I7" i="2"/>
  <c r="K6" i="2"/>
  <c r="L6" i="2" s="1"/>
  <c r="I968" i="2"/>
  <c r="K967" i="2"/>
  <c r="L967" i="2" s="1"/>
  <c r="K933" i="2"/>
  <c r="L933" i="2" s="1"/>
  <c r="I934" i="2"/>
  <c r="I104" i="2"/>
  <c r="K103" i="2"/>
  <c r="L103" i="2" s="1"/>
  <c r="I712" i="2"/>
  <c r="K711" i="2"/>
  <c r="L711" i="2" s="1"/>
  <c r="I42" i="2"/>
  <c r="K41" i="2"/>
  <c r="L41" i="2" s="1"/>
  <c r="I550" i="2"/>
  <c r="K549" i="2"/>
  <c r="L549" i="2" s="1"/>
  <c r="I201" i="2"/>
  <c r="K200" i="2"/>
  <c r="L200" i="2" s="1"/>
  <c r="I998" i="2"/>
  <c r="K997" i="2"/>
  <c r="L997" i="2" s="1"/>
  <c r="K199" i="2"/>
  <c r="L199" i="2" s="1"/>
  <c r="I327" i="2"/>
  <c r="K326" i="2"/>
  <c r="L326" i="2" s="1"/>
  <c r="K520" i="2"/>
  <c r="L520" i="2" s="1"/>
  <c r="I521" i="2"/>
  <c r="K901" i="2"/>
  <c r="L901" i="2" s="1"/>
  <c r="I905" i="2"/>
  <c r="K904" i="2"/>
  <c r="L904" i="2" s="1"/>
  <c r="K486" i="2"/>
  <c r="L486" i="2" s="1"/>
  <c r="I487" i="2"/>
  <c r="I1062" i="2"/>
  <c r="K1061" i="2"/>
  <c r="L1061" i="2" s="1"/>
  <c r="K70" i="2"/>
  <c r="L70" i="2" s="1"/>
  <c r="I71" i="2"/>
  <c r="K742" i="2"/>
  <c r="L742" i="2" s="1"/>
  <c r="I743" i="2"/>
  <c r="I135" i="2"/>
  <c r="K134" i="2"/>
  <c r="L134" i="2" s="1"/>
  <c r="K613" i="2"/>
  <c r="L613" i="2" s="1"/>
  <c r="I614" i="2"/>
  <c r="I1030" i="2"/>
  <c r="K1029" i="2"/>
  <c r="L1029" i="2" s="1"/>
  <c r="I230" i="2"/>
  <c r="K229" i="2"/>
  <c r="L229" i="2" s="1"/>
  <c r="K453" i="2"/>
  <c r="L453" i="2" s="1"/>
  <c r="J454" i="2"/>
  <c r="K677" i="2"/>
  <c r="L677" i="2" s="1"/>
  <c r="I678" i="2"/>
  <c r="K903" i="2"/>
  <c r="L903" i="2" s="1"/>
  <c r="I808" i="2"/>
  <c r="K807" i="2"/>
  <c r="L807" i="2" s="1"/>
  <c r="I169" i="2"/>
  <c r="K168" i="2"/>
  <c r="L168" i="2" s="1"/>
  <c r="K582" i="2"/>
  <c r="L582" i="2" s="1"/>
  <c r="I583" i="2"/>
  <c r="K646" i="2"/>
  <c r="L646" i="2" s="1"/>
  <c r="I647" i="2"/>
  <c r="I840" i="2"/>
  <c r="K839" i="2"/>
  <c r="L839" i="2" s="1"/>
  <c r="K262" i="2" l="1"/>
  <c r="L262" i="2" s="1"/>
  <c r="K358" i="2"/>
  <c r="L358" i="2" s="1"/>
  <c r="I296" i="2"/>
  <c r="K296" i="2" s="1"/>
  <c r="L296" i="2" s="1"/>
  <c r="I779" i="2"/>
  <c r="K778" i="2"/>
  <c r="L778" i="2" s="1"/>
  <c r="K870" i="2"/>
  <c r="L870" i="2" s="1"/>
  <c r="I871" i="2"/>
  <c r="I423" i="2"/>
  <c r="K422" i="2"/>
  <c r="L422" i="2" s="1"/>
  <c r="I391" i="2"/>
  <c r="K390" i="2"/>
  <c r="L390" i="2" s="1"/>
  <c r="K647" i="2"/>
  <c r="L647" i="2" s="1"/>
  <c r="I648" i="2"/>
  <c r="I999" i="2"/>
  <c r="K998" i="2"/>
  <c r="L998" i="2" s="1"/>
  <c r="I679" i="2"/>
  <c r="K678" i="2"/>
  <c r="L678" i="2" s="1"/>
  <c r="I935" i="2"/>
  <c r="K934" i="2"/>
  <c r="L934" i="2" s="1"/>
  <c r="J455" i="2"/>
  <c r="K454" i="2"/>
  <c r="L454" i="2" s="1"/>
  <c r="K71" i="2"/>
  <c r="L71" i="2" s="1"/>
  <c r="I72" i="2"/>
  <c r="K263" i="2"/>
  <c r="L263" i="2" s="1"/>
  <c r="I264" i="2"/>
  <c r="K135" i="2"/>
  <c r="L135" i="2" s="1"/>
  <c r="I136" i="2"/>
  <c r="I8" i="2"/>
  <c r="K7" i="2"/>
  <c r="L7" i="2" s="1"/>
  <c r="K743" i="2"/>
  <c r="L743" i="2" s="1"/>
  <c r="I744" i="2"/>
  <c r="I488" i="2"/>
  <c r="K487" i="2"/>
  <c r="L487" i="2" s="1"/>
  <c r="K327" i="2"/>
  <c r="L327" i="2" s="1"/>
  <c r="I328" i="2"/>
  <c r="I841" i="2"/>
  <c r="K840" i="2"/>
  <c r="L840" i="2" s="1"/>
  <c r="K614" i="2"/>
  <c r="L614" i="2" s="1"/>
  <c r="I615" i="2"/>
  <c r="I906" i="2"/>
  <c r="K905" i="2"/>
  <c r="L905" i="2" s="1"/>
  <c r="K42" i="2"/>
  <c r="L42" i="2" s="1"/>
  <c r="I43" i="2"/>
  <c r="K169" i="2"/>
  <c r="L169" i="2" s="1"/>
  <c r="I170" i="2"/>
  <c r="I360" i="2"/>
  <c r="K359" i="2"/>
  <c r="L359" i="2" s="1"/>
  <c r="K521" i="2"/>
  <c r="L521" i="2" s="1"/>
  <c r="I522" i="2"/>
  <c r="K968" i="2"/>
  <c r="L968" i="2" s="1"/>
  <c r="I969" i="2"/>
  <c r="K808" i="2"/>
  <c r="L808" i="2" s="1"/>
  <c r="I809" i="2"/>
  <c r="K230" i="2"/>
  <c r="L230" i="2" s="1"/>
  <c r="I231" i="2"/>
  <c r="I1063" i="2"/>
  <c r="K1062" i="2"/>
  <c r="L1062" i="2" s="1"/>
  <c r="I202" i="2"/>
  <c r="K201" i="2"/>
  <c r="L201" i="2" s="1"/>
  <c r="K712" i="2"/>
  <c r="L712" i="2" s="1"/>
  <c r="I713" i="2"/>
  <c r="I584" i="2"/>
  <c r="K583" i="2"/>
  <c r="L583" i="2" s="1"/>
  <c r="K1030" i="2"/>
  <c r="L1030" i="2" s="1"/>
  <c r="I1031" i="2"/>
  <c r="K550" i="2"/>
  <c r="L550" i="2" s="1"/>
  <c r="I551" i="2"/>
  <c r="K104" i="2"/>
  <c r="L104" i="2" s="1"/>
  <c r="I105" i="2"/>
  <c r="I457" i="2"/>
  <c r="I297" i="2" l="1"/>
  <c r="K297" i="2" s="1"/>
  <c r="L297" i="2" s="1"/>
  <c r="I392" i="2"/>
  <c r="K391" i="2"/>
  <c r="L391" i="2" s="1"/>
  <c r="I872" i="2"/>
  <c r="K871" i="2"/>
  <c r="L871" i="2" s="1"/>
  <c r="I424" i="2"/>
  <c r="K423" i="2"/>
  <c r="L423" i="2" s="1"/>
  <c r="I780" i="2"/>
  <c r="K779" i="2"/>
  <c r="L779" i="2" s="1"/>
  <c r="K202" i="2"/>
  <c r="L202" i="2" s="1"/>
  <c r="I203" i="2"/>
  <c r="K43" i="2"/>
  <c r="L43" i="2" s="1"/>
  <c r="I44" i="2"/>
  <c r="I1064" i="2"/>
  <c r="K1063" i="2"/>
  <c r="L1063" i="2" s="1"/>
  <c r="J456" i="2"/>
  <c r="K455" i="2"/>
  <c r="L455" i="2" s="1"/>
  <c r="I458" i="2"/>
  <c r="I489" i="2"/>
  <c r="K488" i="2"/>
  <c r="L488" i="2" s="1"/>
  <c r="I936" i="2"/>
  <c r="K935" i="2"/>
  <c r="L935" i="2" s="1"/>
  <c r="K551" i="2"/>
  <c r="L551" i="2" s="1"/>
  <c r="I552" i="2"/>
  <c r="K809" i="2"/>
  <c r="L809" i="2" s="1"/>
  <c r="I810" i="2"/>
  <c r="K72" i="2"/>
  <c r="L72" i="2" s="1"/>
  <c r="I73" i="2"/>
  <c r="K841" i="2"/>
  <c r="L841" i="2" s="1"/>
  <c r="I842" i="2"/>
  <c r="K8" i="2"/>
  <c r="L8" i="2" s="1"/>
  <c r="I9" i="2"/>
  <c r="K1031" i="2"/>
  <c r="L1031" i="2" s="1"/>
  <c r="I1032" i="2"/>
  <c r="K969" i="2"/>
  <c r="L969" i="2" s="1"/>
  <c r="I970" i="2"/>
  <c r="K328" i="2"/>
  <c r="L328" i="2" s="1"/>
  <c r="I329" i="2"/>
  <c r="K136" i="2"/>
  <c r="L136" i="2" s="1"/>
  <c r="I137" i="2"/>
  <c r="I1000" i="2"/>
  <c r="K999" i="2"/>
  <c r="L999" i="2" s="1"/>
  <c r="K231" i="2"/>
  <c r="L231" i="2" s="1"/>
  <c r="I232" i="2"/>
  <c r="I523" i="2"/>
  <c r="K522" i="2"/>
  <c r="L522" i="2" s="1"/>
  <c r="I585" i="2"/>
  <c r="K584" i="2"/>
  <c r="L584" i="2" s="1"/>
  <c r="K906" i="2"/>
  <c r="L906" i="2" s="1"/>
  <c r="I907" i="2"/>
  <c r="K105" i="2"/>
  <c r="L105" i="2" s="1"/>
  <c r="I106" i="2"/>
  <c r="K713" i="2"/>
  <c r="L713" i="2" s="1"/>
  <c r="I714" i="2"/>
  <c r="K615" i="2"/>
  <c r="L615" i="2" s="1"/>
  <c r="I616" i="2"/>
  <c r="K744" i="2"/>
  <c r="L744" i="2" s="1"/>
  <c r="I745" i="2"/>
  <c r="I265" i="2"/>
  <c r="K264" i="2"/>
  <c r="L264" i="2" s="1"/>
  <c r="K170" i="2"/>
  <c r="L170" i="2" s="1"/>
  <c r="I171" i="2"/>
  <c r="K648" i="2"/>
  <c r="L648" i="2" s="1"/>
  <c r="I649" i="2"/>
  <c r="K360" i="2"/>
  <c r="L360" i="2" s="1"/>
  <c r="I361" i="2"/>
  <c r="I680" i="2"/>
  <c r="K679" i="2"/>
  <c r="L679" i="2" s="1"/>
  <c r="I298" i="2" l="1"/>
  <c r="I299" i="2" s="1"/>
  <c r="K872" i="2"/>
  <c r="L872" i="2" s="1"/>
  <c r="I873" i="2"/>
  <c r="I425" i="2"/>
  <c r="K424" i="2"/>
  <c r="L424" i="2" s="1"/>
  <c r="K780" i="2"/>
  <c r="L780" i="2" s="1"/>
  <c r="I781" i="2"/>
  <c r="I393" i="2"/>
  <c r="K392" i="2"/>
  <c r="L392" i="2" s="1"/>
  <c r="I233" i="2"/>
  <c r="K232" i="2"/>
  <c r="L232" i="2" s="1"/>
  <c r="I617" i="2"/>
  <c r="K616" i="2"/>
  <c r="L616" i="2" s="1"/>
  <c r="I74" i="2"/>
  <c r="K73" i="2"/>
  <c r="L73" i="2" s="1"/>
  <c r="I172" i="2"/>
  <c r="K171" i="2"/>
  <c r="L171" i="2" s="1"/>
  <c r="K585" i="2"/>
  <c r="L585" i="2" s="1"/>
  <c r="I586" i="2"/>
  <c r="K9" i="2"/>
  <c r="L9" i="2" s="1"/>
  <c r="I10" i="2"/>
  <c r="I553" i="2"/>
  <c r="K552" i="2"/>
  <c r="L552" i="2" s="1"/>
  <c r="K203" i="2"/>
  <c r="L203" i="2" s="1"/>
  <c r="I204" i="2"/>
  <c r="K680" i="2"/>
  <c r="L680" i="2" s="1"/>
  <c r="I681" i="2"/>
  <c r="K265" i="2"/>
  <c r="L265" i="2" s="1"/>
  <c r="I266" i="2"/>
  <c r="I459" i="2"/>
  <c r="K361" i="2"/>
  <c r="L361" i="2" s="1"/>
  <c r="I362" i="2"/>
  <c r="I107" i="2"/>
  <c r="K106" i="2"/>
  <c r="L106" i="2" s="1"/>
  <c r="K329" i="2"/>
  <c r="L329" i="2" s="1"/>
  <c r="I330" i="2"/>
  <c r="K842" i="2"/>
  <c r="L842" i="2" s="1"/>
  <c r="I843" i="2"/>
  <c r="I650" i="2"/>
  <c r="K649" i="2"/>
  <c r="L649" i="2" s="1"/>
  <c r="K907" i="2"/>
  <c r="L907" i="2" s="1"/>
  <c r="I908" i="2"/>
  <c r="K970" i="2"/>
  <c r="L970" i="2" s="1"/>
  <c r="I971" i="2"/>
  <c r="I1065" i="2"/>
  <c r="K1064" i="2"/>
  <c r="L1064" i="2" s="1"/>
  <c r="I1033" i="2"/>
  <c r="K1032" i="2"/>
  <c r="L1032" i="2" s="1"/>
  <c r="I811" i="2"/>
  <c r="K810" i="2"/>
  <c r="L810" i="2" s="1"/>
  <c r="I45" i="2"/>
  <c r="K44" i="2"/>
  <c r="L44" i="2" s="1"/>
  <c r="I1001" i="2"/>
  <c r="K1000" i="2"/>
  <c r="L1000" i="2" s="1"/>
  <c r="K489" i="2"/>
  <c r="L489" i="2" s="1"/>
  <c r="I490" i="2"/>
  <c r="I715" i="2"/>
  <c r="K714" i="2"/>
  <c r="L714" i="2" s="1"/>
  <c r="I138" i="2"/>
  <c r="K137" i="2"/>
  <c r="L137" i="2" s="1"/>
  <c r="I746" i="2"/>
  <c r="K745" i="2"/>
  <c r="L745" i="2" s="1"/>
  <c r="I524" i="2"/>
  <c r="K523" i="2"/>
  <c r="L523" i="2" s="1"/>
  <c r="K936" i="2"/>
  <c r="L936" i="2" s="1"/>
  <c r="I937" i="2"/>
  <c r="J457" i="2"/>
  <c r="K456" i="2"/>
  <c r="L456" i="2" s="1"/>
  <c r="K298" i="2" l="1"/>
  <c r="L298" i="2" s="1"/>
  <c r="I782" i="2"/>
  <c r="K781" i="2"/>
  <c r="L781" i="2" s="1"/>
  <c r="I394" i="2"/>
  <c r="K393" i="2"/>
  <c r="L393" i="2" s="1"/>
  <c r="I426" i="2"/>
  <c r="K425" i="2"/>
  <c r="L425" i="2" s="1"/>
  <c r="I874" i="2"/>
  <c r="K873" i="2"/>
  <c r="L873" i="2" s="1"/>
  <c r="I11" i="2"/>
  <c r="K10" i="2"/>
  <c r="L10" i="2" s="1"/>
  <c r="K74" i="2"/>
  <c r="L74" i="2" s="1"/>
  <c r="I75" i="2"/>
  <c r="I972" i="2"/>
  <c r="K971" i="2"/>
  <c r="L971" i="2" s="1"/>
  <c r="K266" i="2"/>
  <c r="L266" i="2" s="1"/>
  <c r="I267" i="2"/>
  <c r="K524" i="2"/>
  <c r="L524" i="2" s="1"/>
  <c r="I525" i="2"/>
  <c r="I682" i="2"/>
  <c r="K681" i="2"/>
  <c r="L681" i="2" s="1"/>
  <c r="K299" i="2"/>
  <c r="L299" i="2" s="1"/>
  <c r="I300" i="2"/>
  <c r="I491" i="2"/>
  <c r="K490" i="2"/>
  <c r="L490" i="2" s="1"/>
  <c r="I331" i="2"/>
  <c r="K330" i="2"/>
  <c r="L330" i="2" s="1"/>
  <c r="I1034" i="2"/>
  <c r="K1033" i="2"/>
  <c r="L1033" i="2" s="1"/>
  <c r="K746" i="2"/>
  <c r="L746" i="2" s="1"/>
  <c r="I747" i="2"/>
  <c r="I108" i="2"/>
  <c r="K107" i="2"/>
  <c r="L107" i="2" s="1"/>
  <c r="I363" i="2"/>
  <c r="K362" i="2"/>
  <c r="L362" i="2" s="1"/>
  <c r="K138" i="2"/>
  <c r="L138" i="2" s="1"/>
  <c r="I139" i="2"/>
  <c r="I651" i="2"/>
  <c r="K650" i="2"/>
  <c r="L650" i="2" s="1"/>
  <c r="I618" i="2"/>
  <c r="K617" i="2"/>
  <c r="L617" i="2" s="1"/>
  <c r="I844" i="2"/>
  <c r="K843" i="2"/>
  <c r="L843" i="2" s="1"/>
  <c r="I460" i="2"/>
  <c r="I909" i="2"/>
  <c r="K908" i="2"/>
  <c r="L908" i="2" s="1"/>
  <c r="K1001" i="2"/>
  <c r="L1001" i="2" s="1"/>
  <c r="I1002" i="2"/>
  <c r="I205" i="2"/>
  <c r="K204" i="2"/>
  <c r="L204" i="2" s="1"/>
  <c r="I587" i="2"/>
  <c r="K586" i="2"/>
  <c r="L586" i="2" s="1"/>
  <c r="J458" i="2"/>
  <c r="K457" i="2"/>
  <c r="L457" i="2" s="1"/>
  <c r="I46" i="2"/>
  <c r="K45" i="2"/>
  <c r="L45" i="2" s="1"/>
  <c r="K937" i="2"/>
  <c r="L937" i="2" s="1"/>
  <c r="I938" i="2"/>
  <c r="I716" i="2"/>
  <c r="K715" i="2"/>
  <c r="L715" i="2" s="1"/>
  <c r="I812" i="2"/>
  <c r="K811" i="2"/>
  <c r="L811" i="2" s="1"/>
  <c r="K1065" i="2"/>
  <c r="L1065" i="2" s="1"/>
  <c r="I1066" i="2"/>
  <c r="K553" i="2"/>
  <c r="L553" i="2" s="1"/>
  <c r="I554" i="2"/>
  <c r="I173" i="2"/>
  <c r="K172" i="2"/>
  <c r="L172" i="2" s="1"/>
  <c r="I234" i="2"/>
  <c r="K233" i="2"/>
  <c r="L233" i="2" s="1"/>
  <c r="I875" i="2" l="1"/>
  <c r="K874" i="2"/>
  <c r="L874" i="2" s="1"/>
  <c r="K782" i="2"/>
  <c r="L782" i="2" s="1"/>
  <c r="I783" i="2"/>
  <c r="K426" i="2"/>
  <c r="L426" i="2" s="1"/>
  <c r="I427" i="2"/>
  <c r="K394" i="2"/>
  <c r="L394" i="2" s="1"/>
  <c r="I395" i="2"/>
  <c r="K525" i="2"/>
  <c r="L525" i="2" s="1"/>
  <c r="I526" i="2"/>
  <c r="I364" i="2"/>
  <c r="K363" i="2"/>
  <c r="L363" i="2" s="1"/>
  <c r="K1066" i="2"/>
  <c r="L1066" i="2" s="1"/>
  <c r="I1067" i="2"/>
  <c r="K108" i="2"/>
  <c r="L108" i="2" s="1"/>
  <c r="I109" i="2"/>
  <c r="K747" i="2"/>
  <c r="L747" i="2" s="1"/>
  <c r="I748" i="2"/>
  <c r="I301" i="2"/>
  <c r="K300" i="2"/>
  <c r="L300" i="2" s="1"/>
  <c r="I939" i="2"/>
  <c r="K938" i="2"/>
  <c r="L938" i="2" s="1"/>
  <c r="I206" i="2"/>
  <c r="K205" i="2"/>
  <c r="L205" i="2" s="1"/>
  <c r="K46" i="2"/>
  <c r="L46" i="2" s="1"/>
  <c r="I47" i="2"/>
  <c r="I332" i="2"/>
  <c r="K331" i="2"/>
  <c r="L331" i="2" s="1"/>
  <c r="K234" i="2"/>
  <c r="L234" i="2" s="1"/>
  <c r="I235" i="2"/>
  <c r="I813" i="2"/>
  <c r="K812" i="2"/>
  <c r="L812" i="2" s="1"/>
  <c r="J459" i="2"/>
  <c r="K458" i="2"/>
  <c r="L458" i="2" s="1"/>
  <c r="I910" i="2"/>
  <c r="K909" i="2"/>
  <c r="L909" i="2" s="1"/>
  <c r="K651" i="2"/>
  <c r="L651" i="2" s="1"/>
  <c r="I652" i="2"/>
  <c r="K491" i="2"/>
  <c r="L491" i="2" s="1"/>
  <c r="I492" i="2"/>
  <c r="K972" i="2"/>
  <c r="L972" i="2" s="1"/>
  <c r="I973" i="2"/>
  <c r="I12" i="2"/>
  <c r="K11" i="2"/>
  <c r="L11" i="2" s="1"/>
  <c r="I1003" i="2"/>
  <c r="K1002" i="2"/>
  <c r="L1002" i="2" s="1"/>
  <c r="K139" i="2"/>
  <c r="L139" i="2" s="1"/>
  <c r="I140" i="2"/>
  <c r="K75" i="2"/>
  <c r="L75" i="2" s="1"/>
  <c r="I76" i="2"/>
  <c r="K554" i="2"/>
  <c r="L554" i="2" s="1"/>
  <c r="I555" i="2"/>
  <c r="I845" i="2"/>
  <c r="K844" i="2"/>
  <c r="L844" i="2" s="1"/>
  <c r="K267" i="2"/>
  <c r="L267" i="2" s="1"/>
  <c r="I268" i="2"/>
  <c r="K618" i="2"/>
  <c r="L618" i="2" s="1"/>
  <c r="I619" i="2"/>
  <c r="I461" i="2"/>
  <c r="K173" i="2"/>
  <c r="L173" i="2" s="1"/>
  <c r="I174" i="2"/>
  <c r="I717" i="2"/>
  <c r="K716" i="2"/>
  <c r="L716" i="2" s="1"/>
  <c r="I588" i="2"/>
  <c r="K587" i="2"/>
  <c r="L587" i="2" s="1"/>
  <c r="K1034" i="2"/>
  <c r="L1034" i="2" s="1"/>
  <c r="I1035" i="2"/>
  <c r="I683" i="2"/>
  <c r="K682" i="2"/>
  <c r="L682" i="2" s="1"/>
  <c r="I876" i="2" l="1"/>
  <c r="K875" i="2"/>
  <c r="L875" i="2" s="1"/>
  <c r="K395" i="2"/>
  <c r="L395" i="2" s="1"/>
  <c r="I396" i="2"/>
  <c r="I428" i="2"/>
  <c r="K427" i="2"/>
  <c r="L427" i="2" s="1"/>
  <c r="I784" i="2"/>
  <c r="K783" i="2"/>
  <c r="L783" i="2" s="1"/>
  <c r="I269" i="2"/>
  <c r="K268" i="2"/>
  <c r="L268" i="2" s="1"/>
  <c r="I589" i="2"/>
  <c r="K588" i="2"/>
  <c r="L588" i="2" s="1"/>
  <c r="I462" i="2"/>
  <c r="K12" i="2"/>
  <c r="L12" i="2" s="1"/>
  <c r="I13" i="2"/>
  <c r="I911" i="2"/>
  <c r="K910" i="2"/>
  <c r="L910" i="2" s="1"/>
  <c r="K332" i="2"/>
  <c r="L332" i="2" s="1"/>
  <c r="I333" i="2"/>
  <c r="K939" i="2"/>
  <c r="L939" i="2" s="1"/>
  <c r="I940" i="2"/>
  <c r="I620" i="2"/>
  <c r="K619" i="2"/>
  <c r="L619" i="2" s="1"/>
  <c r="K76" i="2"/>
  <c r="L76" i="2" s="1"/>
  <c r="I77" i="2"/>
  <c r="K973" i="2"/>
  <c r="L973" i="2" s="1"/>
  <c r="I974" i="2"/>
  <c r="K47" i="2"/>
  <c r="L47" i="2" s="1"/>
  <c r="I48" i="2"/>
  <c r="I1068" i="2"/>
  <c r="K1067" i="2"/>
  <c r="L1067" i="2" s="1"/>
  <c r="K717" i="2"/>
  <c r="L717" i="2" s="1"/>
  <c r="I718" i="2"/>
  <c r="J460" i="2"/>
  <c r="K459" i="2"/>
  <c r="L459" i="2" s="1"/>
  <c r="I302" i="2"/>
  <c r="K301" i="2"/>
  <c r="L301" i="2" s="1"/>
  <c r="K174" i="2"/>
  <c r="L174" i="2" s="1"/>
  <c r="I175" i="2"/>
  <c r="I141" i="2"/>
  <c r="K140" i="2"/>
  <c r="L140" i="2" s="1"/>
  <c r="K492" i="2"/>
  <c r="L492" i="2" s="1"/>
  <c r="I493" i="2"/>
  <c r="K748" i="2"/>
  <c r="L748" i="2" s="1"/>
  <c r="I749" i="2"/>
  <c r="I684" i="2"/>
  <c r="K683" i="2"/>
  <c r="L683" i="2" s="1"/>
  <c r="K813" i="2"/>
  <c r="L813" i="2" s="1"/>
  <c r="I814" i="2"/>
  <c r="I365" i="2"/>
  <c r="K364" i="2"/>
  <c r="L364" i="2" s="1"/>
  <c r="K1035" i="2"/>
  <c r="L1035" i="2" s="1"/>
  <c r="I1036" i="2"/>
  <c r="I653" i="2"/>
  <c r="K652" i="2"/>
  <c r="L652" i="2" s="1"/>
  <c r="I236" i="2"/>
  <c r="K235" i="2"/>
  <c r="L235" i="2" s="1"/>
  <c r="I527" i="2"/>
  <c r="K526" i="2"/>
  <c r="L526" i="2" s="1"/>
  <c r="I846" i="2"/>
  <c r="K845" i="2"/>
  <c r="L845" i="2" s="1"/>
  <c r="K1003" i="2"/>
  <c r="L1003" i="2" s="1"/>
  <c r="I1004" i="2"/>
  <c r="K206" i="2"/>
  <c r="L206" i="2" s="1"/>
  <c r="I207" i="2"/>
  <c r="I556" i="2"/>
  <c r="K555" i="2"/>
  <c r="L555" i="2" s="1"/>
  <c r="I110" i="2"/>
  <c r="K109" i="2"/>
  <c r="L109" i="2" s="1"/>
  <c r="K784" i="2" l="1"/>
  <c r="L784" i="2" s="1"/>
  <c r="I785" i="2"/>
  <c r="I877" i="2"/>
  <c r="K876" i="2"/>
  <c r="L876" i="2" s="1"/>
  <c r="K428" i="2"/>
  <c r="L428" i="2" s="1"/>
  <c r="I429" i="2"/>
  <c r="K396" i="2"/>
  <c r="L396" i="2" s="1"/>
  <c r="I397" i="2"/>
  <c r="I334" i="2"/>
  <c r="K333" i="2"/>
  <c r="L333" i="2" s="1"/>
  <c r="I78" i="2"/>
  <c r="K77" i="2"/>
  <c r="L77" i="2" s="1"/>
  <c r="K13" i="2"/>
  <c r="L13" i="2" s="1"/>
  <c r="I14" i="2"/>
  <c r="K684" i="2"/>
  <c r="L684" i="2" s="1"/>
  <c r="I685" i="2"/>
  <c r="I1069" i="2"/>
  <c r="K1068" i="2"/>
  <c r="L1068" i="2" s="1"/>
  <c r="I621" i="2"/>
  <c r="K620" i="2"/>
  <c r="L620" i="2" s="1"/>
  <c r="I111" i="2"/>
  <c r="K110" i="2"/>
  <c r="L110" i="2" s="1"/>
  <c r="I528" i="2"/>
  <c r="K527" i="2"/>
  <c r="L527" i="2" s="1"/>
  <c r="K207" i="2"/>
  <c r="L207" i="2" s="1"/>
  <c r="I208" i="2"/>
  <c r="I49" i="2"/>
  <c r="K48" i="2"/>
  <c r="L48" i="2" s="1"/>
  <c r="K940" i="2"/>
  <c r="L940" i="2" s="1"/>
  <c r="I941" i="2"/>
  <c r="I975" i="2"/>
  <c r="K974" i="2"/>
  <c r="L974" i="2" s="1"/>
  <c r="K846" i="2"/>
  <c r="L846" i="2" s="1"/>
  <c r="I847" i="2"/>
  <c r="K814" i="2"/>
  <c r="L814" i="2" s="1"/>
  <c r="I815" i="2"/>
  <c r="I557" i="2"/>
  <c r="K556" i="2"/>
  <c r="L556" i="2" s="1"/>
  <c r="I1037" i="2"/>
  <c r="K1036" i="2"/>
  <c r="L1036" i="2" s="1"/>
  <c r="I176" i="2"/>
  <c r="K175" i="2"/>
  <c r="L175" i="2" s="1"/>
  <c r="K1004" i="2"/>
  <c r="L1004" i="2" s="1"/>
  <c r="I1005" i="2"/>
  <c r="I750" i="2"/>
  <c r="K749" i="2"/>
  <c r="L749" i="2" s="1"/>
  <c r="I237" i="2"/>
  <c r="K236" i="2"/>
  <c r="L236" i="2" s="1"/>
  <c r="K365" i="2"/>
  <c r="L365" i="2" s="1"/>
  <c r="I366" i="2"/>
  <c r="I303" i="2"/>
  <c r="K302" i="2"/>
  <c r="L302" i="2" s="1"/>
  <c r="I463" i="2"/>
  <c r="I654" i="2"/>
  <c r="K653" i="2"/>
  <c r="L653" i="2" s="1"/>
  <c r="J461" i="2"/>
  <c r="K460" i="2"/>
  <c r="L460" i="2" s="1"/>
  <c r="K589" i="2"/>
  <c r="L589" i="2" s="1"/>
  <c r="I590" i="2"/>
  <c r="I494" i="2"/>
  <c r="K493" i="2"/>
  <c r="L493" i="2" s="1"/>
  <c r="K718" i="2"/>
  <c r="L718" i="2" s="1"/>
  <c r="I719" i="2"/>
  <c r="K141" i="2"/>
  <c r="L141" i="2" s="1"/>
  <c r="I142" i="2"/>
  <c r="K911" i="2"/>
  <c r="L911" i="2" s="1"/>
  <c r="I912" i="2"/>
  <c r="K269" i="2"/>
  <c r="L269" i="2" s="1"/>
  <c r="I270" i="2"/>
  <c r="I430" i="2" l="1"/>
  <c r="K429" i="2"/>
  <c r="L429" i="2" s="1"/>
  <c r="I878" i="2"/>
  <c r="K877" i="2"/>
  <c r="L877" i="2" s="1"/>
  <c r="I786" i="2"/>
  <c r="K785" i="2"/>
  <c r="L785" i="2" s="1"/>
  <c r="K397" i="2"/>
  <c r="L397" i="2" s="1"/>
  <c r="I398" i="2"/>
  <c r="K142" i="2"/>
  <c r="L142" i="2" s="1"/>
  <c r="I143" i="2"/>
  <c r="I816" i="2"/>
  <c r="K815" i="2"/>
  <c r="L815" i="2" s="1"/>
  <c r="J462" i="2"/>
  <c r="K461" i="2"/>
  <c r="L461" i="2" s="1"/>
  <c r="I50" i="2"/>
  <c r="K49" i="2"/>
  <c r="L49" i="2" s="1"/>
  <c r="I720" i="2"/>
  <c r="K719" i="2"/>
  <c r="L719" i="2" s="1"/>
  <c r="K366" i="2"/>
  <c r="L366" i="2" s="1"/>
  <c r="I367" i="2"/>
  <c r="K847" i="2"/>
  <c r="L847" i="2" s="1"/>
  <c r="I848" i="2"/>
  <c r="I655" i="2"/>
  <c r="K654" i="2"/>
  <c r="L654" i="2" s="1"/>
  <c r="I177" i="2"/>
  <c r="K176" i="2"/>
  <c r="L176" i="2" s="1"/>
  <c r="I112" i="2"/>
  <c r="K111" i="2"/>
  <c r="L111" i="2" s="1"/>
  <c r="K270" i="2"/>
  <c r="L270" i="2" s="1"/>
  <c r="I271" i="2"/>
  <c r="K208" i="2"/>
  <c r="L208" i="2" s="1"/>
  <c r="I209" i="2"/>
  <c r="K14" i="2"/>
  <c r="L14" i="2" s="1"/>
  <c r="I15" i="2"/>
  <c r="K494" i="2"/>
  <c r="L494" i="2" s="1"/>
  <c r="I495" i="2"/>
  <c r="K237" i="2"/>
  <c r="L237" i="2" s="1"/>
  <c r="I238" i="2"/>
  <c r="K1037" i="2"/>
  <c r="L1037" i="2" s="1"/>
  <c r="I1038" i="2"/>
  <c r="I976" i="2"/>
  <c r="K975" i="2"/>
  <c r="L975" i="2" s="1"/>
  <c r="I622" i="2"/>
  <c r="K621" i="2"/>
  <c r="L621" i="2" s="1"/>
  <c r="I1006" i="2"/>
  <c r="K1005" i="2"/>
  <c r="L1005" i="2" s="1"/>
  <c r="I686" i="2"/>
  <c r="K685" i="2"/>
  <c r="L685" i="2" s="1"/>
  <c r="K303" i="2"/>
  <c r="L303" i="2" s="1"/>
  <c r="I304" i="2"/>
  <c r="K528" i="2"/>
  <c r="L528" i="2" s="1"/>
  <c r="I529" i="2"/>
  <c r="I335" i="2"/>
  <c r="K334" i="2"/>
  <c r="L334" i="2" s="1"/>
  <c r="K912" i="2"/>
  <c r="L912" i="2" s="1"/>
  <c r="I913" i="2"/>
  <c r="I591" i="2"/>
  <c r="K590" i="2"/>
  <c r="L590" i="2" s="1"/>
  <c r="I464" i="2"/>
  <c r="I942" i="2"/>
  <c r="K941" i="2"/>
  <c r="L941" i="2" s="1"/>
  <c r="K750" i="2"/>
  <c r="L750" i="2" s="1"/>
  <c r="I751" i="2"/>
  <c r="K557" i="2"/>
  <c r="L557" i="2" s="1"/>
  <c r="I558" i="2"/>
  <c r="I1070" i="2"/>
  <c r="K1069" i="2"/>
  <c r="L1069" i="2" s="1"/>
  <c r="I79" i="2"/>
  <c r="K78" i="2"/>
  <c r="L78" i="2" s="1"/>
  <c r="K430" i="2" l="1"/>
  <c r="L430" i="2" s="1"/>
  <c r="I431" i="2"/>
  <c r="K398" i="2"/>
  <c r="L398" i="2" s="1"/>
  <c r="I399" i="2"/>
  <c r="K786" i="2"/>
  <c r="L786" i="2" s="1"/>
  <c r="I787" i="2"/>
  <c r="I879" i="2"/>
  <c r="K878" i="2"/>
  <c r="L878" i="2" s="1"/>
  <c r="I1039" i="2"/>
  <c r="K1038" i="2"/>
  <c r="L1038" i="2" s="1"/>
  <c r="I16" i="2"/>
  <c r="K15" i="2"/>
  <c r="L15" i="2" s="1"/>
  <c r="I849" i="2"/>
  <c r="K848" i="2"/>
  <c r="L848" i="2" s="1"/>
  <c r="K558" i="2"/>
  <c r="L558" i="2" s="1"/>
  <c r="I559" i="2"/>
  <c r="K495" i="2"/>
  <c r="L495" i="2" s="1"/>
  <c r="I496" i="2"/>
  <c r="I592" i="2"/>
  <c r="K591" i="2"/>
  <c r="L591" i="2" s="1"/>
  <c r="I687" i="2"/>
  <c r="K686" i="2"/>
  <c r="L686" i="2" s="1"/>
  <c r="K112" i="2"/>
  <c r="L112" i="2" s="1"/>
  <c r="I113" i="2"/>
  <c r="J463" i="2"/>
  <c r="K462" i="2"/>
  <c r="L462" i="2" s="1"/>
  <c r="K304" i="2"/>
  <c r="L304" i="2" s="1"/>
  <c r="I305" i="2"/>
  <c r="I977" i="2"/>
  <c r="K976" i="2"/>
  <c r="L976" i="2" s="1"/>
  <c r="K751" i="2"/>
  <c r="L751" i="2" s="1"/>
  <c r="I752" i="2"/>
  <c r="K238" i="2"/>
  <c r="L238" i="2" s="1"/>
  <c r="I239" i="2"/>
  <c r="I368" i="2"/>
  <c r="K367" i="2"/>
  <c r="L367" i="2" s="1"/>
  <c r="K655" i="2"/>
  <c r="L655" i="2" s="1"/>
  <c r="I656" i="2"/>
  <c r="K79" i="2"/>
  <c r="L79" i="2" s="1"/>
  <c r="I80" i="2"/>
  <c r="I336" i="2"/>
  <c r="K335" i="2"/>
  <c r="L335" i="2" s="1"/>
  <c r="I817" i="2"/>
  <c r="K816" i="2"/>
  <c r="L816" i="2" s="1"/>
  <c r="I914" i="2"/>
  <c r="K913" i="2"/>
  <c r="L913" i="2" s="1"/>
  <c r="I1071" i="2"/>
  <c r="K1070" i="2"/>
  <c r="L1070" i="2" s="1"/>
  <c r="K529" i="2"/>
  <c r="L529" i="2" s="1"/>
  <c r="I530" i="2"/>
  <c r="K271" i="2"/>
  <c r="L271" i="2" s="1"/>
  <c r="I272" i="2"/>
  <c r="I144" i="2"/>
  <c r="K143" i="2"/>
  <c r="L143" i="2" s="1"/>
  <c r="K50" i="2"/>
  <c r="L50" i="2" s="1"/>
  <c r="I51" i="2"/>
  <c r="K209" i="2"/>
  <c r="L209" i="2" s="1"/>
  <c r="I210" i="2"/>
  <c r="I943" i="2"/>
  <c r="K942" i="2"/>
  <c r="L942" i="2" s="1"/>
  <c r="I1007" i="2"/>
  <c r="K1006" i="2"/>
  <c r="L1006" i="2" s="1"/>
  <c r="I465" i="2"/>
  <c r="K622" i="2"/>
  <c r="L622" i="2" s="1"/>
  <c r="I623" i="2"/>
  <c r="K177" i="2"/>
  <c r="L177" i="2" s="1"/>
  <c r="I178" i="2"/>
  <c r="K720" i="2"/>
  <c r="L720" i="2" s="1"/>
  <c r="I721" i="2"/>
  <c r="I788" i="2" l="1"/>
  <c r="K787" i="2"/>
  <c r="L787" i="2" s="1"/>
  <c r="I432" i="2"/>
  <c r="K431" i="2"/>
  <c r="L431" i="2" s="1"/>
  <c r="K399" i="2"/>
  <c r="L399" i="2" s="1"/>
  <c r="I400" i="2"/>
  <c r="I880" i="2"/>
  <c r="K879" i="2"/>
  <c r="L879" i="2" s="1"/>
  <c r="I1040" i="2"/>
  <c r="K1039" i="2"/>
  <c r="L1039" i="2" s="1"/>
  <c r="K530" i="2"/>
  <c r="L530" i="2" s="1"/>
  <c r="I531" i="2"/>
  <c r="K977" i="2"/>
  <c r="L977" i="2" s="1"/>
  <c r="I978" i="2"/>
  <c r="K687" i="2"/>
  <c r="L687" i="2" s="1"/>
  <c r="I688" i="2"/>
  <c r="K721" i="2"/>
  <c r="L721" i="2" s="1"/>
  <c r="I722" i="2"/>
  <c r="I52" i="2"/>
  <c r="K51" i="2"/>
  <c r="L51" i="2" s="1"/>
  <c r="I306" i="2"/>
  <c r="K305" i="2"/>
  <c r="L305" i="2" s="1"/>
  <c r="K336" i="2"/>
  <c r="L336" i="2" s="1"/>
  <c r="I337" i="2"/>
  <c r="I850" i="2"/>
  <c r="K849" i="2"/>
  <c r="L849" i="2" s="1"/>
  <c r="I944" i="2"/>
  <c r="K943" i="2"/>
  <c r="L943" i="2" s="1"/>
  <c r="K210" i="2"/>
  <c r="L210" i="2" s="1"/>
  <c r="I211" i="2"/>
  <c r="I369" i="2"/>
  <c r="K368" i="2"/>
  <c r="L368" i="2" s="1"/>
  <c r="I466" i="2"/>
  <c r="K178" i="2"/>
  <c r="L178" i="2" s="1"/>
  <c r="I179" i="2"/>
  <c r="K80" i="2"/>
  <c r="L80" i="2" s="1"/>
  <c r="I81" i="2"/>
  <c r="I240" i="2"/>
  <c r="K239" i="2"/>
  <c r="L239" i="2" s="1"/>
  <c r="K914" i="2"/>
  <c r="L914" i="2" s="1"/>
  <c r="I915" i="2"/>
  <c r="I624" i="2"/>
  <c r="K623" i="2"/>
  <c r="L623" i="2" s="1"/>
  <c r="I560" i="2"/>
  <c r="K559" i="2"/>
  <c r="L559" i="2" s="1"/>
  <c r="K817" i="2"/>
  <c r="L817" i="2" s="1"/>
  <c r="I818" i="2"/>
  <c r="K1007" i="2"/>
  <c r="L1007" i="2" s="1"/>
  <c r="I1008" i="2"/>
  <c r="K144" i="2"/>
  <c r="L144" i="2" s="1"/>
  <c r="I145" i="2"/>
  <c r="I1072" i="2"/>
  <c r="K1071" i="2"/>
  <c r="L1071" i="2" s="1"/>
  <c r="J464" i="2"/>
  <c r="K463" i="2"/>
  <c r="L463" i="2" s="1"/>
  <c r="I593" i="2"/>
  <c r="K592" i="2"/>
  <c r="L592" i="2" s="1"/>
  <c r="K16" i="2"/>
  <c r="L16" i="2" s="1"/>
  <c r="I17" i="2"/>
  <c r="I273" i="2"/>
  <c r="K272" i="2"/>
  <c r="L272" i="2" s="1"/>
  <c r="I657" i="2"/>
  <c r="K656" i="2"/>
  <c r="L656" i="2" s="1"/>
  <c r="K752" i="2"/>
  <c r="L752" i="2" s="1"/>
  <c r="I753" i="2"/>
  <c r="I114" i="2"/>
  <c r="K113" i="2"/>
  <c r="L113" i="2" s="1"/>
  <c r="I497" i="2"/>
  <c r="K496" i="2"/>
  <c r="L496" i="2" s="1"/>
  <c r="K880" i="2" l="1"/>
  <c r="L880" i="2" s="1"/>
  <c r="I881" i="2"/>
  <c r="K400" i="2"/>
  <c r="L400" i="2" s="1"/>
  <c r="I401" i="2"/>
  <c r="K788" i="2"/>
  <c r="L788" i="2" s="1"/>
  <c r="I789" i="2"/>
  <c r="K432" i="2"/>
  <c r="L432" i="2" s="1"/>
  <c r="I433" i="2"/>
  <c r="I979" i="2"/>
  <c r="K978" i="2"/>
  <c r="L978" i="2" s="1"/>
  <c r="J465" i="2"/>
  <c r="K464" i="2"/>
  <c r="L464" i="2" s="1"/>
  <c r="K850" i="2"/>
  <c r="L850" i="2" s="1"/>
  <c r="I851" i="2"/>
  <c r="K497" i="2"/>
  <c r="L497" i="2" s="1"/>
  <c r="I498" i="2"/>
  <c r="I53" i="2"/>
  <c r="K52" i="2"/>
  <c r="L52" i="2" s="1"/>
  <c r="I180" i="2"/>
  <c r="K179" i="2"/>
  <c r="L179" i="2" s="1"/>
  <c r="I658" i="2"/>
  <c r="K657" i="2"/>
  <c r="L657" i="2" s="1"/>
  <c r="I82" i="2"/>
  <c r="K81" i="2"/>
  <c r="L81" i="2" s="1"/>
  <c r="K337" i="2"/>
  <c r="L337" i="2" s="1"/>
  <c r="I338" i="2"/>
  <c r="K273" i="2"/>
  <c r="L273" i="2" s="1"/>
  <c r="I274" i="2"/>
  <c r="K17" i="2"/>
  <c r="L17" i="2" s="1"/>
  <c r="I18" i="2"/>
  <c r="K145" i="2"/>
  <c r="L145" i="2" s="1"/>
  <c r="I146" i="2"/>
  <c r="I212" i="2"/>
  <c r="K211" i="2"/>
  <c r="L211" i="2" s="1"/>
  <c r="I115" i="2"/>
  <c r="K114" i="2"/>
  <c r="L114" i="2" s="1"/>
  <c r="I625" i="2"/>
  <c r="K624" i="2"/>
  <c r="L624" i="2" s="1"/>
  <c r="K1040" i="2"/>
  <c r="L1040" i="2" s="1"/>
  <c r="I1041" i="2"/>
  <c r="K818" i="2"/>
  <c r="L818" i="2" s="1"/>
  <c r="I819" i="2"/>
  <c r="I532" i="2"/>
  <c r="K531" i="2"/>
  <c r="L531" i="2" s="1"/>
  <c r="I561" i="2"/>
  <c r="K560" i="2"/>
  <c r="L560" i="2" s="1"/>
  <c r="I723" i="2"/>
  <c r="K722" i="2"/>
  <c r="L722" i="2" s="1"/>
  <c r="I754" i="2"/>
  <c r="K753" i="2"/>
  <c r="L753" i="2" s="1"/>
  <c r="K1008" i="2"/>
  <c r="L1008" i="2" s="1"/>
  <c r="I1009" i="2"/>
  <c r="K915" i="2"/>
  <c r="L915" i="2" s="1"/>
  <c r="I916" i="2"/>
  <c r="K688" i="2"/>
  <c r="L688" i="2" s="1"/>
  <c r="I689" i="2"/>
  <c r="I467" i="2"/>
  <c r="I241" i="2"/>
  <c r="K240" i="2"/>
  <c r="L240" i="2" s="1"/>
  <c r="K306" i="2"/>
  <c r="L306" i="2" s="1"/>
  <c r="I307" i="2"/>
  <c r="K1072" i="2"/>
  <c r="L1072" i="2" s="1"/>
  <c r="I1073" i="2"/>
  <c r="K369" i="2"/>
  <c r="L369" i="2" s="1"/>
  <c r="I370" i="2"/>
  <c r="K593" i="2"/>
  <c r="L593" i="2" s="1"/>
  <c r="I594" i="2"/>
  <c r="K944" i="2"/>
  <c r="L944" i="2" s="1"/>
  <c r="I945" i="2"/>
  <c r="K881" i="2" l="1"/>
  <c r="L881" i="2" s="1"/>
  <c r="I882" i="2"/>
  <c r="K789" i="2"/>
  <c r="L789" i="2" s="1"/>
  <c r="I790" i="2"/>
  <c r="I402" i="2"/>
  <c r="K401" i="2"/>
  <c r="L401" i="2" s="1"/>
  <c r="I434" i="2"/>
  <c r="K433" i="2"/>
  <c r="L433" i="2" s="1"/>
  <c r="K561" i="2"/>
  <c r="L561" i="2" s="1"/>
  <c r="I562" i="2"/>
  <c r="K851" i="2"/>
  <c r="L851" i="2" s="1"/>
  <c r="I852" i="2"/>
  <c r="I116" i="2"/>
  <c r="K115" i="2"/>
  <c r="L115" i="2" s="1"/>
  <c r="I659" i="2"/>
  <c r="K658" i="2"/>
  <c r="L658" i="2" s="1"/>
  <c r="K689" i="2"/>
  <c r="L689" i="2" s="1"/>
  <c r="I690" i="2"/>
  <c r="I820" i="2"/>
  <c r="K819" i="2"/>
  <c r="L819" i="2" s="1"/>
  <c r="K274" i="2"/>
  <c r="L274" i="2" s="1"/>
  <c r="I275" i="2"/>
  <c r="K498" i="2"/>
  <c r="L498" i="2" s="1"/>
  <c r="I499" i="2"/>
  <c r="I468" i="2"/>
  <c r="I626" i="2"/>
  <c r="K625" i="2"/>
  <c r="L625" i="2" s="1"/>
  <c r="K82" i="2"/>
  <c r="L82" i="2" s="1"/>
  <c r="I83" i="2"/>
  <c r="K1073" i="2"/>
  <c r="L1073" i="2" s="1"/>
  <c r="I1074" i="2"/>
  <c r="I181" i="2"/>
  <c r="K180" i="2"/>
  <c r="L180" i="2" s="1"/>
  <c r="J466" i="2"/>
  <c r="K465" i="2"/>
  <c r="L465" i="2" s="1"/>
  <c r="I19" i="2"/>
  <c r="K18" i="2"/>
  <c r="L18" i="2" s="1"/>
  <c r="K370" i="2"/>
  <c r="L370" i="2" s="1"/>
  <c r="I371" i="2"/>
  <c r="K916" i="2"/>
  <c r="L916" i="2" s="1"/>
  <c r="I917" i="2"/>
  <c r="I147" i="2"/>
  <c r="K146" i="2"/>
  <c r="L146" i="2" s="1"/>
  <c r="I946" i="2"/>
  <c r="K945" i="2"/>
  <c r="L945" i="2" s="1"/>
  <c r="I1010" i="2"/>
  <c r="K1009" i="2"/>
  <c r="L1009" i="2" s="1"/>
  <c r="I533" i="2"/>
  <c r="K532" i="2"/>
  <c r="L532" i="2" s="1"/>
  <c r="K307" i="2"/>
  <c r="L307" i="2" s="1"/>
  <c r="I308" i="2"/>
  <c r="K754" i="2"/>
  <c r="L754" i="2" s="1"/>
  <c r="I755" i="2"/>
  <c r="I595" i="2"/>
  <c r="K594" i="2"/>
  <c r="L594" i="2" s="1"/>
  <c r="K1041" i="2"/>
  <c r="L1041" i="2" s="1"/>
  <c r="I1042" i="2"/>
  <c r="I339" i="2"/>
  <c r="K338" i="2"/>
  <c r="L338" i="2" s="1"/>
  <c r="K241" i="2"/>
  <c r="L241" i="2" s="1"/>
  <c r="I242" i="2"/>
  <c r="I724" i="2"/>
  <c r="K723" i="2"/>
  <c r="L723" i="2" s="1"/>
  <c r="I213" i="2"/>
  <c r="K212" i="2"/>
  <c r="L212" i="2" s="1"/>
  <c r="I54" i="2"/>
  <c r="K53" i="2"/>
  <c r="L53" i="2" s="1"/>
  <c r="I980" i="2"/>
  <c r="K979" i="2"/>
  <c r="L979" i="2" s="1"/>
  <c r="K882" i="2" l="1"/>
  <c r="L882" i="2" s="1"/>
  <c r="I883" i="2"/>
  <c r="K434" i="2"/>
  <c r="L434" i="2" s="1"/>
  <c r="I435" i="2"/>
  <c r="K402" i="2"/>
  <c r="L402" i="2" s="1"/>
  <c r="I403" i="2"/>
  <c r="I791" i="2"/>
  <c r="K790" i="2"/>
  <c r="L790" i="2" s="1"/>
  <c r="K242" i="2"/>
  <c r="L242" i="2" s="1"/>
  <c r="I243" i="2"/>
  <c r="K1074" i="2"/>
  <c r="L1074" i="2" s="1"/>
  <c r="I1075" i="2"/>
  <c r="I691" i="2"/>
  <c r="K690" i="2"/>
  <c r="L690" i="2" s="1"/>
  <c r="K54" i="2"/>
  <c r="L54" i="2" s="1"/>
  <c r="I55" i="2"/>
  <c r="K83" i="2"/>
  <c r="L83" i="2" s="1"/>
  <c r="I84" i="2"/>
  <c r="K275" i="2"/>
  <c r="L275" i="2" s="1"/>
  <c r="I276" i="2"/>
  <c r="I563" i="2"/>
  <c r="K562" i="2"/>
  <c r="L562" i="2" s="1"/>
  <c r="K339" i="2"/>
  <c r="L339" i="2" s="1"/>
  <c r="I340" i="2"/>
  <c r="I20" i="2"/>
  <c r="K19" i="2"/>
  <c r="L19" i="2" s="1"/>
  <c r="K659" i="2"/>
  <c r="L659" i="2" s="1"/>
  <c r="I660" i="2"/>
  <c r="K308" i="2"/>
  <c r="L308" i="2" s="1"/>
  <c r="I309" i="2"/>
  <c r="K147" i="2"/>
  <c r="L147" i="2" s="1"/>
  <c r="I148" i="2"/>
  <c r="K626" i="2"/>
  <c r="L626" i="2" s="1"/>
  <c r="I627" i="2"/>
  <c r="K116" i="2"/>
  <c r="L116" i="2" s="1"/>
  <c r="I117" i="2"/>
  <c r="I918" i="2"/>
  <c r="K917" i="2"/>
  <c r="L917" i="2" s="1"/>
  <c r="I469" i="2"/>
  <c r="I853" i="2"/>
  <c r="K852" i="2"/>
  <c r="L852" i="2" s="1"/>
  <c r="K755" i="2"/>
  <c r="L755" i="2" s="1"/>
  <c r="I756" i="2"/>
  <c r="I372" i="2"/>
  <c r="K371" i="2"/>
  <c r="L371" i="2" s="1"/>
  <c r="I500" i="2"/>
  <c r="K499" i="2"/>
  <c r="L499" i="2" s="1"/>
  <c r="K1010" i="2"/>
  <c r="L1010" i="2" s="1"/>
  <c r="I1011" i="2"/>
  <c r="K213" i="2"/>
  <c r="L213" i="2" s="1"/>
  <c r="I214" i="2"/>
  <c r="I947" i="2"/>
  <c r="K946" i="2"/>
  <c r="L946" i="2" s="1"/>
  <c r="K1042" i="2"/>
  <c r="L1042" i="2" s="1"/>
  <c r="I1043" i="2"/>
  <c r="I725" i="2"/>
  <c r="K724" i="2"/>
  <c r="L724" i="2" s="1"/>
  <c r="J467" i="2"/>
  <c r="K466" i="2"/>
  <c r="L466" i="2" s="1"/>
  <c r="I981" i="2"/>
  <c r="K980" i="2"/>
  <c r="L980" i="2" s="1"/>
  <c r="I596" i="2"/>
  <c r="K595" i="2"/>
  <c r="L595" i="2" s="1"/>
  <c r="K533" i="2"/>
  <c r="L533" i="2" s="1"/>
  <c r="I534" i="2"/>
  <c r="K181" i="2"/>
  <c r="L181" i="2" s="1"/>
  <c r="I182" i="2"/>
  <c r="K820" i="2"/>
  <c r="L820" i="2" s="1"/>
  <c r="I821" i="2"/>
  <c r="I404" i="2" l="1"/>
  <c r="K403" i="2"/>
  <c r="L403" i="2" s="1"/>
  <c r="K435" i="2"/>
  <c r="L435" i="2" s="1"/>
  <c r="I436" i="2"/>
  <c r="I884" i="2"/>
  <c r="K883" i="2"/>
  <c r="L883" i="2" s="1"/>
  <c r="K791" i="2"/>
  <c r="L791" i="2" s="1"/>
  <c r="I792" i="2"/>
  <c r="I1076" i="2"/>
  <c r="K1075" i="2"/>
  <c r="L1075" i="2" s="1"/>
  <c r="I373" i="2"/>
  <c r="K372" i="2"/>
  <c r="L372" i="2" s="1"/>
  <c r="K214" i="2"/>
  <c r="L214" i="2" s="1"/>
  <c r="I215" i="2"/>
  <c r="K756" i="2"/>
  <c r="L756" i="2" s="1"/>
  <c r="I757" i="2"/>
  <c r="I310" i="2"/>
  <c r="K309" i="2"/>
  <c r="L309" i="2" s="1"/>
  <c r="K55" i="2"/>
  <c r="L55" i="2" s="1"/>
  <c r="I56" i="2"/>
  <c r="I597" i="2"/>
  <c r="K596" i="2"/>
  <c r="L596" i="2" s="1"/>
  <c r="K725" i="2"/>
  <c r="L725" i="2" s="1"/>
  <c r="I726" i="2"/>
  <c r="I564" i="2"/>
  <c r="K563" i="2"/>
  <c r="L563" i="2" s="1"/>
  <c r="K947" i="2"/>
  <c r="L947" i="2" s="1"/>
  <c r="I948" i="2"/>
  <c r="I21" i="2"/>
  <c r="K20" i="2"/>
  <c r="L20" i="2" s="1"/>
  <c r="K340" i="2"/>
  <c r="L340" i="2" s="1"/>
  <c r="I341" i="2"/>
  <c r="K821" i="2"/>
  <c r="L821" i="2" s="1"/>
  <c r="I822" i="2"/>
  <c r="K1043" i="2"/>
  <c r="L1043" i="2" s="1"/>
  <c r="I1044" i="2"/>
  <c r="I1012" i="2"/>
  <c r="K1011" i="2"/>
  <c r="L1011" i="2" s="1"/>
  <c r="K117" i="2"/>
  <c r="L117" i="2" s="1"/>
  <c r="I118" i="2"/>
  <c r="I661" i="2"/>
  <c r="K660" i="2"/>
  <c r="L660" i="2" s="1"/>
  <c r="I277" i="2"/>
  <c r="K276" i="2"/>
  <c r="L276" i="2" s="1"/>
  <c r="K182" i="2"/>
  <c r="L182" i="2" s="1"/>
  <c r="I183" i="2"/>
  <c r="I628" i="2"/>
  <c r="K627" i="2"/>
  <c r="L627" i="2" s="1"/>
  <c r="K84" i="2"/>
  <c r="L84" i="2" s="1"/>
  <c r="I85" i="2"/>
  <c r="K534" i="2"/>
  <c r="L534" i="2" s="1"/>
  <c r="I535" i="2"/>
  <c r="K148" i="2"/>
  <c r="L148" i="2" s="1"/>
  <c r="I149" i="2"/>
  <c r="J468" i="2"/>
  <c r="K467" i="2"/>
  <c r="L467" i="2" s="1"/>
  <c r="K918" i="2"/>
  <c r="L918" i="2" s="1"/>
  <c r="I919" i="2"/>
  <c r="K981" i="2"/>
  <c r="L981" i="2" s="1"/>
  <c r="I982" i="2"/>
  <c r="K853" i="2"/>
  <c r="L853" i="2" s="1"/>
  <c r="I854" i="2"/>
  <c r="I692" i="2"/>
  <c r="K691" i="2"/>
  <c r="L691" i="2" s="1"/>
  <c r="K500" i="2"/>
  <c r="L500" i="2" s="1"/>
  <c r="I501" i="2"/>
  <c r="I470" i="2"/>
  <c r="I244" i="2"/>
  <c r="K243" i="2"/>
  <c r="L243" i="2" s="1"/>
  <c r="I793" i="2" l="1"/>
  <c r="K792" i="2"/>
  <c r="L792" i="2" s="1"/>
  <c r="I885" i="2"/>
  <c r="K884" i="2"/>
  <c r="L884" i="2" s="1"/>
  <c r="I437" i="2"/>
  <c r="K436" i="2"/>
  <c r="L436" i="2" s="1"/>
  <c r="I405" i="2"/>
  <c r="K404" i="2"/>
  <c r="L404" i="2" s="1"/>
  <c r="K501" i="2"/>
  <c r="L501" i="2" s="1"/>
  <c r="I502" i="2"/>
  <c r="K919" i="2"/>
  <c r="L919" i="2" s="1"/>
  <c r="I920" i="2"/>
  <c r="I1077" i="2"/>
  <c r="K1076" i="2"/>
  <c r="L1076" i="2" s="1"/>
  <c r="I86" i="2"/>
  <c r="K85" i="2"/>
  <c r="L85" i="2" s="1"/>
  <c r="K692" i="2"/>
  <c r="L692" i="2" s="1"/>
  <c r="I693" i="2"/>
  <c r="K21" i="2"/>
  <c r="L21" i="2" s="1"/>
  <c r="I22" i="2"/>
  <c r="K854" i="2"/>
  <c r="L854" i="2" s="1"/>
  <c r="I855" i="2"/>
  <c r="I150" i="2"/>
  <c r="K149" i="2"/>
  <c r="L149" i="2" s="1"/>
  <c r="I119" i="2"/>
  <c r="K118" i="2"/>
  <c r="L118" i="2" s="1"/>
  <c r="K948" i="2"/>
  <c r="L948" i="2" s="1"/>
  <c r="I949" i="2"/>
  <c r="I57" i="2"/>
  <c r="K56" i="2"/>
  <c r="L56" i="2" s="1"/>
  <c r="I245" i="2"/>
  <c r="K244" i="2"/>
  <c r="L244" i="2" s="1"/>
  <c r="I629" i="2"/>
  <c r="K628" i="2"/>
  <c r="L628" i="2" s="1"/>
  <c r="K373" i="2"/>
  <c r="L373" i="2" s="1"/>
  <c r="I374" i="2"/>
  <c r="K277" i="2"/>
  <c r="L277" i="2" s="1"/>
  <c r="I278" i="2"/>
  <c r="I823" i="2"/>
  <c r="K822" i="2"/>
  <c r="L822" i="2" s="1"/>
  <c r="I662" i="2"/>
  <c r="K661" i="2"/>
  <c r="L661" i="2" s="1"/>
  <c r="K597" i="2"/>
  <c r="L597" i="2" s="1"/>
  <c r="I598" i="2"/>
  <c r="I983" i="2"/>
  <c r="K982" i="2"/>
  <c r="L982" i="2" s="1"/>
  <c r="I184" i="2"/>
  <c r="K183" i="2"/>
  <c r="L183" i="2" s="1"/>
  <c r="I536" i="2"/>
  <c r="K535" i="2"/>
  <c r="L535" i="2" s="1"/>
  <c r="I216" i="2"/>
  <c r="K215" i="2"/>
  <c r="L215" i="2" s="1"/>
  <c r="J469" i="2"/>
  <c r="K468" i="2"/>
  <c r="L468" i="2" s="1"/>
  <c r="I471" i="2"/>
  <c r="K1012" i="2"/>
  <c r="L1012" i="2" s="1"/>
  <c r="I1013" i="2"/>
  <c r="K564" i="2"/>
  <c r="L564" i="2" s="1"/>
  <c r="I565" i="2"/>
  <c r="I311" i="2"/>
  <c r="K310" i="2"/>
  <c r="L310" i="2" s="1"/>
  <c r="I1045" i="2"/>
  <c r="K1044" i="2"/>
  <c r="L1044" i="2" s="1"/>
  <c r="K341" i="2"/>
  <c r="L341" i="2" s="1"/>
  <c r="I342" i="2"/>
  <c r="K726" i="2"/>
  <c r="L726" i="2" s="1"/>
  <c r="I727" i="2"/>
  <c r="I758" i="2"/>
  <c r="K757" i="2"/>
  <c r="L757" i="2" s="1"/>
  <c r="I406" i="2" l="1"/>
  <c r="K405" i="2"/>
  <c r="L405" i="2" s="1"/>
  <c r="K437" i="2"/>
  <c r="L437" i="2" s="1"/>
  <c r="I438" i="2"/>
  <c r="I794" i="2"/>
  <c r="K793" i="2"/>
  <c r="L793" i="2" s="1"/>
  <c r="K885" i="2"/>
  <c r="L885" i="2" s="1"/>
  <c r="I886" i="2"/>
  <c r="K278" i="2"/>
  <c r="L278" i="2" s="1"/>
  <c r="I279" i="2"/>
  <c r="K57" i="2"/>
  <c r="L57" i="2" s="1"/>
  <c r="I58" i="2"/>
  <c r="K598" i="2"/>
  <c r="L598" i="2" s="1"/>
  <c r="I599" i="2"/>
  <c r="K374" i="2"/>
  <c r="L374" i="2" s="1"/>
  <c r="I375" i="2"/>
  <c r="I950" i="2"/>
  <c r="K949" i="2"/>
  <c r="L949" i="2" s="1"/>
  <c r="I856" i="2"/>
  <c r="K855" i="2"/>
  <c r="L855" i="2" s="1"/>
  <c r="I984" i="2"/>
  <c r="K983" i="2"/>
  <c r="L983" i="2" s="1"/>
  <c r="K758" i="2"/>
  <c r="L758" i="2" s="1"/>
  <c r="I759" i="2"/>
  <c r="K311" i="2"/>
  <c r="L311" i="2" s="1"/>
  <c r="I312" i="2"/>
  <c r="I472" i="2"/>
  <c r="K1077" i="2"/>
  <c r="L1077" i="2" s="1"/>
  <c r="I1078" i="2"/>
  <c r="K1045" i="2"/>
  <c r="L1045" i="2" s="1"/>
  <c r="I1046" i="2"/>
  <c r="K150" i="2"/>
  <c r="L150" i="2" s="1"/>
  <c r="I151" i="2"/>
  <c r="I728" i="2"/>
  <c r="K727" i="2"/>
  <c r="L727" i="2" s="1"/>
  <c r="K22" i="2"/>
  <c r="L22" i="2" s="1"/>
  <c r="I23" i="2"/>
  <c r="I921" i="2"/>
  <c r="K920" i="2"/>
  <c r="L920" i="2" s="1"/>
  <c r="K86" i="2"/>
  <c r="L86" i="2" s="1"/>
  <c r="I87" i="2"/>
  <c r="J470" i="2"/>
  <c r="K469" i="2"/>
  <c r="L469" i="2" s="1"/>
  <c r="K662" i="2"/>
  <c r="L662" i="2" s="1"/>
  <c r="I663" i="2"/>
  <c r="K629" i="2"/>
  <c r="L629" i="2" s="1"/>
  <c r="I630" i="2"/>
  <c r="K536" i="2"/>
  <c r="L536" i="2" s="1"/>
  <c r="I537" i="2"/>
  <c r="I343" i="2"/>
  <c r="K342" i="2"/>
  <c r="L342" i="2" s="1"/>
  <c r="K1013" i="2"/>
  <c r="L1013" i="2" s="1"/>
  <c r="I1014" i="2"/>
  <c r="I694" i="2"/>
  <c r="K693" i="2"/>
  <c r="L693" i="2" s="1"/>
  <c r="I503" i="2"/>
  <c r="K502" i="2"/>
  <c r="L502" i="2" s="1"/>
  <c r="I566" i="2"/>
  <c r="K565" i="2"/>
  <c r="L565" i="2" s="1"/>
  <c r="I217" i="2"/>
  <c r="K216" i="2"/>
  <c r="L216" i="2" s="1"/>
  <c r="I185" i="2"/>
  <c r="K184" i="2"/>
  <c r="L184" i="2" s="1"/>
  <c r="I824" i="2"/>
  <c r="K823" i="2"/>
  <c r="L823" i="2" s="1"/>
  <c r="K245" i="2"/>
  <c r="L245" i="2" s="1"/>
  <c r="I246" i="2"/>
  <c r="K119" i="2"/>
  <c r="L119" i="2" s="1"/>
  <c r="I120" i="2"/>
  <c r="K886" i="2" l="1"/>
  <c r="L886" i="2" s="1"/>
  <c r="I887" i="2"/>
  <c r="K438" i="2"/>
  <c r="L438" i="2" s="1"/>
  <c r="I439" i="2"/>
  <c r="I795" i="2"/>
  <c r="K794" i="2"/>
  <c r="L794" i="2" s="1"/>
  <c r="I407" i="2"/>
  <c r="K406" i="2"/>
  <c r="L406" i="2" s="1"/>
  <c r="I695" i="2"/>
  <c r="K694" i="2"/>
  <c r="L694" i="2" s="1"/>
  <c r="K120" i="2"/>
  <c r="L120" i="2" s="1"/>
  <c r="I121" i="2"/>
  <c r="K87" i="2"/>
  <c r="L87" i="2" s="1"/>
  <c r="I88" i="2"/>
  <c r="K824" i="2"/>
  <c r="L824" i="2" s="1"/>
  <c r="I825" i="2"/>
  <c r="K503" i="2"/>
  <c r="L503" i="2" s="1"/>
  <c r="I504" i="2"/>
  <c r="I951" i="2"/>
  <c r="K950" i="2"/>
  <c r="L950" i="2" s="1"/>
  <c r="I376" i="2"/>
  <c r="K375" i="2"/>
  <c r="L375" i="2" s="1"/>
  <c r="K185" i="2"/>
  <c r="L185" i="2" s="1"/>
  <c r="I186" i="2"/>
  <c r="K728" i="2"/>
  <c r="L728" i="2" s="1"/>
  <c r="I729" i="2"/>
  <c r="K984" i="2"/>
  <c r="L984" i="2" s="1"/>
  <c r="I985" i="2"/>
  <c r="I1015" i="2"/>
  <c r="K1014" i="2"/>
  <c r="L1014" i="2" s="1"/>
  <c r="K630" i="2"/>
  <c r="L630" i="2" s="1"/>
  <c r="I631" i="2"/>
  <c r="I152" i="2"/>
  <c r="K151" i="2"/>
  <c r="L151" i="2" s="1"/>
  <c r="I473" i="2"/>
  <c r="I600" i="2"/>
  <c r="K599" i="2"/>
  <c r="L599" i="2" s="1"/>
  <c r="K217" i="2"/>
  <c r="L217" i="2" s="1"/>
  <c r="I218" i="2"/>
  <c r="K246" i="2"/>
  <c r="L246" i="2" s="1"/>
  <c r="I247" i="2"/>
  <c r="K663" i="2"/>
  <c r="L663" i="2" s="1"/>
  <c r="I664" i="2"/>
  <c r="K1046" i="2"/>
  <c r="L1046" i="2" s="1"/>
  <c r="I1047" i="2"/>
  <c r="I313" i="2"/>
  <c r="K312" i="2"/>
  <c r="L312" i="2" s="1"/>
  <c r="K58" i="2"/>
  <c r="L58" i="2" s="1"/>
  <c r="I59" i="2"/>
  <c r="J471" i="2"/>
  <c r="K470" i="2"/>
  <c r="L470" i="2" s="1"/>
  <c r="I567" i="2"/>
  <c r="K566" i="2"/>
  <c r="L566" i="2" s="1"/>
  <c r="I344" i="2"/>
  <c r="K343" i="2"/>
  <c r="L343" i="2" s="1"/>
  <c r="I922" i="2"/>
  <c r="K921" i="2"/>
  <c r="L921" i="2" s="1"/>
  <c r="I857" i="2"/>
  <c r="K856" i="2"/>
  <c r="L856" i="2" s="1"/>
  <c r="K537" i="2"/>
  <c r="L537" i="2" s="1"/>
  <c r="I538" i="2"/>
  <c r="I24" i="2"/>
  <c r="K23" i="2"/>
  <c r="L23" i="2" s="1"/>
  <c r="I1079" i="2"/>
  <c r="K1078" i="2"/>
  <c r="L1078" i="2" s="1"/>
  <c r="K759" i="2"/>
  <c r="L759" i="2" s="1"/>
  <c r="I760" i="2"/>
  <c r="K279" i="2"/>
  <c r="L279" i="2" s="1"/>
  <c r="I280" i="2"/>
  <c r="K407" i="2" l="1"/>
  <c r="L407" i="2" s="1"/>
  <c r="I408" i="2"/>
  <c r="K795" i="2"/>
  <c r="L795" i="2" s="1"/>
  <c r="I796" i="2"/>
  <c r="I440" i="2"/>
  <c r="K439" i="2"/>
  <c r="L439" i="2" s="1"/>
  <c r="I888" i="2"/>
  <c r="K887" i="2"/>
  <c r="L887" i="2" s="1"/>
  <c r="K695" i="2"/>
  <c r="L695" i="2" s="1"/>
  <c r="I696" i="2"/>
  <c r="I505" i="2"/>
  <c r="K504" i="2"/>
  <c r="L504" i="2" s="1"/>
  <c r="I314" i="2"/>
  <c r="K313" i="2"/>
  <c r="L313" i="2" s="1"/>
  <c r="I281" i="2"/>
  <c r="K280" i="2"/>
  <c r="L280" i="2" s="1"/>
  <c r="K186" i="2"/>
  <c r="L186" i="2" s="1"/>
  <c r="I187" i="2"/>
  <c r="K664" i="2"/>
  <c r="L664" i="2" s="1"/>
  <c r="I665" i="2"/>
  <c r="K985" i="2"/>
  <c r="L985" i="2" s="1"/>
  <c r="I986" i="2"/>
  <c r="I219" i="2"/>
  <c r="K218" i="2"/>
  <c r="L218" i="2" s="1"/>
  <c r="I122" i="2"/>
  <c r="K121" i="2"/>
  <c r="L121" i="2" s="1"/>
  <c r="K344" i="2"/>
  <c r="L344" i="2" s="1"/>
  <c r="I345" i="2"/>
  <c r="K600" i="2"/>
  <c r="L600" i="2" s="1"/>
  <c r="I601" i="2"/>
  <c r="K760" i="2"/>
  <c r="L760" i="2" s="1"/>
  <c r="I761" i="2"/>
  <c r="J472" i="2"/>
  <c r="K471" i="2"/>
  <c r="L471" i="2" s="1"/>
  <c r="I474" i="2"/>
  <c r="I377" i="2"/>
  <c r="K376" i="2"/>
  <c r="L376" i="2" s="1"/>
  <c r="K631" i="2"/>
  <c r="L631" i="2" s="1"/>
  <c r="I632" i="2"/>
  <c r="K24" i="2"/>
  <c r="L24" i="2" s="1"/>
  <c r="I25" i="2"/>
  <c r="I539" i="2"/>
  <c r="K538" i="2"/>
  <c r="L538" i="2" s="1"/>
  <c r="I1048" i="2"/>
  <c r="K1047" i="2"/>
  <c r="L1047" i="2" s="1"/>
  <c r="K825" i="2"/>
  <c r="L825" i="2" s="1"/>
  <c r="I826" i="2"/>
  <c r="I568" i="2"/>
  <c r="K567" i="2"/>
  <c r="L567" i="2" s="1"/>
  <c r="K1015" i="2"/>
  <c r="L1015" i="2" s="1"/>
  <c r="I1016" i="2"/>
  <c r="K857" i="2"/>
  <c r="L857" i="2" s="1"/>
  <c r="I858" i="2"/>
  <c r="K59" i="2"/>
  <c r="L59" i="2" s="1"/>
  <c r="I60" i="2"/>
  <c r="I248" i="2"/>
  <c r="K247" i="2"/>
  <c r="L247" i="2" s="1"/>
  <c r="K729" i="2"/>
  <c r="L729" i="2" s="1"/>
  <c r="I730" i="2"/>
  <c r="K88" i="2"/>
  <c r="L88" i="2" s="1"/>
  <c r="I89" i="2"/>
  <c r="I1080" i="2"/>
  <c r="K1079" i="2"/>
  <c r="L1079" i="2" s="1"/>
  <c r="I923" i="2"/>
  <c r="K922" i="2"/>
  <c r="L922" i="2" s="1"/>
  <c r="I153" i="2"/>
  <c r="K152" i="2"/>
  <c r="L152" i="2" s="1"/>
  <c r="I952" i="2"/>
  <c r="K951" i="2"/>
  <c r="L951" i="2" s="1"/>
  <c r="K796" i="2" l="1"/>
  <c r="L796" i="2" s="1"/>
  <c r="I797" i="2"/>
  <c r="K888" i="2"/>
  <c r="L888" i="2" s="1"/>
  <c r="I889" i="2"/>
  <c r="K440" i="2"/>
  <c r="L440" i="2" s="1"/>
  <c r="I441" i="2"/>
  <c r="I409" i="2"/>
  <c r="K408" i="2"/>
  <c r="L408" i="2" s="1"/>
  <c r="K568" i="2"/>
  <c r="L568" i="2" s="1"/>
  <c r="I569" i="2"/>
  <c r="K281" i="2"/>
  <c r="L281" i="2" s="1"/>
  <c r="I282" i="2"/>
  <c r="K952" i="2"/>
  <c r="L952" i="2" s="1"/>
  <c r="I953" i="2"/>
  <c r="K1080" i="2"/>
  <c r="L1080" i="2" s="1"/>
  <c r="I1081" i="2"/>
  <c r="K25" i="2"/>
  <c r="L25" i="2" s="1"/>
  <c r="I26" i="2"/>
  <c r="I987" i="2"/>
  <c r="K986" i="2"/>
  <c r="L986" i="2" s="1"/>
  <c r="K314" i="2"/>
  <c r="L314" i="2" s="1"/>
  <c r="I315" i="2"/>
  <c r="I90" i="2"/>
  <c r="K89" i="2"/>
  <c r="L89" i="2" s="1"/>
  <c r="K858" i="2"/>
  <c r="L858" i="2" s="1"/>
  <c r="I859" i="2"/>
  <c r="I633" i="2"/>
  <c r="K632" i="2"/>
  <c r="L632" i="2" s="1"/>
  <c r="I666" i="2"/>
  <c r="K665" i="2"/>
  <c r="L665" i="2" s="1"/>
  <c r="K377" i="2"/>
  <c r="L377" i="2" s="1"/>
  <c r="I378" i="2"/>
  <c r="I506" i="2"/>
  <c r="K505" i="2"/>
  <c r="L505" i="2" s="1"/>
  <c r="I249" i="2"/>
  <c r="K248" i="2"/>
  <c r="L248" i="2" s="1"/>
  <c r="I61" i="2"/>
  <c r="K60" i="2"/>
  <c r="L60" i="2" s="1"/>
  <c r="I346" i="2"/>
  <c r="K345" i="2"/>
  <c r="L345" i="2" s="1"/>
  <c r="I762" i="2"/>
  <c r="K761" i="2"/>
  <c r="L761" i="2" s="1"/>
  <c r="K696" i="2"/>
  <c r="L696" i="2" s="1"/>
  <c r="I697" i="2"/>
  <c r="K601" i="2"/>
  <c r="L601" i="2" s="1"/>
  <c r="I602" i="2"/>
  <c r="I827" i="2"/>
  <c r="K826" i="2"/>
  <c r="L826" i="2" s="1"/>
  <c r="I475" i="2"/>
  <c r="K153" i="2"/>
  <c r="L153" i="2" s="1"/>
  <c r="I154" i="2"/>
  <c r="K1048" i="2"/>
  <c r="L1048" i="2" s="1"/>
  <c r="I1049" i="2"/>
  <c r="J473" i="2"/>
  <c r="K472" i="2"/>
  <c r="L472" i="2" s="1"/>
  <c r="I123" i="2"/>
  <c r="K122" i="2"/>
  <c r="L122" i="2" s="1"/>
  <c r="K730" i="2"/>
  <c r="L730" i="2" s="1"/>
  <c r="I731" i="2"/>
  <c r="K1016" i="2"/>
  <c r="L1016" i="2" s="1"/>
  <c r="I1017" i="2"/>
  <c r="I188" i="2"/>
  <c r="K187" i="2"/>
  <c r="L187" i="2" s="1"/>
  <c r="K923" i="2"/>
  <c r="L923" i="2" s="1"/>
  <c r="I924" i="2"/>
  <c r="I540" i="2"/>
  <c r="K539" i="2"/>
  <c r="L539" i="2" s="1"/>
  <c r="I220" i="2"/>
  <c r="K219" i="2"/>
  <c r="L219" i="2" s="1"/>
  <c r="K889" i="2" l="1"/>
  <c r="L889" i="2" s="1"/>
  <c r="I890" i="2"/>
  <c r="K797" i="2"/>
  <c r="L797" i="2" s="1"/>
  <c r="I798" i="2"/>
  <c r="I410" i="2"/>
  <c r="K409" i="2"/>
  <c r="L409" i="2" s="1"/>
  <c r="K441" i="2"/>
  <c r="L441" i="2" s="1"/>
  <c r="I442" i="2"/>
  <c r="I570" i="2"/>
  <c r="K569" i="2"/>
  <c r="L569" i="2" s="1"/>
  <c r="K762" i="2"/>
  <c r="L762" i="2" s="1"/>
  <c r="I763" i="2"/>
  <c r="K378" i="2"/>
  <c r="L378" i="2" s="1"/>
  <c r="I379" i="2"/>
  <c r="I27" i="2"/>
  <c r="K26" i="2"/>
  <c r="L26" i="2" s="1"/>
  <c r="K282" i="2"/>
  <c r="L282" i="2" s="1"/>
  <c r="I283" i="2"/>
  <c r="K697" i="2"/>
  <c r="L697" i="2" s="1"/>
  <c r="I698" i="2"/>
  <c r="I476" i="2"/>
  <c r="I860" i="2"/>
  <c r="K859" i="2"/>
  <c r="L859" i="2" s="1"/>
  <c r="K220" i="2"/>
  <c r="L220" i="2" s="1"/>
  <c r="I221" i="2"/>
  <c r="I347" i="2"/>
  <c r="K346" i="2"/>
  <c r="L346" i="2" s="1"/>
  <c r="K90" i="2"/>
  <c r="L90" i="2" s="1"/>
  <c r="I91" i="2"/>
  <c r="K924" i="2"/>
  <c r="L924" i="2" s="1"/>
  <c r="I925" i="2"/>
  <c r="I155" i="2"/>
  <c r="K154" i="2"/>
  <c r="L154" i="2" s="1"/>
  <c r="K249" i="2"/>
  <c r="L249" i="2" s="1"/>
  <c r="I250" i="2"/>
  <c r="I954" i="2"/>
  <c r="K953" i="2"/>
  <c r="L953" i="2" s="1"/>
  <c r="I189" i="2"/>
  <c r="K188" i="2"/>
  <c r="L188" i="2" s="1"/>
  <c r="I124" i="2"/>
  <c r="K123" i="2"/>
  <c r="L123" i="2" s="1"/>
  <c r="K506" i="2"/>
  <c r="L506" i="2" s="1"/>
  <c r="I507" i="2"/>
  <c r="I988" i="2"/>
  <c r="K987" i="2"/>
  <c r="L987" i="2" s="1"/>
  <c r="J474" i="2"/>
  <c r="K473" i="2"/>
  <c r="L473" i="2" s="1"/>
  <c r="I828" i="2"/>
  <c r="K827" i="2"/>
  <c r="L827" i="2" s="1"/>
  <c r="I1018" i="2"/>
  <c r="K1017" i="2"/>
  <c r="L1017" i="2" s="1"/>
  <c r="I1050" i="2"/>
  <c r="K1049" i="2"/>
  <c r="L1049" i="2" s="1"/>
  <c r="K602" i="2"/>
  <c r="L602" i="2" s="1"/>
  <c r="I603" i="2"/>
  <c r="K315" i="2"/>
  <c r="L315" i="2" s="1"/>
  <c r="I316" i="2"/>
  <c r="I1082" i="2"/>
  <c r="K1081" i="2"/>
  <c r="L1081" i="2" s="1"/>
  <c r="K540" i="2"/>
  <c r="L540" i="2" s="1"/>
  <c r="I541" i="2"/>
  <c r="K61" i="2"/>
  <c r="L61" i="2" s="1"/>
  <c r="I62" i="2"/>
  <c r="K666" i="2"/>
  <c r="L666" i="2" s="1"/>
  <c r="I667" i="2"/>
  <c r="I732" i="2"/>
  <c r="K731" i="2"/>
  <c r="L731" i="2" s="1"/>
  <c r="K633" i="2"/>
  <c r="L633" i="2" s="1"/>
  <c r="I634" i="2"/>
  <c r="K442" i="2" l="1"/>
  <c r="L442" i="2" s="1"/>
  <c r="I443" i="2"/>
  <c r="K798" i="2"/>
  <c r="L798" i="2" s="1"/>
  <c r="I799" i="2"/>
  <c r="I411" i="2"/>
  <c r="K410" i="2"/>
  <c r="L410" i="2" s="1"/>
  <c r="K890" i="2"/>
  <c r="L890" i="2" s="1"/>
  <c r="I891" i="2"/>
  <c r="I955" i="2"/>
  <c r="K954" i="2"/>
  <c r="L954" i="2" s="1"/>
  <c r="I28" i="2"/>
  <c r="K27" i="2"/>
  <c r="L27" i="2" s="1"/>
  <c r="K316" i="2"/>
  <c r="L316" i="2" s="1"/>
  <c r="I317" i="2"/>
  <c r="K250" i="2"/>
  <c r="L250" i="2" s="1"/>
  <c r="I251" i="2"/>
  <c r="I829" i="2"/>
  <c r="K828" i="2"/>
  <c r="L828" i="2" s="1"/>
  <c r="I477" i="2"/>
  <c r="I926" i="2"/>
  <c r="K925" i="2"/>
  <c r="L925" i="2" s="1"/>
  <c r="K1018" i="2"/>
  <c r="L1018" i="2" s="1"/>
  <c r="I1019" i="2"/>
  <c r="K860" i="2"/>
  <c r="L860" i="2" s="1"/>
  <c r="I861" i="2"/>
  <c r="K91" i="2"/>
  <c r="L91" i="2" s="1"/>
  <c r="I92" i="2"/>
  <c r="K634" i="2"/>
  <c r="L634" i="2" s="1"/>
  <c r="I635" i="2"/>
  <c r="I699" i="2"/>
  <c r="K698" i="2"/>
  <c r="L698" i="2" s="1"/>
  <c r="J475" i="2"/>
  <c r="K474" i="2"/>
  <c r="L474" i="2" s="1"/>
  <c r="K124" i="2"/>
  <c r="L124" i="2" s="1"/>
  <c r="I125" i="2"/>
  <c r="K347" i="2"/>
  <c r="L347" i="2" s="1"/>
  <c r="I348" i="2"/>
  <c r="K62" i="2"/>
  <c r="L62" i="2" s="1"/>
  <c r="I63" i="2"/>
  <c r="K541" i="2"/>
  <c r="L541" i="2" s="1"/>
  <c r="I542" i="2"/>
  <c r="K763" i="2"/>
  <c r="L763" i="2" s="1"/>
  <c r="I764" i="2"/>
  <c r="K221" i="2"/>
  <c r="L221" i="2" s="1"/>
  <c r="I222" i="2"/>
  <c r="K283" i="2"/>
  <c r="L283" i="2" s="1"/>
  <c r="I284" i="2"/>
  <c r="K667" i="2"/>
  <c r="L667" i="2" s="1"/>
  <c r="I668" i="2"/>
  <c r="K1082" i="2"/>
  <c r="L1082" i="2" s="1"/>
  <c r="I1083" i="2"/>
  <c r="K988" i="2"/>
  <c r="L988" i="2" s="1"/>
  <c r="I989" i="2"/>
  <c r="I508" i="2"/>
  <c r="K507" i="2"/>
  <c r="L507" i="2" s="1"/>
  <c r="I380" i="2"/>
  <c r="K379" i="2"/>
  <c r="L379" i="2" s="1"/>
  <c r="I604" i="2"/>
  <c r="K603" i="2"/>
  <c r="L603" i="2" s="1"/>
  <c r="I733" i="2"/>
  <c r="K732" i="2"/>
  <c r="L732" i="2" s="1"/>
  <c r="I1051" i="2"/>
  <c r="K1050" i="2"/>
  <c r="L1050" i="2" s="1"/>
  <c r="K189" i="2"/>
  <c r="L189" i="2" s="1"/>
  <c r="I190" i="2"/>
  <c r="I156" i="2"/>
  <c r="K155" i="2"/>
  <c r="L155" i="2" s="1"/>
  <c r="I571" i="2"/>
  <c r="K570" i="2"/>
  <c r="L570" i="2" s="1"/>
  <c r="I892" i="2" l="1"/>
  <c r="K891" i="2"/>
  <c r="L891" i="2" s="1"/>
  <c r="K799" i="2"/>
  <c r="L799" i="2" s="1"/>
  <c r="I800" i="2"/>
  <c r="K443" i="2"/>
  <c r="L443" i="2" s="1"/>
  <c r="I444" i="2"/>
  <c r="K411" i="2"/>
  <c r="L411" i="2" s="1"/>
  <c r="I412" i="2"/>
  <c r="I1084" i="2"/>
  <c r="K1083" i="2"/>
  <c r="L1083" i="2" s="1"/>
  <c r="I252" i="2"/>
  <c r="K251" i="2"/>
  <c r="L251" i="2" s="1"/>
  <c r="K668" i="2"/>
  <c r="L668" i="2" s="1"/>
  <c r="I669" i="2"/>
  <c r="I543" i="2"/>
  <c r="K542" i="2"/>
  <c r="L542" i="2" s="1"/>
  <c r="K635" i="2"/>
  <c r="L635" i="2" s="1"/>
  <c r="I636" i="2"/>
  <c r="I318" i="2"/>
  <c r="K317" i="2"/>
  <c r="L317" i="2" s="1"/>
  <c r="K1019" i="2"/>
  <c r="L1019" i="2" s="1"/>
  <c r="I1020" i="2"/>
  <c r="I700" i="2"/>
  <c r="K699" i="2"/>
  <c r="L699" i="2" s="1"/>
  <c r="I927" i="2"/>
  <c r="K926" i="2"/>
  <c r="L926" i="2" s="1"/>
  <c r="I765" i="2"/>
  <c r="K764" i="2"/>
  <c r="L764" i="2" s="1"/>
  <c r="K348" i="2"/>
  <c r="L348" i="2" s="1"/>
  <c r="I349" i="2"/>
  <c r="K1051" i="2"/>
  <c r="L1051" i="2" s="1"/>
  <c r="I1052" i="2"/>
  <c r="I285" i="2"/>
  <c r="K284" i="2"/>
  <c r="L284" i="2" s="1"/>
  <c r="I126" i="2"/>
  <c r="K125" i="2"/>
  <c r="L125" i="2" s="1"/>
  <c r="I93" i="2"/>
  <c r="K92" i="2"/>
  <c r="L92" i="2" s="1"/>
  <c r="I478" i="2"/>
  <c r="K156" i="2"/>
  <c r="L156" i="2" s="1"/>
  <c r="I157" i="2"/>
  <c r="K508" i="2"/>
  <c r="L508" i="2" s="1"/>
  <c r="I509" i="2"/>
  <c r="I29" i="2"/>
  <c r="K28" i="2"/>
  <c r="L28" i="2" s="1"/>
  <c r="K604" i="2"/>
  <c r="L604" i="2" s="1"/>
  <c r="I605" i="2"/>
  <c r="I572" i="2"/>
  <c r="K571" i="2"/>
  <c r="L571" i="2" s="1"/>
  <c r="K380" i="2"/>
  <c r="L380" i="2" s="1"/>
  <c r="I381" i="2"/>
  <c r="K190" i="2"/>
  <c r="L190" i="2" s="1"/>
  <c r="I191" i="2"/>
  <c r="I990" i="2"/>
  <c r="K989" i="2"/>
  <c r="L989" i="2" s="1"/>
  <c r="I223" i="2"/>
  <c r="K222" i="2"/>
  <c r="L222" i="2" s="1"/>
  <c r="K63" i="2"/>
  <c r="L63" i="2" s="1"/>
  <c r="I64" i="2"/>
  <c r="K861" i="2"/>
  <c r="L861" i="2" s="1"/>
  <c r="I862" i="2"/>
  <c r="K733" i="2"/>
  <c r="L733" i="2" s="1"/>
  <c r="I734" i="2"/>
  <c r="J476" i="2"/>
  <c r="K475" i="2"/>
  <c r="L475" i="2" s="1"/>
  <c r="K829" i="2"/>
  <c r="L829" i="2" s="1"/>
  <c r="I830" i="2"/>
  <c r="K955" i="2"/>
  <c r="L955" i="2" s="1"/>
  <c r="I956" i="2"/>
  <c r="K444" i="2" l="1"/>
  <c r="L444" i="2" s="1"/>
  <c r="I445" i="2"/>
  <c r="I801" i="2"/>
  <c r="K800" i="2"/>
  <c r="L800" i="2" s="1"/>
  <c r="K892" i="2"/>
  <c r="L892" i="2" s="1"/>
  <c r="I893" i="2"/>
  <c r="I413" i="2"/>
  <c r="K412" i="2"/>
  <c r="L412" i="2" s="1"/>
  <c r="K349" i="2"/>
  <c r="L349" i="2" s="1"/>
  <c r="I350" i="2"/>
  <c r="K990" i="2"/>
  <c r="L990" i="2" s="1"/>
  <c r="I991" i="2"/>
  <c r="K700" i="2"/>
  <c r="L700" i="2" s="1"/>
  <c r="I701" i="2"/>
  <c r="I544" i="2"/>
  <c r="K543" i="2"/>
  <c r="L543" i="2" s="1"/>
  <c r="K956" i="2"/>
  <c r="L956" i="2" s="1"/>
  <c r="I957" i="2"/>
  <c r="I863" i="2"/>
  <c r="K862" i="2"/>
  <c r="L862" i="2" s="1"/>
  <c r="I192" i="2"/>
  <c r="K191" i="2"/>
  <c r="L191" i="2" s="1"/>
  <c r="I479" i="2"/>
  <c r="I1021" i="2"/>
  <c r="K1020" i="2"/>
  <c r="L1020" i="2" s="1"/>
  <c r="I670" i="2"/>
  <c r="K669" i="2"/>
  <c r="L669" i="2" s="1"/>
  <c r="K29" i="2"/>
  <c r="L29" i="2" s="1"/>
  <c r="I30" i="2"/>
  <c r="K285" i="2"/>
  <c r="L285" i="2" s="1"/>
  <c r="I286" i="2"/>
  <c r="I766" i="2"/>
  <c r="K765" i="2"/>
  <c r="L765" i="2" s="1"/>
  <c r="K734" i="2"/>
  <c r="L734" i="2" s="1"/>
  <c r="I735" i="2"/>
  <c r="K605" i="2"/>
  <c r="L605" i="2" s="1"/>
  <c r="I606" i="2"/>
  <c r="K830" i="2"/>
  <c r="L830" i="2" s="1"/>
  <c r="I831" i="2"/>
  <c r="K381" i="2"/>
  <c r="L381" i="2" s="1"/>
  <c r="I382" i="2"/>
  <c r="I94" i="2"/>
  <c r="K93" i="2"/>
  <c r="L93" i="2" s="1"/>
  <c r="K927" i="2"/>
  <c r="L927" i="2" s="1"/>
  <c r="I928" i="2"/>
  <c r="K318" i="2"/>
  <c r="L318" i="2" s="1"/>
  <c r="I319" i="2"/>
  <c r="I253" i="2"/>
  <c r="K252" i="2"/>
  <c r="L252" i="2" s="1"/>
  <c r="I158" i="2"/>
  <c r="K157" i="2"/>
  <c r="L157" i="2" s="1"/>
  <c r="I65" i="2"/>
  <c r="K64" i="2"/>
  <c r="L64" i="2" s="1"/>
  <c r="K509" i="2"/>
  <c r="L509" i="2" s="1"/>
  <c r="I510" i="2"/>
  <c r="I1053" i="2"/>
  <c r="K1052" i="2"/>
  <c r="L1052" i="2" s="1"/>
  <c r="I637" i="2"/>
  <c r="K636" i="2"/>
  <c r="L636" i="2" s="1"/>
  <c r="J477" i="2"/>
  <c r="K476" i="2"/>
  <c r="L476" i="2" s="1"/>
  <c r="I224" i="2"/>
  <c r="K223" i="2"/>
  <c r="L223" i="2" s="1"/>
  <c r="K572" i="2"/>
  <c r="L572" i="2" s="1"/>
  <c r="I573" i="2"/>
  <c r="I127" i="2"/>
  <c r="K126" i="2"/>
  <c r="L126" i="2" s="1"/>
  <c r="I1085" i="2"/>
  <c r="K1084" i="2"/>
  <c r="L1084" i="2" s="1"/>
  <c r="I414" i="2" l="1"/>
  <c r="K413" i="2"/>
  <c r="L413" i="2" s="1"/>
  <c r="I894" i="2"/>
  <c r="K893" i="2"/>
  <c r="L893" i="2" s="1"/>
  <c r="K801" i="2"/>
  <c r="L801" i="2" s="1"/>
  <c r="I802" i="2"/>
  <c r="K802" i="2" s="1"/>
  <c r="L802" i="2" s="1"/>
  <c r="K445" i="2"/>
  <c r="L445" i="2" s="1"/>
  <c r="I446" i="2"/>
  <c r="I574" i="2"/>
  <c r="K573" i="2"/>
  <c r="L573" i="2" s="1"/>
  <c r="K928" i="2"/>
  <c r="L928" i="2" s="1"/>
  <c r="I929" i="2"/>
  <c r="K606" i="2"/>
  <c r="L606" i="2" s="1"/>
  <c r="I607" i="2"/>
  <c r="K30" i="2"/>
  <c r="L30" i="2" s="1"/>
  <c r="I31" i="2"/>
  <c r="I702" i="2"/>
  <c r="K701" i="2"/>
  <c r="L701" i="2" s="1"/>
  <c r="K510" i="2"/>
  <c r="L510" i="2" s="1"/>
  <c r="I511" i="2"/>
  <c r="I992" i="2"/>
  <c r="K991" i="2"/>
  <c r="L991" i="2" s="1"/>
  <c r="K319" i="2"/>
  <c r="L319" i="2" s="1"/>
  <c r="I320" i="2"/>
  <c r="K286" i="2"/>
  <c r="L286" i="2" s="1"/>
  <c r="I287" i="2"/>
  <c r="K544" i="2"/>
  <c r="L544" i="2" s="1"/>
  <c r="I545" i="2"/>
  <c r="I1086" i="2"/>
  <c r="K1085" i="2"/>
  <c r="L1085" i="2" s="1"/>
  <c r="K94" i="2"/>
  <c r="L94" i="2" s="1"/>
  <c r="I95" i="2"/>
  <c r="K670" i="2"/>
  <c r="L670" i="2" s="1"/>
  <c r="I671" i="2"/>
  <c r="I864" i="2"/>
  <c r="K863" i="2"/>
  <c r="L863" i="2" s="1"/>
  <c r="K382" i="2"/>
  <c r="L382" i="2" s="1"/>
  <c r="I383" i="2"/>
  <c r="K957" i="2"/>
  <c r="L957" i="2" s="1"/>
  <c r="I958" i="2"/>
  <c r="I351" i="2"/>
  <c r="K350" i="2"/>
  <c r="L350" i="2" s="1"/>
  <c r="I832" i="2"/>
  <c r="K831" i="2"/>
  <c r="L831" i="2" s="1"/>
  <c r="I480" i="2"/>
  <c r="K224" i="2"/>
  <c r="L224" i="2" s="1"/>
  <c r="I225" i="2"/>
  <c r="K65" i="2"/>
  <c r="L65" i="2" s="1"/>
  <c r="I66" i="2"/>
  <c r="K66" i="2" s="1"/>
  <c r="L66" i="2" s="1"/>
  <c r="I193" i="2"/>
  <c r="K192" i="2"/>
  <c r="L192" i="2" s="1"/>
  <c r="I736" i="2"/>
  <c r="K735" i="2"/>
  <c r="L735" i="2" s="1"/>
  <c r="J478" i="2"/>
  <c r="K477" i="2"/>
  <c r="L477" i="2" s="1"/>
  <c r="I159" i="2"/>
  <c r="K158" i="2"/>
  <c r="L158" i="2" s="1"/>
  <c r="I128" i="2"/>
  <c r="K127" i="2"/>
  <c r="L127" i="2" s="1"/>
  <c r="K637" i="2"/>
  <c r="L637" i="2" s="1"/>
  <c r="I638" i="2"/>
  <c r="I1054" i="2"/>
  <c r="K1053" i="2"/>
  <c r="L1053" i="2" s="1"/>
  <c r="K253" i="2"/>
  <c r="L253" i="2" s="1"/>
  <c r="I254" i="2"/>
  <c r="I767" i="2"/>
  <c r="K766" i="2"/>
  <c r="L766" i="2" s="1"/>
  <c r="K1021" i="2"/>
  <c r="L1021" i="2" s="1"/>
  <c r="I1022" i="2"/>
  <c r="I895" i="2" l="1"/>
  <c r="K894" i="2"/>
  <c r="L894" i="2" s="1"/>
  <c r="K446" i="2"/>
  <c r="L446" i="2" s="1"/>
  <c r="I447" i="2"/>
  <c r="I415" i="2"/>
  <c r="K414" i="2"/>
  <c r="L414" i="2" s="1"/>
  <c r="I321" i="2"/>
  <c r="K320" i="2"/>
  <c r="L320" i="2" s="1"/>
  <c r="K159" i="2"/>
  <c r="L159" i="2" s="1"/>
  <c r="I160" i="2"/>
  <c r="K864" i="2"/>
  <c r="L864" i="2" s="1"/>
  <c r="I865" i="2"/>
  <c r="I993" i="2"/>
  <c r="K992" i="2"/>
  <c r="L992" i="2" s="1"/>
  <c r="K193" i="2"/>
  <c r="L193" i="2" s="1"/>
  <c r="I194" i="2"/>
  <c r="K194" i="2" s="1"/>
  <c r="L194" i="2" s="1"/>
  <c r="I608" i="2"/>
  <c r="K607" i="2"/>
  <c r="L607" i="2" s="1"/>
  <c r="K1054" i="2"/>
  <c r="L1054" i="2" s="1"/>
  <c r="I1055" i="2"/>
  <c r="J479" i="2"/>
  <c r="K478" i="2"/>
  <c r="L478" i="2" s="1"/>
  <c r="I1023" i="2"/>
  <c r="K1022" i="2"/>
  <c r="L1022" i="2" s="1"/>
  <c r="K638" i="2"/>
  <c r="L638" i="2" s="1"/>
  <c r="I639" i="2"/>
  <c r="K225" i="2"/>
  <c r="L225" i="2" s="1"/>
  <c r="I226" i="2"/>
  <c r="K226" i="2" s="1"/>
  <c r="L226" i="2" s="1"/>
  <c r="K671" i="2"/>
  <c r="L671" i="2" s="1"/>
  <c r="I672" i="2"/>
  <c r="K545" i="2"/>
  <c r="L545" i="2" s="1"/>
  <c r="I546" i="2"/>
  <c r="K546" i="2" s="1"/>
  <c r="L546" i="2" s="1"/>
  <c r="I512" i="2"/>
  <c r="K511" i="2"/>
  <c r="L511" i="2" s="1"/>
  <c r="I930" i="2"/>
  <c r="K930" i="2" s="1"/>
  <c r="L930" i="2" s="1"/>
  <c r="K929" i="2"/>
  <c r="L929" i="2" s="1"/>
  <c r="I737" i="2"/>
  <c r="K736" i="2"/>
  <c r="L736" i="2" s="1"/>
  <c r="K351" i="2"/>
  <c r="L351" i="2" s="1"/>
  <c r="I352" i="2"/>
  <c r="I481" i="2"/>
  <c r="I959" i="2"/>
  <c r="K958" i="2"/>
  <c r="L958" i="2" s="1"/>
  <c r="K95" i="2"/>
  <c r="L95" i="2" s="1"/>
  <c r="I96" i="2"/>
  <c r="K287" i="2"/>
  <c r="L287" i="2" s="1"/>
  <c r="I288" i="2"/>
  <c r="K254" i="2"/>
  <c r="L254" i="2" s="1"/>
  <c r="I255" i="2"/>
  <c r="I384" i="2"/>
  <c r="K383" i="2"/>
  <c r="L383" i="2" s="1"/>
  <c r="I32" i="2"/>
  <c r="K31" i="2"/>
  <c r="L31" i="2" s="1"/>
  <c r="I833" i="2"/>
  <c r="K832" i="2"/>
  <c r="L832" i="2" s="1"/>
  <c r="I1087" i="2"/>
  <c r="K1086" i="2"/>
  <c r="L1086" i="2" s="1"/>
  <c r="K767" i="2"/>
  <c r="L767" i="2" s="1"/>
  <c r="I768" i="2"/>
  <c r="K128" i="2"/>
  <c r="L128" i="2" s="1"/>
  <c r="I129" i="2"/>
  <c r="I703" i="2"/>
  <c r="K702" i="2"/>
  <c r="L702" i="2" s="1"/>
  <c r="I575" i="2"/>
  <c r="K574" i="2"/>
  <c r="L574" i="2" s="1"/>
  <c r="K447" i="2" l="1"/>
  <c r="L447" i="2" s="1"/>
  <c r="I448" i="2"/>
  <c r="K895" i="2"/>
  <c r="L895" i="2" s="1"/>
  <c r="I896" i="2"/>
  <c r="I416" i="2"/>
  <c r="K415" i="2"/>
  <c r="L415" i="2" s="1"/>
  <c r="I1056" i="2"/>
  <c r="K1055" i="2"/>
  <c r="L1055" i="2" s="1"/>
  <c r="I1088" i="2"/>
  <c r="K1087" i="2"/>
  <c r="L1087" i="2" s="1"/>
  <c r="I289" i="2"/>
  <c r="K288" i="2"/>
  <c r="L288" i="2" s="1"/>
  <c r="K865" i="2"/>
  <c r="L865" i="2" s="1"/>
  <c r="I866" i="2"/>
  <c r="K866" i="2" s="1"/>
  <c r="L866" i="2" s="1"/>
  <c r="I256" i="2"/>
  <c r="K255" i="2"/>
  <c r="L255" i="2" s="1"/>
  <c r="K512" i="2"/>
  <c r="L512" i="2" s="1"/>
  <c r="I513" i="2"/>
  <c r="K833" i="2"/>
  <c r="L833" i="2" s="1"/>
  <c r="I834" i="2"/>
  <c r="K834" i="2" s="1"/>
  <c r="L834" i="2" s="1"/>
  <c r="I1024" i="2"/>
  <c r="K1023" i="2"/>
  <c r="L1023" i="2" s="1"/>
  <c r="K608" i="2"/>
  <c r="L608" i="2" s="1"/>
  <c r="I609" i="2"/>
  <c r="K96" i="2"/>
  <c r="L96" i="2" s="1"/>
  <c r="I97" i="2"/>
  <c r="K672" i="2"/>
  <c r="L672" i="2" s="1"/>
  <c r="I673" i="2"/>
  <c r="I161" i="2"/>
  <c r="K160" i="2"/>
  <c r="L160" i="2" s="1"/>
  <c r="I769" i="2"/>
  <c r="K768" i="2"/>
  <c r="L768" i="2" s="1"/>
  <c r="I482" i="2"/>
  <c r="K639" i="2"/>
  <c r="L639" i="2" s="1"/>
  <c r="I640" i="2"/>
  <c r="K703" i="2"/>
  <c r="L703" i="2" s="1"/>
  <c r="I704" i="2"/>
  <c r="I994" i="2"/>
  <c r="K994" i="2" s="1"/>
  <c r="L994" i="2" s="1"/>
  <c r="K993" i="2"/>
  <c r="L993" i="2" s="1"/>
  <c r="K352" i="2"/>
  <c r="L352" i="2" s="1"/>
  <c r="I353" i="2"/>
  <c r="K129" i="2"/>
  <c r="L129" i="2" s="1"/>
  <c r="I130" i="2"/>
  <c r="K130" i="2" s="1"/>
  <c r="L130" i="2" s="1"/>
  <c r="K32" i="2"/>
  <c r="L32" i="2" s="1"/>
  <c r="I33" i="2"/>
  <c r="I738" i="2"/>
  <c r="K738" i="2" s="1"/>
  <c r="L738" i="2" s="1"/>
  <c r="K737" i="2"/>
  <c r="L737" i="2" s="1"/>
  <c r="K575" i="2"/>
  <c r="L575" i="2" s="1"/>
  <c r="I576" i="2"/>
  <c r="K384" i="2"/>
  <c r="L384" i="2" s="1"/>
  <c r="I385" i="2"/>
  <c r="K959" i="2"/>
  <c r="L959" i="2" s="1"/>
  <c r="I960" i="2"/>
  <c r="J480" i="2"/>
  <c r="K479" i="2"/>
  <c r="L479" i="2" s="1"/>
  <c r="I322" i="2"/>
  <c r="K322" i="2" s="1"/>
  <c r="L322" i="2" s="1"/>
  <c r="K321" i="2"/>
  <c r="L321" i="2" s="1"/>
  <c r="I897" i="2" l="1"/>
  <c r="K896" i="2"/>
  <c r="L896" i="2" s="1"/>
  <c r="I417" i="2"/>
  <c r="K416" i="2"/>
  <c r="L416" i="2" s="1"/>
  <c r="K448" i="2"/>
  <c r="L448" i="2" s="1"/>
  <c r="I449" i="2"/>
  <c r="K1024" i="2"/>
  <c r="L1024" i="2" s="1"/>
  <c r="I1025" i="2"/>
  <c r="I674" i="2"/>
  <c r="K674" i="2" s="1"/>
  <c r="L674" i="2" s="1"/>
  <c r="K673" i="2"/>
  <c r="L673" i="2" s="1"/>
  <c r="K960" i="2"/>
  <c r="L960" i="2" s="1"/>
  <c r="I961" i="2"/>
  <c r="K513" i="2"/>
  <c r="L513" i="2" s="1"/>
  <c r="I514" i="2"/>
  <c r="K514" i="2" s="1"/>
  <c r="L514" i="2" s="1"/>
  <c r="J481" i="2"/>
  <c r="K480" i="2"/>
  <c r="L480" i="2" s="1"/>
  <c r="I641" i="2"/>
  <c r="K640" i="2"/>
  <c r="L640" i="2" s="1"/>
  <c r="K161" i="2"/>
  <c r="L161" i="2" s="1"/>
  <c r="I162" i="2"/>
  <c r="K162" i="2" s="1"/>
  <c r="L162" i="2" s="1"/>
  <c r="K1088" i="2"/>
  <c r="L1088" i="2" s="1"/>
  <c r="I1089" i="2"/>
  <c r="K385" i="2"/>
  <c r="L385" i="2" s="1"/>
  <c r="I386" i="2"/>
  <c r="K386" i="2" s="1"/>
  <c r="L386" i="2" s="1"/>
  <c r="K33" i="2"/>
  <c r="L33" i="2" s="1"/>
  <c r="I34" i="2"/>
  <c r="K34" i="2" s="1"/>
  <c r="L34" i="2" s="1"/>
  <c r="K704" i="2"/>
  <c r="L704" i="2" s="1"/>
  <c r="I705" i="2"/>
  <c r="K609" i="2"/>
  <c r="L609" i="2" s="1"/>
  <c r="I610" i="2"/>
  <c r="K610" i="2" s="1"/>
  <c r="L610" i="2" s="1"/>
  <c r="K576" i="2"/>
  <c r="L576" i="2" s="1"/>
  <c r="I577" i="2"/>
  <c r="I354" i="2"/>
  <c r="K354" i="2" s="1"/>
  <c r="L354" i="2" s="1"/>
  <c r="K353" i="2"/>
  <c r="L353" i="2" s="1"/>
  <c r="K289" i="2"/>
  <c r="L289" i="2" s="1"/>
  <c r="I290" i="2"/>
  <c r="K290" i="2" s="1"/>
  <c r="L290" i="2" s="1"/>
  <c r="I98" i="2"/>
  <c r="K98" i="2" s="1"/>
  <c r="L98" i="2" s="1"/>
  <c r="K97" i="2"/>
  <c r="L97" i="2" s="1"/>
  <c r="I770" i="2"/>
  <c r="K770" i="2" s="1"/>
  <c r="L770" i="2" s="1"/>
  <c r="K769" i="2"/>
  <c r="L769" i="2" s="1"/>
  <c r="I257" i="2"/>
  <c r="K256" i="2"/>
  <c r="L256" i="2" s="1"/>
  <c r="I1057" i="2"/>
  <c r="K1056" i="2"/>
  <c r="L1056" i="2" s="1"/>
  <c r="I450" i="2" l="1"/>
  <c r="K450" i="2" s="1"/>
  <c r="L450" i="2" s="1"/>
  <c r="K449" i="2"/>
  <c r="L449" i="2" s="1"/>
  <c r="I418" i="2"/>
  <c r="K418" i="2" s="1"/>
  <c r="L418" i="2" s="1"/>
  <c r="K417" i="2"/>
  <c r="L417" i="2" s="1"/>
  <c r="K897" i="2"/>
  <c r="L897" i="2" s="1"/>
  <c r="I898" i="2"/>
  <c r="K898" i="2" s="1"/>
  <c r="L898" i="2" s="1"/>
  <c r="K705" i="2"/>
  <c r="L705" i="2" s="1"/>
  <c r="I706" i="2"/>
  <c r="K706" i="2" s="1"/>
  <c r="L706" i="2" s="1"/>
  <c r="K961" i="2"/>
  <c r="L961" i="2" s="1"/>
  <c r="I962" i="2"/>
  <c r="K962" i="2" s="1"/>
  <c r="L962" i="2" s="1"/>
  <c r="K641" i="2"/>
  <c r="L641" i="2" s="1"/>
  <c r="I642" i="2"/>
  <c r="K642" i="2" s="1"/>
  <c r="L642" i="2" s="1"/>
  <c r="K577" i="2"/>
  <c r="L577" i="2" s="1"/>
  <c r="I578" i="2"/>
  <c r="K578" i="2" s="1"/>
  <c r="L578" i="2" s="1"/>
  <c r="K257" i="2"/>
  <c r="L257" i="2" s="1"/>
  <c r="I258" i="2"/>
  <c r="K258" i="2" s="1"/>
  <c r="L258" i="2" s="1"/>
  <c r="J482" i="2"/>
  <c r="K482" i="2" s="1"/>
  <c r="L482" i="2" s="1"/>
  <c r="K481" i="2"/>
  <c r="L481" i="2" s="1"/>
  <c r="I1026" i="2"/>
  <c r="K1026" i="2" s="1"/>
  <c r="L1026" i="2" s="1"/>
  <c r="K1025" i="2"/>
  <c r="L1025" i="2" s="1"/>
  <c r="K1057" i="2"/>
  <c r="L1057" i="2" s="1"/>
  <c r="I1058" i="2"/>
  <c r="K1058" i="2" s="1"/>
  <c r="L1058" i="2" s="1"/>
  <c r="K1089" i="2"/>
  <c r="L1089" i="2" s="1"/>
  <c r="I1090" i="2"/>
  <c r="K1090" i="2" s="1"/>
  <c r="L1090"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254761-1962-4B08-B0C0-B476C23E02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C0FB1F9-6B2F-4497-BFB4-1684AF70F4CE}" name="WorksheetConnection_Excel dashboard.xlsx!Table1" type="102" refreshedVersion="8" minRefreshableVersion="5">
    <extLst>
      <ext xmlns:x15="http://schemas.microsoft.com/office/spreadsheetml/2010/11/main" uri="{DE250136-89BD-433C-8126-D09CA5730AF9}">
        <x15:connection id="Table1" autoDelete="1">
          <x15:rangePr sourceName="_xlcn.WorksheetConnection_Exceldashboard.xlsxTable1"/>
        </x15:connection>
      </ext>
    </extLst>
  </connection>
</connections>
</file>

<file path=xl/sharedStrings.xml><?xml version="1.0" encoding="utf-8"?>
<sst xmlns="http://schemas.openxmlformats.org/spreadsheetml/2006/main" count="1359" uniqueCount="55">
  <si>
    <t>Saskatoon</t>
  </si>
  <si>
    <t>Rockland</t>
  </si>
  <si>
    <t>Acton</t>
  </si>
  <si>
    <t>Last month</t>
  </si>
  <si>
    <t>Current month</t>
  </si>
  <si>
    <t>Renfrew</t>
  </si>
  <si>
    <t>Beamsville</t>
  </si>
  <si>
    <t>Smiths. F.</t>
  </si>
  <si>
    <t>Krikland lakes</t>
  </si>
  <si>
    <t>Cochrane</t>
  </si>
  <si>
    <t>Kenora</t>
  </si>
  <si>
    <t>Scarborough</t>
  </si>
  <si>
    <t>New. Liskeard</t>
  </si>
  <si>
    <t>Fort Francis</t>
  </si>
  <si>
    <t>Tottenham</t>
  </si>
  <si>
    <t>Hearst</t>
  </si>
  <si>
    <t>Peterborough</t>
  </si>
  <si>
    <t>Wawa</t>
  </si>
  <si>
    <t>Hamilton</t>
  </si>
  <si>
    <t>Etobicoke</t>
  </si>
  <si>
    <t>Sioux Lookout</t>
  </si>
  <si>
    <t>BrantFord</t>
  </si>
  <si>
    <t>Revelstoke</t>
  </si>
  <si>
    <t>London</t>
  </si>
  <si>
    <t>Lloydminister cannabis</t>
  </si>
  <si>
    <t>Greenery cann</t>
  </si>
  <si>
    <t>Dryden</t>
  </si>
  <si>
    <t>Bouctouche</t>
  </si>
  <si>
    <t>Blackville</t>
  </si>
  <si>
    <t>Richmond</t>
  </si>
  <si>
    <t>Fairmount</t>
  </si>
  <si>
    <t>Creighton</t>
  </si>
  <si>
    <t>Lloydminister Liquor</t>
  </si>
  <si>
    <t>Windsor cost cann</t>
  </si>
  <si>
    <t>Watrous</t>
  </si>
  <si>
    <t>All together</t>
  </si>
  <si>
    <t>Location</t>
  </si>
  <si>
    <t>Grand Total</t>
  </si>
  <si>
    <t>Last month sales</t>
  </si>
  <si>
    <t>Current month sales</t>
  </si>
  <si>
    <t>Variance</t>
  </si>
  <si>
    <t>Percentage</t>
  </si>
  <si>
    <t>Cumm last month</t>
  </si>
  <si>
    <t>Cumm current month</t>
  </si>
  <si>
    <t>Cumm variance</t>
  </si>
  <si>
    <t>Cumm Percentage</t>
  </si>
  <si>
    <t>Sum of Last month sales</t>
  </si>
  <si>
    <t>Sum of Current month sales</t>
  </si>
  <si>
    <t>Sales by location</t>
  </si>
  <si>
    <t>Column Labels</t>
  </si>
  <si>
    <t>Sum of Cumm last month</t>
  </si>
  <si>
    <t>Sum of Cumm current month</t>
  </si>
  <si>
    <t>Sum of Variance</t>
  </si>
  <si>
    <t>Average of Last month sales</t>
  </si>
  <si>
    <t>Average of Current month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</si>
</sst>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_(* \(#,##0\);_(* &quot;-&quot;_);_(@_)"/>
    <numFmt numFmtId="165" formatCode="_(* #,##0_);_(* \(#,##0\);_(* &quot;-&quot;??_);_(@_)"/>
    <numFmt numFmtId="166" formatCode="0.00;[Red]0.00"/>
  </numFmts>
  <fonts count="7" x14ac:knownFonts="1">
    <font>
      <sz val="11"/>
      <color theme="1"/>
      <name val="Calibri"/>
      <scheme val="minor"/>
    </font>
    <font>
      <sz val="11"/>
      <color theme="1"/>
      <name val="Calibri"/>
      <family val="2"/>
      <scheme val="minor"/>
    </font>
    <font>
      <sz val="11"/>
      <color theme="1"/>
      <name val="Calibri"/>
    </font>
    <font>
      <sz val="11"/>
      <color theme="0"/>
      <name val="Calibri"/>
    </font>
    <font>
      <sz val="11"/>
      <color rgb="FFFF0000"/>
      <name val="Calibri"/>
    </font>
    <font>
      <sz val="11"/>
      <color theme="1"/>
      <name val="Calibri"/>
      <family val="2"/>
    </font>
    <font>
      <sz val="11"/>
      <color theme="0"/>
      <name val="Calibri"/>
      <family val="2"/>
    </font>
  </fonts>
  <fills count="7">
    <fill>
      <patternFill patternType="none"/>
    </fill>
    <fill>
      <patternFill patternType="gray125"/>
    </fill>
    <fill>
      <patternFill patternType="solid">
        <fgColor theme="0"/>
        <bgColor theme="0"/>
      </patternFill>
    </fill>
    <fill>
      <patternFill patternType="solid">
        <fgColor rgb="FFFDE9D9"/>
        <bgColor rgb="FFFDE9D9"/>
      </patternFill>
    </fill>
    <fill>
      <patternFill patternType="solid">
        <fgColor rgb="FF7F7F7F"/>
        <bgColor rgb="FF7F7F7F"/>
      </patternFill>
    </fill>
    <fill>
      <patternFill patternType="solid">
        <fgColor rgb="FFC6D9F0"/>
        <bgColor rgb="FFC6D9F0"/>
      </patternFill>
    </fill>
    <fill>
      <patternFill patternType="solid">
        <fgColor theme="7" tint="0.79998168889431442"/>
        <bgColor indexed="64"/>
      </patternFill>
    </fill>
  </fills>
  <borders count="2">
    <border>
      <left/>
      <right/>
      <top/>
      <bottom/>
      <diagonal/>
    </border>
    <border>
      <left/>
      <right/>
      <top/>
      <bottom/>
      <diagonal/>
    </border>
  </borders>
  <cellStyleXfs count="1">
    <xf numFmtId="0" fontId="0" fillId="0" borderId="0"/>
  </cellStyleXfs>
  <cellXfs count="37">
    <xf numFmtId="0" fontId="0" fillId="0" borderId="0" xfId="0"/>
    <xf numFmtId="10" fontId="2" fillId="0" borderId="0" xfId="0" applyNumberFormat="1" applyFont="1"/>
    <xf numFmtId="14" fontId="2" fillId="3" borderId="1" xfId="0" applyNumberFormat="1" applyFont="1" applyFill="1" applyBorder="1"/>
    <xf numFmtId="0" fontId="3" fillId="4" borderId="1" xfId="0" applyFont="1" applyFill="1" applyBorder="1"/>
    <xf numFmtId="164" fontId="2" fillId="2" borderId="1" xfId="0" applyNumberFormat="1" applyFont="1" applyFill="1" applyBorder="1"/>
    <xf numFmtId="9" fontId="2" fillId="2" borderId="1" xfId="0" applyNumberFormat="1" applyFont="1" applyFill="1" applyBorder="1"/>
    <xf numFmtId="14" fontId="2" fillId="0" borderId="0" xfId="0" applyNumberFormat="1" applyFont="1"/>
    <xf numFmtId="9" fontId="2" fillId="0" borderId="0" xfId="0" applyNumberFormat="1" applyFont="1"/>
    <xf numFmtId="164" fontId="2" fillId="0" borderId="0" xfId="0" applyNumberFormat="1" applyFont="1"/>
    <xf numFmtId="10" fontId="2" fillId="2" borderId="1" xfId="0" applyNumberFormat="1" applyFont="1" applyFill="1" applyBorder="1"/>
    <xf numFmtId="165" fontId="2" fillId="2" borderId="1" xfId="0" applyNumberFormat="1" applyFont="1" applyFill="1" applyBorder="1"/>
    <xf numFmtId="14" fontId="2" fillId="2" borderId="1" xfId="0" applyNumberFormat="1" applyFont="1" applyFill="1" applyBorder="1"/>
    <xf numFmtId="9" fontId="2" fillId="3" borderId="1" xfId="0" applyNumberFormat="1" applyFont="1" applyFill="1" applyBorder="1"/>
    <xf numFmtId="14" fontId="2" fillId="5" borderId="1" xfId="0" applyNumberFormat="1" applyFont="1" applyFill="1" applyBorder="1"/>
    <xf numFmtId="14" fontId="0" fillId="0" borderId="0" xfId="0" applyNumberFormat="1"/>
    <xf numFmtId="0" fontId="1" fillId="0" borderId="0" xfId="0" applyFont="1"/>
    <xf numFmtId="0" fontId="6" fillId="4" borderId="1" xfId="0" applyFont="1" applyFill="1" applyBorder="1"/>
    <xf numFmtId="10" fontId="6" fillId="4" borderId="1" xfId="0" applyNumberFormat="1" applyFont="1" applyFill="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5" fontId="0" fillId="0" borderId="0" xfId="0" applyNumberFormat="1"/>
    <xf numFmtId="14" fontId="5" fillId="0" borderId="0" xfId="0" applyNumberFormat="1" applyFont="1"/>
    <xf numFmtId="2" fontId="0" fillId="0" borderId="0" xfId="0" applyNumberFormat="1"/>
    <xf numFmtId="2" fontId="6" fillId="4" borderId="1" xfId="0" applyNumberFormat="1" applyFont="1" applyFill="1" applyBorder="1"/>
    <xf numFmtId="2" fontId="2" fillId="2" borderId="1" xfId="0" applyNumberFormat="1" applyFont="1" applyFill="1" applyBorder="1"/>
    <xf numFmtId="2" fontId="2" fillId="0" borderId="0" xfId="0" applyNumberFormat="1" applyFont="1"/>
    <xf numFmtId="2" fontId="2" fillId="3" borderId="1" xfId="0" applyNumberFormat="1" applyFont="1" applyFill="1" applyBorder="1"/>
    <xf numFmtId="2" fontId="4" fillId="2" borderId="1" xfId="0" applyNumberFormat="1" applyFont="1" applyFill="1" applyBorder="1"/>
    <xf numFmtId="166" fontId="0" fillId="0" borderId="0" xfId="0" applyNumberFormat="1"/>
    <xf numFmtId="0" fontId="0" fillId="6" borderId="0" xfId="0" applyFill="1"/>
    <xf numFmtId="2" fontId="2" fillId="2" borderId="1" xfId="0" applyNumberFormat="1" applyFont="1" applyFill="1" applyBorder="1" applyAlignment="1">
      <alignment horizontal="right"/>
    </xf>
    <xf numFmtId="2" fontId="2" fillId="0" borderId="0" xfId="0" applyNumberFormat="1" applyFont="1" applyAlignment="1">
      <alignment horizontal="right"/>
    </xf>
    <xf numFmtId="2" fontId="2" fillId="5" borderId="1" xfId="0" applyNumberFormat="1" applyFont="1" applyFill="1" applyBorder="1" applyAlignment="1">
      <alignment horizontal="right"/>
    </xf>
    <xf numFmtId="2" fontId="2" fillId="3" borderId="1" xfId="0" applyNumberFormat="1" applyFont="1" applyFill="1" applyBorder="1" applyAlignment="1">
      <alignment horizontal="right"/>
    </xf>
    <xf numFmtId="2" fontId="2" fillId="2" borderId="1" xfId="0" applyNumberFormat="1" applyFont="1" applyFill="1" applyBorder="1" applyAlignment="1">
      <alignment horizontal="right" wrapText="1"/>
    </xf>
    <xf numFmtId="2" fontId="0" fillId="0" borderId="0" xfId="0" applyNumberFormat="1" applyAlignment="1">
      <alignment horizontal="right"/>
    </xf>
  </cellXfs>
  <cellStyles count="1">
    <cellStyle name="Normal" xfId="0" builtinId="0"/>
  </cellStyles>
  <dxfs count="3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b val="0"/>
        <i val="0"/>
        <strike val="0"/>
        <condense val="0"/>
        <extend val="0"/>
        <outline val="0"/>
        <shadow val="0"/>
        <u val="none"/>
        <vertAlign val="baseline"/>
        <sz val="11"/>
        <color theme="1"/>
        <name val="Calibri"/>
        <scheme val="none"/>
      </font>
      <numFmt numFmtId="14" formatCode="0.00%"/>
    </dxf>
    <dxf>
      <font>
        <b val="0"/>
        <i val="0"/>
        <strike val="0"/>
        <condense val="0"/>
        <extend val="0"/>
        <outline val="0"/>
        <shadow val="0"/>
        <u val="none"/>
        <vertAlign val="baseline"/>
        <sz val="11"/>
        <color theme="1"/>
        <name val="Calibri"/>
        <scheme val="none"/>
      </font>
      <numFmt numFmtId="165" formatCode="_(* #,##0_);_(* \(#,##0\);_(* &quot;-&quot;??_);_(@_)"/>
      <fill>
        <patternFill patternType="solid">
          <fgColor theme="0"/>
          <bgColor theme="0"/>
        </patternFill>
      </fill>
    </dxf>
    <dxf>
      <font>
        <b val="0"/>
        <i val="0"/>
        <strike val="0"/>
        <condense val="0"/>
        <extend val="0"/>
        <outline val="0"/>
        <shadow val="0"/>
        <u val="none"/>
        <vertAlign val="baseline"/>
        <sz val="11"/>
        <color theme="1"/>
        <name val="Calibri"/>
        <scheme val="none"/>
      </font>
      <numFmt numFmtId="164" formatCode="_(* #,##0_);_(* \(#,##0\);_(* &quot;-&quot;_);_(@_)"/>
    </dxf>
    <dxf>
      <font>
        <b val="0"/>
        <i val="0"/>
        <strike val="0"/>
        <condense val="0"/>
        <extend val="0"/>
        <outline val="0"/>
        <shadow val="0"/>
        <u val="none"/>
        <vertAlign val="baseline"/>
        <sz val="11"/>
        <color theme="1"/>
        <name val="Calibri"/>
        <scheme val="none"/>
      </font>
      <numFmt numFmtId="164" formatCode="_(* #,##0_);_(* \(#,##0\);_(* &quot;-&quot;_);_(@_)"/>
    </dxf>
    <dxf>
      <font>
        <b val="0"/>
        <i val="0"/>
        <strike val="0"/>
        <condense val="0"/>
        <extend val="0"/>
        <outline val="0"/>
        <shadow val="0"/>
        <u val="none"/>
        <vertAlign val="baseline"/>
        <sz val="11"/>
        <color theme="1"/>
        <name val="Calibri"/>
        <scheme val="none"/>
      </font>
      <numFmt numFmtId="13" formatCode="0%"/>
    </dxf>
    <dxf>
      <font>
        <b val="0"/>
        <i val="0"/>
        <strike val="0"/>
        <condense val="0"/>
        <extend val="0"/>
        <outline val="0"/>
        <shadow val="0"/>
        <u val="none"/>
        <vertAlign val="baseline"/>
        <sz val="11"/>
        <color theme="1"/>
        <name val="Calibri"/>
        <scheme val="none"/>
      </font>
      <numFmt numFmtId="2" formatCode="0.00"/>
      <fill>
        <patternFill patternType="solid">
          <fgColor rgb="FFFDE9D9"/>
          <bgColor rgb="FFFDE9D9"/>
        </patternFill>
      </fill>
    </dxf>
    <dxf>
      <font>
        <b val="0"/>
        <i val="0"/>
        <strike val="0"/>
        <condense val="0"/>
        <extend val="0"/>
        <outline val="0"/>
        <shadow val="0"/>
        <u val="none"/>
        <vertAlign val="baseline"/>
        <sz val="11"/>
        <color theme="1"/>
        <name val="Calibri"/>
        <scheme val="none"/>
      </font>
      <numFmt numFmtId="2" formatCode="0.00"/>
      <fill>
        <patternFill patternType="solid">
          <fgColor theme="0"/>
          <bgColor theme="0"/>
        </patternFill>
      </fill>
      <alignment horizontal="right" vertical="bottom" textRotation="0"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solid">
          <fgColor theme="0"/>
          <bgColor theme="0"/>
        </patternFill>
      </fill>
      <alignment horizontal="right" vertical="bottom" textRotation="0" indent="0" justifyLastLine="0" shrinkToFit="0" readingOrder="0"/>
    </dxf>
    <dxf>
      <font>
        <b val="0"/>
        <i val="0"/>
        <strike val="0"/>
        <condense val="0"/>
        <extend val="0"/>
        <outline val="0"/>
        <shadow val="0"/>
        <u val="none"/>
        <vertAlign val="baseline"/>
        <sz val="11"/>
        <color theme="1"/>
        <name val="Calibri"/>
        <scheme val="none"/>
      </font>
      <numFmt numFmtId="19" formatCode="dd/mm/yyyy"/>
      <fill>
        <patternFill patternType="solid">
          <fgColor theme="0"/>
          <bgColor theme="0"/>
        </patternFill>
      </fill>
    </dxf>
    <dxf>
      <numFmt numFmtId="19" formatCode="d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0"/>
        <name val="Calibri"/>
        <scheme val="none"/>
      </font>
      <fill>
        <patternFill patternType="solid">
          <fgColor rgb="FF7F7F7F"/>
          <bgColor rgb="FF7F7F7F"/>
        </patternFill>
      </fill>
    </dxf>
  </dxfs>
  <tableStyles count="1" defaultTableStyle="TableStyleMedium2" defaultPivotStyle="PivotStyleLight16">
    <tableStyle name="Slicer Style 1" pivot="0" table="0" count="1" xr9:uid="{57620EF8-F0ED-4078-A4C9-3707AB5BEF1F}"/>
  </tableStyles>
  <extLst>
    <ext xmlns:x14="http://schemas.microsoft.com/office/spreadsheetml/2009/9/main" uri="{46F421CA-312F-682f-3DD2-61675219B42D}">
      <x14:dxfs count="1">
        <dxf>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customschemas.google.com/relationships/workbookmetadata" Target="metadata"/><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[Dashboard.xlsx]Pivot!PivotTable4</c:name>
    <c:fmtId val="12"/>
  </c:pivotSource>
  <c:chart>
    <c:title>
      <c:tx>
        <c:rich>
          <a:bodyPr rot="0" spcFirstLastPara="1" vertOverflow="ellipsis" vert="horz" wrap="square" anchor="ctr" anchorCtr="1"/>
          <a:lstStyle/>
          <a:p>
            <a:pPr>
              <a:defRPr>
                <a:solidFill>
                  <a:schemeClr val="lt1"/>
                </a:solidFill>
                <a:latin typeface="+mn-lt"/>
                <a:ea typeface="+mn-ea"/>
                <a:cs typeface="+mn-cs"/>
              </a:defRPr>
            </a:pPr>
            <a:r>
              <a:rPr lang="en-IN">
                <a:solidFill>
                  <a:schemeClr val="lt1"/>
                </a:solidFill>
                <a:latin typeface="+mn-lt"/>
                <a:ea typeface="+mn-ea"/>
                <a:cs typeface="+mn-cs"/>
              </a:rPr>
              <a:t>Total Sales of</a:t>
            </a:r>
            <a:r>
              <a:rPr lang="en-IN" baseline="0">
                <a:solidFill>
                  <a:schemeClr val="lt1"/>
                </a:solidFill>
                <a:latin typeface="+mn-lt"/>
                <a:ea typeface="+mn-ea"/>
                <a:cs typeface="+mn-cs"/>
              </a:rPr>
              <a:t> February</a:t>
            </a:r>
            <a:r>
              <a:rPr lang="en-IN">
                <a:solidFill>
                  <a:schemeClr val="lt1"/>
                </a:solidFill>
                <a:latin typeface="+mn-lt"/>
                <a:ea typeface="+mn-ea"/>
                <a:cs typeface="+mn-cs"/>
              </a:rPr>
              <a:t> by Location</a:t>
            </a:r>
            <a:endParaRPr lang="en-IN"/>
          </a:p>
        </c:rich>
      </c:tx>
      <c:layout>
        <c:manualLayout>
          <c:xMode val="edge"/>
          <c:yMode val="edge"/>
          <c:x val="0.19214365219217788"/>
          <c:y val="6.3316561570882474E-2"/>
        </c:manualLayout>
      </c:layout>
      <c:overlay val="0"/>
      <c:spPr>
        <a:solidFill>
          <a:schemeClr val="accent4"/>
        </a:solidFill>
        <a:ln w="12700" cap="flat" cmpd="sng" algn="ctr">
          <a:solidFill>
            <a:schemeClr val="accent4">
              <a:shade val="15000"/>
            </a:schemeClr>
          </a:solidFill>
          <a:prstDash val="solid"/>
          <a:miter lim="800000"/>
        </a:ln>
        <a:effectLst/>
      </c:spPr>
    </c:title>
    <c:autoTitleDeleted val="0"/>
    <c:pivotFmts>
      <c:pivotFmt>
        <c:idx val="0"/>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676309329663586"/>
          <c:y val="0.21919854966478514"/>
          <c:w val="0.75676191599384668"/>
          <c:h val="0.35829908190936716"/>
        </c:manualLayout>
      </c:layout>
      <c:barChart>
        <c:barDir val="col"/>
        <c:grouping val="clustered"/>
        <c:varyColors val="0"/>
        <c:ser>
          <c:idx val="0"/>
          <c:order val="0"/>
          <c:tx>
            <c:strRef>
              <c:f>Pivot!$B$3</c:f>
              <c:strCache>
                <c:ptCount val="1"/>
                <c:pt idx="0">
                  <c:v>Total</c:v>
                </c:pt>
              </c:strCache>
            </c:strRef>
          </c:tx>
          <c:spPr>
            <a:solidFill>
              <a:schemeClr val="accent4"/>
            </a:solidFill>
            <a:ln>
              <a:noFill/>
            </a:ln>
            <a:effectLst/>
          </c:spPr>
          <c:invertIfNegative val="0"/>
          <c:cat>
            <c:strRef>
              <c:f>Pivot!$A$4:$A$37</c:f>
              <c:strCache>
                <c:ptCount val="33"/>
                <c:pt idx="0">
                  <c:v>Acton</c:v>
                </c:pt>
                <c:pt idx="1">
                  <c:v>Beamsville</c:v>
                </c:pt>
                <c:pt idx="2">
                  <c:v>Blackville</c:v>
                </c:pt>
                <c:pt idx="3">
                  <c:v>Bouctouche</c:v>
                </c:pt>
                <c:pt idx="4">
                  <c:v>BrantFord</c:v>
                </c:pt>
                <c:pt idx="5">
                  <c:v>Cochrane</c:v>
                </c:pt>
                <c:pt idx="6">
                  <c:v>Creighton</c:v>
                </c:pt>
                <c:pt idx="7">
                  <c:v>Dryden</c:v>
                </c:pt>
                <c:pt idx="8">
                  <c:v>Etobicoke</c:v>
                </c:pt>
                <c:pt idx="9">
                  <c:v>Fairmount</c:v>
                </c:pt>
                <c:pt idx="10">
                  <c:v>Fort Francis</c:v>
                </c:pt>
                <c:pt idx="11">
                  <c:v>Greenery cann</c:v>
                </c:pt>
                <c:pt idx="12">
                  <c:v>Hamilton</c:v>
                </c:pt>
                <c:pt idx="13">
                  <c:v>Hearst</c:v>
                </c:pt>
                <c:pt idx="14">
                  <c:v>Kenora</c:v>
                </c:pt>
                <c:pt idx="15">
                  <c:v>Krikland lakes</c:v>
                </c:pt>
                <c:pt idx="16">
                  <c:v>Lloydminister cannabis</c:v>
                </c:pt>
                <c:pt idx="17">
                  <c:v>Lloydminister Liquor</c:v>
                </c:pt>
                <c:pt idx="18">
                  <c:v>London</c:v>
                </c:pt>
                <c:pt idx="19">
                  <c:v>New. Liskeard</c:v>
                </c:pt>
                <c:pt idx="20">
                  <c:v>Peterborough</c:v>
                </c:pt>
                <c:pt idx="21">
                  <c:v>Renfrew</c:v>
                </c:pt>
                <c:pt idx="22">
                  <c:v>Revelstoke</c:v>
                </c:pt>
                <c:pt idx="23">
                  <c:v>Richmond</c:v>
                </c:pt>
                <c:pt idx="24">
                  <c:v>Rockland</c:v>
                </c:pt>
                <c:pt idx="25">
                  <c:v>Saskatoon</c:v>
                </c:pt>
                <c:pt idx="26">
                  <c:v>Scarborough</c:v>
                </c:pt>
                <c:pt idx="27">
                  <c:v>Sioux Lookout</c:v>
                </c:pt>
                <c:pt idx="28">
                  <c:v>Smiths. F.</c:v>
                </c:pt>
                <c:pt idx="29">
                  <c:v>Tottenham</c:v>
                </c:pt>
                <c:pt idx="30">
                  <c:v>Watrous</c:v>
                </c:pt>
                <c:pt idx="31">
                  <c:v>Wawa</c:v>
                </c:pt>
                <c:pt idx="32">
                  <c:v>Windsor cost cann</c:v>
                </c:pt>
              </c:strCache>
            </c:strRef>
          </c:cat>
          <c:val>
            <c:numRef>
              <c:f>Pivot!$B$4:$B$37</c:f>
              <c:numCache>
                <c:formatCode>General</c:formatCode>
                <c:ptCount val="33"/>
                <c:pt idx="0">
                  <c:v>82616.899999999994</c:v>
                </c:pt>
                <c:pt idx="1">
                  <c:v>228748.78000000003</c:v>
                </c:pt>
                <c:pt idx="2">
                  <c:v>7348.4300000000012</c:v>
                </c:pt>
                <c:pt idx="3">
                  <c:v>11747.95</c:v>
                </c:pt>
                <c:pt idx="4">
                  <c:v>216019.15000000002</c:v>
                </c:pt>
                <c:pt idx="5">
                  <c:v>59037.930000000008</c:v>
                </c:pt>
                <c:pt idx="6">
                  <c:v>220369.73</c:v>
                </c:pt>
                <c:pt idx="7">
                  <c:v>82759.47</c:v>
                </c:pt>
                <c:pt idx="8">
                  <c:v>124394.95999999999</c:v>
                </c:pt>
                <c:pt idx="9">
                  <c:v>27660.87</c:v>
                </c:pt>
                <c:pt idx="10">
                  <c:v>117572.32000000002</c:v>
                </c:pt>
                <c:pt idx="11">
                  <c:v>21210.25</c:v>
                </c:pt>
                <c:pt idx="12">
                  <c:v>165034.10999999999</c:v>
                </c:pt>
                <c:pt idx="13">
                  <c:v>50023.58</c:v>
                </c:pt>
                <c:pt idx="14">
                  <c:v>258375.59999999998</c:v>
                </c:pt>
                <c:pt idx="15">
                  <c:v>78914.97</c:v>
                </c:pt>
                <c:pt idx="16">
                  <c:v>114039.98</c:v>
                </c:pt>
                <c:pt idx="17">
                  <c:v>19372.189999999999</c:v>
                </c:pt>
                <c:pt idx="18">
                  <c:v>12056.65</c:v>
                </c:pt>
                <c:pt idx="19">
                  <c:v>87628.31</c:v>
                </c:pt>
                <c:pt idx="20">
                  <c:v>120527.23</c:v>
                </c:pt>
                <c:pt idx="21">
                  <c:v>115030.76</c:v>
                </c:pt>
                <c:pt idx="22">
                  <c:v>24527.82</c:v>
                </c:pt>
                <c:pt idx="23">
                  <c:v>32136.7</c:v>
                </c:pt>
                <c:pt idx="24">
                  <c:v>159279.53</c:v>
                </c:pt>
                <c:pt idx="25">
                  <c:v>75342.009999999995</c:v>
                </c:pt>
                <c:pt idx="26">
                  <c:v>188161</c:v>
                </c:pt>
                <c:pt idx="27">
                  <c:v>65365.810000000005</c:v>
                </c:pt>
                <c:pt idx="28">
                  <c:v>236205.09</c:v>
                </c:pt>
                <c:pt idx="29">
                  <c:v>104640.23000000001</c:v>
                </c:pt>
                <c:pt idx="30">
                  <c:v>66077.53</c:v>
                </c:pt>
                <c:pt idx="31">
                  <c:v>77923.360000000001</c:v>
                </c:pt>
                <c:pt idx="32">
                  <c:v>26854.86</c:v>
                </c:pt>
              </c:numCache>
            </c:numRef>
          </c:val>
          <c:extLst>
            <c:ext xmlns:c16="http://schemas.microsoft.com/office/drawing/2014/chart" uri="{C3380CC4-5D6E-409C-BE32-E72D297353CC}">
              <c16:uniqueId val="{00000004-C108-43FD-9C1E-4CE73D080A91}"/>
            </c:ext>
          </c:extLst>
        </c:ser>
        <c:dLbls>
          <c:showLegendKey val="0"/>
          <c:showVal val="0"/>
          <c:showCatName val="0"/>
          <c:showSerName val="0"/>
          <c:showPercent val="0"/>
          <c:showBubbleSize val="0"/>
        </c:dLbls>
        <c:gapWidth val="219"/>
        <c:overlap val="-27"/>
        <c:axId val="1799360544"/>
        <c:axId val="808503008"/>
      </c:barChart>
      <c:catAx>
        <c:axId val="1799360544"/>
        <c:scaling>
          <c:orientation val="minMax"/>
        </c:scaling>
        <c:delete val="0"/>
        <c:axPos val="b"/>
        <c:title>
          <c:tx>
            <c:rich>
              <a:bodyPr/>
              <a:lstStyle/>
              <a:p>
                <a:pPr>
                  <a:defRPr/>
                </a:pPr>
                <a:r>
                  <a:rPr lang="en-IN"/>
                  <a:t>Location</a:t>
                </a:r>
              </a:p>
            </c:rich>
          </c:tx>
          <c:layout>
            <c:manualLayout>
              <c:xMode val="edge"/>
              <c:yMode val="edge"/>
              <c:x val="0.4667651497541665"/>
              <c:y val="0.8973969633582991"/>
            </c:manualLayout>
          </c:layout>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503008"/>
        <c:crosses val="autoZero"/>
        <c:auto val="1"/>
        <c:lblAlgn val="ctr"/>
        <c:lblOffset val="100"/>
        <c:noMultiLvlLbl val="0"/>
      </c:catAx>
      <c:valAx>
        <c:axId val="80850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IN"/>
                  <a:t>Sum</a:t>
                </a:r>
                <a:r>
                  <a:rPr lang="en-IN" baseline="0"/>
                  <a:t> of February Sales</a:t>
                </a:r>
              </a:p>
              <a:p>
                <a:pPr>
                  <a:defRPr/>
                </a:pPr>
                <a:endParaRPr lang="en-IN"/>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360544"/>
        <c:crosses val="autoZero"/>
        <c:crossBetween val="between"/>
      </c:valAx>
      <c:spPr>
        <a:solidFill>
          <a:schemeClr val="accent4">
            <a:lumMod val="40000"/>
            <a:lumOff val="60000"/>
          </a:schemeClr>
        </a:solidFill>
      </c:spPr>
    </c:plotArea>
    <c:plotVisOnly val="1"/>
    <c:dispBlanksAs val="gap"/>
    <c:showDLblsOverMax val="0"/>
    <c:extLst/>
  </c:chart>
  <c:spPr>
    <a:solidFill>
      <a:schemeClr val="accent4">
        <a:lumMod val="40000"/>
        <a:lumOff val="60000"/>
      </a:schemeClr>
    </a:solidFill>
    <a:ln>
      <a:solidFill>
        <a:schemeClr val="accent4">
          <a:lumMod val="60000"/>
          <a:lumOff val="40000"/>
        </a:schemeClr>
      </a:solidFill>
    </a:ln>
    <a:effectLst>
      <a:outerShdw blurRad="63500" sx="102000" sy="102000" algn="ctr" rotWithShape="0">
        <a:prstClr val="black">
          <a:alpha val="40000"/>
        </a:prst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[Dashboard.xlsx]Pivot!PivotTable5</c:name>
    <c:fmtId val="24"/>
  </c:pivotSource>
  <c:chart>
    <c:title>
      <c:tx>
        <c:rich>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r>
              <a:rPr lang="en-US" sz="1800" b="1">
                <a:solidFill>
                  <a:schemeClr val="lt1"/>
                </a:solidFill>
                <a:latin typeface="+mn-lt"/>
                <a:ea typeface="+mn-ea"/>
                <a:cs typeface="+mn-cs"/>
              </a:rPr>
              <a:t>Total</a:t>
            </a:r>
            <a:r>
              <a:rPr lang="en-US" sz="1800" b="1" baseline="0">
                <a:solidFill>
                  <a:schemeClr val="lt1"/>
                </a:solidFill>
                <a:latin typeface="+mn-lt"/>
                <a:ea typeface="+mn-ea"/>
                <a:cs typeface="+mn-cs"/>
              </a:rPr>
              <a:t> Sales of January by Location</a:t>
            </a:r>
            <a:endParaRPr lang="en-US" sz="1800" b="1"/>
          </a:p>
        </c:rich>
      </c:tx>
      <c:layout>
        <c:manualLayout>
          <c:xMode val="edge"/>
          <c:yMode val="edge"/>
          <c:x val="0.17753420870264303"/>
          <c:y val="6.5630289227315577E-2"/>
        </c:manualLayout>
      </c:layout>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a:defRPr sz="16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55050523366394"/>
          <c:y val="0.22721837382525939"/>
          <c:w val="0.74746146422821413"/>
          <c:h val="0.42873761794789472"/>
        </c:manualLayout>
      </c:layout>
      <c:barChart>
        <c:barDir val="col"/>
        <c:grouping val="clustered"/>
        <c:varyColors val="0"/>
        <c:ser>
          <c:idx val="0"/>
          <c:order val="0"/>
          <c:tx>
            <c:strRef>
              <c:f>Pivot!$E$4</c:f>
              <c:strCache>
                <c:ptCount val="1"/>
                <c:pt idx="0">
                  <c:v>Total</c:v>
                </c:pt>
              </c:strCache>
            </c:strRef>
          </c:tx>
          <c:spPr>
            <a:solidFill>
              <a:schemeClr val="accent4"/>
            </a:solidFill>
            <a:ln>
              <a:noFill/>
            </a:ln>
            <a:effectLst/>
          </c:spPr>
          <c:invertIfNegative val="0"/>
          <c:cat>
            <c:strRef>
              <c:f>Pivot!$D$5:$D$38</c:f>
              <c:strCache>
                <c:ptCount val="33"/>
                <c:pt idx="0">
                  <c:v>Acton</c:v>
                </c:pt>
                <c:pt idx="1">
                  <c:v>Beamsville</c:v>
                </c:pt>
                <c:pt idx="2">
                  <c:v>Blackville</c:v>
                </c:pt>
                <c:pt idx="3">
                  <c:v>Bouctouche</c:v>
                </c:pt>
                <c:pt idx="4">
                  <c:v>BrantFord</c:v>
                </c:pt>
                <c:pt idx="5">
                  <c:v>Cochrane</c:v>
                </c:pt>
                <c:pt idx="6">
                  <c:v>Creighton</c:v>
                </c:pt>
                <c:pt idx="7">
                  <c:v>Dryden</c:v>
                </c:pt>
                <c:pt idx="8">
                  <c:v>Etobicoke</c:v>
                </c:pt>
                <c:pt idx="9">
                  <c:v>Fairmount</c:v>
                </c:pt>
                <c:pt idx="10">
                  <c:v>Fort Francis</c:v>
                </c:pt>
                <c:pt idx="11">
                  <c:v>Greenery cann</c:v>
                </c:pt>
                <c:pt idx="12">
                  <c:v>Hamilton</c:v>
                </c:pt>
                <c:pt idx="13">
                  <c:v>Hearst</c:v>
                </c:pt>
                <c:pt idx="14">
                  <c:v>Kenora</c:v>
                </c:pt>
                <c:pt idx="15">
                  <c:v>Krikland lakes</c:v>
                </c:pt>
                <c:pt idx="16">
                  <c:v>Lloydminister cannabis</c:v>
                </c:pt>
                <c:pt idx="17">
                  <c:v>Lloydminister Liquor</c:v>
                </c:pt>
                <c:pt idx="18">
                  <c:v>London</c:v>
                </c:pt>
                <c:pt idx="19">
                  <c:v>New. Liskeard</c:v>
                </c:pt>
                <c:pt idx="20">
                  <c:v>Peterborough</c:v>
                </c:pt>
                <c:pt idx="21">
                  <c:v>Renfrew</c:v>
                </c:pt>
                <c:pt idx="22">
                  <c:v>Revelstoke</c:v>
                </c:pt>
                <c:pt idx="23">
                  <c:v>Richmond</c:v>
                </c:pt>
                <c:pt idx="24">
                  <c:v>Rockland</c:v>
                </c:pt>
                <c:pt idx="25">
                  <c:v>Saskatoon</c:v>
                </c:pt>
                <c:pt idx="26">
                  <c:v>Scarborough</c:v>
                </c:pt>
                <c:pt idx="27">
                  <c:v>Sioux Lookout</c:v>
                </c:pt>
                <c:pt idx="28">
                  <c:v>Smiths. F.</c:v>
                </c:pt>
                <c:pt idx="29">
                  <c:v>Tottenham</c:v>
                </c:pt>
                <c:pt idx="30">
                  <c:v>Watrous</c:v>
                </c:pt>
                <c:pt idx="31">
                  <c:v>Wawa</c:v>
                </c:pt>
                <c:pt idx="32">
                  <c:v>Windsor cost cann</c:v>
                </c:pt>
              </c:strCache>
            </c:strRef>
          </c:cat>
          <c:val>
            <c:numRef>
              <c:f>Pivot!$E$5:$E$38</c:f>
              <c:numCache>
                <c:formatCode>General</c:formatCode>
                <c:ptCount val="33"/>
                <c:pt idx="0">
                  <c:v>105324.73999999999</c:v>
                </c:pt>
                <c:pt idx="1">
                  <c:v>293449.96999999997</c:v>
                </c:pt>
                <c:pt idx="2">
                  <c:v>7744.0200000000013</c:v>
                </c:pt>
                <c:pt idx="3">
                  <c:v>15871.86</c:v>
                </c:pt>
                <c:pt idx="4">
                  <c:v>264790.99</c:v>
                </c:pt>
                <c:pt idx="5">
                  <c:v>81057.110000000015</c:v>
                </c:pt>
                <c:pt idx="6">
                  <c:v>275355.69999999995</c:v>
                </c:pt>
                <c:pt idx="7">
                  <c:v>91891.85000000002</c:v>
                </c:pt>
                <c:pt idx="8">
                  <c:v>159929.03</c:v>
                </c:pt>
                <c:pt idx="9">
                  <c:v>35247.390000000007</c:v>
                </c:pt>
                <c:pt idx="10">
                  <c:v>166124.29999999999</c:v>
                </c:pt>
                <c:pt idx="11">
                  <c:v>29511.389999999996</c:v>
                </c:pt>
                <c:pt idx="12">
                  <c:v>207614.40000000002</c:v>
                </c:pt>
                <c:pt idx="13">
                  <c:v>55334.98</c:v>
                </c:pt>
                <c:pt idx="14">
                  <c:v>334381.23000000004</c:v>
                </c:pt>
                <c:pt idx="15">
                  <c:v>100357.73000000001</c:v>
                </c:pt>
                <c:pt idx="16">
                  <c:v>88929.380000000019</c:v>
                </c:pt>
                <c:pt idx="17">
                  <c:v>26819.38</c:v>
                </c:pt>
                <c:pt idx="18">
                  <c:v>0</c:v>
                </c:pt>
                <c:pt idx="19">
                  <c:v>128930.75999999997</c:v>
                </c:pt>
                <c:pt idx="20">
                  <c:v>157434.50000000003</c:v>
                </c:pt>
                <c:pt idx="21">
                  <c:v>151134.97</c:v>
                </c:pt>
                <c:pt idx="22">
                  <c:v>30499.39000000001</c:v>
                </c:pt>
                <c:pt idx="23">
                  <c:v>39172.339999999997</c:v>
                </c:pt>
                <c:pt idx="24">
                  <c:v>220399.42999999996</c:v>
                </c:pt>
                <c:pt idx="25">
                  <c:v>57</c:v>
                </c:pt>
                <c:pt idx="26">
                  <c:v>242466.11000000002</c:v>
                </c:pt>
                <c:pt idx="27">
                  <c:v>86946.849999999977</c:v>
                </c:pt>
                <c:pt idx="28">
                  <c:v>318286.82000000007</c:v>
                </c:pt>
                <c:pt idx="29">
                  <c:v>136789.26999999999</c:v>
                </c:pt>
                <c:pt idx="30">
                  <c:v>78571.3</c:v>
                </c:pt>
                <c:pt idx="31">
                  <c:v>101586.35999999999</c:v>
                </c:pt>
                <c:pt idx="32">
                  <c:v>32418.110000000004</c:v>
                </c:pt>
              </c:numCache>
            </c:numRef>
          </c:val>
          <c:extLst>
            <c:ext xmlns:c16="http://schemas.microsoft.com/office/drawing/2014/chart" uri="{C3380CC4-5D6E-409C-BE32-E72D297353CC}">
              <c16:uniqueId val="{00000000-BB45-4871-B891-290D20B83F7A}"/>
            </c:ext>
          </c:extLst>
        </c:ser>
        <c:dLbls>
          <c:showLegendKey val="0"/>
          <c:showVal val="0"/>
          <c:showCatName val="0"/>
          <c:showSerName val="0"/>
          <c:showPercent val="0"/>
          <c:showBubbleSize val="0"/>
        </c:dLbls>
        <c:gapWidth val="219"/>
        <c:overlap val="-27"/>
        <c:axId val="1024959664"/>
        <c:axId val="963189232"/>
      </c:barChart>
      <c:catAx>
        <c:axId val="102495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189232"/>
        <c:crosses val="autoZero"/>
        <c:auto val="1"/>
        <c:lblAlgn val="ctr"/>
        <c:lblOffset val="100"/>
        <c:noMultiLvlLbl val="0"/>
      </c:catAx>
      <c:valAx>
        <c:axId val="96318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Sum</a:t>
                </a:r>
                <a:r>
                  <a:rPr lang="en-IN" b="1" baseline="0">
                    <a:solidFill>
                      <a:schemeClr val="tx1"/>
                    </a:solidFill>
                  </a:rPr>
                  <a:t> of january Sales</a:t>
                </a:r>
                <a:endParaRPr lang="en-IN" b="1">
                  <a:solidFill>
                    <a:schemeClr val="tx1"/>
                  </a:solidFill>
                </a:endParaRPr>
              </a:p>
            </c:rich>
          </c:tx>
          <c:layout>
            <c:manualLayout>
              <c:xMode val="edge"/>
              <c:yMode val="edge"/>
              <c:x val="2.7496100533065081E-2"/>
              <c:y val="0.273585414980739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59664"/>
        <c:crosses val="autoZero"/>
        <c:crossBetween val="between"/>
      </c:valAx>
      <c:spPr>
        <a:solidFill>
          <a:schemeClr val="accent4">
            <a:lumMod val="40000"/>
            <a:lumOff val="60000"/>
          </a:schemeClr>
        </a:solidFill>
        <a:ln>
          <a:solidFill>
            <a:schemeClr val="tx1">
              <a:lumMod val="15000"/>
              <a:lumOff val="85000"/>
              <a:alpha val="99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alpha val="99000"/>
      </a:schemeClr>
    </a:solidFill>
    <a:ln w="9525" cap="rnd" cmpd="sng" algn="ctr">
      <a:solidFill>
        <a:schemeClr val="accent4">
          <a:lumMod val="60000"/>
          <a:lumOff val="4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[Dashboard.xlsx]Pivot!PivotTable6</c:name>
    <c:fmtId val="4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800">
                <a:solidFill>
                  <a:schemeClr val="lt1"/>
                </a:solidFill>
                <a:latin typeface="+mn-lt"/>
                <a:ea typeface="+mn-ea"/>
                <a:cs typeface="+mn-cs"/>
              </a:rPr>
              <a:t>Everyday</a:t>
            </a:r>
            <a:r>
              <a:rPr lang="en-IN" sz="1800" baseline="0">
                <a:solidFill>
                  <a:schemeClr val="lt1"/>
                </a:solidFill>
                <a:latin typeface="+mn-lt"/>
                <a:ea typeface="+mn-ea"/>
                <a:cs typeface="+mn-cs"/>
              </a:rPr>
              <a:t> Sales of January by Location</a:t>
            </a:r>
            <a:endParaRPr lang="en-IN" sz="1800"/>
          </a:p>
        </c:rich>
      </c:tx>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46560245702479E-2"/>
          <c:y val="0.1715957817088643"/>
          <c:w val="0.71044192821536567"/>
          <c:h val="0.51122792632762803"/>
        </c:manualLayout>
      </c:layout>
      <c:lineChart>
        <c:grouping val="standard"/>
        <c:varyColors val="0"/>
        <c:ser>
          <c:idx val="0"/>
          <c:order val="0"/>
          <c:tx>
            <c:strRef>
              <c:f>Pivot!$H$4:$H$5</c:f>
              <c:strCache>
                <c:ptCount val="1"/>
                <c:pt idx="0">
                  <c:v>Acton</c:v>
                </c:pt>
              </c:strCache>
            </c:strRef>
          </c:tx>
          <c:spPr>
            <a:ln w="28575" cap="rnd">
              <a:solidFill>
                <a:schemeClr val="accent1"/>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Pivot!$H$6:$H$38</c:f>
              <c:numCache>
                <c:formatCode>General</c:formatCode>
                <c:ptCount val="32"/>
                <c:pt idx="0">
                  <c:v>0</c:v>
                </c:pt>
                <c:pt idx="1">
                  <c:v>1962.36</c:v>
                </c:pt>
                <c:pt idx="2">
                  <c:v>4646</c:v>
                </c:pt>
                <c:pt idx="3">
                  <c:v>7694</c:v>
                </c:pt>
                <c:pt idx="4">
                  <c:v>2742</c:v>
                </c:pt>
                <c:pt idx="5">
                  <c:v>3945</c:v>
                </c:pt>
                <c:pt idx="6">
                  <c:v>3213</c:v>
                </c:pt>
                <c:pt idx="7">
                  <c:v>2806</c:v>
                </c:pt>
                <c:pt idx="8">
                  <c:v>2985</c:v>
                </c:pt>
                <c:pt idx="9">
                  <c:v>2654</c:v>
                </c:pt>
                <c:pt idx="10">
                  <c:v>2636.84</c:v>
                </c:pt>
                <c:pt idx="11">
                  <c:v>3152.44</c:v>
                </c:pt>
                <c:pt idx="12">
                  <c:v>3916.49</c:v>
                </c:pt>
                <c:pt idx="13">
                  <c:v>3319.49</c:v>
                </c:pt>
                <c:pt idx="14">
                  <c:v>3451.77</c:v>
                </c:pt>
                <c:pt idx="15">
                  <c:v>2374.29</c:v>
                </c:pt>
                <c:pt idx="16">
                  <c:v>2829.85</c:v>
                </c:pt>
                <c:pt idx="17">
                  <c:v>2665.29</c:v>
                </c:pt>
                <c:pt idx="18">
                  <c:v>3517.53</c:v>
                </c:pt>
                <c:pt idx="19">
                  <c:v>5197.71</c:v>
                </c:pt>
                <c:pt idx="20">
                  <c:v>3129.81</c:v>
                </c:pt>
                <c:pt idx="21">
                  <c:v>2965.07</c:v>
                </c:pt>
                <c:pt idx="22">
                  <c:v>3306.28</c:v>
                </c:pt>
                <c:pt idx="23">
                  <c:v>3078.51</c:v>
                </c:pt>
                <c:pt idx="24">
                  <c:v>2781.76</c:v>
                </c:pt>
                <c:pt idx="25">
                  <c:v>3548.03</c:v>
                </c:pt>
                <c:pt idx="26">
                  <c:v>4545.93</c:v>
                </c:pt>
                <c:pt idx="27">
                  <c:v>3403.96</c:v>
                </c:pt>
                <c:pt idx="28">
                  <c:v>2820.48</c:v>
                </c:pt>
                <c:pt idx="29">
                  <c:v>2919.71</c:v>
                </c:pt>
                <c:pt idx="30">
                  <c:v>3626.65</c:v>
                </c:pt>
                <c:pt idx="31">
                  <c:v>3489.49</c:v>
                </c:pt>
              </c:numCache>
            </c:numRef>
          </c:val>
          <c:smooth val="0"/>
          <c:extLst>
            <c:ext xmlns:c16="http://schemas.microsoft.com/office/drawing/2014/chart" uri="{C3380CC4-5D6E-409C-BE32-E72D297353CC}">
              <c16:uniqueId val="{00000000-CF5C-4194-B2CB-6B0D7CB169E2}"/>
            </c:ext>
          </c:extLst>
        </c:ser>
        <c:ser>
          <c:idx val="1"/>
          <c:order val="1"/>
          <c:tx>
            <c:strRef>
              <c:f>Pivot!$I$4:$I$5</c:f>
              <c:strCache>
                <c:ptCount val="1"/>
                <c:pt idx="0">
                  <c:v>Beamsville</c:v>
                </c:pt>
              </c:strCache>
            </c:strRef>
          </c:tx>
          <c:spPr>
            <a:ln w="28575" cap="rnd">
              <a:solidFill>
                <a:schemeClr val="accent2"/>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Pivot!$I$6:$I$38</c:f>
              <c:numCache>
                <c:formatCode>General</c:formatCode>
                <c:ptCount val="32"/>
                <c:pt idx="0">
                  <c:v>0</c:v>
                </c:pt>
                <c:pt idx="1">
                  <c:v>6639</c:v>
                </c:pt>
                <c:pt idx="2">
                  <c:v>9155</c:v>
                </c:pt>
                <c:pt idx="3">
                  <c:v>9215</c:v>
                </c:pt>
                <c:pt idx="4">
                  <c:v>8200</c:v>
                </c:pt>
                <c:pt idx="5">
                  <c:v>12607</c:v>
                </c:pt>
                <c:pt idx="6">
                  <c:v>11393</c:v>
                </c:pt>
                <c:pt idx="7">
                  <c:v>9135</c:v>
                </c:pt>
                <c:pt idx="8">
                  <c:v>9118.66</c:v>
                </c:pt>
                <c:pt idx="9">
                  <c:v>8571.26</c:v>
                </c:pt>
                <c:pt idx="10">
                  <c:v>9004.2999999999993</c:v>
                </c:pt>
                <c:pt idx="11">
                  <c:v>10200.93</c:v>
                </c:pt>
                <c:pt idx="12">
                  <c:v>11616.93</c:v>
                </c:pt>
                <c:pt idx="13">
                  <c:v>9916.2199999999993</c:v>
                </c:pt>
                <c:pt idx="14">
                  <c:v>8843.19</c:v>
                </c:pt>
                <c:pt idx="15">
                  <c:v>8224.2900000000009</c:v>
                </c:pt>
                <c:pt idx="16">
                  <c:v>7976.4</c:v>
                </c:pt>
                <c:pt idx="17">
                  <c:v>8213.4</c:v>
                </c:pt>
                <c:pt idx="18">
                  <c:v>9464.52</c:v>
                </c:pt>
                <c:pt idx="19">
                  <c:v>14274.07</c:v>
                </c:pt>
                <c:pt idx="20">
                  <c:v>10543.85</c:v>
                </c:pt>
                <c:pt idx="21">
                  <c:v>8115.42</c:v>
                </c:pt>
                <c:pt idx="22">
                  <c:v>7650.28</c:v>
                </c:pt>
                <c:pt idx="23">
                  <c:v>8908.7999999999993</c:v>
                </c:pt>
                <c:pt idx="24">
                  <c:v>8106.44</c:v>
                </c:pt>
                <c:pt idx="25">
                  <c:v>9502.16</c:v>
                </c:pt>
                <c:pt idx="26">
                  <c:v>11874.17</c:v>
                </c:pt>
                <c:pt idx="27">
                  <c:v>10735.3</c:v>
                </c:pt>
                <c:pt idx="28">
                  <c:v>8094.33</c:v>
                </c:pt>
                <c:pt idx="29">
                  <c:v>10332.69</c:v>
                </c:pt>
                <c:pt idx="30">
                  <c:v>7668.85</c:v>
                </c:pt>
                <c:pt idx="31">
                  <c:v>10149.51</c:v>
                </c:pt>
              </c:numCache>
            </c:numRef>
          </c:val>
          <c:smooth val="0"/>
          <c:extLst>
            <c:ext xmlns:c16="http://schemas.microsoft.com/office/drawing/2014/chart" uri="{C3380CC4-5D6E-409C-BE32-E72D297353CC}">
              <c16:uniqueId val="{00000001-D28A-4C93-A382-CD980F88A112}"/>
            </c:ext>
          </c:extLst>
        </c:ser>
        <c:ser>
          <c:idx val="2"/>
          <c:order val="2"/>
          <c:tx>
            <c:strRef>
              <c:f>Pivot!$J$4:$J$5</c:f>
              <c:strCache>
                <c:ptCount val="1"/>
                <c:pt idx="0">
                  <c:v>Blackville</c:v>
                </c:pt>
              </c:strCache>
            </c:strRef>
          </c:tx>
          <c:spPr>
            <a:ln w="28575" cap="rnd">
              <a:solidFill>
                <a:schemeClr val="accent3"/>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Pivot!$J$6:$J$38</c:f>
              <c:numCache>
                <c:formatCode>General</c:formatCode>
                <c:ptCount val="32"/>
                <c:pt idx="0">
                  <c:v>0</c:v>
                </c:pt>
                <c:pt idx="1">
                  <c:v>77</c:v>
                </c:pt>
                <c:pt idx="2">
                  <c:v>325</c:v>
                </c:pt>
                <c:pt idx="3">
                  <c:v>97.71</c:v>
                </c:pt>
                <c:pt idx="4">
                  <c:v>126.18</c:v>
                </c:pt>
                <c:pt idx="5">
                  <c:v>460.97</c:v>
                </c:pt>
                <c:pt idx="6">
                  <c:v>390.04</c:v>
                </c:pt>
                <c:pt idx="7">
                  <c:v>109.6</c:v>
                </c:pt>
                <c:pt idx="8">
                  <c:v>97.71</c:v>
                </c:pt>
                <c:pt idx="9">
                  <c:v>296.52999999999997</c:v>
                </c:pt>
                <c:pt idx="10">
                  <c:v>88.82</c:v>
                </c:pt>
                <c:pt idx="11">
                  <c:v>333.53</c:v>
                </c:pt>
                <c:pt idx="12">
                  <c:v>775.29</c:v>
                </c:pt>
                <c:pt idx="13">
                  <c:v>328</c:v>
                </c:pt>
                <c:pt idx="14">
                  <c:v>120.66</c:v>
                </c:pt>
                <c:pt idx="15">
                  <c:v>277.39999999999998</c:v>
                </c:pt>
                <c:pt idx="16">
                  <c:v>264.29000000000002</c:v>
                </c:pt>
                <c:pt idx="17">
                  <c:v>237.51</c:v>
                </c:pt>
                <c:pt idx="18">
                  <c:v>137.63999999999999</c:v>
                </c:pt>
                <c:pt idx="19">
                  <c:v>519.20000000000005</c:v>
                </c:pt>
                <c:pt idx="20">
                  <c:v>223.51</c:v>
                </c:pt>
                <c:pt idx="21">
                  <c:v>48.43</c:v>
                </c:pt>
                <c:pt idx="22">
                  <c:v>105.35</c:v>
                </c:pt>
                <c:pt idx="23">
                  <c:v>283.83</c:v>
                </c:pt>
                <c:pt idx="24">
                  <c:v>316.07</c:v>
                </c:pt>
                <c:pt idx="25">
                  <c:v>274.45999999999998</c:v>
                </c:pt>
                <c:pt idx="26">
                  <c:v>275.29000000000002</c:v>
                </c:pt>
                <c:pt idx="27">
                  <c:v>328.46</c:v>
                </c:pt>
                <c:pt idx="28">
                  <c:v>117.28</c:v>
                </c:pt>
                <c:pt idx="29">
                  <c:v>318.64</c:v>
                </c:pt>
                <c:pt idx="30">
                  <c:v>230.74</c:v>
                </c:pt>
                <c:pt idx="31">
                  <c:v>158.88</c:v>
                </c:pt>
              </c:numCache>
            </c:numRef>
          </c:val>
          <c:smooth val="0"/>
          <c:extLst>
            <c:ext xmlns:c16="http://schemas.microsoft.com/office/drawing/2014/chart" uri="{C3380CC4-5D6E-409C-BE32-E72D297353CC}">
              <c16:uniqueId val="{00000002-D28A-4C93-A382-CD980F88A112}"/>
            </c:ext>
          </c:extLst>
        </c:ser>
        <c:ser>
          <c:idx val="3"/>
          <c:order val="3"/>
          <c:tx>
            <c:strRef>
              <c:f>Pivot!$K$4:$K$5</c:f>
              <c:strCache>
                <c:ptCount val="1"/>
                <c:pt idx="0">
                  <c:v>Bouctouche</c:v>
                </c:pt>
              </c:strCache>
            </c:strRef>
          </c:tx>
          <c:spPr>
            <a:ln w="28575" cap="rnd">
              <a:solidFill>
                <a:schemeClr val="accent4"/>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Pivot!$K$6:$K$38</c:f>
              <c:numCache>
                <c:formatCode>General</c:formatCode>
                <c:ptCount val="32"/>
                <c:pt idx="0">
                  <c:v>0</c:v>
                </c:pt>
                <c:pt idx="1">
                  <c:v>191</c:v>
                </c:pt>
                <c:pt idx="2">
                  <c:v>723</c:v>
                </c:pt>
                <c:pt idx="3">
                  <c:v>461.46</c:v>
                </c:pt>
                <c:pt idx="4">
                  <c:v>510.67</c:v>
                </c:pt>
                <c:pt idx="5">
                  <c:v>620.25</c:v>
                </c:pt>
                <c:pt idx="6">
                  <c:v>713.76</c:v>
                </c:pt>
                <c:pt idx="7">
                  <c:v>175.89</c:v>
                </c:pt>
                <c:pt idx="8">
                  <c:v>382.78</c:v>
                </c:pt>
                <c:pt idx="9">
                  <c:v>455.46</c:v>
                </c:pt>
                <c:pt idx="10">
                  <c:v>335.62</c:v>
                </c:pt>
                <c:pt idx="11">
                  <c:v>741.8</c:v>
                </c:pt>
                <c:pt idx="12">
                  <c:v>147.03</c:v>
                </c:pt>
                <c:pt idx="13">
                  <c:v>27.19</c:v>
                </c:pt>
                <c:pt idx="14">
                  <c:v>568.89</c:v>
                </c:pt>
                <c:pt idx="15">
                  <c:v>556.58000000000004</c:v>
                </c:pt>
                <c:pt idx="16">
                  <c:v>636.86</c:v>
                </c:pt>
                <c:pt idx="17">
                  <c:v>661.55</c:v>
                </c:pt>
                <c:pt idx="18">
                  <c:v>452.05</c:v>
                </c:pt>
                <c:pt idx="19">
                  <c:v>489.85</c:v>
                </c:pt>
                <c:pt idx="20">
                  <c:v>704.86</c:v>
                </c:pt>
                <c:pt idx="21">
                  <c:v>497.43</c:v>
                </c:pt>
                <c:pt idx="22">
                  <c:v>406.99</c:v>
                </c:pt>
                <c:pt idx="23">
                  <c:v>367</c:v>
                </c:pt>
                <c:pt idx="24">
                  <c:v>474.09</c:v>
                </c:pt>
                <c:pt idx="25">
                  <c:v>659.38</c:v>
                </c:pt>
                <c:pt idx="26">
                  <c:v>995.42</c:v>
                </c:pt>
                <c:pt idx="27">
                  <c:v>672.13</c:v>
                </c:pt>
                <c:pt idx="28">
                  <c:v>618.15</c:v>
                </c:pt>
                <c:pt idx="29">
                  <c:v>635.61</c:v>
                </c:pt>
                <c:pt idx="30">
                  <c:v>413.82</c:v>
                </c:pt>
                <c:pt idx="31">
                  <c:v>575.29</c:v>
                </c:pt>
              </c:numCache>
            </c:numRef>
          </c:val>
          <c:smooth val="0"/>
          <c:extLst>
            <c:ext xmlns:c16="http://schemas.microsoft.com/office/drawing/2014/chart" uri="{C3380CC4-5D6E-409C-BE32-E72D297353CC}">
              <c16:uniqueId val="{00000003-D28A-4C93-A382-CD980F88A112}"/>
            </c:ext>
          </c:extLst>
        </c:ser>
        <c:ser>
          <c:idx val="4"/>
          <c:order val="4"/>
          <c:tx>
            <c:strRef>
              <c:f>Pivot!$L$4:$L$5</c:f>
              <c:strCache>
                <c:ptCount val="1"/>
                <c:pt idx="0">
                  <c:v>BrantFord</c:v>
                </c:pt>
              </c:strCache>
            </c:strRef>
          </c:tx>
          <c:spPr>
            <a:ln w="28575" cap="rnd">
              <a:solidFill>
                <a:schemeClr val="accent5"/>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Pivot!$L$6:$L$38</c:f>
              <c:numCache>
                <c:formatCode>General</c:formatCode>
                <c:ptCount val="32"/>
                <c:pt idx="0">
                  <c:v>0</c:v>
                </c:pt>
                <c:pt idx="1">
                  <c:v>4931</c:v>
                </c:pt>
                <c:pt idx="2">
                  <c:v>7412</c:v>
                </c:pt>
                <c:pt idx="3">
                  <c:v>6159</c:v>
                </c:pt>
                <c:pt idx="4">
                  <c:v>8363.36</c:v>
                </c:pt>
                <c:pt idx="5">
                  <c:v>11357.17</c:v>
                </c:pt>
                <c:pt idx="6">
                  <c:v>10527.14</c:v>
                </c:pt>
                <c:pt idx="7">
                  <c:v>7215.55</c:v>
                </c:pt>
                <c:pt idx="8">
                  <c:v>6392.22</c:v>
                </c:pt>
                <c:pt idx="9">
                  <c:v>6297.1</c:v>
                </c:pt>
                <c:pt idx="10">
                  <c:v>6609.63</c:v>
                </c:pt>
                <c:pt idx="11">
                  <c:v>11491.54</c:v>
                </c:pt>
                <c:pt idx="12">
                  <c:v>11955.29</c:v>
                </c:pt>
                <c:pt idx="13">
                  <c:v>9572.4500000000007</c:v>
                </c:pt>
                <c:pt idx="14">
                  <c:v>9770.5300000000007</c:v>
                </c:pt>
                <c:pt idx="15">
                  <c:v>7136.99</c:v>
                </c:pt>
                <c:pt idx="16">
                  <c:v>7553.68</c:v>
                </c:pt>
                <c:pt idx="17">
                  <c:v>8422.2199999999993</c:v>
                </c:pt>
                <c:pt idx="18">
                  <c:v>8734.58</c:v>
                </c:pt>
                <c:pt idx="19">
                  <c:v>12421.96</c:v>
                </c:pt>
                <c:pt idx="20">
                  <c:v>9735.91</c:v>
                </c:pt>
                <c:pt idx="21">
                  <c:v>7670.89</c:v>
                </c:pt>
                <c:pt idx="22">
                  <c:v>6728.18</c:v>
                </c:pt>
                <c:pt idx="23">
                  <c:v>8395.17</c:v>
                </c:pt>
                <c:pt idx="24">
                  <c:v>7468.19</c:v>
                </c:pt>
                <c:pt idx="25">
                  <c:v>10283.66</c:v>
                </c:pt>
                <c:pt idx="26">
                  <c:v>12499.46</c:v>
                </c:pt>
                <c:pt idx="27">
                  <c:v>8597.44</c:v>
                </c:pt>
                <c:pt idx="28">
                  <c:v>7736.62</c:v>
                </c:pt>
                <c:pt idx="29">
                  <c:v>6039.79</c:v>
                </c:pt>
                <c:pt idx="30">
                  <c:v>7515.27</c:v>
                </c:pt>
                <c:pt idx="31">
                  <c:v>9797</c:v>
                </c:pt>
              </c:numCache>
            </c:numRef>
          </c:val>
          <c:smooth val="0"/>
          <c:extLst>
            <c:ext xmlns:c16="http://schemas.microsoft.com/office/drawing/2014/chart" uri="{C3380CC4-5D6E-409C-BE32-E72D297353CC}">
              <c16:uniqueId val="{00000004-D28A-4C93-A382-CD980F88A112}"/>
            </c:ext>
          </c:extLst>
        </c:ser>
        <c:ser>
          <c:idx val="5"/>
          <c:order val="5"/>
          <c:tx>
            <c:strRef>
              <c:f>Pivot!$M$4:$M$5</c:f>
              <c:strCache>
                <c:ptCount val="1"/>
                <c:pt idx="0">
                  <c:v>Cochrane</c:v>
                </c:pt>
              </c:strCache>
            </c:strRef>
          </c:tx>
          <c:spPr>
            <a:ln w="28575" cap="rnd">
              <a:solidFill>
                <a:schemeClr val="accent6"/>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Pivot!$M$6:$M$38</c:f>
              <c:numCache>
                <c:formatCode>General</c:formatCode>
                <c:ptCount val="32"/>
                <c:pt idx="0">
                  <c:v>0</c:v>
                </c:pt>
                <c:pt idx="1">
                  <c:v>1704</c:v>
                </c:pt>
                <c:pt idx="2">
                  <c:v>2868</c:v>
                </c:pt>
                <c:pt idx="3">
                  <c:v>2255</c:v>
                </c:pt>
                <c:pt idx="4">
                  <c:v>2908</c:v>
                </c:pt>
                <c:pt idx="5">
                  <c:v>4293</c:v>
                </c:pt>
                <c:pt idx="6">
                  <c:v>2411</c:v>
                </c:pt>
                <c:pt idx="7">
                  <c:v>1924</c:v>
                </c:pt>
                <c:pt idx="8">
                  <c:v>1770.03</c:v>
                </c:pt>
                <c:pt idx="9">
                  <c:v>2587.4</c:v>
                </c:pt>
                <c:pt idx="10">
                  <c:v>2332.75</c:v>
                </c:pt>
                <c:pt idx="11">
                  <c:v>2560.4899999999998</c:v>
                </c:pt>
                <c:pt idx="12">
                  <c:v>3826.99</c:v>
                </c:pt>
                <c:pt idx="13">
                  <c:v>3101.36</c:v>
                </c:pt>
                <c:pt idx="14">
                  <c:v>1758.18</c:v>
                </c:pt>
                <c:pt idx="15">
                  <c:v>2170.23</c:v>
                </c:pt>
                <c:pt idx="16">
                  <c:v>1758.72</c:v>
                </c:pt>
                <c:pt idx="17">
                  <c:v>2405.64</c:v>
                </c:pt>
                <c:pt idx="18">
                  <c:v>3553.21</c:v>
                </c:pt>
                <c:pt idx="19">
                  <c:v>3968.12</c:v>
                </c:pt>
                <c:pt idx="20">
                  <c:v>3397.8</c:v>
                </c:pt>
                <c:pt idx="21">
                  <c:v>2147.8200000000002</c:v>
                </c:pt>
                <c:pt idx="22">
                  <c:v>2418.08</c:v>
                </c:pt>
                <c:pt idx="23">
                  <c:v>2303.88</c:v>
                </c:pt>
                <c:pt idx="24">
                  <c:v>2600.98</c:v>
                </c:pt>
                <c:pt idx="25">
                  <c:v>2808.69</c:v>
                </c:pt>
                <c:pt idx="26">
                  <c:v>2621.88</c:v>
                </c:pt>
                <c:pt idx="27">
                  <c:v>2096.67</c:v>
                </c:pt>
                <c:pt idx="28">
                  <c:v>1959.2</c:v>
                </c:pt>
                <c:pt idx="29">
                  <c:v>2495.5500000000002</c:v>
                </c:pt>
                <c:pt idx="30">
                  <c:v>2390.0700000000002</c:v>
                </c:pt>
                <c:pt idx="31">
                  <c:v>3660.37</c:v>
                </c:pt>
              </c:numCache>
            </c:numRef>
          </c:val>
          <c:smooth val="0"/>
          <c:extLst>
            <c:ext xmlns:c16="http://schemas.microsoft.com/office/drawing/2014/chart" uri="{C3380CC4-5D6E-409C-BE32-E72D297353CC}">
              <c16:uniqueId val="{00000005-D28A-4C93-A382-CD980F88A112}"/>
            </c:ext>
          </c:extLst>
        </c:ser>
        <c:ser>
          <c:idx val="6"/>
          <c:order val="6"/>
          <c:tx>
            <c:strRef>
              <c:f>Pivot!$N$4:$N$5</c:f>
              <c:strCache>
                <c:ptCount val="1"/>
                <c:pt idx="0">
                  <c:v>Creighton</c:v>
                </c:pt>
              </c:strCache>
            </c:strRef>
          </c:tx>
          <c:spPr>
            <a:ln w="28575" cap="rnd">
              <a:solidFill>
                <a:schemeClr val="accent1">
                  <a:lumMod val="6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Pivot!$N$6:$N$38</c:f>
              <c:numCache>
                <c:formatCode>General</c:formatCode>
                <c:ptCount val="32"/>
                <c:pt idx="0">
                  <c:v>0</c:v>
                </c:pt>
                <c:pt idx="1">
                  <c:v>4824.3999999999996</c:v>
                </c:pt>
                <c:pt idx="2">
                  <c:v>6179.9</c:v>
                </c:pt>
                <c:pt idx="3">
                  <c:v>6751.24</c:v>
                </c:pt>
                <c:pt idx="4">
                  <c:v>5208.74</c:v>
                </c:pt>
                <c:pt idx="5">
                  <c:v>13242.78</c:v>
                </c:pt>
                <c:pt idx="6">
                  <c:v>11691.2</c:v>
                </c:pt>
                <c:pt idx="7">
                  <c:v>3724.08</c:v>
                </c:pt>
                <c:pt idx="8">
                  <c:v>4850.83</c:v>
                </c:pt>
                <c:pt idx="9">
                  <c:v>9808.42</c:v>
                </c:pt>
                <c:pt idx="10">
                  <c:v>5804.26</c:v>
                </c:pt>
                <c:pt idx="11">
                  <c:v>8867.75</c:v>
                </c:pt>
                <c:pt idx="12">
                  <c:v>12756.3</c:v>
                </c:pt>
                <c:pt idx="13">
                  <c:v>13187.75</c:v>
                </c:pt>
                <c:pt idx="14">
                  <c:v>6488.01</c:v>
                </c:pt>
                <c:pt idx="15">
                  <c:v>5320.43</c:v>
                </c:pt>
                <c:pt idx="16">
                  <c:v>9008</c:v>
                </c:pt>
                <c:pt idx="17">
                  <c:v>6139.15</c:v>
                </c:pt>
                <c:pt idx="18">
                  <c:v>12724.26</c:v>
                </c:pt>
                <c:pt idx="19">
                  <c:v>21577.01</c:v>
                </c:pt>
                <c:pt idx="20">
                  <c:v>12587.58</c:v>
                </c:pt>
                <c:pt idx="21">
                  <c:v>5739.15</c:v>
                </c:pt>
                <c:pt idx="22">
                  <c:v>9501.2999999999993</c:v>
                </c:pt>
                <c:pt idx="23">
                  <c:v>9616.24</c:v>
                </c:pt>
                <c:pt idx="24">
                  <c:v>6986.31</c:v>
                </c:pt>
                <c:pt idx="25">
                  <c:v>8712.6200000000008</c:v>
                </c:pt>
                <c:pt idx="26">
                  <c:v>12946</c:v>
                </c:pt>
                <c:pt idx="27">
                  <c:v>10462.42</c:v>
                </c:pt>
                <c:pt idx="28">
                  <c:v>4692.3</c:v>
                </c:pt>
                <c:pt idx="29">
                  <c:v>8062.66</c:v>
                </c:pt>
                <c:pt idx="30">
                  <c:v>10387.879999999999</c:v>
                </c:pt>
                <c:pt idx="31">
                  <c:v>7506.73</c:v>
                </c:pt>
              </c:numCache>
            </c:numRef>
          </c:val>
          <c:smooth val="0"/>
          <c:extLst>
            <c:ext xmlns:c16="http://schemas.microsoft.com/office/drawing/2014/chart" uri="{C3380CC4-5D6E-409C-BE32-E72D297353CC}">
              <c16:uniqueId val="{00000006-D28A-4C93-A382-CD980F88A112}"/>
            </c:ext>
          </c:extLst>
        </c:ser>
        <c:ser>
          <c:idx val="7"/>
          <c:order val="7"/>
          <c:tx>
            <c:strRef>
              <c:f>Pivot!$O$4:$O$5</c:f>
              <c:strCache>
                <c:ptCount val="1"/>
                <c:pt idx="0">
                  <c:v>Dryden</c:v>
                </c:pt>
              </c:strCache>
            </c:strRef>
          </c:tx>
          <c:spPr>
            <a:ln w="28575" cap="rnd">
              <a:solidFill>
                <a:schemeClr val="accent2">
                  <a:lumMod val="6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Pivot!$O$6:$O$38</c:f>
              <c:numCache>
                <c:formatCode>General</c:formatCode>
                <c:ptCount val="32"/>
                <c:pt idx="0">
                  <c:v>0</c:v>
                </c:pt>
                <c:pt idx="1">
                  <c:v>2162</c:v>
                </c:pt>
                <c:pt idx="2">
                  <c:v>2863</c:v>
                </c:pt>
                <c:pt idx="3">
                  <c:v>2373</c:v>
                </c:pt>
                <c:pt idx="4">
                  <c:v>3081.05</c:v>
                </c:pt>
                <c:pt idx="5">
                  <c:v>4790.42</c:v>
                </c:pt>
                <c:pt idx="6">
                  <c:v>2777.32</c:v>
                </c:pt>
                <c:pt idx="7">
                  <c:v>2472.4299999999998</c:v>
                </c:pt>
                <c:pt idx="8">
                  <c:v>2705.61</c:v>
                </c:pt>
                <c:pt idx="9">
                  <c:v>2821.35</c:v>
                </c:pt>
                <c:pt idx="10">
                  <c:v>2518.71</c:v>
                </c:pt>
                <c:pt idx="11">
                  <c:v>2149.65</c:v>
                </c:pt>
                <c:pt idx="12">
                  <c:v>4418.4799999999996</c:v>
                </c:pt>
                <c:pt idx="13">
                  <c:v>3145</c:v>
                </c:pt>
                <c:pt idx="14">
                  <c:v>2264</c:v>
                </c:pt>
                <c:pt idx="15">
                  <c:v>2440.7600000000002</c:v>
                </c:pt>
                <c:pt idx="16">
                  <c:v>1934.3</c:v>
                </c:pt>
                <c:pt idx="17">
                  <c:v>1858.69</c:v>
                </c:pt>
                <c:pt idx="18">
                  <c:v>2661.76</c:v>
                </c:pt>
                <c:pt idx="19">
                  <c:v>4509.1499999999996</c:v>
                </c:pt>
                <c:pt idx="20">
                  <c:v>3924.21</c:v>
                </c:pt>
                <c:pt idx="21">
                  <c:v>2328.84</c:v>
                </c:pt>
                <c:pt idx="22">
                  <c:v>2490.37</c:v>
                </c:pt>
                <c:pt idx="23">
                  <c:v>2308.46</c:v>
                </c:pt>
                <c:pt idx="24">
                  <c:v>2278.2199999999998</c:v>
                </c:pt>
                <c:pt idx="25">
                  <c:v>2971.99</c:v>
                </c:pt>
                <c:pt idx="26">
                  <c:v>4694.17</c:v>
                </c:pt>
                <c:pt idx="27">
                  <c:v>3427.91</c:v>
                </c:pt>
                <c:pt idx="28">
                  <c:v>2968.09</c:v>
                </c:pt>
                <c:pt idx="29">
                  <c:v>3146.03</c:v>
                </c:pt>
                <c:pt idx="30">
                  <c:v>3775.33</c:v>
                </c:pt>
                <c:pt idx="31">
                  <c:v>3631.55</c:v>
                </c:pt>
              </c:numCache>
            </c:numRef>
          </c:val>
          <c:smooth val="0"/>
          <c:extLst>
            <c:ext xmlns:c16="http://schemas.microsoft.com/office/drawing/2014/chart" uri="{C3380CC4-5D6E-409C-BE32-E72D297353CC}">
              <c16:uniqueId val="{00000007-D28A-4C93-A382-CD980F88A112}"/>
            </c:ext>
          </c:extLst>
        </c:ser>
        <c:ser>
          <c:idx val="8"/>
          <c:order val="8"/>
          <c:tx>
            <c:strRef>
              <c:f>Pivot!$P$4:$P$5</c:f>
              <c:strCache>
                <c:ptCount val="1"/>
                <c:pt idx="0">
                  <c:v>Etobicoke</c:v>
                </c:pt>
              </c:strCache>
            </c:strRef>
          </c:tx>
          <c:spPr>
            <a:ln w="28575" cap="rnd">
              <a:solidFill>
                <a:schemeClr val="accent3">
                  <a:lumMod val="6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Pivot!$P$6:$P$38</c:f>
              <c:numCache>
                <c:formatCode>General</c:formatCode>
                <c:ptCount val="32"/>
                <c:pt idx="0">
                  <c:v>0</c:v>
                </c:pt>
                <c:pt idx="1">
                  <c:v>4367</c:v>
                </c:pt>
                <c:pt idx="2">
                  <c:v>4368</c:v>
                </c:pt>
                <c:pt idx="3">
                  <c:v>4456</c:v>
                </c:pt>
                <c:pt idx="4">
                  <c:v>5910.14</c:v>
                </c:pt>
                <c:pt idx="5">
                  <c:v>7046.51</c:v>
                </c:pt>
                <c:pt idx="6">
                  <c:v>4845.24</c:v>
                </c:pt>
                <c:pt idx="7">
                  <c:v>4601.7299999999996</c:v>
                </c:pt>
                <c:pt idx="8">
                  <c:v>4812.58</c:v>
                </c:pt>
                <c:pt idx="9">
                  <c:v>4298.74</c:v>
                </c:pt>
                <c:pt idx="10">
                  <c:v>5677.25</c:v>
                </c:pt>
                <c:pt idx="11">
                  <c:v>5107.32</c:v>
                </c:pt>
                <c:pt idx="12">
                  <c:v>6143.76</c:v>
                </c:pt>
                <c:pt idx="13">
                  <c:v>5520.17</c:v>
                </c:pt>
                <c:pt idx="14">
                  <c:v>5345.84</c:v>
                </c:pt>
                <c:pt idx="15">
                  <c:v>4925.1899999999996</c:v>
                </c:pt>
                <c:pt idx="16">
                  <c:v>4898.8599999999997</c:v>
                </c:pt>
                <c:pt idx="17">
                  <c:v>4372.21</c:v>
                </c:pt>
                <c:pt idx="18">
                  <c:v>5400.47</c:v>
                </c:pt>
                <c:pt idx="19">
                  <c:v>6692.94</c:v>
                </c:pt>
                <c:pt idx="20">
                  <c:v>5736.87</c:v>
                </c:pt>
                <c:pt idx="21">
                  <c:v>4272.93</c:v>
                </c:pt>
                <c:pt idx="22">
                  <c:v>4923.28</c:v>
                </c:pt>
                <c:pt idx="23">
                  <c:v>4484.67</c:v>
                </c:pt>
                <c:pt idx="24">
                  <c:v>4590.6000000000004</c:v>
                </c:pt>
                <c:pt idx="25">
                  <c:v>5062.54</c:v>
                </c:pt>
                <c:pt idx="26">
                  <c:v>6339.2</c:v>
                </c:pt>
                <c:pt idx="27">
                  <c:v>6317.53</c:v>
                </c:pt>
                <c:pt idx="28">
                  <c:v>4775.4399999999996</c:v>
                </c:pt>
                <c:pt idx="29">
                  <c:v>4780.33</c:v>
                </c:pt>
                <c:pt idx="30">
                  <c:v>4249.3999999999996</c:v>
                </c:pt>
                <c:pt idx="31">
                  <c:v>5606.29</c:v>
                </c:pt>
              </c:numCache>
            </c:numRef>
          </c:val>
          <c:smooth val="0"/>
          <c:extLst>
            <c:ext xmlns:c16="http://schemas.microsoft.com/office/drawing/2014/chart" uri="{C3380CC4-5D6E-409C-BE32-E72D297353CC}">
              <c16:uniqueId val="{00000008-D28A-4C93-A382-CD980F88A112}"/>
            </c:ext>
          </c:extLst>
        </c:ser>
        <c:ser>
          <c:idx val="9"/>
          <c:order val="9"/>
          <c:tx>
            <c:strRef>
              <c:f>Pivot!$Q$4:$Q$5</c:f>
              <c:strCache>
                <c:ptCount val="1"/>
                <c:pt idx="0">
                  <c:v>Fairmount</c:v>
                </c:pt>
              </c:strCache>
            </c:strRef>
          </c:tx>
          <c:spPr>
            <a:ln w="28575" cap="rnd">
              <a:solidFill>
                <a:schemeClr val="accent4">
                  <a:lumMod val="6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Pivot!$Q$6:$Q$38</c:f>
              <c:numCache>
                <c:formatCode>General</c:formatCode>
                <c:ptCount val="32"/>
                <c:pt idx="0">
                  <c:v>0</c:v>
                </c:pt>
                <c:pt idx="1">
                  <c:v>771</c:v>
                </c:pt>
                <c:pt idx="2">
                  <c:v>1174</c:v>
                </c:pt>
                <c:pt idx="3">
                  <c:v>1263</c:v>
                </c:pt>
                <c:pt idx="4">
                  <c:v>977.68</c:v>
                </c:pt>
                <c:pt idx="5">
                  <c:v>1694.19</c:v>
                </c:pt>
                <c:pt idx="6">
                  <c:v>1359.76</c:v>
                </c:pt>
                <c:pt idx="7">
                  <c:v>959.41</c:v>
                </c:pt>
                <c:pt idx="8">
                  <c:v>1146.27</c:v>
                </c:pt>
                <c:pt idx="9">
                  <c:v>1337.46</c:v>
                </c:pt>
                <c:pt idx="10">
                  <c:v>663.64</c:v>
                </c:pt>
                <c:pt idx="11">
                  <c:v>1131.46</c:v>
                </c:pt>
                <c:pt idx="12">
                  <c:v>1930.73</c:v>
                </c:pt>
                <c:pt idx="13">
                  <c:v>1022.98</c:v>
                </c:pt>
                <c:pt idx="14">
                  <c:v>1046.56</c:v>
                </c:pt>
                <c:pt idx="15">
                  <c:v>1183.02</c:v>
                </c:pt>
                <c:pt idx="16">
                  <c:v>736.63</c:v>
                </c:pt>
                <c:pt idx="17">
                  <c:v>815.53</c:v>
                </c:pt>
                <c:pt idx="18">
                  <c:v>1092.4000000000001</c:v>
                </c:pt>
                <c:pt idx="19">
                  <c:v>1264.1300000000001</c:v>
                </c:pt>
                <c:pt idx="20">
                  <c:v>1228.3399999999999</c:v>
                </c:pt>
                <c:pt idx="21">
                  <c:v>969.91</c:v>
                </c:pt>
                <c:pt idx="22">
                  <c:v>1149.45</c:v>
                </c:pt>
                <c:pt idx="23">
                  <c:v>860.49</c:v>
                </c:pt>
                <c:pt idx="24">
                  <c:v>1148.3599999999999</c:v>
                </c:pt>
                <c:pt idx="25">
                  <c:v>1113.4100000000001</c:v>
                </c:pt>
                <c:pt idx="26">
                  <c:v>787.41</c:v>
                </c:pt>
                <c:pt idx="27">
                  <c:v>1582.92</c:v>
                </c:pt>
                <c:pt idx="28">
                  <c:v>1297.29</c:v>
                </c:pt>
                <c:pt idx="29">
                  <c:v>1154.49</c:v>
                </c:pt>
                <c:pt idx="30">
                  <c:v>1156.44</c:v>
                </c:pt>
                <c:pt idx="31">
                  <c:v>1229.03</c:v>
                </c:pt>
              </c:numCache>
            </c:numRef>
          </c:val>
          <c:smooth val="0"/>
          <c:extLst>
            <c:ext xmlns:c16="http://schemas.microsoft.com/office/drawing/2014/chart" uri="{C3380CC4-5D6E-409C-BE32-E72D297353CC}">
              <c16:uniqueId val="{00000009-D28A-4C93-A382-CD980F88A112}"/>
            </c:ext>
          </c:extLst>
        </c:ser>
        <c:ser>
          <c:idx val="10"/>
          <c:order val="10"/>
          <c:tx>
            <c:strRef>
              <c:f>Pivot!$R$4:$R$5</c:f>
              <c:strCache>
                <c:ptCount val="1"/>
                <c:pt idx="0">
                  <c:v>Fort Francis</c:v>
                </c:pt>
              </c:strCache>
            </c:strRef>
          </c:tx>
          <c:spPr>
            <a:ln w="28575" cap="rnd">
              <a:solidFill>
                <a:schemeClr val="accent5">
                  <a:lumMod val="6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Pivot!$R$6:$R$38</c:f>
              <c:numCache>
                <c:formatCode>General</c:formatCode>
                <c:ptCount val="32"/>
                <c:pt idx="0">
                  <c:v>0</c:v>
                </c:pt>
                <c:pt idx="1">
                  <c:v>3055</c:v>
                </c:pt>
                <c:pt idx="2">
                  <c:v>5926</c:v>
                </c:pt>
                <c:pt idx="3">
                  <c:v>5683</c:v>
                </c:pt>
                <c:pt idx="4">
                  <c:v>5984</c:v>
                </c:pt>
                <c:pt idx="5">
                  <c:v>7840</c:v>
                </c:pt>
                <c:pt idx="6">
                  <c:v>5892</c:v>
                </c:pt>
                <c:pt idx="7">
                  <c:v>4988</c:v>
                </c:pt>
                <c:pt idx="8">
                  <c:v>5395</c:v>
                </c:pt>
                <c:pt idx="9">
                  <c:v>5233.63</c:v>
                </c:pt>
                <c:pt idx="10">
                  <c:v>5557.53</c:v>
                </c:pt>
                <c:pt idx="11">
                  <c:v>4233.83</c:v>
                </c:pt>
                <c:pt idx="12">
                  <c:v>7480.54</c:v>
                </c:pt>
                <c:pt idx="13">
                  <c:v>5703.1</c:v>
                </c:pt>
                <c:pt idx="14">
                  <c:v>4132.91</c:v>
                </c:pt>
                <c:pt idx="15">
                  <c:v>5347.68</c:v>
                </c:pt>
                <c:pt idx="16">
                  <c:v>4039.4</c:v>
                </c:pt>
                <c:pt idx="17">
                  <c:v>4390.82</c:v>
                </c:pt>
                <c:pt idx="18">
                  <c:v>5145.1400000000003</c:v>
                </c:pt>
                <c:pt idx="19">
                  <c:v>8403.23</c:v>
                </c:pt>
                <c:pt idx="20">
                  <c:v>4669.6499999999996</c:v>
                </c:pt>
                <c:pt idx="21">
                  <c:v>5724.86</c:v>
                </c:pt>
                <c:pt idx="22">
                  <c:v>4182.95</c:v>
                </c:pt>
                <c:pt idx="23">
                  <c:v>5802.72</c:v>
                </c:pt>
                <c:pt idx="24">
                  <c:v>3774.61</c:v>
                </c:pt>
                <c:pt idx="25">
                  <c:v>3884.02</c:v>
                </c:pt>
                <c:pt idx="26">
                  <c:v>7693.41</c:v>
                </c:pt>
                <c:pt idx="27">
                  <c:v>5734.1</c:v>
                </c:pt>
                <c:pt idx="28">
                  <c:v>4415.4399999999996</c:v>
                </c:pt>
                <c:pt idx="29">
                  <c:v>4531.37</c:v>
                </c:pt>
                <c:pt idx="30">
                  <c:v>5597.58</c:v>
                </c:pt>
                <c:pt idx="31">
                  <c:v>5682.78</c:v>
                </c:pt>
              </c:numCache>
            </c:numRef>
          </c:val>
          <c:smooth val="0"/>
          <c:extLst>
            <c:ext xmlns:c16="http://schemas.microsoft.com/office/drawing/2014/chart" uri="{C3380CC4-5D6E-409C-BE32-E72D297353CC}">
              <c16:uniqueId val="{0000000A-D28A-4C93-A382-CD980F88A112}"/>
            </c:ext>
          </c:extLst>
        </c:ser>
        <c:ser>
          <c:idx val="11"/>
          <c:order val="11"/>
          <c:tx>
            <c:strRef>
              <c:f>Pivot!$S$4:$S$5</c:f>
              <c:strCache>
                <c:ptCount val="1"/>
                <c:pt idx="0">
                  <c:v>Greenery cann</c:v>
                </c:pt>
              </c:strCache>
            </c:strRef>
          </c:tx>
          <c:spPr>
            <a:ln w="28575" cap="rnd">
              <a:solidFill>
                <a:schemeClr val="accent6">
                  <a:lumMod val="6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Pivot!$S$6:$S$38</c:f>
              <c:numCache>
                <c:formatCode>General</c:formatCode>
                <c:ptCount val="32"/>
                <c:pt idx="0">
                  <c:v>0</c:v>
                </c:pt>
                <c:pt idx="1">
                  <c:v>0</c:v>
                </c:pt>
                <c:pt idx="2">
                  <c:v>1127</c:v>
                </c:pt>
                <c:pt idx="3">
                  <c:v>1575</c:v>
                </c:pt>
                <c:pt idx="4">
                  <c:v>586.76</c:v>
                </c:pt>
                <c:pt idx="5">
                  <c:v>1181.6199999999999</c:v>
                </c:pt>
                <c:pt idx="6">
                  <c:v>966.62</c:v>
                </c:pt>
                <c:pt idx="7">
                  <c:v>1221.1199999999999</c:v>
                </c:pt>
                <c:pt idx="8">
                  <c:v>762.5</c:v>
                </c:pt>
                <c:pt idx="9">
                  <c:v>769.73</c:v>
                </c:pt>
                <c:pt idx="10">
                  <c:v>686.62</c:v>
                </c:pt>
                <c:pt idx="11">
                  <c:v>1134.55</c:v>
                </c:pt>
                <c:pt idx="12">
                  <c:v>1087.5899999999999</c:v>
                </c:pt>
                <c:pt idx="13">
                  <c:v>951.19</c:v>
                </c:pt>
                <c:pt idx="14">
                  <c:v>1127.6300000000001</c:v>
                </c:pt>
                <c:pt idx="15">
                  <c:v>522.86</c:v>
                </c:pt>
                <c:pt idx="16">
                  <c:v>901.64</c:v>
                </c:pt>
                <c:pt idx="17">
                  <c:v>1012.69</c:v>
                </c:pt>
                <c:pt idx="18">
                  <c:v>1275.1199999999999</c:v>
                </c:pt>
                <c:pt idx="19">
                  <c:v>1261.58</c:v>
                </c:pt>
                <c:pt idx="20">
                  <c:v>1154.6099999999999</c:v>
                </c:pt>
                <c:pt idx="21">
                  <c:v>1384.39</c:v>
                </c:pt>
                <c:pt idx="22">
                  <c:v>703.75</c:v>
                </c:pt>
                <c:pt idx="23">
                  <c:v>1015.26</c:v>
                </c:pt>
                <c:pt idx="24">
                  <c:v>1014</c:v>
                </c:pt>
                <c:pt idx="25">
                  <c:v>1056.06</c:v>
                </c:pt>
                <c:pt idx="26">
                  <c:v>1047.48</c:v>
                </c:pt>
                <c:pt idx="27">
                  <c:v>674.6</c:v>
                </c:pt>
                <c:pt idx="28">
                  <c:v>913.17</c:v>
                </c:pt>
                <c:pt idx="29">
                  <c:v>1098.52</c:v>
                </c:pt>
                <c:pt idx="30">
                  <c:v>681.73</c:v>
                </c:pt>
                <c:pt idx="31">
                  <c:v>616</c:v>
                </c:pt>
              </c:numCache>
            </c:numRef>
          </c:val>
          <c:smooth val="0"/>
          <c:extLst>
            <c:ext xmlns:c16="http://schemas.microsoft.com/office/drawing/2014/chart" uri="{C3380CC4-5D6E-409C-BE32-E72D297353CC}">
              <c16:uniqueId val="{0000000B-D28A-4C93-A382-CD980F88A112}"/>
            </c:ext>
          </c:extLst>
        </c:ser>
        <c:ser>
          <c:idx val="12"/>
          <c:order val="12"/>
          <c:tx>
            <c:strRef>
              <c:f>Pivot!$T$4:$T$5</c:f>
              <c:strCache>
                <c:ptCount val="1"/>
                <c:pt idx="0">
                  <c:v>Hamilton</c:v>
                </c:pt>
              </c:strCache>
            </c:strRef>
          </c:tx>
          <c:spPr>
            <a:ln w="28575" cap="rnd">
              <a:solidFill>
                <a:schemeClr val="accent1">
                  <a:lumMod val="80000"/>
                  <a:lumOff val="2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Pivot!$T$6:$T$38</c:f>
              <c:numCache>
                <c:formatCode>General</c:formatCode>
                <c:ptCount val="32"/>
                <c:pt idx="0">
                  <c:v>0</c:v>
                </c:pt>
                <c:pt idx="1">
                  <c:v>4294</c:v>
                </c:pt>
                <c:pt idx="2">
                  <c:v>6783</c:v>
                </c:pt>
                <c:pt idx="3">
                  <c:v>6174</c:v>
                </c:pt>
                <c:pt idx="4">
                  <c:v>7073.76</c:v>
                </c:pt>
                <c:pt idx="5">
                  <c:v>9331.68</c:v>
                </c:pt>
                <c:pt idx="6">
                  <c:v>5856.43</c:v>
                </c:pt>
                <c:pt idx="7">
                  <c:v>4684.32</c:v>
                </c:pt>
                <c:pt idx="8">
                  <c:v>6643.63</c:v>
                </c:pt>
                <c:pt idx="9">
                  <c:v>6204.78</c:v>
                </c:pt>
                <c:pt idx="10">
                  <c:v>6518.51</c:v>
                </c:pt>
                <c:pt idx="11">
                  <c:v>6441.74</c:v>
                </c:pt>
                <c:pt idx="12">
                  <c:v>8925.86</c:v>
                </c:pt>
                <c:pt idx="13">
                  <c:v>6219.31</c:v>
                </c:pt>
                <c:pt idx="14">
                  <c:v>5566.85</c:v>
                </c:pt>
                <c:pt idx="15">
                  <c:v>5765.77</c:v>
                </c:pt>
                <c:pt idx="16">
                  <c:v>6100.3</c:v>
                </c:pt>
                <c:pt idx="17">
                  <c:v>6487.42</c:v>
                </c:pt>
                <c:pt idx="18">
                  <c:v>6995.8</c:v>
                </c:pt>
                <c:pt idx="19">
                  <c:v>8518.15</c:v>
                </c:pt>
                <c:pt idx="20">
                  <c:v>6451.32</c:v>
                </c:pt>
                <c:pt idx="21">
                  <c:v>5272.17</c:v>
                </c:pt>
                <c:pt idx="22">
                  <c:v>6850.14</c:v>
                </c:pt>
                <c:pt idx="23">
                  <c:v>6183.87</c:v>
                </c:pt>
                <c:pt idx="24">
                  <c:v>6183.87</c:v>
                </c:pt>
                <c:pt idx="25">
                  <c:v>6612.05</c:v>
                </c:pt>
                <c:pt idx="26">
                  <c:v>9490.1</c:v>
                </c:pt>
                <c:pt idx="27">
                  <c:v>7604.91</c:v>
                </c:pt>
                <c:pt idx="28">
                  <c:v>5062.4399999999996</c:v>
                </c:pt>
                <c:pt idx="29">
                  <c:v>6802.25</c:v>
                </c:pt>
                <c:pt idx="30">
                  <c:v>7668.38</c:v>
                </c:pt>
                <c:pt idx="31">
                  <c:v>8847.59</c:v>
                </c:pt>
              </c:numCache>
            </c:numRef>
          </c:val>
          <c:smooth val="0"/>
          <c:extLst>
            <c:ext xmlns:c16="http://schemas.microsoft.com/office/drawing/2014/chart" uri="{C3380CC4-5D6E-409C-BE32-E72D297353CC}">
              <c16:uniqueId val="{0000000C-D28A-4C93-A382-CD980F88A112}"/>
            </c:ext>
          </c:extLst>
        </c:ser>
        <c:ser>
          <c:idx val="13"/>
          <c:order val="13"/>
          <c:tx>
            <c:strRef>
              <c:f>Pivot!$U$4:$U$5</c:f>
              <c:strCache>
                <c:ptCount val="1"/>
                <c:pt idx="0">
                  <c:v>Hearst</c:v>
                </c:pt>
              </c:strCache>
            </c:strRef>
          </c:tx>
          <c:spPr>
            <a:ln w="28575" cap="rnd">
              <a:solidFill>
                <a:schemeClr val="accent2">
                  <a:lumMod val="80000"/>
                  <a:lumOff val="2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Pivot!$U$6:$U$38</c:f>
              <c:numCache>
                <c:formatCode>General</c:formatCode>
                <c:ptCount val="32"/>
                <c:pt idx="0">
                  <c:v>0</c:v>
                </c:pt>
                <c:pt idx="1">
                  <c:v>0</c:v>
                </c:pt>
                <c:pt idx="2">
                  <c:v>2364</c:v>
                </c:pt>
                <c:pt idx="3">
                  <c:v>2017</c:v>
                </c:pt>
                <c:pt idx="4">
                  <c:v>2770.62</c:v>
                </c:pt>
                <c:pt idx="5">
                  <c:v>335.87</c:v>
                </c:pt>
                <c:pt idx="6">
                  <c:v>1482.32</c:v>
                </c:pt>
                <c:pt idx="7">
                  <c:v>930.62</c:v>
                </c:pt>
                <c:pt idx="8">
                  <c:v>1195.3</c:v>
                </c:pt>
                <c:pt idx="9">
                  <c:v>1893.3</c:v>
                </c:pt>
                <c:pt idx="10">
                  <c:v>1448.71</c:v>
                </c:pt>
                <c:pt idx="11">
                  <c:v>1795.31</c:v>
                </c:pt>
                <c:pt idx="12">
                  <c:v>1841.17</c:v>
                </c:pt>
                <c:pt idx="13">
                  <c:v>1474.98</c:v>
                </c:pt>
                <c:pt idx="14">
                  <c:v>761.83</c:v>
                </c:pt>
                <c:pt idx="15">
                  <c:v>1152.56</c:v>
                </c:pt>
                <c:pt idx="16">
                  <c:v>1451.93</c:v>
                </c:pt>
                <c:pt idx="17">
                  <c:v>1582.98</c:v>
                </c:pt>
                <c:pt idx="18">
                  <c:v>2184.6799999999998</c:v>
                </c:pt>
                <c:pt idx="19">
                  <c:v>2034.1</c:v>
                </c:pt>
                <c:pt idx="20">
                  <c:v>925.18</c:v>
                </c:pt>
                <c:pt idx="21">
                  <c:v>2131.5300000000002</c:v>
                </c:pt>
                <c:pt idx="22">
                  <c:v>2830.8</c:v>
                </c:pt>
                <c:pt idx="23">
                  <c:v>2508.2600000000002</c:v>
                </c:pt>
                <c:pt idx="24">
                  <c:v>1774.41</c:v>
                </c:pt>
                <c:pt idx="25">
                  <c:v>2531.13</c:v>
                </c:pt>
                <c:pt idx="26">
                  <c:v>2746.13</c:v>
                </c:pt>
                <c:pt idx="27">
                  <c:v>2399.16</c:v>
                </c:pt>
                <c:pt idx="28">
                  <c:v>1871.41</c:v>
                </c:pt>
                <c:pt idx="29">
                  <c:v>1784.22</c:v>
                </c:pt>
                <c:pt idx="30">
                  <c:v>1701.52</c:v>
                </c:pt>
                <c:pt idx="31">
                  <c:v>3413.95</c:v>
                </c:pt>
              </c:numCache>
            </c:numRef>
          </c:val>
          <c:smooth val="0"/>
          <c:extLst>
            <c:ext xmlns:c16="http://schemas.microsoft.com/office/drawing/2014/chart" uri="{C3380CC4-5D6E-409C-BE32-E72D297353CC}">
              <c16:uniqueId val="{0000000D-D28A-4C93-A382-CD980F88A112}"/>
            </c:ext>
          </c:extLst>
        </c:ser>
        <c:ser>
          <c:idx val="14"/>
          <c:order val="14"/>
          <c:tx>
            <c:strRef>
              <c:f>Pivot!$V$4:$V$5</c:f>
              <c:strCache>
                <c:ptCount val="1"/>
                <c:pt idx="0">
                  <c:v>Kenora</c:v>
                </c:pt>
              </c:strCache>
            </c:strRef>
          </c:tx>
          <c:spPr>
            <a:ln w="28575" cap="rnd">
              <a:solidFill>
                <a:schemeClr val="accent3">
                  <a:lumMod val="80000"/>
                  <a:lumOff val="2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Pivot!$V$6:$V$38</c:f>
              <c:numCache>
                <c:formatCode>General</c:formatCode>
                <c:ptCount val="32"/>
                <c:pt idx="0">
                  <c:v>0</c:v>
                </c:pt>
                <c:pt idx="1">
                  <c:v>8056</c:v>
                </c:pt>
                <c:pt idx="2">
                  <c:v>11524</c:v>
                </c:pt>
                <c:pt idx="3">
                  <c:v>12530</c:v>
                </c:pt>
                <c:pt idx="4">
                  <c:v>10769</c:v>
                </c:pt>
                <c:pt idx="5">
                  <c:v>15505</c:v>
                </c:pt>
                <c:pt idx="6">
                  <c:v>11663</c:v>
                </c:pt>
                <c:pt idx="7">
                  <c:v>8009</c:v>
                </c:pt>
                <c:pt idx="8">
                  <c:v>9241.3700000000008</c:v>
                </c:pt>
                <c:pt idx="9">
                  <c:v>9884.7000000000007</c:v>
                </c:pt>
                <c:pt idx="10">
                  <c:v>13179.75</c:v>
                </c:pt>
                <c:pt idx="11">
                  <c:v>10287.93</c:v>
                </c:pt>
                <c:pt idx="12">
                  <c:v>16056.85</c:v>
                </c:pt>
                <c:pt idx="13">
                  <c:v>9937.6299999999992</c:v>
                </c:pt>
                <c:pt idx="14">
                  <c:v>10579.52</c:v>
                </c:pt>
                <c:pt idx="15">
                  <c:v>9268.81</c:v>
                </c:pt>
                <c:pt idx="16">
                  <c:v>9482.18</c:v>
                </c:pt>
                <c:pt idx="17">
                  <c:v>9771.74</c:v>
                </c:pt>
                <c:pt idx="18">
                  <c:v>10618.79</c:v>
                </c:pt>
                <c:pt idx="19">
                  <c:v>17708.349999999999</c:v>
                </c:pt>
                <c:pt idx="20">
                  <c:v>11110.59</c:v>
                </c:pt>
                <c:pt idx="21">
                  <c:v>8408.67</c:v>
                </c:pt>
                <c:pt idx="22">
                  <c:v>7449.07</c:v>
                </c:pt>
                <c:pt idx="23">
                  <c:v>8398.5300000000007</c:v>
                </c:pt>
                <c:pt idx="24">
                  <c:v>8940.7000000000007</c:v>
                </c:pt>
                <c:pt idx="25">
                  <c:v>10740.35</c:v>
                </c:pt>
                <c:pt idx="26">
                  <c:v>13888.74</c:v>
                </c:pt>
                <c:pt idx="27">
                  <c:v>9635.5400000000009</c:v>
                </c:pt>
                <c:pt idx="28">
                  <c:v>9391.94</c:v>
                </c:pt>
                <c:pt idx="29">
                  <c:v>10025.59</c:v>
                </c:pt>
                <c:pt idx="30">
                  <c:v>8770.56</c:v>
                </c:pt>
                <c:pt idx="31">
                  <c:v>13547.33</c:v>
                </c:pt>
              </c:numCache>
            </c:numRef>
          </c:val>
          <c:smooth val="0"/>
          <c:extLst>
            <c:ext xmlns:c16="http://schemas.microsoft.com/office/drawing/2014/chart" uri="{C3380CC4-5D6E-409C-BE32-E72D297353CC}">
              <c16:uniqueId val="{0000000E-D28A-4C93-A382-CD980F88A112}"/>
            </c:ext>
          </c:extLst>
        </c:ser>
        <c:ser>
          <c:idx val="15"/>
          <c:order val="15"/>
          <c:tx>
            <c:strRef>
              <c:f>Pivot!$W$4:$W$5</c:f>
              <c:strCache>
                <c:ptCount val="1"/>
                <c:pt idx="0">
                  <c:v>Krikland lakes</c:v>
                </c:pt>
              </c:strCache>
            </c:strRef>
          </c:tx>
          <c:spPr>
            <a:ln w="28575" cap="rnd">
              <a:solidFill>
                <a:schemeClr val="accent4">
                  <a:lumMod val="80000"/>
                  <a:lumOff val="2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Pivot!$W$6:$W$38</c:f>
              <c:numCache>
                <c:formatCode>General</c:formatCode>
                <c:ptCount val="32"/>
                <c:pt idx="0">
                  <c:v>0</c:v>
                </c:pt>
                <c:pt idx="1">
                  <c:v>2105</c:v>
                </c:pt>
                <c:pt idx="2">
                  <c:v>3687</c:v>
                </c:pt>
                <c:pt idx="3">
                  <c:v>3234</c:v>
                </c:pt>
                <c:pt idx="4">
                  <c:v>2958</c:v>
                </c:pt>
                <c:pt idx="5">
                  <c:v>5252</c:v>
                </c:pt>
                <c:pt idx="6">
                  <c:v>2498</c:v>
                </c:pt>
                <c:pt idx="7">
                  <c:v>2575</c:v>
                </c:pt>
                <c:pt idx="8">
                  <c:v>2918.34</c:v>
                </c:pt>
                <c:pt idx="9">
                  <c:v>2737.72</c:v>
                </c:pt>
                <c:pt idx="10">
                  <c:v>3462.91</c:v>
                </c:pt>
                <c:pt idx="11">
                  <c:v>2720.71</c:v>
                </c:pt>
                <c:pt idx="12">
                  <c:v>4040.8</c:v>
                </c:pt>
                <c:pt idx="13">
                  <c:v>2998.29</c:v>
                </c:pt>
                <c:pt idx="14">
                  <c:v>2785.23</c:v>
                </c:pt>
                <c:pt idx="15">
                  <c:v>2865</c:v>
                </c:pt>
                <c:pt idx="16">
                  <c:v>3516.64</c:v>
                </c:pt>
                <c:pt idx="17">
                  <c:v>2994.62</c:v>
                </c:pt>
                <c:pt idx="18">
                  <c:v>3353.33</c:v>
                </c:pt>
                <c:pt idx="19">
                  <c:v>4250.04</c:v>
                </c:pt>
                <c:pt idx="20">
                  <c:v>3092.36</c:v>
                </c:pt>
                <c:pt idx="21">
                  <c:v>2799.06</c:v>
                </c:pt>
                <c:pt idx="22">
                  <c:v>2852.55</c:v>
                </c:pt>
                <c:pt idx="23">
                  <c:v>3268.32</c:v>
                </c:pt>
                <c:pt idx="24">
                  <c:v>2729.56</c:v>
                </c:pt>
                <c:pt idx="25">
                  <c:v>3358.95</c:v>
                </c:pt>
                <c:pt idx="26">
                  <c:v>3910.51</c:v>
                </c:pt>
                <c:pt idx="27">
                  <c:v>4151.12</c:v>
                </c:pt>
                <c:pt idx="28">
                  <c:v>2478.44</c:v>
                </c:pt>
                <c:pt idx="29">
                  <c:v>3194.86</c:v>
                </c:pt>
                <c:pt idx="30">
                  <c:v>3221.64</c:v>
                </c:pt>
                <c:pt idx="31">
                  <c:v>4347.7299999999996</c:v>
                </c:pt>
              </c:numCache>
            </c:numRef>
          </c:val>
          <c:smooth val="0"/>
          <c:extLst>
            <c:ext xmlns:c16="http://schemas.microsoft.com/office/drawing/2014/chart" uri="{C3380CC4-5D6E-409C-BE32-E72D297353CC}">
              <c16:uniqueId val="{0000000F-D28A-4C93-A382-CD980F88A112}"/>
            </c:ext>
          </c:extLst>
        </c:ser>
        <c:ser>
          <c:idx val="16"/>
          <c:order val="16"/>
          <c:tx>
            <c:strRef>
              <c:f>Pivot!$X$4:$X$5</c:f>
              <c:strCache>
                <c:ptCount val="1"/>
                <c:pt idx="0">
                  <c:v>Lloydminister cannabis</c:v>
                </c:pt>
              </c:strCache>
            </c:strRef>
          </c:tx>
          <c:spPr>
            <a:ln w="28575" cap="rnd">
              <a:solidFill>
                <a:schemeClr val="accent5">
                  <a:lumMod val="80000"/>
                  <a:lumOff val="2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Pivot!$X$6:$X$38</c:f>
              <c:numCache>
                <c:formatCode>General</c:formatCode>
                <c:ptCount val="32"/>
                <c:pt idx="0">
                  <c:v>0</c:v>
                </c:pt>
                <c:pt idx="1">
                  <c:v>2938</c:v>
                </c:pt>
                <c:pt idx="2">
                  <c:v>2935</c:v>
                </c:pt>
                <c:pt idx="3">
                  <c:v>3688</c:v>
                </c:pt>
                <c:pt idx="4">
                  <c:v>2728.21</c:v>
                </c:pt>
                <c:pt idx="5">
                  <c:v>4242.09</c:v>
                </c:pt>
                <c:pt idx="6">
                  <c:v>2736.05</c:v>
                </c:pt>
                <c:pt idx="7">
                  <c:v>2267.92</c:v>
                </c:pt>
                <c:pt idx="8">
                  <c:v>2559.9499999999998</c:v>
                </c:pt>
                <c:pt idx="9">
                  <c:v>2916.31</c:v>
                </c:pt>
                <c:pt idx="10">
                  <c:v>2007.68</c:v>
                </c:pt>
                <c:pt idx="11">
                  <c:v>2941.28</c:v>
                </c:pt>
                <c:pt idx="12">
                  <c:v>3760.62</c:v>
                </c:pt>
                <c:pt idx="13">
                  <c:v>2673.16</c:v>
                </c:pt>
                <c:pt idx="14">
                  <c:v>2827.25</c:v>
                </c:pt>
                <c:pt idx="15">
                  <c:v>3101.88</c:v>
                </c:pt>
                <c:pt idx="16">
                  <c:v>2983.8</c:v>
                </c:pt>
                <c:pt idx="17">
                  <c:v>2601.34</c:v>
                </c:pt>
                <c:pt idx="18">
                  <c:v>3929.06</c:v>
                </c:pt>
                <c:pt idx="19">
                  <c:v>4946.04</c:v>
                </c:pt>
                <c:pt idx="20">
                  <c:v>2867.98</c:v>
                </c:pt>
                <c:pt idx="21">
                  <c:v>3279.53</c:v>
                </c:pt>
                <c:pt idx="22">
                  <c:v>2696.13</c:v>
                </c:pt>
                <c:pt idx="23">
                  <c:v>2290.8200000000002</c:v>
                </c:pt>
                <c:pt idx="24">
                  <c:v>2566.2399999999998</c:v>
                </c:pt>
                <c:pt idx="25">
                  <c:v>2731.98</c:v>
                </c:pt>
                <c:pt idx="26">
                  <c:v>2063.87</c:v>
                </c:pt>
                <c:pt idx="27">
                  <c:v>2272.08</c:v>
                </c:pt>
                <c:pt idx="28">
                  <c:v>2860.85</c:v>
                </c:pt>
                <c:pt idx="29">
                  <c:v>1580.03</c:v>
                </c:pt>
                <c:pt idx="30">
                  <c:v>2668.8</c:v>
                </c:pt>
                <c:pt idx="31">
                  <c:v>2267.4299999999998</c:v>
                </c:pt>
              </c:numCache>
            </c:numRef>
          </c:val>
          <c:smooth val="0"/>
          <c:extLst>
            <c:ext xmlns:c16="http://schemas.microsoft.com/office/drawing/2014/chart" uri="{C3380CC4-5D6E-409C-BE32-E72D297353CC}">
              <c16:uniqueId val="{00000010-D28A-4C93-A382-CD980F88A112}"/>
            </c:ext>
          </c:extLst>
        </c:ser>
        <c:ser>
          <c:idx val="17"/>
          <c:order val="17"/>
          <c:tx>
            <c:strRef>
              <c:f>Pivot!$Y$4:$Y$5</c:f>
              <c:strCache>
                <c:ptCount val="1"/>
                <c:pt idx="0">
                  <c:v>Lloydminister Liquor</c:v>
                </c:pt>
              </c:strCache>
            </c:strRef>
          </c:tx>
          <c:spPr>
            <a:ln w="28575" cap="rnd">
              <a:solidFill>
                <a:schemeClr val="accent6">
                  <a:lumMod val="80000"/>
                  <a:lumOff val="2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Pivot!$Y$6:$Y$38</c:f>
              <c:numCache>
                <c:formatCode>General</c:formatCode>
                <c:ptCount val="32"/>
                <c:pt idx="0">
                  <c:v>0</c:v>
                </c:pt>
                <c:pt idx="1">
                  <c:v>1059.9100000000001</c:v>
                </c:pt>
                <c:pt idx="2">
                  <c:v>738.58</c:v>
                </c:pt>
                <c:pt idx="3">
                  <c:v>726.38</c:v>
                </c:pt>
                <c:pt idx="4">
                  <c:v>633.38</c:v>
                </c:pt>
                <c:pt idx="5">
                  <c:v>1169.1300000000001</c:v>
                </c:pt>
                <c:pt idx="6">
                  <c:v>1015.73</c:v>
                </c:pt>
                <c:pt idx="7">
                  <c:v>704.32</c:v>
                </c:pt>
                <c:pt idx="8">
                  <c:v>707.47</c:v>
                </c:pt>
                <c:pt idx="9">
                  <c:v>534.72</c:v>
                </c:pt>
                <c:pt idx="10">
                  <c:v>1167.01</c:v>
                </c:pt>
                <c:pt idx="11">
                  <c:v>2042.3</c:v>
                </c:pt>
                <c:pt idx="12">
                  <c:v>0</c:v>
                </c:pt>
                <c:pt idx="13">
                  <c:v>911.57</c:v>
                </c:pt>
                <c:pt idx="14">
                  <c:v>762.5</c:v>
                </c:pt>
                <c:pt idx="15">
                  <c:v>627.51</c:v>
                </c:pt>
                <c:pt idx="16">
                  <c:v>852.04</c:v>
                </c:pt>
                <c:pt idx="17">
                  <c:v>842.48</c:v>
                </c:pt>
                <c:pt idx="18">
                  <c:v>820.44</c:v>
                </c:pt>
                <c:pt idx="19">
                  <c:v>1059.47</c:v>
                </c:pt>
                <c:pt idx="20">
                  <c:v>854.18</c:v>
                </c:pt>
                <c:pt idx="21">
                  <c:v>952.48</c:v>
                </c:pt>
                <c:pt idx="22">
                  <c:v>922.35</c:v>
                </c:pt>
                <c:pt idx="23">
                  <c:v>924.56</c:v>
                </c:pt>
                <c:pt idx="24">
                  <c:v>737.83</c:v>
                </c:pt>
                <c:pt idx="25">
                  <c:v>716.82</c:v>
                </c:pt>
                <c:pt idx="26">
                  <c:v>1183.1099999999999</c:v>
                </c:pt>
                <c:pt idx="27">
                  <c:v>903.65</c:v>
                </c:pt>
                <c:pt idx="28">
                  <c:v>998.86</c:v>
                </c:pt>
                <c:pt idx="29">
                  <c:v>776</c:v>
                </c:pt>
                <c:pt idx="30">
                  <c:v>852.34</c:v>
                </c:pt>
                <c:pt idx="31">
                  <c:v>622.26</c:v>
                </c:pt>
              </c:numCache>
            </c:numRef>
          </c:val>
          <c:smooth val="0"/>
          <c:extLst>
            <c:ext xmlns:c16="http://schemas.microsoft.com/office/drawing/2014/chart" uri="{C3380CC4-5D6E-409C-BE32-E72D297353CC}">
              <c16:uniqueId val="{00000011-D28A-4C93-A382-CD980F88A112}"/>
            </c:ext>
          </c:extLst>
        </c:ser>
        <c:ser>
          <c:idx val="18"/>
          <c:order val="18"/>
          <c:tx>
            <c:strRef>
              <c:f>Pivot!$Z$4:$Z$5</c:f>
              <c:strCache>
                <c:ptCount val="1"/>
                <c:pt idx="0">
                  <c:v>London</c:v>
                </c:pt>
              </c:strCache>
            </c:strRef>
          </c:tx>
          <c:spPr>
            <a:ln w="28575" cap="rnd">
              <a:solidFill>
                <a:schemeClr val="accent1">
                  <a:lumMod val="8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Pivot!$Z$6:$Z$38</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12-D28A-4C93-A382-CD980F88A112}"/>
            </c:ext>
          </c:extLst>
        </c:ser>
        <c:ser>
          <c:idx val="19"/>
          <c:order val="19"/>
          <c:tx>
            <c:strRef>
              <c:f>Pivot!$AA$4:$AA$5</c:f>
              <c:strCache>
                <c:ptCount val="1"/>
                <c:pt idx="0">
                  <c:v>New. Liskeard</c:v>
                </c:pt>
              </c:strCache>
            </c:strRef>
          </c:tx>
          <c:spPr>
            <a:ln w="28575" cap="rnd">
              <a:solidFill>
                <a:schemeClr val="accent2">
                  <a:lumMod val="8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Pivot!$AA$6:$AA$38</c:f>
              <c:numCache>
                <c:formatCode>General</c:formatCode>
                <c:ptCount val="32"/>
                <c:pt idx="0">
                  <c:v>0</c:v>
                </c:pt>
                <c:pt idx="1">
                  <c:v>1986</c:v>
                </c:pt>
                <c:pt idx="2">
                  <c:v>4584</c:v>
                </c:pt>
                <c:pt idx="3">
                  <c:v>4241</c:v>
                </c:pt>
                <c:pt idx="4">
                  <c:v>5316</c:v>
                </c:pt>
                <c:pt idx="5">
                  <c:v>7598</c:v>
                </c:pt>
                <c:pt idx="6">
                  <c:v>5295</c:v>
                </c:pt>
                <c:pt idx="7">
                  <c:v>3018</c:v>
                </c:pt>
                <c:pt idx="8">
                  <c:v>3667.14</c:v>
                </c:pt>
                <c:pt idx="9">
                  <c:v>2912.54</c:v>
                </c:pt>
                <c:pt idx="10">
                  <c:v>3783.56</c:v>
                </c:pt>
                <c:pt idx="11">
                  <c:v>3674.38</c:v>
                </c:pt>
                <c:pt idx="12">
                  <c:v>5965.22</c:v>
                </c:pt>
                <c:pt idx="13">
                  <c:v>3464.73</c:v>
                </c:pt>
                <c:pt idx="14">
                  <c:v>2938.43</c:v>
                </c:pt>
                <c:pt idx="15">
                  <c:v>3513.86</c:v>
                </c:pt>
                <c:pt idx="16">
                  <c:v>4261.4799999999996</c:v>
                </c:pt>
                <c:pt idx="17">
                  <c:v>3250.2</c:v>
                </c:pt>
                <c:pt idx="18">
                  <c:v>3834.37</c:v>
                </c:pt>
                <c:pt idx="19">
                  <c:v>6272.08</c:v>
                </c:pt>
                <c:pt idx="20">
                  <c:v>4589.7299999999996</c:v>
                </c:pt>
                <c:pt idx="21">
                  <c:v>2657.29</c:v>
                </c:pt>
                <c:pt idx="22">
                  <c:v>3142.67</c:v>
                </c:pt>
                <c:pt idx="23">
                  <c:v>2569.5700000000002</c:v>
                </c:pt>
                <c:pt idx="24">
                  <c:v>3317.9</c:v>
                </c:pt>
                <c:pt idx="25">
                  <c:v>4458.22</c:v>
                </c:pt>
                <c:pt idx="26">
                  <c:v>5981.04</c:v>
                </c:pt>
                <c:pt idx="27">
                  <c:v>4607.5600000000004</c:v>
                </c:pt>
                <c:pt idx="28">
                  <c:v>3127.76</c:v>
                </c:pt>
                <c:pt idx="29">
                  <c:v>3788.34</c:v>
                </c:pt>
                <c:pt idx="30">
                  <c:v>4279.84</c:v>
                </c:pt>
                <c:pt idx="31">
                  <c:v>6834.85</c:v>
                </c:pt>
              </c:numCache>
            </c:numRef>
          </c:val>
          <c:smooth val="0"/>
          <c:extLst>
            <c:ext xmlns:c16="http://schemas.microsoft.com/office/drawing/2014/chart" uri="{C3380CC4-5D6E-409C-BE32-E72D297353CC}">
              <c16:uniqueId val="{00000013-D28A-4C93-A382-CD980F88A112}"/>
            </c:ext>
          </c:extLst>
        </c:ser>
        <c:ser>
          <c:idx val="20"/>
          <c:order val="20"/>
          <c:tx>
            <c:strRef>
              <c:f>Pivot!$AB$4:$AB$5</c:f>
              <c:strCache>
                <c:ptCount val="1"/>
                <c:pt idx="0">
                  <c:v>Peterborough</c:v>
                </c:pt>
              </c:strCache>
            </c:strRef>
          </c:tx>
          <c:spPr>
            <a:ln w="28575" cap="rnd">
              <a:solidFill>
                <a:schemeClr val="accent3">
                  <a:lumMod val="8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Pivot!$AB$6:$AB$38</c:f>
              <c:numCache>
                <c:formatCode>General</c:formatCode>
                <c:ptCount val="32"/>
                <c:pt idx="0">
                  <c:v>0</c:v>
                </c:pt>
                <c:pt idx="1">
                  <c:v>3546</c:v>
                </c:pt>
                <c:pt idx="2">
                  <c:v>5608</c:v>
                </c:pt>
                <c:pt idx="3">
                  <c:v>4705</c:v>
                </c:pt>
                <c:pt idx="4">
                  <c:v>4910.0600000000004</c:v>
                </c:pt>
                <c:pt idx="5">
                  <c:v>7542.44</c:v>
                </c:pt>
                <c:pt idx="6">
                  <c:v>4615.0200000000004</c:v>
                </c:pt>
                <c:pt idx="7">
                  <c:v>3780.13</c:v>
                </c:pt>
                <c:pt idx="8">
                  <c:v>5573.54</c:v>
                </c:pt>
                <c:pt idx="9">
                  <c:v>3304.36</c:v>
                </c:pt>
                <c:pt idx="10">
                  <c:v>4676.3599999999997</c:v>
                </c:pt>
                <c:pt idx="11">
                  <c:v>5127.3900000000003</c:v>
                </c:pt>
                <c:pt idx="12">
                  <c:v>7832.03</c:v>
                </c:pt>
                <c:pt idx="13">
                  <c:v>4763.24</c:v>
                </c:pt>
                <c:pt idx="14">
                  <c:v>4100.9799999999996</c:v>
                </c:pt>
                <c:pt idx="15">
                  <c:v>4996.13</c:v>
                </c:pt>
                <c:pt idx="16">
                  <c:v>3940.83</c:v>
                </c:pt>
                <c:pt idx="17">
                  <c:v>3555.97</c:v>
                </c:pt>
                <c:pt idx="18">
                  <c:v>5140.55</c:v>
                </c:pt>
                <c:pt idx="19">
                  <c:v>7352.8</c:v>
                </c:pt>
                <c:pt idx="20">
                  <c:v>5976.11</c:v>
                </c:pt>
                <c:pt idx="21">
                  <c:v>4398.42</c:v>
                </c:pt>
                <c:pt idx="22">
                  <c:v>3149.02</c:v>
                </c:pt>
                <c:pt idx="23">
                  <c:v>4396.05</c:v>
                </c:pt>
                <c:pt idx="24">
                  <c:v>4059.05</c:v>
                </c:pt>
                <c:pt idx="25">
                  <c:v>5269.61</c:v>
                </c:pt>
                <c:pt idx="26">
                  <c:v>7178.51</c:v>
                </c:pt>
                <c:pt idx="27">
                  <c:v>6257.05</c:v>
                </c:pt>
                <c:pt idx="28">
                  <c:v>4604.07</c:v>
                </c:pt>
                <c:pt idx="29">
                  <c:v>5241.38</c:v>
                </c:pt>
                <c:pt idx="30">
                  <c:v>5543</c:v>
                </c:pt>
                <c:pt idx="31">
                  <c:v>6291.4</c:v>
                </c:pt>
              </c:numCache>
            </c:numRef>
          </c:val>
          <c:smooth val="0"/>
          <c:extLst>
            <c:ext xmlns:c16="http://schemas.microsoft.com/office/drawing/2014/chart" uri="{C3380CC4-5D6E-409C-BE32-E72D297353CC}">
              <c16:uniqueId val="{00000014-D28A-4C93-A382-CD980F88A112}"/>
            </c:ext>
          </c:extLst>
        </c:ser>
        <c:ser>
          <c:idx val="21"/>
          <c:order val="21"/>
          <c:tx>
            <c:strRef>
              <c:f>Pivot!$AC$4:$AC$5</c:f>
              <c:strCache>
                <c:ptCount val="1"/>
                <c:pt idx="0">
                  <c:v>Renfrew</c:v>
                </c:pt>
              </c:strCache>
            </c:strRef>
          </c:tx>
          <c:spPr>
            <a:ln w="28575" cap="rnd">
              <a:solidFill>
                <a:schemeClr val="accent4">
                  <a:lumMod val="8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Pivot!$AC$6:$AC$38</c:f>
              <c:numCache>
                <c:formatCode>General</c:formatCode>
                <c:ptCount val="32"/>
                <c:pt idx="0">
                  <c:v>0</c:v>
                </c:pt>
                <c:pt idx="1">
                  <c:v>3244</c:v>
                </c:pt>
                <c:pt idx="2">
                  <c:v>5121</c:v>
                </c:pt>
                <c:pt idx="3">
                  <c:v>5122</c:v>
                </c:pt>
                <c:pt idx="4">
                  <c:v>4222</c:v>
                </c:pt>
                <c:pt idx="5">
                  <c:v>5835</c:v>
                </c:pt>
                <c:pt idx="6">
                  <c:v>5766</c:v>
                </c:pt>
                <c:pt idx="7">
                  <c:v>4390</c:v>
                </c:pt>
                <c:pt idx="8">
                  <c:v>4783</c:v>
                </c:pt>
                <c:pt idx="9">
                  <c:v>2659</c:v>
                </c:pt>
                <c:pt idx="10">
                  <c:v>5353.35</c:v>
                </c:pt>
                <c:pt idx="11">
                  <c:v>5205.3</c:v>
                </c:pt>
                <c:pt idx="12">
                  <c:v>5662.75</c:v>
                </c:pt>
                <c:pt idx="13">
                  <c:v>4791.6499999999996</c:v>
                </c:pt>
                <c:pt idx="14">
                  <c:v>3747.17</c:v>
                </c:pt>
                <c:pt idx="15">
                  <c:v>4726.55</c:v>
                </c:pt>
                <c:pt idx="16">
                  <c:v>4760.74</c:v>
                </c:pt>
                <c:pt idx="17">
                  <c:v>4144.3</c:v>
                </c:pt>
                <c:pt idx="18">
                  <c:v>5030.08</c:v>
                </c:pt>
                <c:pt idx="19">
                  <c:v>6302.47</c:v>
                </c:pt>
                <c:pt idx="20">
                  <c:v>4743.45</c:v>
                </c:pt>
                <c:pt idx="21">
                  <c:v>4533.6499999999996</c:v>
                </c:pt>
                <c:pt idx="22">
                  <c:v>4837.21</c:v>
                </c:pt>
                <c:pt idx="23">
                  <c:v>4566.03</c:v>
                </c:pt>
                <c:pt idx="24">
                  <c:v>4319.46</c:v>
                </c:pt>
                <c:pt idx="25">
                  <c:v>5030.76</c:v>
                </c:pt>
                <c:pt idx="26">
                  <c:v>5836.91</c:v>
                </c:pt>
                <c:pt idx="27">
                  <c:v>4255.04</c:v>
                </c:pt>
                <c:pt idx="28">
                  <c:v>3989.61</c:v>
                </c:pt>
                <c:pt idx="29">
                  <c:v>5071.5600000000004</c:v>
                </c:pt>
                <c:pt idx="30">
                  <c:v>4907.0200000000004</c:v>
                </c:pt>
                <c:pt idx="31">
                  <c:v>8177.91</c:v>
                </c:pt>
              </c:numCache>
            </c:numRef>
          </c:val>
          <c:smooth val="0"/>
          <c:extLst>
            <c:ext xmlns:c16="http://schemas.microsoft.com/office/drawing/2014/chart" uri="{C3380CC4-5D6E-409C-BE32-E72D297353CC}">
              <c16:uniqueId val="{00000015-D28A-4C93-A382-CD980F88A112}"/>
            </c:ext>
          </c:extLst>
        </c:ser>
        <c:ser>
          <c:idx val="22"/>
          <c:order val="22"/>
          <c:tx>
            <c:strRef>
              <c:f>Pivot!$AD$4:$AD$5</c:f>
              <c:strCache>
                <c:ptCount val="1"/>
                <c:pt idx="0">
                  <c:v>Revelstoke</c:v>
                </c:pt>
              </c:strCache>
            </c:strRef>
          </c:tx>
          <c:spPr>
            <a:ln w="28575" cap="rnd">
              <a:solidFill>
                <a:schemeClr val="accent5">
                  <a:lumMod val="8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Pivot!$AD$6:$AD$38</c:f>
              <c:numCache>
                <c:formatCode>General</c:formatCode>
                <c:ptCount val="32"/>
                <c:pt idx="0">
                  <c:v>0</c:v>
                </c:pt>
                <c:pt idx="1">
                  <c:v>1376</c:v>
                </c:pt>
                <c:pt idx="2">
                  <c:v>1031</c:v>
                </c:pt>
                <c:pt idx="3">
                  <c:v>1127</c:v>
                </c:pt>
                <c:pt idx="4">
                  <c:v>791.08</c:v>
                </c:pt>
                <c:pt idx="5">
                  <c:v>963.23</c:v>
                </c:pt>
                <c:pt idx="6">
                  <c:v>979.43</c:v>
                </c:pt>
                <c:pt idx="7">
                  <c:v>819.44</c:v>
                </c:pt>
                <c:pt idx="8">
                  <c:v>783.35</c:v>
                </c:pt>
                <c:pt idx="9">
                  <c:v>719.42</c:v>
                </c:pt>
                <c:pt idx="10">
                  <c:v>543.53</c:v>
                </c:pt>
                <c:pt idx="11">
                  <c:v>549</c:v>
                </c:pt>
                <c:pt idx="12">
                  <c:v>1345.44</c:v>
                </c:pt>
                <c:pt idx="13">
                  <c:v>928.84</c:v>
                </c:pt>
                <c:pt idx="14">
                  <c:v>910.19</c:v>
                </c:pt>
                <c:pt idx="15">
                  <c:v>463.89</c:v>
                </c:pt>
                <c:pt idx="16">
                  <c:v>1586.85</c:v>
                </c:pt>
                <c:pt idx="17">
                  <c:v>1190.45</c:v>
                </c:pt>
                <c:pt idx="18">
                  <c:v>985.39</c:v>
                </c:pt>
                <c:pt idx="19">
                  <c:v>906.29</c:v>
                </c:pt>
                <c:pt idx="20">
                  <c:v>1008.86</c:v>
                </c:pt>
                <c:pt idx="21">
                  <c:v>1492.62</c:v>
                </c:pt>
                <c:pt idx="22">
                  <c:v>840.39</c:v>
                </c:pt>
                <c:pt idx="23">
                  <c:v>815.61</c:v>
                </c:pt>
                <c:pt idx="24">
                  <c:v>1068.24</c:v>
                </c:pt>
                <c:pt idx="25">
                  <c:v>744.58</c:v>
                </c:pt>
                <c:pt idx="26">
                  <c:v>1203.2</c:v>
                </c:pt>
                <c:pt idx="27">
                  <c:v>1105.54</c:v>
                </c:pt>
                <c:pt idx="28">
                  <c:v>949.27</c:v>
                </c:pt>
                <c:pt idx="29">
                  <c:v>571.88</c:v>
                </c:pt>
                <c:pt idx="30">
                  <c:v>1459.16</c:v>
                </c:pt>
                <c:pt idx="31">
                  <c:v>1240.22</c:v>
                </c:pt>
              </c:numCache>
            </c:numRef>
          </c:val>
          <c:smooth val="0"/>
          <c:extLst>
            <c:ext xmlns:c16="http://schemas.microsoft.com/office/drawing/2014/chart" uri="{C3380CC4-5D6E-409C-BE32-E72D297353CC}">
              <c16:uniqueId val="{00000016-D28A-4C93-A382-CD980F88A112}"/>
            </c:ext>
          </c:extLst>
        </c:ser>
        <c:ser>
          <c:idx val="23"/>
          <c:order val="23"/>
          <c:tx>
            <c:strRef>
              <c:f>Pivot!$AE$4:$AE$5</c:f>
              <c:strCache>
                <c:ptCount val="1"/>
                <c:pt idx="0">
                  <c:v>Richmond</c:v>
                </c:pt>
              </c:strCache>
            </c:strRef>
          </c:tx>
          <c:spPr>
            <a:ln w="28575" cap="rnd">
              <a:solidFill>
                <a:schemeClr val="accent6">
                  <a:lumMod val="8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Pivot!$AE$6:$AE$38</c:f>
              <c:numCache>
                <c:formatCode>General</c:formatCode>
                <c:ptCount val="32"/>
                <c:pt idx="0">
                  <c:v>0</c:v>
                </c:pt>
                <c:pt idx="1">
                  <c:v>1254</c:v>
                </c:pt>
                <c:pt idx="2">
                  <c:v>1221</c:v>
                </c:pt>
                <c:pt idx="3">
                  <c:v>1063</c:v>
                </c:pt>
                <c:pt idx="4">
                  <c:v>1134.07</c:v>
                </c:pt>
                <c:pt idx="5">
                  <c:v>1659.14</c:v>
                </c:pt>
                <c:pt idx="6">
                  <c:v>1501.46</c:v>
                </c:pt>
                <c:pt idx="7">
                  <c:v>1662.42</c:v>
                </c:pt>
                <c:pt idx="8">
                  <c:v>1337.51</c:v>
                </c:pt>
                <c:pt idx="9">
                  <c:v>1168.76</c:v>
                </c:pt>
                <c:pt idx="10">
                  <c:v>1364.67</c:v>
                </c:pt>
                <c:pt idx="11">
                  <c:v>1092.3499999999999</c:v>
                </c:pt>
                <c:pt idx="12">
                  <c:v>1092.73</c:v>
                </c:pt>
                <c:pt idx="13">
                  <c:v>1287.32</c:v>
                </c:pt>
                <c:pt idx="14">
                  <c:v>1356.21</c:v>
                </c:pt>
                <c:pt idx="15">
                  <c:v>1080.3800000000001</c:v>
                </c:pt>
                <c:pt idx="16">
                  <c:v>1359.38</c:v>
                </c:pt>
                <c:pt idx="17">
                  <c:v>806.44</c:v>
                </c:pt>
                <c:pt idx="18">
                  <c:v>1402.47</c:v>
                </c:pt>
                <c:pt idx="19">
                  <c:v>1387.09</c:v>
                </c:pt>
                <c:pt idx="20">
                  <c:v>979.43</c:v>
                </c:pt>
                <c:pt idx="21">
                  <c:v>1212.1500000000001</c:v>
                </c:pt>
                <c:pt idx="22">
                  <c:v>1099.44</c:v>
                </c:pt>
                <c:pt idx="23">
                  <c:v>1122.3699999999999</c:v>
                </c:pt>
                <c:pt idx="24">
                  <c:v>1164.33</c:v>
                </c:pt>
                <c:pt idx="25">
                  <c:v>1295.1400000000001</c:v>
                </c:pt>
                <c:pt idx="26">
                  <c:v>1440.73</c:v>
                </c:pt>
                <c:pt idx="27">
                  <c:v>1830.11</c:v>
                </c:pt>
                <c:pt idx="28">
                  <c:v>1504.31</c:v>
                </c:pt>
                <c:pt idx="29">
                  <c:v>1203.47</c:v>
                </c:pt>
                <c:pt idx="30">
                  <c:v>939.31</c:v>
                </c:pt>
                <c:pt idx="31">
                  <c:v>1151.1500000000001</c:v>
                </c:pt>
              </c:numCache>
            </c:numRef>
          </c:val>
          <c:smooth val="0"/>
          <c:extLst>
            <c:ext xmlns:c16="http://schemas.microsoft.com/office/drawing/2014/chart" uri="{C3380CC4-5D6E-409C-BE32-E72D297353CC}">
              <c16:uniqueId val="{00000017-D28A-4C93-A382-CD980F88A112}"/>
            </c:ext>
          </c:extLst>
        </c:ser>
        <c:ser>
          <c:idx val="24"/>
          <c:order val="24"/>
          <c:tx>
            <c:strRef>
              <c:f>Pivot!$AF$4:$AF$5</c:f>
              <c:strCache>
                <c:ptCount val="1"/>
                <c:pt idx="0">
                  <c:v>Rockland</c:v>
                </c:pt>
              </c:strCache>
            </c:strRef>
          </c:tx>
          <c:spPr>
            <a:ln w="28575" cap="rnd">
              <a:solidFill>
                <a:schemeClr val="accent1">
                  <a:lumMod val="60000"/>
                  <a:lumOff val="4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Pivot!$AF$6:$AF$38</c:f>
              <c:numCache>
                <c:formatCode>General</c:formatCode>
                <c:ptCount val="32"/>
                <c:pt idx="0">
                  <c:v>0</c:v>
                </c:pt>
                <c:pt idx="1">
                  <c:v>4646</c:v>
                </c:pt>
                <c:pt idx="2">
                  <c:v>7694</c:v>
                </c:pt>
                <c:pt idx="3">
                  <c:v>5277</c:v>
                </c:pt>
                <c:pt idx="4">
                  <c:v>6551</c:v>
                </c:pt>
                <c:pt idx="5">
                  <c:v>9685</c:v>
                </c:pt>
                <c:pt idx="6">
                  <c:v>6829</c:v>
                </c:pt>
                <c:pt idx="7">
                  <c:v>5245</c:v>
                </c:pt>
                <c:pt idx="8">
                  <c:v>6037.65</c:v>
                </c:pt>
                <c:pt idx="9">
                  <c:v>5161</c:v>
                </c:pt>
                <c:pt idx="10">
                  <c:v>7191.04</c:v>
                </c:pt>
                <c:pt idx="11">
                  <c:v>7836.83</c:v>
                </c:pt>
                <c:pt idx="12">
                  <c:v>10681.03</c:v>
                </c:pt>
                <c:pt idx="13">
                  <c:v>6403.09</c:v>
                </c:pt>
                <c:pt idx="14">
                  <c:v>7441.51</c:v>
                </c:pt>
                <c:pt idx="15">
                  <c:v>6319.56</c:v>
                </c:pt>
                <c:pt idx="16">
                  <c:v>6216.91</c:v>
                </c:pt>
                <c:pt idx="17">
                  <c:v>6728.29</c:v>
                </c:pt>
                <c:pt idx="18">
                  <c:v>6711.25</c:v>
                </c:pt>
                <c:pt idx="19">
                  <c:v>10201.39</c:v>
                </c:pt>
                <c:pt idx="20">
                  <c:v>7774.41</c:v>
                </c:pt>
                <c:pt idx="21">
                  <c:v>6181.59</c:v>
                </c:pt>
                <c:pt idx="22">
                  <c:v>6232.37</c:v>
                </c:pt>
                <c:pt idx="23">
                  <c:v>7880.2</c:v>
                </c:pt>
                <c:pt idx="24">
                  <c:v>5807.8</c:v>
                </c:pt>
                <c:pt idx="25">
                  <c:v>7641.61</c:v>
                </c:pt>
                <c:pt idx="26">
                  <c:v>9198.59</c:v>
                </c:pt>
                <c:pt idx="27">
                  <c:v>9495.07</c:v>
                </c:pt>
                <c:pt idx="28">
                  <c:v>7176.9</c:v>
                </c:pt>
                <c:pt idx="29">
                  <c:v>6663.4</c:v>
                </c:pt>
                <c:pt idx="30">
                  <c:v>5062.34</c:v>
                </c:pt>
                <c:pt idx="31">
                  <c:v>8428.6</c:v>
                </c:pt>
              </c:numCache>
            </c:numRef>
          </c:val>
          <c:smooth val="0"/>
          <c:extLst>
            <c:ext xmlns:c16="http://schemas.microsoft.com/office/drawing/2014/chart" uri="{C3380CC4-5D6E-409C-BE32-E72D297353CC}">
              <c16:uniqueId val="{00000018-D28A-4C93-A382-CD980F88A112}"/>
            </c:ext>
          </c:extLst>
        </c:ser>
        <c:ser>
          <c:idx val="25"/>
          <c:order val="25"/>
          <c:tx>
            <c:strRef>
              <c:f>Pivot!$AG$4:$AG$5</c:f>
              <c:strCache>
                <c:ptCount val="1"/>
                <c:pt idx="0">
                  <c:v>Saskatoon</c:v>
                </c:pt>
              </c:strCache>
            </c:strRef>
          </c:tx>
          <c:spPr>
            <a:ln w="28575" cap="rnd">
              <a:solidFill>
                <a:schemeClr val="accent2">
                  <a:lumMod val="60000"/>
                  <a:lumOff val="4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Pivot!$AG$6:$AG$38</c:f>
              <c:numCache>
                <c:formatCode>General</c:formatCode>
                <c:ptCount val="3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57</c:v>
                </c:pt>
              </c:numCache>
            </c:numRef>
          </c:val>
          <c:smooth val="0"/>
          <c:extLst>
            <c:ext xmlns:c16="http://schemas.microsoft.com/office/drawing/2014/chart" uri="{C3380CC4-5D6E-409C-BE32-E72D297353CC}">
              <c16:uniqueId val="{00000019-D28A-4C93-A382-CD980F88A112}"/>
            </c:ext>
          </c:extLst>
        </c:ser>
        <c:ser>
          <c:idx val="26"/>
          <c:order val="26"/>
          <c:tx>
            <c:strRef>
              <c:f>Pivot!$AH$4:$AH$5</c:f>
              <c:strCache>
                <c:ptCount val="1"/>
                <c:pt idx="0">
                  <c:v>Scarborough</c:v>
                </c:pt>
              </c:strCache>
            </c:strRef>
          </c:tx>
          <c:spPr>
            <a:ln w="28575" cap="rnd">
              <a:solidFill>
                <a:schemeClr val="accent3">
                  <a:lumMod val="60000"/>
                  <a:lumOff val="4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Pivot!$AH$6:$AH$38</c:f>
              <c:numCache>
                <c:formatCode>General</c:formatCode>
                <c:ptCount val="32"/>
                <c:pt idx="0">
                  <c:v>0</c:v>
                </c:pt>
                <c:pt idx="1">
                  <c:v>6209</c:v>
                </c:pt>
                <c:pt idx="2">
                  <c:v>7949</c:v>
                </c:pt>
                <c:pt idx="3">
                  <c:v>7491</c:v>
                </c:pt>
                <c:pt idx="4">
                  <c:v>7643</c:v>
                </c:pt>
                <c:pt idx="5">
                  <c:v>10516</c:v>
                </c:pt>
                <c:pt idx="6">
                  <c:v>9157</c:v>
                </c:pt>
                <c:pt idx="7">
                  <c:v>7141</c:v>
                </c:pt>
                <c:pt idx="8">
                  <c:v>7102.24</c:v>
                </c:pt>
                <c:pt idx="9">
                  <c:v>7307.66</c:v>
                </c:pt>
                <c:pt idx="10">
                  <c:v>7669.77</c:v>
                </c:pt>
                <c:pt idx="11">
                  <c:v>8041.19</c:v>
                </c:pt>
                <c:pt idx="12">
                  <c:v>9963.4699999999993</c:v>
                </c:pt>
                <c:pt idx="13">
                  <c:v>8926.2099999999991</c:v>
                </c:pt>
                <c:pt idx="14">
                  <c:v>6465.16</c:v>
                </c:pt>
                <c:pt idx="15">
                  <c:v>8143.17</c:v>
                </c:pt>
                <c:pt idx="16">
                  <c:v>7586.05</c:v>
                </c:pt>
                <c:pt idx="17">
                  <c:v>6310.83</c:v>
                </c:pt>
                <c:pt idx="18">
                  <c:v>7032.39</c:v>
                </c:pt>
                <c:pt idx="19">
                  <c:v>9499.2800000000007</c:v>
                </c:pt>
                <c:pt idx="20">
                  <c:v>8866.76</c:v>
                </c:pt>
                <c:pt idx="21">
                  <c:v>5704.13</c:v>
                </c:pt>
                <c:pt idx="22">
                  <c:v>6810.48</c:v>
                </c:pt>
                <c:pt idx="23">
                  <c:v>8180.83</c:v>
                </c:pt>
                <c:pt idx="24">
                  <c:v>7523.25</c:v>
                </c:pt>
                <c:pt idx="25">
                  <c:v>8403.2800000000007</c:v>
                </c:pt>
                <c:pt idx="26">
                  <c:v>8115.86</c:v>
                </c:pt>
                <c:pt idx="27">
                  <c:v>9107.81</c:v>
                </c:pt>
                <c:pt idx="28">
                  <c:v>6829.46</c:v>
                </c:pt>
                <c:pt idx="29">
                  <c:v>6592.64</c:v>
                </c:pt>
                <c:pt idx="30">
                  <c:v>7232.02</c:v>
                </c:pt>
                <c:pt idx="31">
                  <c:v>8946.17</c:v>
                </c:pt>
              </c:numCache>
            </c:numRef>
          </c:val>
          <c:smooth val="0"/>
          <c:extLst>
            <c:ext xmlns:c16="http://schemas.microsoft.com/office/drawing/2014/chart" uri="{C3380CC4-5D6E-409C-BE32-E72D297353CC}">
              <c16:uniqueId val="{0000001A-D28A-4C93-A382-CD980F88A112}"/>
            </c:ext>
          </c:extLst>
        </c:ser>
        <c:ser>
          <c:idx val="27"/>
          <c:order val="27"/>
          <c:tx>
            <c:strRef>
              <c:f>Pivot!$AI$4:$AI$5</c:f>
              <c:strCache>
                <c:ptCount val="1"/>
                <c:pt idx="0">
                  <c:v>Sioux Lookout</c:v>
                </c:pt>
              </c:strCache>
            </c:strRef>
          </c:tx>
          <c:spPr>
            <a:ln w="28575" cap="rnd">
              <a:solidFill>
                <a:schemeClr val="accent4">
                  <a:lumMod val="60000"/>
                  <a:lumOff val="4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Pivot!$AI$6:$AI$38</c:f>
              <c:numCache>
                <c:formatCode>General</c:formatCode>
                <c:ptCount val="32"/>
                <c:pt idx="0">
                  <c:v>0</c:v>
                </c:pt>
                <c:pt idx="1">
                  <c:v>1458</c:v>
                </c:pt>
                <c:pt idx="2">
                  <c:v>2370</c:v>
                </c:pt>
                <c:pt idx="3">
                  <c:v>2987</c:v>
                </c:pt>
                <c:pt idx="4">
                  <c:v>2851.18</c:v>
                </c:pt>
                <c:pt idx="5">
                  <c:v>3788.04</c:v>
                </c:pt>
                <c:pt idx="6">
                  <c:v>2617.67</c:v>
                </c:pt>
                <c:pt idx="7">
                  <c:v>1428.9</c:v>
                </c:pt>
                <c:pt idx="8">
                  <c:v>2583.12</c:v>
                </c:pt>
                <c:pt idx="9">
                  <c:v>3036.6</c:v>
                </c:pt>
                <c:pt idx="10">
                  <c:v>2379.2800000000002</c:v>
                </c:pt>
                <c:pt idx="11">
                  <c:v>3886.94</c:v>
                </c:pt>
                <c:pt idx="12">
                  <c:v>4603.38</c:v>
                </c:pt>
                <c:pt idx="13">
                  <c:v>592.79</c:v>
                </c:pt>
                <c:pt idx="14">
                  <c:v>2598.46</c:v>
                </c:pt>
                <c:pt idx="15">
                  <c:v>2603.92</c:v>
                </c:pt>
                <c:pt idx="16">
                  <c:v>2156</c:v>
                </c:pt>
                <c:pt idx="17">
                  <c:v>2898.77</c:v>
                </c:pt>
                <c:pt idx="18">
                  <c:v>2926.13</c:v>
                </c:pt>
                <c:pt idx="19">
                  <c:v>5086.1400000000003</c:v>
                </c:pt>
                <c:pt idx="20">
                  <c:v>1863.1</c:v>
                </c:pt>
                <c:pt idx="21">
                  <c:v>2051.7199999999998</c:v>
                </c:pt>
                <c:pt idx="22">
                  <c:v>3019.04</c:v>
                </c:pt>
                <c:pt idx="23">
                  <c:v>3370.06</c:v>
                </c:pt>
                <c:pt idx="24">
                  <c:v>3270.27</c:v>
                </c:pt>
                <c:pt idx="25">
                  <c:v>3074.8</c:v>
                </c:pt>
                <c:pt idx="26">
                  <c:v>3374.43</c:v>
                </c:pt>
                <c:pt idx="27">
                  <c:v>2678.3</c:v>
                </c:pt>
                <c:pt idx="28">
                  <c:v>1996</c:v>
                </c:pt>
                <c:pt idx="29">
                  <c:v>2902.42</c:v>
                </c:pt>
                <c:pt idx="30">
                  <c:v>2643.96</c:v>
                </c:pt>
                <c:pt idx="31">
                  <c:v>3850.43</c:v>
                </c:pt>
              </c:numCache>
            </c:numRef>
          </c:val>
          <c:smooth val="0"/>
          <c:extLst>
            <c:ext xmlns:c16="http://schemas.microsoft.com/office/drawing/2014/chart" uri="{C3380CC4-5D6E-409C-BE32-E72D297353CC}">
              <c16:uniqueId val="{0000001B-D28A-4C93-A382-CD980F88A112}"/>
            </c:ext>
          </c:extLst>
        </c:ser>
        <c:ser>
          <c:idx val="28"/>
          <c:order val="28"/>
          <c:tx>
            <c:strRef>
              <c:f>Pivot!$AJ$4:$AJ$5</c:f>
              <c:strCache>
                <c:ptCount val="1"/>
                <c:pt idx="0">
                  <c:v>Smiths. F.</c:v>
                </c:pt>
              </c:strCache>
            </c:strRef>
          </c:tx>
          <c:spPr>
            <a:ln w="28575" cap="rnd">
              <a:solidFill>
                <a:schemeClr val="accent5">
                  <a:lumMod val="60000"/>
                  <a:lumOff val="4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Pivot!$AJ$6:$AJ$38</c:f>
              <c:numCache>
                <c:formatCode>General</c:formatCode>
                <c:ptCount val="32"/>
                <c:pt idx="0">
                  <c:v>0</c:v>
                </c:pt>
                <c:pt idx="1">
                  <c:v>7076</c:v>
                </c:pt>
                <c:pt idx="2">
                  <c:v>7993</c:v>
                </c:pt>
                <c:pt idx="3">
                  <c:v>9481</c:v>
                </c:pt>
                <c:pt idx="4">
                  <c:v>9648</c:v>
                </c:pt>
                <c:pt idx="5">
                  <c:v>15374</c:v>
                </c:pt>
                <c:pt idx="6">
                  <c:v>9955</c:v>
                </c:pt>
                <c:pt idx="7">
                  <c:v>7616</c:v>
                </c:pt>
                <c:pt idx="8">
                  <c:v>8703.33</c:v>
                </c:pt>
                <c:pt idx="9">
                  <c:v>8950.2800000000007</c:v>
                </c:pt>
                <c:pt idx="10">
                  <c:v>9373.9599999999991</c:v>
                </c:pt>
                <c:pt idx="11">
                  <c:v>10917.47</c:v>
                </c:pt>
                <c:pt idx="12">
                  <c:v>14044.33</c:v>
                </c:pt>
                <c:pt idx="13">
                  <c:v>11568.66</c:v>
                </c:pt>
                <c:pt idx="14">
                  <c:v>10666.34</c:v>
                </c:pt>
                <c:pt idx="15">
                  <c:v>9039.02</c:v>
                </c:pt>
                <c:pt idx="16">
                  <c:v>9172.6</c:v>
                </c:pt>
                <c:pt idx="17">
                  <c:v>7683.63</c:v>
                </c:pt>
                <c:pt idx="18">
                  <c:v>11108.65</c:v>
                </c:pt>
                <c:pt idx="19">
                  <c:v>14741.82</c:v>
                </c:pt>
                <c:pt idx="20">
                  <c:v>10638.09</c:v>
                </c:pt>
                <c:pt idx="21">
                  <c:v>8728.61</c:v>
                </c:pt>
                <c:pt idx="22">
                  <c:v>9254.39</c:v>
                </c:pt>
                <c:pt idx="23">
                  <c:v>9297.61</c:v>
                </c:pt>
                <c:pt idx="24">
                  <c:v>7301.13</c:v>
                </c:pt>
                <c:pt idx="25">
                  <c:v>12104.38</c:v>
                </c:pt>
                <c:pt idx="26">
                  <c:v>14111.43</c:v>
                </c:pt>
                <c:pt idx="27">
                  <c:v>12207.28</c:v>
                </c:pt>
                <c:pt idx="28">
                  <c:v>8933.35</c:v>
                </c:pt>
                <c:pt idx="29">
                  <c:v>8320.02</c:v>
                </c:pt>
                <c:pt idx="30">
                  <c:v>9302.2000000000007</c:v>
                </c:pt>
                <c:pt idx="31">
                  <c:v>14975.24</c:v>
                </c:pt>
              </c:numCache>
            </c:numRef>
          </c:val>
          <c:smooth val="0"/>
          <c:extLst>
            <c:ext xmlns:c16="http://schemas.microsoft.com/office/drawing/2014/chart" uri="{C3380CC4-5D6E-409C-BE32-E72D297353CC}">
              <c16:uniqueId val="{0000001C-D28A-4C93-A382-CD980F88A112}"/>
            </c:ext>
          </c:extLst>
        </c:ser>
        <c:ser>
          <c:idx val="29"/>
          <c:order val="29"/>
          <c:tx>
            <c:strRef>
              <c:f>Pivot!$AK$4:$AK$5</c:f>
              <c:strCache>
                <c:ptCount val="1"/>
                <c:pt idx="0">
                  <c:v>Tottenham</c:v>
                </c:pt>
              </c:strCache>
            </c:strRef>
          </c:tx>
          <c:spPr>
            <a:ln w="28575" cap="rnd">
              <a:solidFill>
                <a:schemeClr val="accent6">
                  <a:lumMod val="60000"/>
                  <a:lumOff val="4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Pivot!$AK$6:$AK$38</c:f>
              <c:numCache>
                <c:formatCode>General</c:formatCode>
                <c:ptCount val="32"/>
                <c:pt idx="0">
                  <c:v>0</c:v>
                </c:pt>
                <c:pt idx="1">
                  <c:v>3390</c:v>
                </c:pt>
                <c:pt idx="2">
                  <c:v>4099</c:v>
                </c:pt>
                <c:pt idx="3">
                  <c:v>4429</c:v>
                </c:pt>
                <c:pt idx="4">
                  <c:v>4572.96</c:v>
                </c:pt>
                <c:pt idx="5">
                  <c:v>5403.81</c:v>
                </c:pt>
                <c:pt idx="6">
                  <c:v>4720.8500000000004</c:v>
                </c:pt>
                <c:pt idx="7">
                  <c:v>3981.48</c:v>
                </c:pt>
                <c:pt idx="8">
                  <c:v>4395.87</c:v>
                </c:pt>
                <c:pt idx="9">
                  <c:v>3489.73</c:v>
                </c:pt>
                <c:pt idx="10">
                  <c:v>3924.1</c:v>
                </c:pt>
                <c:pt idx="11">
                  <c:v>4347.2299999999996</c:v>
                </c:pt>
                <c:pt idx="12">
                  <c:v>6140.86</c:v>
                </c:pt>
                <c:pt idx="13">
                  <c:v>5951.71</c:v>
                </c:pt>
                <c:pt idx="14">
                  <c:v>3440.03</c:v>
                </c:pt>
                <c:pt idx="15">
                  <c:v>4511.37</c:v>
                </c:pt>
                <c:pt idx="16">
                  <c:v>3881.33</c:v>
                </c:pt>
                <c:pt idx="17">
                  <c:v>3902</c:v>
                </c:pt>
                <c:pt idx="18">
                  <c:v>4240.63</c:v>
                </c:pt>
                <c:pt idx="19">
                  <c:v>6464.82</c:v>
                </c:pt>
                <c:pt idx="20">
                  <c:v>5068.63</c:v>
                </c:pt>
                <c:pt idx="21">
                  <c:v>5033.67</c:v>
                </c:pt>
                <c:pt idx="22">
                  <c:v>2734.68</c:v>
                </c:pt>
                <c:pt idx="23">
                  <c:v>4414.79</c:v>
                </c:pt>
                <c:pt idx="24">
                  <c:v>3555.87</c:v>
                </c:pt>
                <c:pt idx="25">
                  <c:v>4269.4799999999996</c:v>
                </c:pt>
                <c:pt idx="26">
                  <c:v>5880.99</c:v>
                </c:pt>
                <c:pt idx="27">
                  <c:v>4956.7700000000004</c:v>
                </c:pt>
                <c:pt idx="28">
                  <c:v>3855.9</c:v>
                </c:pt>
                <c:pt idx="29">
                  <c:v>4075.84</c:v>
                </c:pt>
                <c:pt idx="30">
                  <c:v>3763.3</c:v>
                </c:pt>
                <c:pt idx="31">
                  <c:v>3892.57</c:v>
                </c:pt>
              </c:numCache>
            </c:numRef>
          </c:val>
          <c:smooth val="0"/>
          <c:extLst>
            <c:ext xmlns:c16="http://schemas.microsoft.com/office/drawing/2014/chart" uri="{C3380CC4-5D6E-409C-BE32-E72D297353CC}">
              <c16:uniqueId val="{0000001D-D28A-4C93-A382-CD980F88A112}"/>
            </c:ext>
          </c:extLst>
        </c:ser>
        <c:ser>
          <c:idx val="30"/>
          <c:order val="30"/>
          <c:tx>
            <c:strRef>
              <c:f>Pivot!$AL$4:$AL$5</c:f>
              <c:strCache>
                <c:ptCount val="1"/>
                <c:pt idx="0">
                  <c:v>Watrous</c:v>
                </c:pt>
              </c:strCache>
            </c:strRef>
          </c:tx>
          <c:spPr>
            <a:ln w="28575" cap="rnd">
              <a:solidFill>
                <a:schemeClr val="accent1">
                  <a:lumMod val="5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Pivot!$AL$6:$AL$38</c:f>
              <c:numCache>
                <c:formatCode>General</c:formatCode>
                <c:ptCount val="32"/>
                <c:pt idx="0">
                  <c:v>0</c:v>
                </c:pt>
                <c:pt idx="1">
                  <c:v>1348.01</c:v>
                </c:pt>
                <c:pt idx="2">
                  <c:v>1648.71</c:v>
                </c:pt>
                <c:pt idx="3">
                  <c:v>2369.79</c:v>
                </c:pt>
                <c:pt idx="4">
                  <c:v>2528.44</c:v>
                </c:pt>
                <c:pt idx="5">
                  <c:v>5348.26</c:v>
                </c:pt>
                <c:pt idx="6">
                  <c:v>3417.74</c:v>
                </c:pt>
                <c:pt idx="7">
                  <c:v>1839.62</c:v>
                </c:pt>
                <c:pt idx="8">
                  <c:v>2282.5</c:v>
                </c:pt>
                <c:pt idx="9">
                  <c:v>2079.71</c:v>
                </c:pt>
                <c:pt idx="10">
                  <c:v>1893.13</c:v>
                </c:pt>
                <c:pt idx="11">
                  <c:v>180.24</c:v>
                </c:pt>
                <c:pt idx="12">
                  <c:v>4035.66</c:v>
                </c:pt>
                <c:pt idx="13">
                  <c:v>3314.88</c:v>
                </c:pt>
                <c:pt idx="14">
                  <c:v>1073.8</c:v>
                </c:pt>
                <c:pt idx="15">
                  <c:v>2370.0100000000002</c:v>
                </c:pt>
                <c:pt idx="16">
                  <c:v>2609.63</c:v>
                </c:pt>
                <c:pt idx="17">
                  <c:v>2110.0100000000002</c:v>
                </c:pt>
                <c:pt idx="18">
                  <c:v>3748.68</c:v>
                </c:pt>
                <c:pt idx="19">
                  <c:v>4034.26</c:v>
                </c:pt>
                <c:pt idx="20">
                  <c:v>2352.63</c:v>
                </c:pt>
                <c:pt idx="21">
                  <c:v>1494.58</c:v>
                </c:pt>
                <c:pt idx="22">
                  <c:v>2037.93</c:v>
                </c:pt>
                <c:pt idx="23">
                  <c:v>1955.39</c:v>
                </c:pt>
                <c:pt idx="24">
                  <c:v>2931.6</c:v>
                </c:pt>
                <c:pt idx="25">
                  <c:v>2297.94</c:v>
                </c:pt>
                <c:pt idx="26">
                  <c:v>5396.58</c:v>
                </c:pt>
                <c:pt idx="27">
                  <c:v>3214.5</c:v>
                </c:pt>
                <c:pt idx="28">
                  <c:v>1577.53</c:v>
                </c:pt>
                <c:pt idx="29">
                  <c:v>2275.77</c:v>
                </c:pt>
                <c:pt idx="30">
                  <c:v>2453.59</c:v>
                </c:pt>
                <c:pt idx="31">
                  <c:v>2350.1799999999998</c:v>
                </c:pt>
              </c:numCache>
            </c:numRef>
          </c:val>
          <c:smooth val="0"/>
          <c:extLst>
            <c:ext xmlns:c16="http://schemas.microsoft.com/office/drawing/2014/chart" uri="{C3380CC4-5D6E-409C-BE32-E72D297353CC}">
              <c16:uniqueId val="{0000001E-D28A-4C93-A382-CD980F88A112}"/>
            </c:ext>
          </c:extLst>
        </c:ser>
        <c:ser>
          <c:idx val="31"/>
          <c:order val="31"/>
          <c:tx>
            <c:strRef>
              <c:f>Pivot!$AM$4:$AM$5</c:f>
              <c:strCache>
                <c:ptCount val="1"/>
                <c:pt idx="0">
                  <c:v>Wawa</c:v>
                </c:pt>
              </c:strCache>
            </c:strRef>
          </c:tx>
          <c:spPr>
            <a:ln w="28575" cap="rnd">
              <a:solidFill>
                <a:schemeClr val="accent2">
                  <a:lumMod val="5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Pivot!$AM$6:$AM$38</c:f>
              <c:numCache>
                <c:formatCode>General</c:formatCode>
                <c:ptCount val="32"/>
                <c:pt idx="0">
                  <c:v>0</c:v>
                </c:pt>
                <c:pt idx="1">
                  <c:v>999</c:v>
                </c:pt>
                <c:pt idx="2">
                  <c:v>2499</c:v>
                </c:pt>
                <c:pt idx="3">
                  <c:v>3677</c:v>
                </c:pt>
                <c:pt idx="4">
                  <c:v>3421.77</c:v>
                </c:pt>
                <c:pt idx="5">
                  <c:v>3605.69</c:v>
                </c:pt>
                <c:pt idx="6">
                  <c:v>2639.04</c:v>
                </c:pt>
                <c:pt idx="7">
                  <c:v>2294.6</c:v>
                </c:pt>
                <c:pt idx="8">
                  <c:v>3482.67</c:v>
                </c:pt>
                <c:pt idx="9">
                  <c:v>3319.99</c:v>
                </c:pt>
                <c:pt idx="10">
                  <c:v>3577.34</c:v>
                </c:pt>
                <c:pt idx="11">
                  <c:v>4156.6099999999997</c:v>
                </c:pt>
                <c:pt idx="12">
                  <c:v>4201.4799999999996</c:v>
                </c:pt>
                <c:pt idx="13">
                  <c:v>2535.6</c:v>
                </c:pt>
                <c:pt idx="14">
                  <c:v>1681.22</c:v>
                </c:pt>
                <c:pt idx="15">
                  <c:v>3668.27</c:v>
                </c:pt>
                <c:pt idx="16">
                  <c:v>3252.3</c:v>
                </c:pt>
                <c:pt idx="17">
                  <c:v>4538.74</c:v>
                </c:pt>
                <c:pt idx="18">
                  <c:v>3754.26</c:v>
                </c:pt>
                <c:pt idx="19">
                  <c:v>5960.76</c:v>
                </c:pt>
                <c:pt idx="20">
                  <c:v>2724.59</c:v>
                </c:pt>
                <c:pt idx="21">
                  <c:v>2778.51</c:v>
                </c:pt>
                <c:pt idx="22">
                  <c:v>3350.34</c:v>
                </c:pt>
                <c:pt idx="23">
                  <c:v>3748.65</c:v>
                </c:pt>
                <c:pt idx="24">
                  <c:v>2364.79</c:v>
                </c:pt>
                <c:pt idx="25">
                  <c:v>2344.2199999999998</c:v>
                </c:pt>
                <c:pt idx="26">
                  <c:v>4041.88</c:v>
                </c:pt>
                <c:pt idx="27">
                  <c:v>3500.02</c:v>
                </c:pt>
                <c:pt idx="28">
                  <c:v>2133.81</c:v>
                </c:pt>
                <c:pt idx="29">
                  <c:v>2156.23</c:v>
                </c:pt>
                <c:pt idx="30">
                  <c:v>3752.49</c:v>
                </c:pt>
                <c:pt idx="31">
                  <c:v>5425.49</c:v>
                </c:pt>
              </c:numCache>
            </c:numRef>
          </c:val>
          <c:smooth val="0"/>
          <c:extLst>
            <c:ext xmlns:c16="http://schemas.microsoft.com/office/drawing/2014/chart" uri="{C3380CC4-5D6E-409C-BE32-E72D297353CC}">
              <c16:uniqueId val="{0000001F-D28A-4C93-A382-CD980F88A112}"/>
            </c:ext>
          </c:extLst>
        </c:ser>
        <c:ser>
          <c:idx val="32"/>
          <c:order val="32"/>
          <c:tx>
            <c:strRef>
              <c:f>Pivot!$AN$4:$AN$5</c:f>
              <c:strCache>
                <c:ptCount val="1"/>
                <c:pt idx="0">
                  <c:v>Windsor cost cann</c:v>
                </c:pt>
              </c:strCache>
            </c:strRef>
          </c:tx>
          <c:spPr>
            <a:ln w="28575" cap="rnd">
              <a:solidFill>
                <a:schemeClr val="accent3">
                  <a:lumMod val="50000"/>
                </a:schemeClr>
              </a:solidFill>
              <a:round/>
            </a:ln>
            <a:effectLst/>
          </c:spPr>
          <c:marker>
            <c:symbol val="none"/>
          </c:marker>
          <c:cat>
            <c:strRef>
              <c:f>Pivot!$G$6:$G$38</c:f>
              <c:strCache>
                <c:ptCount val="32"/>
                <c:pt idx="0">
                  <c:v>31-12-2023</c:v>
                </c:pt>
                <c:pt idx="1">
                  <c:v>01-01-2024</c:v>
                </c:pt>
                <c:pt idx="2">
                  <c:v>02-01-2024</c:v>
                </c:pt>
                <c:pt idx="3">
                  <c:v>03-01-2024</c:v>
                </c:pt>
                <c:pt idx="4">
                  <c:v>04-01-2024</c:v>
                </c:pt>
                <c:pt idx="5">
                  <c:v>05-01-2024</c:v>
                </c:pt>
                <c:pt idx="6">
                  <c:v>06-01-2024</c:v>
                </c:pt>
                <c:pt idx="7">
                  <c:v>07-01-2024</c:v>
                </c:pt>
                <c:pt idx="8">
                  <c:v>08-01-2024</c:v>
                </c:pt>
                <c:pt idx="9">
                  <c:v>09-01-2024</c:v>
                </c:pt>
                <c:pt idx="10">
                  <c:v>10-01-2024</c:v>
                </c:pt>
                <c:pt idx="11">
                  <c:v>11-01-2024</c:v>
                </c:pt>
                <c:pt idx="12">
                  <c:v>12-01-2024</c:v>
                </c:pt>
                <c:pt idx="13">
                  <c:v>13-01-2024</c:v>
                </c:pt>
                <c:pt idx="14">
                  <c:v>14-01-2024</c:v>
                </c:pt>
                <c:pt idx="15">
                  <c:v>15-01-2024</c:v>
                </c:pt>
                <c:pt idx="16">
                  <c:v>16-01-2024</c:v>
                </c:pt>
                <c:pt idx="17">
                  <c:v>17-01-2024</c:v>
                </c:pt>
                <c:pt idx="18">
                  <c:v>18-01-2024</c:v>
                </c:pt>
                <c:pt idx="19">
                  <c:v>19-01-2024</c:v>
                </c:pt>
                <c:pt idx="20">
                  <c:v>20-01-2024</c:v>
                </c:pt>
                <c:pt idx="21">
                  <c:v>21-01-2024</c:v>
                </c:pt>
                <c:pt idx="22">
                  <c:v>22-01-2024</c:v>
                </c:pt>
                <c:pt idx="23">
                  <c:v>23-01-2024</c:v>
                </c:pt>
                <c:pt idx="24">
                  <c:v>24-01-2024</c:v>
                </c:pt>
                <c:pt idx="25">
                  <c:v>25-01-2024</c:v>
                </c:pt>
                <c:pt idx="26">
                  <c:v>26-01-2024</c:v>
                </c:pt>
                <c:pt idx="27">
                  <c:v>27-01-2024</c:v>
                </c:pt>
                <c:pt idx="28">
                  <c:v>28-01-2024</c:v>
                </c:pt>
                <c:pt idx="29">
                  <c:v>29-01-2024</c:v>
                </c:pt>
                <c:pt idx="30">
                  <c:v>30-01-2024</c:v>
                </c:pt>
                <c:pt idx="31">
                  <c:v>31-01-2024</c:v>
                </c:pt>
              </c:strCache>
            </c:strRef>
          </c:cat>
          <c:val>
            <c:numRef>
              <c:f>Pivot!$AN$6:$AN$38</c:f>
              <c:numCache>
                <c:formatCode>General</c:formatCode>
                <c:ptCount val="32"/>
                <c:pt idx="0">
                  <c:v>0</c:v>
                </c:pt>
                <c:pt idx="1">
                  <c:v>479</c:v>
                </c:pt>
                <c:pt idx="2">
                  <c:v>672</c:v>
                </c:pt>
                <c:pt idx="3">
                  <c:v>1007</c:v>
                </c:pt>
                <c:pt idx="4">
                  <c:v>1164.53</c:v>
                </c:pt>
                <c:pt idx="5">
                  <c:v>1001.56</c:v>
                </c:pt>
                <c:pt idx="6">
                  <c:v>1198.1099999999999</c:v>
                </c:pt>
                <c:pt idx="7">
                  <c:v>563.55999999999995</c:v>
                </c:pt>
                <c:pt idx="8">
                  <c:v>1277.6099999999999</c:v>
                </c:pt>
                <c:pt idx="9">
                  <c:v>1091.78</c:v>
                </c:pt>
                <c:pt idx="10">
                  <c:v>1181.56</c:v>
                </c:pt>
                <c:pt idx="11">
                  <c:v>1266.3900000000001</c:v>
                </c:pt>
                <c:pt idx="12">
                  <c:v>1149.9100000000001</c:v>
                </c:pt>
                <c:pt idx="13">
                  <c:v>698.57</c:v>
                </c:pt>
                <c:pt idx="14">
                  <c:v>943</c:v>
                </c:pt>
                <c:pt idx="15">
                  <c:v>1170.1300000000001</c:v>
                </c:pt>
                <c:pt idx="16">
                  <c:v>1308.77</c:v>
                </c:pt>
                <c:pt idx="17">
                  <c:v>564.39</c:v>
                </c:pt>
                <c:pt idx="18">
                  <c:v>1182.25</c:v>
                </c:pt>
                <c:pt idx="19">
                  <c:v>1185.05</c:v>
                </c:pt>
                <c:pt idx="20">
                  <c:v>1022.88</c:v>
                </c:pt>
                <c:pt idx="21">
                  <c:v>631.65</c:v>
                </c:pt>
                <c:pt idx="22">
                  <c:v>1163.18</c:v>
                </c:pt>
                <c:pt idx="23">
                  <c:v>944.71</c:v>
                </c:pt>
                <c:pt idx="24">
                  <c:v>1324.4</c:v>
                </c:pt>
                <c:pt idx="25">
                  <c:v>1406.73</c:v>
                </c:pt>
                <c:pt idx="26">
                  <c:v>1350.52</c:v>
                </c:pt>
                <c:pt idx="27">
                  <c:v>1255.1500000000001</c:v>
                </c:pt>
                <c:pt idx="28">
                  <c:v>426.63</c:v>
                </c:pt>
                <c:pt idx="29">
                  <c:v>1157.25</c:v>
                </c:pt>
                <c:pt idx="30">
                  <c:v>1299.04</c:v>
                </c:pt>
                <c:pt idx="31">
                  <c:v>1330.8</c:v>
                </c:pt>
              </c:numCache>
            </c:numRef>
          </c:val>
          <c:smooth val="0"/>
          <c:extLst>
            <c:ext xmlns:c16="http://schemas.microsoft.com/office/drawing/2014/chart" uri="{C3380CC4-5D6E-409C-BE32-E72D297353CC}">
              <c16:uniqueId val="{00000020-D28A-4C93-A382-CD980F88A112}"/>
            </c:ext>
          </c:extLst>
        </c:ser>
        <c:dLbls>
          <c:showLegendKey val="0"/>
          <c:showVal val="0"/>
          <c:showCatName val="0"/>
          <c:showSerName val="0"/>
          <c:showPercent val="0"/>
          <c:showBubbleSize val="0"/>
        </c:dLbls>
        <c:smooth val="0"/>
        <c:axId val="1810693312"/>
        <c:axId val="811203456"/>
      </c:lineChart>
      <c:catAx>
        <c:axId val="181069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Jan</a:t>
                </a:r>
                <a:r>
                  <a:rPr lang="en-IN" b="1" baseline="0">
                    <a:solidFill>
                      <a:schemeClr val="tx1"/>
                    </a:solidFill>
                  </a:rPr>
                  <a:t>uary</a:t>
                </a:r>
                <a:endParaRPr lang="en-IN" b="1">
                  <a:solidFill>
                    <a:schemeClr val="tx1"/>
                  </a:solidFill>
                </a:endParaRPr>
              </a:p>
            </c:rich>
          </c:tx>
          <c:layout>
            <c:manualLayout>
              <c:xMode val="edge"/>
              <c:yMode val="edge"/>
              <c:x val="0.41751280192641599"/>
              <c:y val="0.821957190613965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203456"/>
        <c:crosses val="autoZero"/>
        <c:auto val="1"/>
        <c:lblAlgn val="ctr"/>
        <c:lblOffset val="100"/>
        <c:noMultiLvlLbl val="0"/>
      </c:catAx>
      <c:valAx>
        <c:axId val="81120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January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693312"/>
        <c:crosses val="autoZero"/>
        <c:crossBetween val="between"/>
      </c:valAx>
      <c:spPr>
        <a:noFill/>
        <a:ln>
          <a:noFill/>
        </a:ln>
        <a:effectLst/>
      </c:spPr>
    </c:plotArea>
    <c:legend>
      <c:legendPos val="r"/>
      <c:layout>
        <c:manualLayout>
          <c:xMode val="edge"/>
          <c:yMode val="edge"/>
          <c:x val="0.83766191984955063"/>
          <c:y val="0.10977247576007661"/>
          <c:w val="0.16233823279388107"/>
          <c:h val="0.809259511994609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60000"/>
          <a:lumOff val="4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[Dashboard.xlsx]Pivot!PivotTable7</c:name>
    <c:fmtId val="4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800">
                <a:solidFill>
                  <a:schemeClr val="lt1"/>
                </a:solidFill>
                <a:latin typeface="+mn-lt"/>
                <a:ea typeface="+mn-ea"/>
                <a:cs typeface="+mn-cs"/>
              </a:rPr>
              <a:t>Everyday</a:t>
            </a:r>
            <a:r>
              <a:rPr lang="en-IN" sz="1800" baseline="0">
                <a:solidFill>
                  <a:schemeClr val="lt1"/>
                </a:solidFill>
                <a:latin typeface="+mn-lt"/>
                <a:ea typeface="+mn-ea"/>
                <a:cs typeface="+mn-cs"/>
              </a:rPr>
              <a:t> Sales of February by Location</a:t>
            </a:r>
            <a:endParaRPr lang="en-IN" sz="1800"/>
          </a:p>
        </c:rich>
      </c:tx>
      <c:layout>
        <c:manualLayout>
          <c:xMode val="edge"/>
          <c:yMode val="edge"/>
          <c:x val="0.22834220286625501"/>
          <c:y val="7.4399987948708363E-2"/>
        </c:manualLayout>
      </c:layout>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87391946214628E-2"/>
          <c:y val="0.21611425070815288"/>
          <c:w val="0.62566640085299308"/>
          <c:h val="0.53277756049497338"/>
        </c:manualLayout>
      </c:layout>
      <c:lineChart>
        <c:grouping val="standard"/>
        <c:varyColors val="0"/>
        <c:ser>
          <c:idx val="0"/>
          <c:order val="0"/>
          <c:tx>
            <c:strRef>
              <c:f>Pivot!$B$129:$B$130</c:f>
              <c:strCache>
                <c:ptCount val="1"/>
                <c:pt idx="0">
                  <c:v>Acton</c:v>
                </c:pt>
              </c:strCache>
            </c:strRef>
          </c:tx>
          <c:spPr>
            <a:ln w="28575" cap="rnd">
              <a:solidFill>
                <a:schemeClr val="accent1"/>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Pivot!$B$131:$B$164</c:f>
              <c:numCache>
                <c:formatCode>General</c:formatCode>
                <c:ptCount val="33"/>
                <c:pt idx="1">
                  <c:v>0</c:v>
                </c:pt>
                <c:pt idx="2">
                  <c:v>3704.24</c:v>
                </c:pt>
                <c:pt idx="3">
                  <c:v>4875.68</c:v>
                </c:pt>
                <c:pt idx="4">
                  <c:v>3950.18</c:v>
                </c:pt>
                <c:pt idx="5">
                  <c:v>3317.52</c:v>
                </c:pt>
                <c:pt idx="6">
                  <c:v>2273.65</c:v>
                </c:pt>
                <c:pt idx="7">
                  <c:v>2556.7199999999998</c:v>
                </c:pt>
                <c:pt idx="8">
                  <c:v>3234.39</c:v>
                </c:pt>
                <c:pt idx="9">
                  <c:v>3566.71</c:v>
                </c:pt>
                <c:pt idx="10">
                  <c:v>4885.7</c:v>
                </c:pt>
                <c:pt idx="11">
                  <c:v>3619</c:v>
                </c:pt>
                <c:pt idx="12">
                  <c:v>3328</c:v>
                </c:pt>
                <c:pt idx="13">
                  <c:v>2660</c:v>
                </c:pt>
                <c:pt idx="14">
                  <c:v>3828</c:v>
                </c:pt>
                <c:pt idx="15">
                  <c:v>3563</c:v>
                </c:pt>
                <c:pt idx="16">
                  <c:v>2701.42</c:v>
                </c:pt>
                <c:pt idx="17">
                  <c:v>4659.3100000000004</c:v>
                </c:pt>
                <c:pt idx="18">
                  <c:v>4457.38</c:v>
                </c:pt>
                <c:pt idx="19">
                  <c:v>3283</c:v>
                </c:pt>
                <c:pt idx="20">
                  <c:v>3099</c:v>
                </c:pt>
                <c:pt idx="21">
                  <c:v>3139</c:v>
                </c:pt>
                <c:pt idx="22">
                  <c:v>4045</c:v>
                </c:pt>
                <c:pt idx="23">
                  <c:v>3474</c:v>
                </c:pt>
                <c:pt idx="24">
                  <c:v>4396</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0-A9E5-437A-99AD-4E15B6669480}"/>
            </c:ext>
          </c:extLst>
        </c:ser>
        <c:ser>
          <c:idx val="1"/>
          <c:order val="1"/>
          <c:tx>
            <c:strRef>
              <c:f>Pivot!$C$129:$C$130</c:f>
              <c:strCache>
                <c:ptCount val="1"/>
                <c:pt idx="0">
                  <c:v>Beamsville</c:v>
                </c:pt>
              </c:strCache>
            </c:strRef>
          </c:tx>
          <c:spPr>
            <a:ln w="28575" cap="rnd">
              <a:solidFill>
                <a:schemeClr val="accent2"/>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Pivot!$C$131:$C$164</c:f>
              <c:numCache>
                <c:formatCode>General</c:formatCode>
                <c:ptCount val="33"/>
                <c:pt idx="1">
                  <c:v>0</c:v>
                </c:pt>
                <c:pt idx="2">
                  <c:v>8579.77</c:v>
                </c:pt>
                <c:pt idx="3">
                  <c:v>12267.78</c:v>
                </c:pt>
                <c:pt idx="4">
                  <c:v>11180.72</c:v>
                </c:pt>
                <c:pt idx="5">
                  <c:v>9357.6200000000008</c:v>
                </c:pt>
                <c:pt idx="6">
                  <c:v>8738.27</c:v>
                </c:pt>
                <c:pt idx="7">
                  <c:v>9518.77</c:v>
                </c:pt>
                <c:pt idx="8">
                  <c:v>9159.19</c:v>
                </c:pt>
                <c:pt idx="9">
                  <c:v>10279.26</c:v>
                </c:pt>
                <c:pt idx="10">
                  <c:v>12543.6</c:v>
                </c:pt>
                <c:pt idx="11">
                  <c:v>10572</c:v>
                </c:pt>
                <c:pt idx="12">
                  <c:v>7032</c:v>
                </c:pt>
                <c:pt idx="13">
                  <c:v>8359</c:v>
                </c:pt>
                <c:pt idx="14">
                  <c:v>8726</c:v>
                </c:pt>
                <c:pt idx="15">
                  <c:v>8904</c:v>
                </c:pt>
                <c:pt idx="16">
                  <c:v>9463.8799999999992</c:v>
                </c:pt>
                <c:pt idx="17">
                  <c:v>13415</c:v>
                </c:pt>
                <c:pt idx="18">
                  <c:v>9682.92</c:v>
                </c:pt>
                <c:pt idx="19">
                  <c:v>10813</c:v>
                </c:pt>
                <c:pt idx="20">
                  <c:v>7669</c:v>
                </c:pt>
                <c:pt idx="21">
                  <c:v>9544</c:v>
                </c:pt>
                <c:pt idx="22">
                  <c:v>10222</c:v>
                </c:pt>
                <c:pt idx="23">
                  <c:v>9332</c:v>
                </c:pt>
                <c:pt idx="24">
                  <c:v>13389</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1-E632-4643-A7AC-FA10EACD7B59}"/>
            </c:ext>
          </c:extLst>
        </c:ser>
        <c:ser>
          <c:idx val="2"/>
          <c:order val="2"/>
          <c:tx>
            <c:strRef>
              <c:f>Pivot!$D$129:$D$130</c:f>
              <c:strCache>
                <c:ptCount val="1"/>
                <c:pt idx="0">
                  <c:v>Blackville</c:v>
                </c:pt>
              </c:strCache>
            </c:strRef>
          </c:tx>
          <c:spPr>
            <a:ln w="28575" cap="rnd">
              <a:solidFill>
                <a:schemeClr val="accent3"/>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Pivot!$D$131:$D$164</c:f>
              <c:numCache>
                <c:formatCode>General</c:formatCode>
                <c:ptCount val="33"/>
                <c:pt idx="1">
                  <c:v>0</c:v>
                </c:pt>
                <c:pt idx="2">
                  <c:v>412.53</c:v>
                </c:pt>
                <c:pt idx="3">
                  <c:v>307.62</c:v>
                </c:pt>
                <c:pt idx="4">
                  <c:v>418.09</c:v>
                </c:pt>
                <c:pt idx="5">
                  <c:v>119.83</c:v>
                </c:pt>
                <c:pt idx="6">
                  <c:v>387.48</c:v>
                </c:pt>
                <c:pt idx="7">
                  <c:v>352.63</c:v>
                </c:pt>
                <c:pt idx="8">
                  <c:v>142.74</c:v>
                </c:pt>
                <c:pt idx="9">
                  <c:v>242.17</c:v>
                </c:pt>
                <c:pt idx="10">
                  <c:v>526.41999999999996</c:v>
                </c:pt>
                <c:pt idx="11">
                  <c:v>466</c:v>
                </c:pt>
                <c:pt idx="12">
                  <c:v>121</c:v>
                </c:pt>
                <c:pt idx="13">
                  <c:v>115</c:v>
                </c:pt>
                <c:pt idx="14">
                  <c:v>120</c:v>
                </c:pt>
                <c:pt idx="15">
                  <c:v>251</c:v>
                </c:pt>
                <c:pt idx="16">
                  <c:v>220.93</c:v>
                </c:pt>
                <c:pt idx="17">
                  <c:v>701.1</c:v>
                </c:pt>
                <c:pt idx="18">
                  <c:v>373.06</c:v>
                </c:pt>
                <c:pt idx="19">
                  <c:v>307</c:v>
                </c:pt>
                <c:pt idx="20">
                  <c:v>228</c:v>
                </c:pt>
                <c:pt idx="21">
                  <c:v>421</c:v>
                </c:pt>
                <c:pt idx="22">
                  <c:v>281</c:v>
                </c:pt>
                <c:pt idx="23">
                  <c:v>550</c:v>
                </c:pt>
                <c:pt idx="24">
                  <c:v>283.83</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2-E632-4643-A7AC-FA10EACD7B59}"/>
            </c:ext>
          </c:extLst>
        </c:ser>
        <c:ser>
          <c:idx val="3"/>
          <c:order val="3"/>
          <c:tx>
            <c:strRef>
              <c:f>Pivot!$E$129:$E$130</c:f>
              <c:strCache>
                <c:ptCount val="1"/>
                <c:pt idx="0">
                  <c:v>Bouctouche</c:v>
                </c:pt>
              </c:strCache>
            </c:strRef>
          </c:tx>
          <c:spPr>
            <a:ln w="28575" cap="rnd">
              <a:solidFill>
                <a:schemeClr val="accent4"/>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Pivot!$E$131:$E$164</c:f>
              <c:numCache>
                <c:formatCode>General</c:formatCode>
                <c:ptCount val="33"/>
                <c:pt idx="1">
                  <c:v>0</c:v>
                </c:pt>
                <c:pt idx="2">
                  <c:v>273.60000000000002</c:v>
                </c:pt>
                <c:pt idx="3">
                  <c:v>1078.68</c:v>
                </c:pt>
                <c:pt idx="4">
                  <c:v>303.32</c:v>
                </c:pt>
                <c:pt idx="5">
                  <c:v>265.11</c:v>
                </c:pt>
                <c:pt idx="6">
                  <c:v>458.84</c:v>
                </c:pt>
                <c:pt idx="7">
                  <c:v>586.32000000000005</c:v>
                </c:pt>
                <c:pt idx="8">
                  <c:v>416.74</c:v>
                </c:pt>
                <c:pt idx="9">
                  <c:v>504.72</c:v>
                </c:pt>
                <c:pt idx="10">
                  <c:v>228.53</c:v>
                </c:pt>
                <c:pt idx="11">
                  <c:v>343</c:v>
                </c:pt>
                <c:pt idx="12">
                  <c:v>599</c:v>
                </c:pt>
                <c:pt idx="13">
                  <c:v>701</c:v>
                </c:pt>
                <c:pt idx="14">
                  <c:v>692</c:v>
                </c:pt>
                <c:pt idx="15">
                  <c:v>630</c:v>
                </c:pt>
                <c:pt idx="16">
                  <c:v>415.85</c:v>
                </c:pt>
                <c:pt idx="17">
                  <c:v>718.88</c:v>
                </c:pt>
                <c:pt idx="18">
                  <c:v>605.36</c:v>
                </c:pt>
                <c:pt idx="19">
                  <c:v>335</c:v>
                </c:pt>
                <c:pt idx="20">
                  <c:v>577</c:v>
                </c:pt>
                <c:pt idx="21">
                  <c:v>676</c:v>
                </c:pt>
                <c:pt idx="22">
                  <c:v>543</c:v>
                </c:pt>
                <c:pt idx="23">
                  <c:v>429</c:v>
                </c:pt>
                <c:pt idx="24">
                  <c:v>367</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3-E632-4643-A7AC-FA10EACD7B59}"/>
            </c:ext>
          </c:extLst>
        </c:ser>
        <c:ser>
          <c:idx val="4"/>
          <c:order val="4"/>
          <c:tx>
            <c:strRef>
              <c:f>Pivot!$F$129:$F$130</c:f>
              <c:strCache>
                <c:ptCount val="1"/>
                <c:pt idx="0">
                  <c:v>BrantFord</c:v>
                </c:pt>
              </c:strCache>
            </c:strRef>
          </c:tx>
          <c:spPr>
            <a:ln w="28575" cap="rnd">
              <a:solidFill>
                <a:schemeClr val="accent5"/>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Pivot!$F$131:$F$164</c:f>
              <c:numCache>
                <c:formatCode>General</c:formatCode>
                <c:ptCount val="33"/>
                <c:pt idx="1">
                  <c:v>0</c:v>
                </c:pt>
                <c:pt idx="2">
                  <c:v>10641.36</c:v>
                </c:pt>
                <c:pt idx="3">
                  <c:v>12169.18</c:v>
                </c:pt>
                <c:pt idx="4">
                  <c:v>9505.1299999999992</c:v>
                </c:pt>
                <c:pt idx="5">
                  <c:v>7946.12</c:v>
                </c:pt>
                <c:pt idx="6">
                  <c:v>7375.08</c:v>
                </c:pt>
                <c:pt idx="7">
                  <c:v>6996.48</c:v>
                </c:pt>
                <c:pt idx="8">
                  <c:v>6493.07</c:v>
                </c:pt>
                <c:pt idx="9">
                  <c:v>9783.73</c:v>
                </c:pt>
                <c:pt idx="10">
                  <c:v>12891.66</c:v>
                </c:pt>
                <c:pt idx="11">
                  <c:v>11007</c:v>
                </c:pt>
                <c:pt idx="12">
                  <c:v>8594</c:v>
                </c:pt>
                <c:pt idx="13">
                  <c:v>6358</c:v>
                </c:pt>
                <c:pt idx="14">
                  <c:v>8217</c:v>
                </c:pt>
                <c:pt idx="15">
                  <c:v>9337</c:v>
                </c:pt>
                <c:pt idx="16">
                  <c:v>10444.52</c:v>
                </c:pt>
                <c:pt idx="17">
                  <c:v>12510.76</c:v>
                </c:pt>
                <c:pt idx="18">
                  <c:v>9618.06</c:v>
                </c:pt>
                <c:pt idx="19">
                  <c:v>10230</c:v>
                </c:pt>
                <c:pt idx="20">
                  <c:v>7023</c:v>
                </c:pt>
                <c:pt idx="21">
                  <c:v>8869</c:v>
                </c:pt>
                <c:pt idx="22">
                  <c:v>10116</c:v>
                </c:pt>
                <c:pt idx="23">
                  <c:v>8722</c:v>
                </c:pt>
                <c:pt idx="24">
                  <c:v>11171</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4-E632-4643-A7AC-FA10EACD7B59}"/>
            </c:ext>
          </c:extLst>
        </c:ser>
        <c:ser>
          <c:idx val="5"/>
          <c:order val="5"/>
          <c:tx>
            <c:strRef>
              <c:f>Pivot!$G$129:$G$130</c:f>
              <c:strCache>
                <c:ptCount val="1"/>
                <c:pt idx="0">
                  <c:v>Cochrane</c:v>
                </c:pt>
              </c:strCache>
            </c:strRef>
          </c:tx>
          <c:spPr>
            <a:ln w="28575" cap="rnd">
              <a:solidFill>
                <a:schemeClr val="accent6"/>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Pivot!$G$131:$G$164</c:f>
              <c:numCache>
                <c:formatCode>General</c:formatCode>
                <c:ptCount val="33"/>
                <c:pt idx="1">
                  <c:v>0</c:v>
                </c:pt>
                <c:pt idx="2">
                  <c:v>3057.09</c:v>
                </c:pt>
                <c:pt idx="3">
                  <c:v>3066.5</c:v>
                </c:pt>
                <c:pt idx="4">
                  <c:v>2142.21</c:v>
                </c:pt>
                <c:pt idx="5">
                  <c:v>2088.52</c:v>
                </c:pt>
                <c:pt idx="6">
                  <c:v>2404.34</c:v>
                </c:pt>
                <c:pt idx="7">
                  <c:v>2294.39</c:v>
                </c:pt>
                <c:pt idx="8">
                  <c:v>1864.41</c:v>
                </c:pt>
                <c:pt idx="9">
                  <c:v>2532.58</c:v>
                </c:pt>
                <c:pt idx="10">
                  <c:v>3356.34</c:v>
                </c:pt>
                <c:pt idx="11">
                  <c:v>1956</c:v>
                </c:pt>
                <c:pt idx="12">
                  <c:v>1802</c:v>
                </c:pt>
                <c:pt idx="13">
                  <c:v>2573</c:v>
                </c:pt>
                <c:pt idx="14">
                  <c:v>1589</c:v>
                </c:pt>
                <c:pt idx="15">
                  <c:v>2482</c:v>
                </c:pt>
                <c:pt idx="16">
                  <c:v>3189.92</c:v>
                </c:pt>
                <c:pt idx="17">
                  <c:v>3715.55</c:v>
                </c:pt>
                <c:pt idx="18">
                  <c:v>2355.08</c:v>
                </c:pt>
                <c:pt idx="19">
                  <c:v>2395</c:v>
                </c:pt>
                <c:pt idx="20">
                  <c:v>1912</c:v>
                </c:pt>
                <c:pt idx="21">
                  <c:v>3819</c:v>
                </c:pt>
                <c:pt idx="22">
                  <c:v>2032</c:v>
                </c:pt>
                <c:pt idx="23">
                  <c:v>2727</c:v>
                </c:pt>
                <c:pt idx="24">
                  <c:v>3684</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5-E632-4643-A7AC-FA10EACD7B59}"/>
            </c:ext>
          </c:extLst>
        </c:ser>
        <c:ser>
          <c:idx val="6"/>
          <c:order val="6"/>
          <c:tx>
            <c:strRef>
              <c:f>Pivot!$H$129:$H$130</c:f>
              <c:strCache>
                <c:ptCount val="1"/>
                <c:pt idx="0">
                  <c:v>Creighton</c:v>
                </c:pt>
              </c:strCache>
            </c:strRef>
          </c:tx>
          <c:spPr>
            <a:ln w="28575" cap="rnd">
              <a:solidFill>
                <a:schemeClr val="accent1">
                  <a:lumMod val="6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Pivot!$H$131:$H$164</c:f>
              <c:numCache>
                <c:formatCode>General</c:formatCode>
                <c:ptCount val="33"/>
                <c:pt idx="1">
                  <c:v>0</c:v>
                </c:pt>
                <c:pt idx="2">
                  <c:v>17083.84</c:v>
                </c:pt>
                <c:pt idx="3">
                  <c:v>13946.42</c:v>
                </c:pt>
                <c:pt idx="4">
                  <c:v>11133.78</c:v>
                </c:pt>
                <c:pt idx="5">
                  <c:v>6539.16</c:v>
                </c:pt>
                <c:pt idx="6">
                  <c:v>8385.5</c:v>
                </c:pt>
                <c:pt idx="7">
                  <c:v>7021.8</c:v>
                </c:pt>
                <c:pt idx="8">
                  <c:v>4960.97</c:v>
                </c:pt>
                <c:pt idx="9">
                  <c:v>5541.02</c:v>
                </c:pt>
                <c:pt idx="10">
                  <c:v>13334.88</c:v>
                </c:pt>
                <c:pt idx="11">
                  <c:v>7495</c:v>
                </c:pt>
                <c:pt idx="12">
                  <c:v>5942</c:v>
                </c:pt>
                <c:pt idx="13">
                  <c:v>5802</c:v>
                </c:pt>
                <c:pt idx="14">
                  <c:v>4277</c:v>
                </c:pt>
                <c:pt idx="15">
                  <c:v>5589</c:v>
                </c:pt>
                <c:pt idx="16">
                  <c:v>6374.09</c:v>
                </c:pt>
                <c:pt idx="17">
                  <c:v>12088.26</c:v>
                </c:pt>
                <c:pt idx="18">
                  <c:v>8047.01</c:v>
                </c:pt>
                <c:pt idx="19">
                  <c:v>12201</c:v>
                </c:pt>
                <c:pt idx="20">
                  <c:v>6990</c:v>
                </c:pt>
                <c:pt idx="21">
                  <c:v>19098</c:v>
                </c:pt>
                <c:pt idx="22">
                  <c:v>12454</c:v>
                </c:pt>
                <c:pt idx="23">
                  <c:v>12201</c:v>
                </c:pt>
                <c:pt idx="24">
                  <c:v>13864</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6-E632-4643-A7AC-FA10EACD7B59}"/>
            </c:ext>
          </c:extLst>
        </c:ser>
        <c:ser>
          <c:idx val="7"/>
          <c:order val="7"/>
          <c:tx>
            <c:strRef>
              <c:f>Pivot!$I$129:$I$130</c:f>
              <c:strCache>
                <c:ptCount val="1"/>
                <c:pt idx="0">
                  <c:v>Dryden</c:v>
                </c:pt>
              </c:strCache>
            </c:strRef>
          </c:tx>
          <c:spPr>
            <a:ln w="28575" cap="rnd">
              <a:solidFill>
                <a:schemeClr val="accent2">
                  <a:lumMod val="6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Pivot!$I$131:$I$164</c:f>
              <c:numCache>
                <c:formatCode>General</c:formatCode>
                <c:ptCount val="33"/>
                <c:pt idx="1">
                  <c:v>0</c:v>
                </c:pt>
                <c:pt idx="2">
                  <c:v>3706.61</c:v>
                </c:pt>
                <c:pt idx="3">
                  <c:v>5304.61</c:v>
                </c:pt>
                <c:pt idx="4">
                  <c:v>4142.16</c:v>
                </c:pt>
                <c:pt idx="5">
                  <c:v>2343.88</c:v>
                </c:pt>
                <c:pt idx="6">
                  <c:v>2929.42</c:v>
                </c:pt>
                <c:pt idx="7">
                  <c:v>2651.37</c:v>
                </c:pt>
                <c:pt idx="8">
                  <c:v>2343.8200000000002</c:v>
                </c:pt>
                <c:pt idx="9">
                  <c:v>3175.57</c:v>
                </c:pt>
                <c:pt idx="10">
                  <c:v>4478.49</c:v>
                </c:pt>
                <c:pt idx="11">
                  <c:v>4038</c:v>
                </c:pt>
                <c:pt idx="12">
                  <c:v>2169</c:v>
                </c:pt>
                <c:pt idx="13">
                  <c:v>2905</c:v>
                </c:pt>
                <c:pt idx="14">
                  <c:v>2406</c:v>
                </c:pt>
                <c:pt idx="15">
                  <c:v>3153</c:v>
                </c:pt>
                <c:pt idx="16">
                  <c:v>3723.73</c:v>
                </c:pt>
                <c:pt idx="17">
                  <c:v>5794.43</c:v>
                </c:pt>
                <c:pt idx="18">
                  <c:v>3726.38</c:v>
                </c:pt>
                <c:pt idx="19">
                  <c:v>3256</c:v>
                </c:pt>
                <c:pt idx="20">
                  <c:v>3237</c:v>
                </c:pt>
                <c:pt idx="21">
                  <c:v>5828</c:v>
                </c:pt>
                <c:pt idx="22">
                  <c:v>3034</c:v>
                </c:pt>
                <c:pt idx="23">
                  <c:v>3955</c:v>
                </c:pt>
                <c:pt idx="24">
                  <c:v>4458</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7-E632-4643-A7AC-FA10EACD7B59}"/>
            </c:ext>
          </c:extLst>
        </c:ser>
        <c:ser>
          <c:idx val="8"/>
          <c:order val="8"/>
          <c:tx>
            <c:strRef>
              <c:f>Pivot!$J$129:$J$130</c:f>
              <c:strCache>
                <c:ptCount val="1"/>
                <c:pt idx="0">
                  <c:v>Etobicoke</c:v>
                </c:pt>
              </c:strCache>
            </c:strRef>
          </c:tx>
          <c:spPr>
            <a:ln w="28575" cap="rnd">
              <a:solidFill>
                <a:schemeClr val="accent3">
                  <a:lumMod val="6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Pivot!$J$131:$J$164</c:f>
              <c:numCache>
                <c:formatCode>General</c:formatCode>
                <c:ptCount val="33"/>
                <c:pt idx="0">
                  <c:v>0</c:v>
                </c:pt>
                <c:pt idx="1">
                  <c:v>0</c:v>
                </c:pt>
                <c:pt idx="2">
                  <c:v>5883.71</c:v>
                </c:pt>
                <c:pt idx="3">
                  <c:v>6631.39</c:v>
                </c:pt>
                <c:pt idx="4">
                  <c:v>6970.15</c:v>
                </c:pt>
                <c:pt idx="5">
                  <c:v>4763.17</c:v>
                </c:pt>
                <c:pt idx="6">
                  <c:v>5092.93</c:v>
                </c:pt>
                <c:pt idx="7">
                  <c:v>5839.81</c:v>
                </c:pt>
                <c:pt idx="8">
                  <c:v>5220.5600000000004</c:v>
                </c:pt>
                <c:pt idx="9">
                  <c:v>5307.7</c:v>
                </c:pt>
                <c:pt idx="10">
                  <c:v>6602.01</c:v>
                </c:pt>
                <c:pt idx="11">
                  <c:v>5632</c:v>
                </c:pt>
                <c:pt idx="12">
                  <c:v>5139</c:v>
                </c:pt>
                <c:pt idx="13">
                  <c:v>4608</c:v>
                </c:pt>
                <c:pt idx="14">
                  <c:v>4874</c:v>
                </c:pt>
                <c:pt idx="15">
                  <c:v>5564</c:v>
                </c:pt>
                <c:pt idx="16">
                  <c:v>4659.45</c:v>
                </c:pt>
                <c:pt idx="17">
                  <c:v>6110.58</c:v>
                </c:pt>
                <c:pt idx="18">
                  <c:v>5119.5</c:v>
                </c:pt>
                <c:pt idx="19">
                  <c:v>5476</c:v>
                </c:pt>
                <c:pt idx="20">
                  <c:v>5153</c:v>
                </c:pt>
                <c:pt idx="21">
                  <c:v>4904</c:v>
                </c:pt>
                <c:pt idx="22">
                  <c:v>4034</c:v>
                </c:pt>
                <c:pt idx="23">
                  <c:v>5574</c:v>
                </c:pt>
                <c:pt idx="24">
                  <c:v>5236</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08-E632-4643-A7AC-FA10EACD7B59}"/>
            </c:ext>
          </c:extLst>
        </c:ser>
        <c:ser>
          <c:idx val="9"/>
          <c:order val="9"/>
          <c:tx>
            <c:strRef>
              <c:f>Pivot!$K$129:$K$130</c:f>
              <c:strCache>
                <c:ptCount val="1"/>
                <c:pt idx="0">
                  <c:v>Fairmount</c:v>
                </c:pt>
              </c:strCache>
            </c:strRef>
          </c:tx>
          <c:spPr>
            <a:ln w="28575" cap="rnd">
              <a:solidFill>
                <a:schemeClr val="accent4">
                  <a:lumMod val="6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Pivot!$K$131:$K$164</c:f>
              <c:numCache>
                <c:formatCode>General</c:formatCode>
                <c:ptCount val="33"/>
                <c:pt idx="1">
                  <c:v>0</c:v>
                </c:pt>
                <c:pt idx="2">
                  <c:v>1175.3499999999999</c:v>
                </c:pt>
                <c:pt idx="3">
                  <c:v>1595.18</c:v>
                </c:pt>
                <c:pt idx="4">
                  <c:v>1363.75</c:v>
                </c:pt>
                <c:pt idx="5">
                  <c:v>961.43</c:v>
                </c:pt>
                <c:pt idx="6">
                  <c:v>1189.5</c:v>
                </c:pt>
                <c:pt idx="7">
                  <c:v>837.15</c:v>
                </c:pt>
                <c:pt idx="8">
                  <c:v>1206.48</c:v>
                </c:pt>
                <c:pt idx="9">
                  <c:v>1500.81</c:v>
                </c:pt>
                <c:pt idx="10">
                  <c:v>1225.79</c:v>
                </c:pt>
                <c:pt idx="11">
                  <c:v>1177</c:v>
                </c:pt>
                <c:pt idx="12">
                  <c:v>1066</c:v>
                </c:pt>
                <c:pt idx="13">
                  <c:v>906</c:v>
                </c:pt>
                <c:pt idx="14">
                  <c:v>1210</c:v>
                </c:pt>
                <c:pt idx="15">
                  <c:v>785</c:v>
                </c:pt>
                <c:pt idx="16">
                  <c:v>946.32</c:v>
                </c:pt>
                <c:pt idx="17">
                  <c:v>1452.5</c:v>
                </c:pt>
                <c:pt idx="18">
                  <c:v>1380.61</c:v>
                </c:pt>
                <c:pt idx="19">
                  <c:v>1119</c:v>
                </c:pt>
                <c:pt idx="20">
                  <c:v>1518</c:v>
                </c:pt>
                <c:pt idx="21">
                  <c:v>1793</c:v>
                </c:pt>
                <c:pt idx="22">
                  <c:v>1044</c:v>
                </c:pt>
                <c:pt idx="23">
                  <c:v>699</c:v>
                </c:pt>
                <c:pt idx="24">
                  <c:v>1509</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9-E632-4643-A7AC-FA10EACD7B59}"/>
            </c:ext>
          </c:extLst>
        </c:ser>
        <c:ser>
          <c:idx val="10"/>
          <c:order val="10"/>
          <c:tx>
            <c:strRef>
              <c:f>Pivot!$L$129:$L$130</c:f>
              <c:strCache>
                <c:ptCount val="1"/>
                <c:pt idx="0">
                  <c:v>Fort Francis</c:v>
                </c:pt>
              </c:strCache>
            </c:strRef>
          </c:tx>
          <c:spPr>
            <a:ln w="28575" cap="rnd">
              <a:solidFill>
                <a:schemeClr val="accent5">
                  <a:lumMod val="6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Pivot!$L$131:$L$164</c:f>
              <c:numCache>
                <c:formatCode>General</c:formatCode>
                <c:ptCount val="33"/>
                <c:pt idx="1">
                  <c:v>0</c:v>
                </c:pt>
                <c:pt idx="2">
                  <c:v>7312.44</c:v>
                </c:pt>
                <c:pt idx="3">
                  <c:v>7685.61</c:v>
                </c:pt>
                <c:pt idx="4">
                  <c:v>3744.44</c:v>
                </c:pt>
                <c:pt idx="5">
                  <c:v>4340.9799999999996</c:v>
                </c:pt>
                <c:pt idx="6">
                  <c:v>3740.59</c:v>
                </c:pt>
                <c:pt idx="7">
                  <c:v>5728.4</c:v>
                </c:pt>
                <c:pt idx="8">
                  <c:v>4879.26</c:v>
                </c:pt>
                <c:pt idx="9">
                  <c:v>3416.94</c:v>
                </c:pt>
                <c:pt idx="10">
                  <c:v>7092.32</c:v>
                </c:pt>
                <c:pt idx="11">
                  <c:v>5687</c:v>
                </c:pt>
                <c:pt idx="12">
                  <c:v>4315</c:v>
                </c:pt>
                <c:pt idx="13">
                  <c:v>4085</c:v>
                </c:pt>
                <c:pt idx="14">
                  <c:v>5081</c:v>
                </c:pt>
                <c:pt idx="15">
                  <c:v>4416</c:v>
                </c:pt>
                <c:pt idx="16">
                  <c:v>5999.52</c:v>
                </c:pt>
                <c:pt idx="17">
                  <c:v>7552.43</c:v>
                </c:pt>
                <c:pt idx="18">
                  <c:v>5491.39</c:v>
                </c:pt>
                <c:pt idx="19">
                  <c:v>2967</c:v>
                </c:pt>
                <c:pt idx="20">
                  <c:v>4002</c:v>
                </c:pt>
                <c:pt idx="21">
                  <c:v>5926</c:v>
                </c:pt>
                <c:pt idx="22">
                  <c:v>4252</c:v>
                </c:pt>
                <c:pt idx="23">
                  <c:v>4463</c:v>
                </c:pt>
                <c:pt idx="24">
                  <c:v>5394</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A-E632-4643-A7AC-FA10EACD7B59}"/>
            </c:ext>
          </c:extLst>
        </c:ser>
        <c:ser>
          <c:idx val="11"/>
          <c:order val="11"/>
          <c:tx>
            <c:strRef>
              <c:f>Pivot!$M$129:$M$130</c:f>
              <c:strCache>
                <c:ptCount val="1"/>
                <c:pt idx="0">
                  <c:v>Greenery cann</c:v>
                </c:pt>
              </c:strCache>
            </c:strRef>
          </c:tx>
          <c:spPr>
            <a:ln w="28575" cap="rnd">
              <a:solidFill>
                <a:schemeClr val="accent6">
                  <a:lumMod val="6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Pivot!$M$131:$M$164</c:f>
              <c:numCache>
                <c:formatCode>General</c:formatCode>
                <c:ptCount val="33"/>
                <c:pt idx="1">
                  <c:v>0</c:v>
                </c:pt>
                <c:pt idx="2">
                  <c:v>1161.08</c:v>
                </c:pt>
                <c:pt idx="3">
                  <c:v>952.38</c:v>
                </c:pt>
                <c:pt idx="4">
                  <c:v>989.22</c:v>
                </c:pt>
                <c:pt idx="5">
                  <c:v>1526.07</c:v>
                </c:pt>
                <c:pt idx="6">
                  <c:v>1069.49</c:v>
                </c:pt>
                <c:pt idx="7">
                  <c:v>584.73</c:v>
                </c:pt>
                <c:pt idx="8">
                  <c:v>630.92999999999995</c:v>
                </c:pt>
                <c:pt idx="9">
                  <c:v>1126.53</c:v>
                </c:pt>
                <c:pt idx="10">
                  <c:v>764.18</c:v>
                </c:pt>
                <c:pt idx="11">
                  <c:v>1374</c:v>
                </c:pt>
                <c:pt idx="12">
                  <c:v>1021</c:v>
                </c:pt>
                <c:pt idx="13">
                  <c:v>873</c:v>
                </c:pt>
                <c:pt idx="14">
                  <c:v>623</c:v>
                </c:pt>
                <c:pt idx="15">
                  <c:v>781</c:v>
                </c:pt>
                <c:pt idx="16">
                  <c:v>744.09</c:v>
                </c:pt>
                <c:pt idx="17">
                  <c:v>1275.97</c:v>
                </c:pt>
                <c:pt idx="18">
                  <c:v>973.58</c:v>
                </c:pt>
                <c:pt idx="19">
                  <c:v>687</c:v>
                </c:pt>
                <c:pt idx="20">
                  <c:v>756</c:v>
                </c:pt>
                <c:pt idx="21">
                  <c:v>788</c:v>
                </c:pt>
                <c:pt idx="22">
                  <c:v>899</c:v>
                </c:pt>
                <c:pt idx="23">
                  <c:v>638</c:v>
                </c:pt>
                <c:pt idx="24">
                  <c:v>972</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B-E632-4643-A7AC-FA10EACD7B59}"/>
            </c:ext>
          </c:extLst>
        </c:ser>
        <c:ser>
          <c:idx val="12"/>
          <c:order val="12"/>
          <c:tx>
            <c:strRef>
              <c:f>Pivot!$N$129:$N$130</c:f>
              <c:strCache>
                <c:ptCount val="1"/>
                <c:pt idx="0">
                  <c:v>Hamilton</c:v>
                </c:pt>
              </c:strCache>
            </c:strRef>
          </c:tx>
          <c:spPr>
            <a:ln w="28575" cap="rnd">
              <a:solidFill>
                <a:schemeClr val="accent1">
                  <a:lumMod val="80000"/>
                  <a:lumOff val="2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Pivot!$N$131:$N$164</c:f>
              <c:numCache>
                <c:formatCode>General</c:formatCode>
                <c:ptCount val="33"/>
                <c:pt idx="1">
                  <c:v>0</c:v>
                </c:pt>
                <c:pt idx="2">
                  <c:v>8605.1200000000008</c:v>
                </c:pt>
                <c:pt idx="3">
                  <c:v>8582.91</c:v>
                </c:pt>
                <c:pt idx="4">
                  <c:v>8098.94</c:v>
                </c:pt>
                <c:pt idx="5">
                  <c:v>5683.88</c:v>
                </c:pt>
                <c:pt idx="6">
                  <c:v>6080.2</c:v>
                </c:pt>
                <c:pt idx="7">
                  <c:v>7367.61</c:v>
                </c:pt>
                <c:pt idx="8">
                  <c:v>5652.81</c:v>
                </c:pt>
                <c:pt idx="9">
                  <c:v>7402.88</c:v>
                </c:pt>
                <c:pt idx="10">
                  <c:v>10845.42</c:v>
                </c:pt>
                <c:pt idx="11">
                  <c:v>7474</c:v>
                </c:pt>
                <c:pt idx="12">
                  <c:v>4974</c:v>
                </c:pt>
                <c:pt idx="13">
                  <c:v>6733</c:v>
                </c:pt>
                <c:pt idx="14">
                  <c:v>6881</c:v>
                </c:pt>
                <c:pt idx="15">
                  <c:v>6276</c:v>
                </c:pt>
                <c:pt idx="16">
                  <c:v>7643.46</c:v>
                </c:pt>
                <c:pt idx="17">
                  <c:v>10415.41</c:v>
                </c:pt>
                <c:pt idx="18">
                  <c:v>8123.47</c:v>
                </c:pt>
                <c:pt idx="19">
                  <c:v>6046</c:v>
                </c:pt>
                <c:pt idx="20">
                  <c:v>4785</c:v>
                </c:pt>
                <c:pt idx="21">
                  <c:v>6864</c:v>
                </c:pt>
                <c:pt idx="22">
                  <c:v>5009</c:v>
                </c:pt>
                <c:pt idx="23">
                  <c:v>6828</c:v>
                </c:pt>
                <c:pt idx="24">
                  <c:v>8662</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C-E632-4643-A7AC-FA10EACD7B59}"/>
            </c:ext>
          </c:extLst>
        </c:ser>
        <c:ser>
          <c:idx val="13"/>
          <c:order val="13"/>
          <c:tx>
            <c:strRef>
              <c:f>Pivot!$O$129:$O$130</c:f>
              <c:strCache>
                <c:ptCount val="1"/>
                <c:pt idx="0">
                  <c:v>Hearst</c:v>
                </c:pt>
              </c:strCache>
            </c:strRef>
          </c:tx>
          <c:spPr>
            <a:ln w="28575" cap="rnd">
              <a:solidFill>
                <a:schemeClr val="accent2">
                  <a:lumMod val="80000"/>
                  <a:lumOff val="2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Pivot!$O$131:$O$164</c:f>
              <c:numCache>
                <c:formatCode>General</c:formatCode>
                <c:ptCount val="33"/>
                <c:pt idx="1">
                  <c:v>0</c:v>
                </c:pt>
                <c:pt idx="2">
                  <c:v>1863.63</c:v>
                </c:pt>
                <c:pt idx="3">
                  <c:v>3013.04</c:v>
                </c:pt>
                <c:pt idx="4">
                  <c:v>2140.5300000000002</c:v>
                </c:pt>
                <c:pt idx="5">
                  <c:v>1411.58</c:v>
                </c:pt>
                <c:pt idx="6">
                  <c:v>1950.35</c:v>
                </c:pt>
                <c:pt idx="7">
                  <c:v>1086.73</c:v>
                </c:pt>
                <c:pt idx="8">
                  <c:v>1980.11</c:v>
                </c:pt>
                <c:pt idx="9">
                  <c:v>2217.2399999999998</c:v>
                </c:pt>
                <c:pt idx="10">
                  <c:v>4283.68</c:v>
                </c:pt>
                <c:pt idx="11">
                  <c:v>2028</c:v>
                </c:pt>
                <c:pt idx="12">
                  <c:v>2087</c:v>
                </c:pt>
                <c:pt idx="13">
                  <c:v>1664</c:v>
                </c:pt>
                <c:pt idx="14">
                  <c:v>2233</c:v>
                </c:pt>
                <c:pt idx="15">
                  <c:v>1884</c:v>
                </c:pt>
                <c:pt idx="16">
                  <c:v>2499.75</c:v>
                </c:pt>
                <c:pt idx="17">
                  <c:v>2777.82</c:v>
                </c:pt>
                <c:pt idx="18">
                  <c:v>2559.12</c:v>
                </c:pt>
                <c:pt idx="19">
                  <c:v>1907</c:v>
                </c:pt>
                <c:pt idx="20">
                  <c:v>1301</c:v>
                </c:pt>
                <c:pt idx="21">
                  <c:v>2692</c:v>
                </c:pt>
                <c:pt idx="22">
                  <c:v>1439</c:v>
                </c:pt>
                <c:pt idx="23">
                  <c:v>2367</c:v>
                </c:pt>
                <c:pt idx="24">
                  <c:v>2638</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D-E632-4643-A7AC-FA10EACD7B59}"/>
            </c:ext>
          </c:extLst>
        </c:ser>
        <c:ser>
          <c:idx val="14"/>
          <c:order val="14"/>
          <c:tx>
            <c:strRef>
              <c:f>Pivot!$P$129:$P$130</c:f>
              <c:strCache>
                <c:ptCount val="1"/>
                <c:pt idx="0">
                  <c:v>Kenora</c:v>
                </c:pt>
              </c:strCache>
            </c:strRef>
          </c:tx>
          <c:spPr>
            <a:ln w="28575" cap="rnd">
              <a:solidFill>
                <a:schemeClr val="accent3">
                  <a:lumMod val="80000"/>
                  <a:lumOff val="2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Pivot!$P$131:$P$164</c:f>
              <c:numCache>
                <c:formatCode>General</c:formatCode>
                <c:ptCount val="33"/>
                <c:pt idx="1">
                  <c:v>0</c:v>
                </c:pt>
                <c:pt idx="2">
                  <c:v>14489.59</c:v>
                </c:pt>
                <c:pt idx="3">
                  <c:v>16641.82</c:v>
                </c:pt>
                <c:pt idx="4">
                  <c:v>10799.27</c:v>
                </c:pt>
                <c:pt idx="5">
                  <c:v>10276.25</c:v>
                </c:pt>
                <c:pt idx="6">
                  <c:v>10585.92</c:v>
                </c:pt>
                <c:pt idx="7">
                  <c:v>8423.65</c:v>
                </c:pt>
                <c:pt idx="8">
                  <c:v>8821.93</c:v>
                </c:pt>
                <c:pt idx="9">
                  <c:v>11489.22</c:v>
                </c:pt>
                <c:pt idx="10">
                  <c:v>13186.52</c:v>
                </c:pt>
                <c:pt idx="11">
                  <c:v>11117</c:v>
                </c:pt>
                <c:pt idx="12">
                  <c:v>8634</c:v>
                </c:pt>
                <c:pt idx="13">
                  <c:v>9099</c:v>
                </c:pt>
                <c:pt idx="14">
                  <c:v>11393</c:v>
                </c:pt>
                <c:pt idx="15">
                  <c:v>8335</c:v>
                </c:pt>
                <c:pt idx="16">
                  <c:v>11380.73</c:v>
                </c:pt>
                <c:pt idx="17">
                  <c:v>17058.93</c:v>
                </c:pt>
                <c:pt idx="18">
                  <c:v>9472.77</c:v>
                </c:pt>
                <c:pt idx="19">
                  <c:v>9022</c:v>
                </c:pt>
                <c:pt idx="20">
                  <c:v>8267</c:v>
                </c:pt>
                <c:pt idx="21">
                  <c:v>13480</c:v>
                </c:pt>
                <c:pt idx="22">
                  <c:v>10640</c:v>
                </c:pt>
                <c:pt idx="23">
                  <c:v>12526</c:v>
                </c:pt>
                <c:pt idx="24">
                  <c:v>13236</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E-E632-4643-A7AC-FA10EACD7B59}"/>
            </c:ext>
          </c:extLst>
        </c:ser>
        <c:ser>
          <c:idx val="15"/>
          <c:order val="15"/>
          <c:tx>
            <c:strRef>
              <c:f>Pivot!$Q$129:$Q$130</c:f>
              <c:strCache>
                <c:ptCount val="1"/>
                <c:pt idx="0">
                  <c:v>Krikland lakes</c:v>
                </c:pt>
              </c:strCache>
            </c:strRef>
          </c:tx>
          <c:spPr>
            <a:ln w="28575" cap="rnd">
              <a:solidFill>
                <a:schemeClr val="accent4">
                  <a:lumMod val="80000"/>
                  <a:lumOff val="2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Pivot!$Q$131:$Q$164</c:f>
              <c:numCache>
                <c:formatCode>General</c:formatCode>
                <c:ptCount val="33"/>
                <c:pt idx="1">
                  <c:v>0</c:v>
                </c:pt>
                <c:pt idx="2">
                  <c:v>3760.91</c:v>
                </c:pt>
                <c:pt idx="3">
                  <c:v>4373.41</c:v>
                </c:pt>
                <c:pt idx="4">
                  <c:v>3688.73</c:v>
                </c:pt>
                <c:pt idx="5">
                  <c:v>2001.18</c:v>
                </c:pt>
                <c:pt idx="6">
                  <c:v>3350</c:v>
                </c:pt>
                <c:pt idx="7">
                  <c:v>3257.77</c:v>
                </c:pt>
                <c:pt idx="8">
                  <c:v>1995.2</c:v>
                </c:pt>
                <c:pt idx="9">
                  <c:v>3982.91</c:v>
                </c:pt>
                <c:pt idx="10">
                  <c:v>5198.4799999999996</c:v>
                </c:pt>
                <c:pt idx="11">
                  <c:v>3201</c:v>
                </c:pt>
                <c:pt idx="12">
                  <c:v>2861</c:v>
                </c:pt>
                <c:pt idx="13">
                  <c:v>2584</c:v>
                </c:pt>
                <c:pt idx="14">
                  <c:v>1997</c:v>
                </c:pt>
                <c:pt idx="15">
                  <c:v>2799</c:v>
                </c:pt>
                <c:pt idx="16">
                  <c:v>2985.56</c:v>
                </c:pt>
                <c:pt idx="17">
                  <c:v>5089.3900000000003</c:v>
                </c:pt>
                <c:pt idx="18">
                  <c:v>3718.43</c:v>
                </c:pt>
                <c:pt idx="19">
                  <c:v>2139</c:v>
                </c:pt>
                <c:pt idx="20">
                  <c:v>3942</c:v>
                </c:pt>
                <c:pt idx="21">
                  <c:v>5194</c:v>
                </c:pt>
                <c:pt idx="22">
                  <c:v>3106</c:v>
                </c:pt>
                <c:pt idx="23">
                  <c:v>3277</c:v>
                </c:pt>
                <c:pt idx="24">
                  <c:v>4413</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F-E632-4643-A7AC-FA10EACD7B59}"/>
            </c:ext>
          </c:extLst>
        </c:ser>
        <c:ser>
          <c:idx val="16"/>
          <c:order val="16"/>
          <c:tx>
            <c:strRef>
              <c:f>Pivot!$R$129:$R$130</c:f>
              <c:strCache>
                <c:ptCount val="1"/>
                <c:pt idx="0">
                  <c:v>Lloydminister cannabis</c:v>
                </c:pt>
              </c:strCache>
            </c:strRef>
          </c:tx>
          <c:spPr>
            <a:ln w="28575" cap="rnd">
              <a:solidFill>
                <a:schemeClr val="accent5">
                  <a:lumMod val="80000"/>
                  <a:lumOff val="2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Pivot!$R$131:$R$164</c:f>
              <c:numCache>
                <c:formatCode>General</c:formatCode>
                <c:ptCount val="33"/>
                <c:pt idx="1">
                  <c:v>0</c:v>
                </c:pt>
                <c:pt idx="2">
                  <c:v>2660.36</c:v>
                </c:pt>
                <c:pt idx="3">
                  <c:v>2964.56</c:v>
                </c:pt>
                <c:pt idx="4">
                  <c:v>2674</c:v>
                </c:pt>
                <c:pt idx="5">
                  <c:v>2188.17</c:v>
                </c:pt>
                <c:pt idx="6">
                  <c:v>2017.06</c:v>
                </c:pt>
                <c:pt idx="7">
                  <c:v>2464.54</c:v>
                </c:pt>
                <c:pt idx="8">
                  <c:v>1773.8</c:v>
                </c:pt>
                <c:pt idx="9">
                  <c:v>1762.9</c:v>
                </c:pt>
                <c:pt idx="10">
                  <c:v>2614.14</c:v>
                </c:pt>
                <c:pt idx="11">
                  <c:v>2961</c:v>
                </c:pt>
                <c:pt idx="12">
                  <c:v>2707</c:v>
                </c:pt>
                <c:pt idx="13">
                  <c:v>2552</c:v>
                </c:pt>
                <c:pt idx="14">
                  <c:v>3245</c:v>
                </c:pt>
                <c:pt idx="15">
                  <c:v>2555</c:v>
                </c:pt>
                <c:pt idx="16">
                  <c:v>4733.83</c:v>
                </c:pt>
                <c:pt idx="17">
                  <c:v>28160.1</c:v>
                </c:pt>
                <c:pt idx="18">
                  <c:v>2709.52</c:v>
                </c:pt>
                <c:pt idx="19">
                  <c:v>18875</c:v>
                </c:pt>
                <c:pt idx="20">
                  <c:v>10698</c:v>
                </c:pt>
                <c:pt idx="21">
                  <c:v>3941</c:v>
                </c:pt>
                <c:pt idx="22">
                  <c:v>2514</c:v>
                </c:pt>
                <c:pt idx="23">
                  <c:v>2754</c:v>
                </c:pt>
                <c:pt idx="24">
                  <c:v>4515</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0-E632-4643-A7AC-FA10EACD7B59}"/>
            </c:ext>
          </c:extLst>
        </c:ser>
        <c:ser>
          <c:idx val="17"/>
          <c:order val="17"/>
          <c:tx>
            <c:strRef>
              <c:f>Pivot!$S$129:$S$130</c:f>
              <c:strCache>
                <c:ptCount val="1"/>
                <c:pt idx="0">
                  <c:v>Lloydminister Liquor</c:v>
                </c:pt>
              </c:strCache>
            </c:strRef>
          </c:tx>
          <c:spPr>
            <a:ln w="28575" cap="rnd">
              <a:solidFill>
                <a:schemeClr val="accent6">
                  <a:lumMod val="80000"/>
                  <a:lumOff val="2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Pivot!$S$131:$S$164</c:f>
              <c:numCache>
                <c:formatCode>General</c:formatCode>
                <c:ptCount val="33"/>
                <c:pt idx="1">
                  <c:v>0</c:v>
                </c:pt>
                <c:pt idx="2">
                  <c:v>881.11</c:v>
                </c:pt>
                <c:pt idx="3">
                  <c:v>1066.3900000000001</c:v>
                </c:pt>
                <c:pt idx="4">
                  <c:v>575.5</c:v>
                </c:pt>
                <c:pt idx="5">
                  <c:v>658.16</c:v>
                </c:pt>
                <c:pt idx="6">
                  <c:v>460.58</c:v>
                </c:pt>
                <c:pt idx="7">
                  <c:v>615.85</c:v>
                </c:pt>
                <c:pt idx="8">
                  <c:v>602.1</c:v>
                </c:pt>
                <c:pt idx="9">
                  <c:v>631.41999999999996</c:v>
                </c:pt>
                <c:pt idx="10">
                  <c:v>1308.06</c:v>
                </c:pt>
                <c:pt idx="11">
                  <c:v>1066.08</c:v>
                </c:pt>
                <c:pt idx="12">
                  <c:v>627.01</c:v>
                </c:pt>
                <c:pt idx="13">
                  <c:v>728.3</c:v>
                </c:pt>
                <c:pt idx="14">
                  <c:v>637.95000000000005</c:v>
                </c:pt>
                <c:pt idx="15">
                  <c:v>409.15</c:v>
                </c:pt>
                <c:pt idx="16">
                  <c:v>1114.77</c:v>
                </c:pt>
                <c:pt idx="17">
                  <c:v>1203.18</c:v>
                </c:pt>
                <c:pt idx="18">
                  <c:v>917.88</c:v>
                </c:pt>
                <c:pt idx="19">
                  <c:v>1148.74</c:v>
                </c:pt>
                <c:pt idx="20">
                  <c:v>1066.3900000000001</c:v>
                </c:pt>
                <c:pt idx="21">
                  <c:v>854.18</c:v>
                </c:pt>
                <c:pt idx="22">
                  <c:v>952.48</c:v>
                </c:pt>
                <c:pt idx="23">
                  <c:v>922.35</c:v>
                </c:pt>
                <c:pt idx="24">
                  <c:v>924.56</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1-E632-4643-A7AC-FA10EACD7B59}"/>
            </c:ext>
          </c:extLst>
        </c:ser>
        <c:ser>
          <c:idx val="18"/>
          <c:order val="18"/>
          <c:tx>
            <c:strRef>
              <c:f>Pivot!$T$129:$T$130</c:f>
              <c:strCache>
                <c:ptCount val="1"/>
                <c:pt idx="0">
                  <c:v>London</c:v>
                </c:pt>
              </c:strCache>
            </c:strRef>
          </c:tx>
          <c:spPr>
            <a:ln w="28575" cap="rnd">
              <a:solidFill>
                <a:schemeClr val="accent1">
                  <a:lumMod val="8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Pivot!$T$131:$T$164</c:f>
              <c:numCache>
                <c:formatCode>General</c:formatCode>
                <c:ptCount val="33"/>
                <c:pt idx="1">
                  <c:v>0</c:v>
                </c:pt>
                <c:pt idx="2">
                  <c:v>0</c:v>
                </c:pt>
                <c:pt idx="3">
                  <c:v>181</c:v>
                </c:pt>
                <c:pt idx="4">
                  <c:v>195</c:v>
                </c:pt>
                <c:pt idx="5">
                  <c:v>747</c:v>
                </c:pt>
                <c:pt idx="6">
                  <c:v>324</c:v>
                </c:pt>
                <c:pt idx="7">
                  <c:v>448</c:v>
                </c:pt>
                <c:pt idx="8">
                  <c:v>385</c:v>
                </c:pt>
                <c:pt idx="9">
                  <c:v>419</c:v>
                </c:pt>
                <c:pt idx="10">
                  <c:v>817</c:v>
                </c:pt>
                <c:pt idx="11">
                  <c:v>411</c:v>
                </c:pt>
                <c:pt idx="12">
                  <c:v>361</c:v>
                </c:pt>
                <c:pt idx="13">
                  <c:v>135</c:v>
                </c:pt>
                <c:pt idx="14">
                  <c:v>379</c:v>
                </c:pt>
                <c:pt idx="15">
                  <c:v>761</c:v>
                </c:pt>
                <c:pt idx="16">
                  <c:v>334.24</c:v>
                </c:pt>
                <c:pt idx="17">
                  <c:v>1212.6300000000001</c:v>
                </c:pt>
                <c:pt idx="18">
                  <c:v>736.78</c:v>
                </c:pt>
                <c:pt idx="19">
                  <c:v>542</c:v>
                </c:pt>
                <c:pt idx="20">
                  <c:v>715</c:v>
                </c:pt>
                <c:pt idx="21">
                  <c:v>966</c:v>
                </c:pt>
                <c:pt idx="22">
                  <c:v>457</c:v>
                </c:pt>
                <c:pt idx="23">
                  <c:v>527</c:v>
                </c:pt>
                <c:pt idx="24">
                  <c:v>1003</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2-E632-4643-A7AC-FA10EACD7B59}"/>
            </c:ext>
          </c:extLst>
        </c:ser>
        <c:ser>
          <c:idx val="19"/>
          <c:order val="19"/>
          <c:tx>
            <c:strRef>
              <c:f>Pivot!$U$129:$U$130</c:f>
              <c:strCache>
                <c:ptCount val="1"/>
                <c:pt idx="0">
                  <c:v>New. Liskeard</c:v>
                </c:pt>
              </c:strCache>
            </c:strRef>
          </c:tx>
          <c:spPr>
            <a:ln w="28575" cap="rnd">
              <a:solidFill>
                <a:schemeClr val="accent2">
                  <a:lumMod val="8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Pivot!$U$131:$U$164</c:f>
              <c:numCache>
                <c:formatCode>General</c:formatCode>
                <c:ptCount val="33"/>
                <c:pt idx="0">
                  <c:v>0</c:v>
                </c:pt>
                <c:pt idx="1">
                  <c:v>0</c:v>
                </c:pt>
                <c:pt idx="2">
                  <c:v>5399.98</c:v>
                </c:pt>
                <c:pt idx="3">
                  <c:v>4634.34</c:v>
                </c:pt>
                <c:pt idx="4">
                  <c:v>4104.1899999999996</c:v>
                </c:pt>
                <c:pt idx="5">
                  <c:v>4473.2299999999996</c:v>
                </c:pt>
                <c:pt idx="6">
                  <c:v>2529.9</c:v>
                </c:pt>
                <c:pt idx="7">
                  <c:v>2465.5300000000002</c:v>
                </c:pt>
                <c:pt idx="8">
                  <c:v>2360.16</c:v>
                </c:pt>
                <c:pt idx="9">
                  <c:v>4977.78</c:v>
                </c:pt>
                <c:pt idx="10">
                  <c:v>5424.13</c:v>
                </c:pt>
                <c:pt idx="11">
                  <c:v>3544</c:v>
                </c:pt>
                <c:pt idx="12">
                  <c:v>2343</c:v>
                </c:pt>
                <c:pt idx="13">
                  <c:v>2948</c:v>
                </c:pt>
                <c:pt idx="14">
                  <c:v>4065</c:v>
                </c:pt>
                <c:pt idx="15">
                  <c:v>2528</c:v>
                </c:pt>
                <c:pt idx="16">
                  <c:v>3768.26</c:v>
                </c:pt>
                <c:pt idx="17">
                  <c:v>5008.6099999999997</c:v>
                </c:pt>
                <c:pt idx="18">
                  <c:v>4252.2</c:v>
                </c:pt>
                <c:pt idx="19">
                  <c:v>2819</c:v>
                </c:pt>
                <c:pt idx="20">
                  <c:v>2974</c:v>
                </c:pt>
                <c:pt idx="21">
                  <c:v>5414</c:v>
                </c:pt>
                <c:pt idx="22">
                  <c:v>2881</c:v>
                </c:pt>
                <c:pt idx="23">
                  <c:v>3943</c:v>
                </c:pt>
                <c:pt idx="24">
                  <c:v>4771</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13-E632-4643-A7AC-FA10EACD7B59}"/>
            </c:ext>
          </c:extLst>
        </c:ser>
        <c:ser>
          <c:idx val="20"/>
          <c:order val="20"/>
          <c:tx>
            <c:strRef>
              <c:f>Pivot!$V$129:$V$130</c:f>
              <c:strCache>
                <c:ptCount val="1"/>
                <c:pt idx="0">
                  <c:v>Peterborough</c:v>
                </c:pt>
              </c:strCache>
            </c:strRef>
          </c:tx>
          <c:spPr>
            <a:ln w="28575" cap="rnd">
              <a:solidFill>
                <a:schemeClr val="accent3">
                  <a:lumMod val="8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Pivot!$V$131:$V$164</c:f>
              <c:numCache>
                <c:formatCode>General</c:formatCode>
                <c:ptCount val="33"/>
                <c:pt idx="1">
                  <c:v>0</c:v>
                </c:pt>
                <c:pt idx="2">
                  <c:v>4998.8500000000004</c:v>
                </c:pt>
                <c:pt idx="3">
                  <c:v>6004.49</c:v>
                </c:pt>
                <c:pt idx="4">
                  <c:v>5226.8999999999996</c:v>
                </c:pt>
                <c:pt idx="5">
                  <c:v>4905.72</c:v>
                </c:pt>
                <c:pt idx="6">
                  <c:v>4634.2299999999996</c:v>
                </c:pt>
                <c:pt idx="7">
                  <c:v>4408.5</c:v>
                </c:pt>
                <c:pt idx="8">
                  <c:v>4443.24</c:v>
                </c:pt>
                <c:pt idx="9">
                  <c:v>6559.06</c:v>
                </c:pt>
                <c:pt idx="10">
                  <c:v>6383.58</c:v>
                </c:pt>
                <c:pt idx="11">
                  <c:v>5641</c:v>
                </c:pt>
                <c:pt idx="12">
                  <c:v>3570</c:v>
                </c:pt>
                <c:pt idx="13">
                  <c:v>4695</c:v>
                </c:pt>
                <c:pt idx="14">
                  <c:v>4008</c:v>
                </c:pt>
                <c:pt idx="15">
                  <c:v>3930</c:v>
                </c:pt>
                <c:pt idx="16">
                  <c:v>5287</c:v>
                </c:pt>
                <c:pt idx="17">
                  <c:v>7246.62</c:v>
                </c:pt>
                <c:pt idx="18">
                  <c:v>4780.04</c:v>
                </c:pt>
                <c:pt idx="19">
                  <c:v>5498</c:v>
                </c:pt>
                <c:pt idx="20">
                  <c:v>4678</c:v>
                </c:pt>
                <c:pt idx="21">
                  <c:v>6184</c:v>
                </c:pt>
                <c:pt idx="22">
                  <c:v>4490</c:v>
                </c:pt>
                <c:pt idx="23">
                  <c:v>5094</c:v>
                </c:pt>
                <c:pt idx="24">
                  <c:v>7861</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4-E632-4643-A7AC-FA10EACD7B59}"/>
            </c:ext>
          </c:extLst>
        </c:ser>
        <c:ser>
          <c:idx val="21"/>
          <c:order val="21"/>
          <c:tx>
            <c:strRef>
              <c:f>Pivot!$W$129:$W$130</c:f>
              <c:strCache>
                <c:ptCount val="1"/>
                <c:pt idx="0">
                  <c:v>Renfrew</c:v>
                </c:pt>
              </c:strCache>
            </c:strRef>
          </c:tx>
          <c:spPr>
            <a:ln w="28575" cap="rnd">
              <a:solidFill>
                <a:schemeClr val="accent4">
                  <a:lumMod val="8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Pivot!$W$131:$W$164</c:f>
              <c:numCache>
                <c:formatCode>General</c:formatCode>
                <c:ptCount val="33"/>
                <c:pt idx="1">
                  <c:v>0</c:v>
                </c:pt>
                <c:pt idx="2">
                  <c:v>6011.28</c:v>
                </c:pt>
                <c:pt idx="3">
                  <c:v>5273.41</c:v>
                </c:pt>
                <c:pt idx="4">
                  <c:v>6043.29</c:v>
                </c:pt>
                <c:pt idx="5">
                  <c:v>3808.74</c:v>
                </c:pt>
                <c:pt idx="6">
                  <c:v>4851.8</c:v>
                </c:pt>
                <c:pt idx="7">
                  <c:v>4596.7299999999996</c:v>
                </c:pt>
                <c:pt idx="8">
                  <c:v>4947.09</c:v>
                </c:pt>
                <c:pt idx="9">
                  <c:v>5474.15</c:v>
                </c:pt>
                <c:pt idx="10">
                  <c:v>6185.68</c:v>
                </c:pt>
                <c:pt idx="11">
                  <c:v>4443</c:v>
                </c:pt>
                <c:pt idx="12">
                  <c:v>4166</c:v>
                </c:pt>
                <c:pt idx="13">
                  <c:v>4060</c:v>
                </c:pt>
                <c:pt idx="14">
                  <c:v>4149</c:v>
                </c:pt>
                <c:pt idx="15">
                  <c:v>4882</c:v>
                </c:pt>
                <c:pt idx="16">
                  <c:v>3835.92</c:v>
                </c:pt>
                <c:pt idx="17">
                  <c:v>6823.53</c:v>
                </c:pt>
                <c:pt idx="18">
                  <c:v>5140.1400000000003</c:v>
                </c:pt>
                <c:pt idx="19">
                  <c:v>4634</c:v>
                </c:pt>
                <c:pt idx="20">
                  <c:v>4463</c:v>
                </c:pt>
                <c:pt idx="21">
                  <c:v>5042</c:v>
                </c:pt>
                <c:pt idx="22">
                  <c:v>5760</c:v>
                </c:pt>
                <c:pt idx="23">
                  <c:v>4971</c:v>
                </c:pt>
                <c:pt idx="24">
                  <c:v>5469</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5-E632-4643-A7AC-FA10EACD7B59}"/>
            </c:ext>
          </c:extLst>
        </c:ser>
        <c:ser>
          <c:idx val="22"/>
          <c:order val="22"/>
          <c:tx>
            <c:strRef>
              <c:f>Pivot!$X$129:$X$130</c:f>
              <c:strCache>
                <c:ptCount val="1"/>
                <c:pt idx="0">
                  <c:v>Revelstoke</c:v>
                </c:pt>
              </c:strCache>
            </c:strRef>
          </c:tx>
          <c:spPr>
            <a:ln w="28575" cap="rnd">
              <a:solidFill>
                <a:schemeClr val="accent5">
                  <a:lumMod val="8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Pivot!$X$131:$X$164</c:f>
              <c:numCache>
                <c:formatCode>General</c:formatCode>
                <c:ptCount val="33"/>
                <c:pt idx="0">
                  <c:v>0</c:v>
                </c:pt>
                <c:pt idx="1">
                  <c:v>0</c:v>
                </c:pt>
                <c:pt idx="2">
                  <c:v>909.05</c:v>
                </c:pt>
                <c:pt idx="3">
                  <c:v>890.14</c:v>
                </c:pt>
                <c:pt idx="4">
                  <c:v>1054.52</c:v>
                </c:pt>
                <c:pt idx="5">
                  <c:v>759.66</c:v>
                </c:pt>
                <c:pt idx="6">
                  <c:v>1018.53</c:v>
                </c:pt>
                <c:pt idx="7">
                  <c:v>794.12</c:v>
                </c:pt>
                <c:pt idx="8">
                  <c:v>2792.31</c:v>
                </c:pt>
                <c:pt idx="9">
                  <c:v>763.43</c:v>
                </c:pt>
                <c:pt idx="10">
                  <c:v>1255.24</c:v>
                </c:pt>
                <c:pt idx="11">
                  <c:v>1015.44</c:v>
                </c:pt>
                <c:pt idx="12">
                  <c:v>971.39</c:v>
                </c:pt>
                <c:pt idx="13">
                  <c:v>1186.49</c:v>
                </c:pt>
                <c:pt idx="14">
                  <c:v>831.76</c:v>
                </c:pt>
                <c:pt idx="15">
                  <c:v>891.61</c:v>
                </c:pt>
                <c:pt idx="16">
                  <c:v>995.19</c:v>
                </c:pt>
                <c:pt idx="17">
                  <c:v>919.76</c:v>
                </c:pt>
                <c:pt idx="18">
                  <c:v>1096.18</c:v>
                </c:pt>
                <c:pt idx="19">
                  <c:v>1215</c:v>
                </c:pt>
                <c:pt idx="20">
                  <c:v>781</c:v>
                </c:pt>
                <c:pt idx="21">
                  <c:v>994</c:v>
                </c:pt>
                <c:pt idx="22">
                  <c:v>1091</c:v>
                </c:pt>
                <c:pt idx="23">
                  <c:v>1015</c:v>
                </c:pt>
                <c:pt idx="24">
                  <c:v>1287</c:v>
                </c:pt>
                <c:pt idx="25">
                  <c:v>0</c:v>
                </c:pt>
                <c:pt idx="26">
                  <c:v>0</c:v>
                </c:pt>
                <c:pt idx="27">
                  <c:v>0</c:v>
                </c:pt>
                <c:pt idx="28">
                  <c:v>0</c:v>
                </c:pt>
                <c:pt idx="29">
                  <c:v>0</c:v>
                </c:pt>
                <c:pt idx="30">
                  <c:v>0</c:v>
                </c:pt>
                <c:pt idx="31">
                  <c:v>0</c:v>
                </c:pt>
              </c:numCache>
            </c:numRef>
          </c:val>
          <c:smooth val="0"/>
          <c:extLst>
            <c:ext xmlns:c16="http://schemas.microsoft.com/office/drawing/2014/chart" uri="{C3380CC4-5D6E-409C-BE32-E72D297353CC}">
              <c16:uniqueId val="{00000016-E632-4643-A7AC-FA10EACD7B59}"/>
            </c:ext>
          </c:extLst>
        </c:ser>
        <c:ser>
          <c:idx val="23"/>
          <c:order val="23"/>
          <c:tx>
            <c:strRef>
              <c:f>Pivot!$Y$129:$Y$130</c:f>
              <c:strCache>
                <c:ptCount val="1"/>
                <c:pt idx="0">
                  <c:v>Richmond</c:v>
                </c:pt>
              </c:strCache>
            </c:strRef>
          </c:tx>
          <c:spPr>
            <a:ln w="28575" cap="rnd">
              <a:solidFill>
                <a:schemeClr val="accent6">
                  <a:lumMod val="8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Pivot!$Y$131:$Y$164</c:f>
              <c:numCache>
                <c:formatCode>General</c:formatCode>
                <c:ptCount val="33"/>
                <c:pt idx="1">
                  <c:v>0</c:v>
                </c:pt>
                <c:pt idx="2">
                  <c:v>1595.19</c:v>
                </c:pt>
                <c:pt idx="3">
                  <c:v>1715.1</c:v>
                </c:pt>
                <c:pt idx="4">
                  <c:v>1221.42</c:v>
                </c:pt>
                <c:pt idx="5">
                  <c:v>1111.4000000000001</c:v>
                </c:pt>
                <c:pt idx="6">
                  <c:v>1359.26</c:v>
                </c:pt>
                <c:pt idx="7">
                  <c:v>1849.14</c:v>
                </c:pt>
                <c:pt idx="8">
                  <c:v>913.53</c:v>
                </c:pt>
                <c:pt idx="9">
                  <c:v>1101.3699999999999</c:v>
                </c:pt>
                <c:pt idx="10">
                  <c:v>1785.05</c:v>
                </c:pt>
                <c:pt idx="11">
                  <c:v>1560</c:v>
                </c:pt>
                <c:pt idx="12">
                  <c:v>998</c:v>
                </c:pt>
                <c:pt idx="13">
                  <c:v>1193</c:v>
                </c:pt>
                <c:pt idx="14">
                  <c:v>1224</c:v>
                </c:pt>
                <c:pt idx="15">
                  <c:v>1486</c:v>
                </c:pt>
                <c:pt idx="16">
                  <c:v>1429.2</c:v>
                </c:pt>
                <c:pt idx="17">
                  <c:v>2095.36</c:v>
                </c:pt>
                <c:pt idx="18">
                  <c:v>1488.68</c:v>
                </c:pt>
                <c:pt idx="19">
                  <c:v>1073</c:v>
                </c:pt>
                <c:pt idx="20">
                  <c:v>1377</c:v>
                </c:pt>
                <c:pt idx="21">
                  <c:v>1533</c:v>
                </c:pt>
                <c:pt idx="22">
                  <c:v>1279</c:v>
                </c:pt>
                <c:pt idx="23">
                  <c:v>1311</c:v>
                </c:pt>
                <c:pt idx="24">
                  <c:v>1438</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7-E632-4643-A7AC-FA10EACD7B59}"/>
            </c:ext>
          </c:extLst>
        </c:ser>
        <c:ser>
          <c:idx val="24"/>
          <c:order val="24"/>
          <c:tx>
            <c:strRef>
              <c:f>Pivot!$Z$129:$Z$130</c:f>
              <c:strCache>
                <c:ptCount val="1"/>
                <c:pt idx="0">
                  <c:v>Rockland</c:v>
                </c:pt>
              </c:strCache>
            </c:strRef>
          </c:tx>
          <c:spPr>
            <a:ln w="28575" cap="rnd">
              <a:solidFill>
                <a:schemeClr val="accent1">
                  <a:lumMod val="60000"/>
                  <a:lumOff val="4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Pivot!$Z$131:$Z$164</c:f>
              <c:numCache>
                <c:formatCode>General</c:formatCode>
                <c:ptCount val="33"/>
                <c:pt idx="1">
                  <c:v>0</c:v>
                </c:pt>
                <c:pt idx="2">
                  <c:v>6310.33</c:v>
                </c:pt>
                <c:pt idx="3">
                  <c:v>6996.62</c:v>
                </c:pt>
                <c:pt idx="4">
                  <c:v>7548.59</c:v>
                </c:pt>
                <c:pt idx="5">
                  <c:v>6451.33</c:v>
                </c:pt>
                <c:pt idx="6">
                  <c:v>5077.93</c:v>
                </c:pt>
                <c:pt idx="7">
                  <c:v>6354.4</c:v>
                </c:pt>
                <c:pt idx="8">
                  <c:v>6532.25</c:v>
                </c:pt>
                <c:pt idx="9">
                  <c:v>7066.2</c:v>
                </c:pt>
                <c:pt idx="10">
                  <c:v>9424.7800000000007</c:v>
                </c:pt>
                <c:pt idx="11">
                  <c:v>8760</c:v>
                </c:pt>
                <c:pt idx="12">
                  <c:v>5896</c:v>
                </c:pt>
                <c:pt idx="13">
                  <c:v>5061</c:v>
                </c:pt>
                <c:pt idx="14">
                  <c:v>5910</c:v>
                </c:pt>
                <c:pt idx="15">
                  <c:v>6506</c:v>
                </c:pt>
                <c:pt idx="16">
                  <c:v>6869.49</c:v>
                </c:pt>
                <c:pt idx="17">
                  <c:v>9351.23</c:v>
                </c:pt>
                <c:pt idx="18">
                  <c:v>7493.38</c:v>
                </c:pt>
                <c:pt idx="19">
                  <c:v>6664</c:v>
                </c:pt>
                <c:pt idx="20">
                  <c:v>5244</c:v>
                </c:pt>
                <c:pt idx="21">
                  <c:v>6779</c:v>
                </c:pt>
                <c:pt idx="22">
                  <c:v>6182</c:v>
                </c:pt>
                <c:pt idx="23">
                  <c:v>7321</c:v>
                </c:pt>
                <c:pt idx="24">
                  <c:v>9480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8-E632-4643-A7AC-FA10EACD7B59}"/>
            </c:ext>
          </c:extLst>
        </c:ser>
        <c:ser>
          <c:idx val="25"/>
          <c:order val="25"/>
          <c:tx>
            <c:strRef>
              <c:f>Pivot!$AA$129:$AA$130</c:f>
              <c:strCache>
                <c:ptCount val="1"/>
                <c:pt idx="0">
                  <c:v>Saskatoon</c:v>
                </c:pt>
              </c:strCache>
            </c:strRef>
          </c:tx>
          <c:spPr>
            <a:ln w="28575" cap="rnd">
              <a:solidFill>
                <a:schemeClr val="accent2">
                  <a:lumMod val="60000"/>
                  <a:lumOff val="4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Pivot!$AA$131:$AA$164</c:f>
              <c:numCache>
                <c:formatCode>General</c:formatCode>
                <c:ptCount val="33"/>
                <c:pt idx="1">
                  <c:v>0</c:v>
                </c:pt>
                <c:pt idx="2">
                  <c:v>36.979999999999997</c:v>
                </c:pt>
                <c:pt idx="3">
                  <c:v>191.9</c:v>
                </c:pt>
                <c:pt idx="4">
                  <c:v>215.92</c:v>
                </c:pt>
                <c:pt idx="5">
                  <c:v>169.04</c:v>
                </c:pt>
                <c:pt idx="6">
                  <c:v>223.4</c:v>
                </c:pt>
                <c:pt idx="7">
                  <c:v>154.94</c:v>
                </c:pt>
                <c:pt idx="8">
                  <c:v>133.91999999999999</c:v>
                </c:pt>
                <c:pt idx="9">
                  <c:v>360.31</c:v>
                </c:pt>
                <c:pt idx="10">
                  <c:v>541.80999999999995</c:v>
                </c:pt>
                <c:pt idx="11">
                  <c:v>254</c:v>
                </c:pt>
                <c:pt idx="12">
                  <c:v>325</c:v>
                </c:pt>
                <c:pt idx="13">
                  <c:v>272</c:v>
                </c:pt>
                <c:pt idx="14">
                  <c:v>237</c:v>
                </c:pt>
                <c:pt idx="15">
                  <c:v>305</c:v>
                </c:pt>
                <c:pt idx="16">
                  <c:v>3034.66</c:v>
                </c:pt>
                <c:pt idx="17">
                  <c:v>404.81</c:v>
                </c:pt>
                <c:pt idx="18">
                  <c:v>438.32</c:v>
                </c:pt>
                <c:pt idx="19">
                  <c:v>442</c:v>
                </c:pt>
                <c:pt idx="20">
                  <c:v>347</c:v>
                </c:pt>
                <c:pt idx="21">
                  <c:v>665</c:v>
                </c:pt>
                <c:pt idx="22">
                  <c:v>323</c:v>
                </c:pt>
                <c:pt idx="23">
                  <c:v>65795</c:v>
                </c:pt>
                <c:pt idx="24">
                  <c:v>471</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9-E632-4643-A7AC-FA10EACD7B59}"/>
            </c:ext>
          </c:extLst>
        </c:ser>
        <c:ser>
          <c:idx val="26"/>
          <c:order val="26"/>
          <c:tx>
            <c:strRef>
              <c:f>Pivot!$AB$129:$AB$130</c:f>
              <c:strCache>
                <c:ptCount val="1"/>
                <c:pt idx="0">
                  <c:v>Scarborough</c:v>
                </c:pt>
              </c:strCache>
            </c:strRef>
          </c:tx>
          <c:spPr>
            <a:ln w="28575" cap="rnd">
              <a:solidFill>
                <a:schemeClr val="accent3">
                  <a:lumMod val="60000"/>
                  <a:lumOff val="4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Pivot!$AB$131:$AB$164</c:f>
              <c:numCache>
                <c:formatCode>General</c:formatCode>
                <c:ptCount val="33"/>
                <c:pt idx="1">
                  <c:v>0</c:v>
                </c:pt>
                <c:pt idx="2">
                  <c:v>8922.9</c:v>
                </c:pt>
                <c:pt idx="3">
                  <c:v>9727.84</c:v>
                </c:pt>
                <c:pt idx="4">
                  <c:v>9043.73</c:v>
                </c:pt>
                <c:pt idx="5">
                  <c:v>5891.88</c:v>
                </c:pt>
                <c:pt idx="6">
                  <c:v>7697.69</c:v>
                </c:pt>
                <c:pt idx="7">
                  <c:v>8831.1200000000008</c:v>
                </c:pt>
                <c:pt idx="8">
                  <c:v>7104.13</c:v>
                </c:pt>
                <c:pt idx="9">
                  <c:v>7816.15</c:v>
                </c:pt>
                <c:pt idx="10">
                  <c:v>11410.58</c:v>
                </c:pt>
                <c:pt idx="11">
                  <c:v>7828</c:v>
                </c:pt>
                <c:pt idx="12">
                  <c:v>6841</c:v>
                </c:pt>
                <c:pt idx="13">
                  <c:v>6990</c:v>
                </c:pt>
                <c:pt idx="14">
                  <c:v>8398</c:v>
                </c:pt>
                <c:pt idx="15">
                  <c:v>6933</c:v>
                </c:pt>
                <c:pt idx="16">
                  <c:v>7525.76</c:v>
                </c:pt>
                <c:pt idx="17">
                  <c:v>10887.67</c:v>
                </c:pt>
                <c:pt idx="18">
                  <c:v>9622.5499999999993</c:v>
                </c:pt>
                <c:pt idx="19">
                  <c:v>7383</c:v>
                </c:pt>
                <c:pt idx="20">
                  <c:v>6418</c:v>
                </c:pt>
                <c:pt idx="21">
                  <c:v>7977</c:v>
                </c:pt>
                <c:pt idx="22">
                  <c:v>7189</c:v>
                </c:pt>
                <c:pt idx="23">
                  <c:v>8675</c:v>
                </c:pt>
                <c:pt idx="24">
                  <c:v>9047</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A-E632-4643-A7AC-FA10EACD7B59}"/>
            </c:ext>
          </c:extLst>
        </c:ser>
        <c:ser>
          <c:idx val="27"/>
          <c:order val="27"/>
          <c:tx>
            <c:strRef>
              <c:f>Pivot!$AC$129:$AC$130</c:f>
              <c:strCache>
                <c:ptCount val="1"/>
                <c:pt idx="0">
                  <c:v>Sioux Lookout</c:v>
                </c:pt>
              </c:strCache>
            </c:strRef>
          </c:tx>
          <c:spPr>
            <a:ln w="28575" cap="rnd">
              <a:solidFill>
                <a:schemeClr val="accent4">
                  <a:lumMod val="60000"/>
                  <a:lumOff val="4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Pivot!$AC$131:$AC$164</c:f>
              <c:numCache>
                <c:formatCode>General</c:formatCode>
                <c:ptCount val="33"/>
                <c:pt idx="1">
                  <c:v>0</c:v>
                </c:pt>
                <c:pt idx="2">
                  <c:v>4868.43</c:v>
                </c:pt>
                <c:pt idx="3">
                  <c:v>3252.95</c:v>
                </c:pt>
                <c:pt idx="4">
                  <c:v>2755.2</c:v>
                </c:pt>
                <c:pt idx="5">
                  <c:v>0</c:v>
                </c:pt>
                <c:pt idx="6">
                  <c:v>2560.0500000000002</c:v>
                </c:pt>
                <c:pt idx="7">
                  <c:v>2651.7</c:v>
                </c:pt>
                <c:pt idx="8">
                  <c:v>2937.99</c:v>
                </c:pt>
                <c:pt idx="9">
                  <c:v>2812.05</c:v>
                </c:pt>
                <c:pt idx="10">
                  <c:v>4062.29</c:v>
                </c:pt>
                <c:pt idx="11">
                  <c:v>2680</c:v>
                </c:pt>
                <c:pt idx="12">
                  <c:v>1497</c:v>
                </c:pt>
                <c:pt idx="13">
                  <c:v>1600</c:v>
                </c:pt>
                <c:pt idx="14">
                  <c:v>2079</c:v>
                </c:pt>
                <c:pt idx="15">
                  <c:v>2830</c:v>
                </c:pt>
                <c:pt idx="16">
                  <c:v>2548.14</c:v>
                </c:pt>
                <c:pt idx="17">
                  <c:v>2887.61</c:v>
                </c:pt>
                <c:pt idx="18">
                  <c:v>3003.4</c:v>
                </c:pt>
                <c:pt idx="19">
                  <c:v>2591</c:v>
                </c:pt>
                <c:pt idx="20">
                  <c:v>3654</c:v>
                </c:pt>
                <c:pt idx="21">
                  <c:v>3913</c:v>
                </c:pt>
                <c:pt idx="22">
                  <c:v>3531</c:v>
                </c:pt>
                <c:pt idx="23">
                  <c:v>2743</c:v>
                </c:pt>
                <c:pt idx="24">
                  <c:v>3908</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B-E632-4643-A7AC-FA10EACD7B59}"/>
            </c:ext>
          </c:extLst>
        </c:ser>
        <c:ser>
          <c:idx val="28"/>
          <c:order val="28"/>
          <c:tx>
            <c:strRef>
              <c:f>Pivot!$AD$129:$AD$130</c:f>
              <c:strCache>
                <c:ptCount val="1"/>
                <c:pt idx="0">
                  <c:v>Smiths. F.</c:v>
                </c:pt>
              </c:strCache>
            </c:strRef>
          </c:tx>
          <c:spPr>
            <a:ln w="28575" cap="rnd">
              <a:solidFill>
                <a:schemeClr val="accent5">
                  <a:lumMod val="60000"/>
                  <a:lumOff val="4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Pivot!$AD$131:$AD$164</c:f>
              <c:numCache>
                <c:formatCode>General</c:formatCode>
                <c:ptCount val="33"/>
                <c:pt idx="1">
                  <c:v>0</c:v>
                </c:pt>
                <c:pt idx="2">
                  <c:v>12989.99</c:v>
                </c:pt>
                <c:pt idx="3">
                  <c:v>14143.9</c:v>
                </c:pt>
                <c:pt idx="4">
                  <c:v>10090.19</c:v>
                </c:pt>
                <c:pt idx="5">
                  <c:v>9342.61</c:v>
                </c:pt>
                <c:pt idx="6">
                  <c:v>7616.9</c:v>
                </c:pt>
                <c:pt idx="7">
                  <c:v>7474.26</c:v>
                </c:pt>
                <c:pt idx="8">
                  <c:v>8730.0499999999993</c:v>
                </c:pt>
                <c:pt idx="9">
                  <c:v>11374.83</c:v>
                </c:pt>
                <c:pt idx="10">
                  <c:v>13867.28</c:v>
                </c:pt>
                <c:pt idx="11">
                  <c:v>11144</c:v>
                </c:pt>
                <c:pt idx="12">
                  <c:v>9053</c:v>
                </c:pt>
                <c:pt idx="13">
                  <c:v>6647</c:v>
                </c:pt>
                <c:pt idx="14">
                  <c:v>8412</c:v>
                </c:pt>
                <c:pt idx="15">
                  <c:v>9104</c:v>
                </c:pt>
                <c:pt idx="16">
                  <c:v>11103.36</c:v>
                </c:pt>
                <c:pt idx="17">
                  <c:v>13578.53</c:v>
                </c:pt>
                <c:pt idx="18">
                  <c:v>10290.19</c:v>
                </c:pt>
                <c:pt idx="19">
                  <c:v>9631</c:v>
                </c:pt>
                <c:pt idx="20">
                  <c:v>8922</c:v>
                </c:pt>
                <c:pt idx="21">
                  <c:v>9794</c:v>
                </c:pt>
                <c:pt idx="22">
                  <c:v>10524</c:v>
                </c:pt>
                <c:pt idx="23">
                  <c:v>12008</c:v>
                </c:pt>
                <c:pt idx="24">
                  <c:v>10364</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C-E632-4643-A7AC-FA10EACD7B59}"/>
            </c:ext>
          </c:extLst>
        </c:ser>
        <c:ser>
          <c:idx val="29"/>
          <c:order val="29"/>
          <c:tx>
            <c:strRef>
              <c:f>Pivot!$AE$129:$AE$130</c:f>
              <c:strCache>
                <c:ptCount val="1"/>
                <c:pt idx="0">
                  <c:v>Tottenham</c:v>
                </c:pt>
              </c:strCache>
            </c:strRef>
          </c:tx>
          <c:spPr>
            <a:ln w="28575" cap="rnd">
              <a:solidFill>
                <a:schemeClr val="accent6">
                  <a:lumMod val="60000"/>
                  <a:lumOff val="4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Pivot!$AE$131:$AE$164</c:f>
              <c:numCache>
                <c:formatCode>General</c:formatCode>
                <c:ptCount val="33"/>
                <c:pt idx="1">
                  <c:v>0</c:v>
                </c:pt>
                <c:pt idx="2">
                  <c:v>3756.1</c:v>
                </c:pt>
                <c:pt idx="3">
                  <c:v>5512.27</c:v>
                </c:pt>
                <c:pt idx="4">
                  <c:v>4187.96</c:v>
                </c:pt>
                <c:pt idx="5">
                  <c:v>3897.99</c:v>
                </c:pt>
                <c:pt idx="6">
                  <c:v>4136.8100000000004</c:v>
                </c:pt>
                <c:pt idx="7">
                  <c:v>4492.05</c:v>
                </c:pt>
                <c:pt idx="8">
                  <c:v>4809.01</c:v>
                </c:pt>
                <c:pt idx="9">
                  <c:v>4350.62</c:v>
                </c:pt>
                <c:pt idx="10">
                  <c:v>6588.4</c:v>
                </c:pt>
                <c:pt idx="11">
                  <c:v>4362</c:v>
                </c:pt>
                <c:pt idx="12">
                  <c:v>4924</c:v>
                </c:pt>
                <c:pt idx="13">
                  <c:v>3689</c:v>
                </c:pt>
                <c:pt idx="14">
                  <c:v>3392</c:v>
                </c:pt>
                <c:pt idx="15">
                  <c:v>4435</c:v>
                </c:pt>
                <c:pt idx="16">
                  <c:v>3350.92</c:v>
                </c:pt>
                <c:pt idx="17">
                  <c:v>5082.63</c:v>
                </c:pt>
                <c:pt idx="18">
                  <c:v>5575.47</c:v>
                </c:pt>
                <c:pt idx="19">
                  <c:v>4795</c:v>
                </c:pt>
                <c:pt idx="20">
                  <c:v>4776</c:v>
                </c:pt>
                <c:pt idx="21">
                  <c:v>3012</c:v>
                </c:pt>
                <c:pt idx="22">
                  <c:v>5022</c:v>
                </c:pt>
                <c:pt idx="23">
                  <c:v>4412</c:v>
                </c:pt>
                <c:pt idx="24">
                  <c:v>6081</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D-E632-4643-A7AC-FA10EACD7B59}"/>
            </c:ext>
          </c:extLst>
        </c:ser>
        <c:ser>
          <c:idx val="30"/>
          <c:order val="30"/>
          <c:tx>
            <c:strRef>
              <c:f>Pivot!$AF$129:$AF$130</c:f>
              <c:strCache>
                <c:ptCount val="1"/>
                <c:pt idx="0">
                  <c:v>Watrous</c:v>
                </c:pt>
              </c:strCache>
            </c:strRef>
          </c:tx>
          <c:spPr>
            <a:ln w="28575" cap="rnd">
              <a:solidFill>
                <a:schemeClr val="accent1">
                  <a:lumMod val="5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Pivot!$AF$131:$AF$164</c:f>
              <c:numCache>
                <c:formatCode>General</c:formatCode>
                <c:ptCount val="33"/>
                <c:pt idx="1">
                  <c:v>0</c:v>
                </c:pt>
                <c:pt idx="2">
                  <c:v>2341.81</c:v>
                </c:pt>
                <c:pt idx="3">
                  <c:v>3634.15</c:v>
                </c:pt>
                <c:pt idx="4">
                  <c:v>3528.02</c:v>
                </c:pt>
                <c:pt idx="5">
                  <c:v>1228.24</c:v>
                </c:pt>
                <c:pt idx="6">
                  <c:v>2104.44</c:v>
                </c:pt>
                <c:pt idx="7">
                  <c:v>2288.92</c:v>
                </c:pt>
                <c:pt idx="8">
                  <c:v>2151.19</c:v>
                </c:pt>
                <c:pt idx="9">
                  <c:v>1976.72</c:v>
                </c:pt>
                <c:pt idx="10">
                  <c:v>3689.07</c:v>
                </c:pt>
                <c:pt idx="11">
                  <c:v>3860</c:v>
                </c:pt>
                <c:pt idx="12">
                  <c:v>1393</c:v>
                </c:pt>
                <c:pt idx="13">
                  <c:v>1974</c:v>
                </c:pt>
                <c:pt idx="14">
                  <c:v>2042</c:v>
                </c:pt>
                <c:pt idx="15">
                  <c:v>2648</c:v>
                </c:pt>
                <c:pt idx="16">
                  <c:v>2701.91</c:v>
                </c:pt>
                <c:pt idx="17">
                  <c:v>5155.6099999999997</c:v>
                </c:pt>
                <c:pt idx="18">
                  <c:v>3789.45</c:v>
                </c:pt>
                <c:pt idx="19">
                  <c:v>3842</c:v>
                </c:pt>
                <c:pt idx="20">
                  <c:v>2182</c:v>
                </c:pt>
                <c:pt idx="21">
                  <c:v>2702</c:v>
                </c:pt>
                <c:pt idx="22">
                  <c:v>2613</c:v>
                </c:pt>
                <c:pt idx="23">
                  <c:v>3842</c:v>
                </c:pt>
                <c:pt idx="24">
                  <c:v>4390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E-E632-4643-A7AC-FA10EACD7B59}"/>
            </c:ext>
          </c:extLst>
        </c:ser>
        <c:ser>
          <c:idx val="31"/>
          <c:order val="31"/>
          <c:tx>
            <c:strRef>
              <c:f>Pivot!$AG$129:$AG$130</c:f>
              <c:strCache>
                <c:ptCount val="1"/>
                <c:pt idx="0">
                  <c:v>Wawa</c:v>
                </c:pt>
              </c:strCache>
            </c:strRef>
          </c:tx>
          <c:spPr>
            <a:ln w="28575" cap="rnd">
              <a:solidFill>
                <a:schemeClr val="accent2">
                  <a:lumMod val="5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Pivot!$AG$131:$AG$164</c:f>
              <c:numCache>
                <c:formatCode>General</c:formatCode>
                <c:ptCount val="33"/>
                <c:pt idx="1">
                  <c:v>0</c:v>
                </c:pt>
                <c:pt idx="2">
                  <c:v>2940.1</c:v>
                </c:pt>
                <c:pt idx="3">
                  <c:v>5459.65</c:v>
                </c:pt>
                <c:pt idx="4">
                  <c:v>2079.63</c:v>
                </c:pt>
                <c:pt idx="5">
                  <c:v>2196.2199999999998</c:v>
                </c:pt>
                <c:pt idx="6">
                  <c:v>3465.52</c:v>
                </c:pt>
                <c:pt idx="7">
                  <c:v>4476.5200000000004</c:v>
                </c:pt>
                <c:pt idx="8">
                  <c:v>2195.41</c:v>
                </c:pt>
                <c:pt idx="9">
                  <c:v>3825.02</c:v>
                </c:pt>
                <c:pt idx="10">
                  <c:v>4480.3599999999997</c:v>
                </c:pt>
                <c:pt idx="11">
                  <c:v>2856</c:v>
                </c:pt>
                <c:pt idx="12">
                  <c:v>3128</c:v>
                </c:pt>
                <c:pt idx="13">
                  <c:v>3050</c:v>
                </c:pt>
                <c:pt idx="14">
                  <c:v>3310</c:v>
                </c:pt>
                <c:pt idx="15">
                  <c:v>4167</c:v>
                </c:pt>
                <c:pt idx="16">
                  <c:v>3666.24</c:v>
                </c:pt>
                <c:pt idx="17">
                  <c:v>4418.8500000000004</c:v>
                </c:pt>
                <c:pt idx="18">
                  <c:v>3031.84</c:v>
                </c:pt>
                <c:pt idx="19">
                  <c:v>2074</c:v>
                </c:pt>
                <c:pt idx="20">
                  <c:v>2672</c:v>
                </c:pt>
                <c:pt idx="21">
                  <c:v>5068</c:v>
                </c:pt>
                <c:pt idx="22">
                  <c:v>2357</c:v>
                </c:pt>
                <c:pt idx="23">
                  <c:v>3190</c:v>
                </c:pt>
                <c:pt idx="24">
                  <c:v>3816</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1F-E632-4643-A7AC-FA10EACD7B59}"/>
            </c:ext>
          </c:extLst>
        </c:ser>
        <c:ser>
          <c:idx val="32"/>
          <c:order val="32"/>
          <c:tx>
            <c:strRef>
              <c:f>Pivot!$AH$129:$AH$130</c:f>
              <c:strCache>
                <c:ptCount val="1"/>
                <c:pt idx="0">
                  <c:v>Windsor cost cann</c:v>
                </c:pt>
              </c:strCache>
            </c:strRef>
          </c:tx>
          <c:spPr>
            <a:ln w="28575" cap="rnd">
              <a:solidFill>
                <a:schemeClr val="accent3">
                  <a:lumMod val="50000"/>
                </a:schemeClr>
              </a:solidFill>
              <a:round/>
            </a:ln>
            <a:effectLst/>
          </c:spPr>
          <c:marker>
            <c:symbol val="none"/>
          </c:marker>
          <c:cat>
            <c:strRef>
              <c:f>Pivot!$A$131:$A$164</c:f>
              <c:strCache>
                <c:ptCount val="33"/>
                <c:pt idx="0">
                  <c:v>31-05-2023</c:v>
                </c:pt>
                <c:pt idx="1">
                  <c:v>31-01-2024</c:v>
                </c:pt>
                <c:pt idx="2">
                  <c:v>01-02-2024</c:v>
                </c:pt>
                <c:pt idx="3">
                  <c:v>02-02-2024</c:v>
                </c:pt>
                <c:pt idx="4">
                  <c:v>03-02-2024</c:v>
                </c:pt>
                <c:pt idx="5">
                  <c:v>04-02-2024</c:v>
                </c:pt>
                <c:pt idx="6">
                  <c:v>05-02-2024</c:v>
                </c:pt>
                <c:pt idx="7">
                  <c:v>06-02-2024</c:v>
                </c:pt>
                <c:pt idx="8">
                  <c:v>07-02-2024</c:v>
                </c:pt>
                <c:pt idx="9">
                  <c:v>08-02-2024</c:v>
                </c:pt>
                <c:pt idx="10">
                  <c:v>09-02-2024</c:v>
                </c:pt>
                <c:pt idx="11">
                  <c:v>10-02-2024</c:v>
                </c:pt>
                <c:pt idx="12">
                  <c:v>11-02-2024</c:v>
                </c:pt>
                <c:pt idx="13">
                  <c:v>12-02-2024</c:v>
                </c:pt>
                <c:pt idx="14">
                  <c:v>13-02-2024</c:v>
                </c:pt>
                <c:pt idx="15">
                  <c:v>14-02-2024</c:v>
                </c:pt>
                <c:pt idx="16">
                  <c:v>15-02-2024</c:v>
                </c:pt>
                <c:pt idx="17">
                  <c:v>16-02-2024</c:v>
                </c:pt>
                <c:pt idx="18">
                  <c:v>17-02-2024</c:v>
                </c:pt>
                <c:pt idx="19">
                  <c:v>18-02-2024</c:v>
                </c:pt>
                <c:pt idx="20">
                  <c:v>19-02-2024</c:v>
                </c:pt>
                <c:pt idx="21">
                  <c:v>20-02-2024</c:v>
                </c:pt>
                <c:pt idx="22">
                  <c:v>21-02-2024</c:v>
                </c:pt>
                <c:pt idx="23">
                  <c:v>22-02-2024</c:v>
                </c:pt>
                <c:pt idx="24">
                  <c:v>23-02-2024</c:v>
                </c:pt>
                <c:pt idx="25">
                  <c:v>24-02-2024</c:v>
                </c:pt>
                <c:pt idx="26">
                  <c:v>25-02-2024</c:v>
                </c:pt>
                <c:pt idx="27">
                  <c:v>26-02-2024</c:v>
                </c:pt>
                <c:pt idx="28">
                  <c:v>27-02-2024</c:v>
                </c:pt>
                <c:pt idx="29">
                  <c:v>28-02-2024</c:v>
                </c:pt>
                <c:pt idx="30">
                  <c:v>29-02-2024</c:v>
                </c:pt>
                <c:pt idx="31">
                  <c:v>01-03-2024</c:v>
                </c:pt>
                <c:pt idx="32">
                  <c:v>02-03-2024</c:v>
                </c:pt>
              </c:strCache>
            </c:strRef>
          </c:cat>
          <c:val>
            <c:numRef>
              <c:f>Pivot!$AH$131:$AH$164</c:f>
              <c:numCache>
                <c:formatCode>General</c:formatCode>
                <c:ptCount val="33"/>
                <c:pt idx="1">
                  <c:v>0</c:v>
                </c:pt>
                <c:pt idx="2">
                  <c:v>1283.6400000000001</c:v>
                </c:pt>
                <c:pt idx="3">
                  <c:v>1221.76</c:v>
                </c:pt>
                <c:pt idx="4">
                  <c:v>1203.79</c:v>
                </c:pt>
                <c:pt idx="5">
                  <c:v>1140.71</c:v>
                </c:pt>
                <c:pt idx="6">
                  <c:v>1285.1199999999999</c:v>
                </c:pt>
                <c:pt idx="7">
                  <c:v>805.32</c:v>
                </c:pt>
                <c:pt idx="8">
                  <c:v>189.39</c:v>
                </c:pt>
                <c:pt idx="9">
                  <c:v>1339.28</c:v>
                </c:pt>
                <c:pt idx="10">
                  <c:v>1935.15</c:v>
                </c:pt>
                <c:pt idx="11">
                  <c:v>1112.5899999999999</c:v>
                </c:pt>
                <c:pt idx="12">
                  <c:v>905.76</c:v>
                </c:pt>
                <c:pt idx="13">
                  <c:v>1059.69</c:v>
                </c:pt>
                <c:pt idx="14">
                  <c:v>1341.27</c:v>
                </c:pt>
                <c:pt idx="15">
                  <c:v>1209.96</c:v>
                </c:pt>
                <c:pt idx="16">
                  <c:v>1330.32</c:v>
                </c:pt>
                <c:pt idx="17">
                  <c:v>1078.74</c:v>
                </c:pt>
                <c:pt idx="18">
                  <c:v>1041.3699999999999</c:v>
                </c:pt>
                <c:pt idx="19">
                  <c:v>842</c:v>
                </c:pt>
                <c:pt idx="20">
                  <c:v>612</c:v>
                </c:pt>
                <c:pt idx="21">
                  <c:v>1814</c:v>
                </c:pt>
                <c:pt idx="22">
                  <c:v>1066</c:v>
                </c:pt>
                <c:pt idx="23">
                  <c:v>1421</c:v>
                </c:pt>
                <c:pt idx="24">
                  <c:v>1616</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20-E632-4643-A7AC-FA10EACD7B59}"/>
            </c:ext>
          </c:extLst>
        </c:ser>
        <c:dLbls>
          <c:showLegendKey val="0"/>
          <c:showVal val="0"/>
          <c:showCatName val="0"/>
          <c:showSerName val="0"/>
          <c:showPercent val="0"/>
          <c:showBubbleSize val="0"/>
        </c:dLbls>
        <c:smooth val="0"/>
        <c:axId val="1024057520"/>
        <c:axId val="1020022944"/>
      </c:lineChart>
      <c:catAx>
        <c:axId val="102405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February</a:t>
                </a:r>
                <a:r>
                  <a:rPr lang="en-IN" b="1" baseline="0">
                    <a:solidFill>
                      <a:schemeClr val="tx1"/>
                    </a:solidFill>
                  </a:rPr>
                  <a:t> Dates</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22944"/>
        <c:crosses val="autoZero"/>
        <c:auto val="1"/>
        <c:lblAlgn val="ctr"/>
        <c:lblOffset val="100"/>
        <c:noMultiLvlLbl val="0"/>
      </c:catAx>
      <c:valAx>
        <c:axId val="102002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February</a:t>
                </a:r>
                <a:r>
                  <a:rPr lang="en-IN" b="1" baseline="0">
                    <a:solidFill>
                      <a:schemeClr val="tx1"/>
                    </a:solidFill>
                  </a:rPr>
                  <a:t>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5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60000"/>
          <a:lumOff val="4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[Dashboard.xlsx]Pivot!PivotTable8</c:name>
    <c:fmtId val="4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800" b="0" i="0" u="none" strike="noStrike" baseline="0">
                <a:solidFill>
                  <a:schemeClr val="lt1"/>
                </a:solidFill>
                <a:effectLst/>
                <a:latin typeface="+mn-lt"/>
                <a:ea typeface="+mn-ea"/>
                <a:cs typeface="+mn-cs"/>
              </a:rPr>
              <a:t>Cumulative Sales (Jan-Feb) by Location</a:t>
            </a:r>
          </a:p>
        </c:rich>
      </c:tx>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1200652232397"/>
          <c:y val="0.19252629025759929"/>
          <c:w val="0.56068636680816675"/>
          <c:h val="0.5357672890818348"/>
        </c:manualLayout>
      </c:layout>
      <c:barChart>
        <c:barDir val="col"/>
        <c:grouping val="stacked"/>
        <c:varyColors val="0"/>
        <c:ser>
          <c:idx val="0"/>
          <c:order val="0"/>
          <c:tx>
            <c:strRef>
              <c:f>Pivot!$B$79</c:f>
              <c:strCache>
                <c:ptCount val="1"/>
                <c:pt idx="0">
                  <c:v>Sum of Cumm last month</c:v>
                </c:pt>
              </c:strCache>
            </c:strRef>
          </c:tx>
          <c:spPr>
            <a:solidFill>
              <a:schemeClr val="accent4">
                <a:lumMod val="75000"/>
              </a:schemeClr>
            </a:solidFill>
            <a:ln>
              <a:noFill/>
            </a:ln>
            <a:effectLst/>
          </c:spPr>
          <c:invertIfNegative val="0"/>
          <c:cat>
            <c:strRef>
              <c:f>Pivot!$A$80:$A$113</c:f>
              <c:strCache>
                <c:ptCount val="33"/>
                <c:pt idx="0">
                  <c:v>Acton</c:v>
                </c:pt>
                <c:pt idx="1">
                  <c:v>Beamsville</c:v>
                </c:pt>
                <c:pt idx="2">
                  <c:v>Blackville</c:v>
                </c:pt>
                <c:pt idx="3">
                  <c:v>Bouctouche</c:v>
                </c:pt>
                <c:pt idx="4">
                  <c:v>BrantFord</c:v>
                </c:pt>
                <c:pt idx="5">
                  <c:v>Cochrane</c:v>
                </c:pt>
                <c:pt idx="6">
                  <c:v>Creighton</c:v>
                </c:pt>
                <c:pt idx="7">
                  <c:v>Dryden</c:v>
                </c:pt>
                <c:pt idx="8">
                  <c:v>Etobicoke</c:v>
                </c:pt>
                <c:pt idx="9">
                  <c:v>Fairmount</c:v>
                </c:pt>
                <c:pt idx="10">
                  <c:v>Fort Francis</c:v>
                </c:pt>
                <c:pt idx="11">
                  <c:v>Greenery cann</c:v>
                </c:pt>
                <c:pt idx="12">
                  <c:v>Hamilton</c:v>
                </c:pt>
                <c:pt idx="13">
                  <c:v>Hearst</c:v>
                </c:pt>
                <c:pt idx="14">
                  <c:v>Kenora</c:v>
                </c:pt>
                <c:pt idx="15">
                  <c:v>Krikland lakes</c:v>
                </c:pt>
                <c:pt idx="16">
                  <c:v>Lloydminister cannabis</c:v>
                </c:pt>
                <c:pt idx="17">
                  <c:v>Lloydminister Liquor</c:v>
                </c:pt>
                <c:pt idx="18">
                  <c:v>London</c:v>
                </c:pt>
                <c:pt idx="19">
                  <c:v>New. Liskeard</c:v>
                </c:pt>
                <c:pt idx="20">
                  <c:v>Peterborough</c:v>
                </c:pt>
                <c:pt idx="21">
                  <c:v>Renfrew</c:v>
                </c:pt>
                <c:pt idx="22">
                  <c:v>Revelstoke</c:v>
                </c:pt>
                <c:pt idx="23">
                  <c:v>Richmond</c:v>
                </c:pt>
                <c:pt idx="24">
                  <c:v>Rockland</c:v>
                </c:pt>
                <c:pt idx="25">
                  <c:v>Saskatoon</c:v>
                </c:pt>
                <c:pt idx="26">
                  <c:v>Scarborough</c:v>
                </c:pt>
                <c:pt idx="27">
                  <c:v>Sioux Lookout</c:v>
                </c:pt>
                <c:pt idx="28">
                  <c:v>Smiths. F.</c:v>
                </c:pt>
                <c:pt idx="29">
                  <c:v>Tottenham</c:v>
                </c:pt>
                <c:pt idx="30">
                  <c:v>Watrous</c:v>
                </c:pt>
                <c:pt idx="31">
                  <c:v>Wawa</c:v>
                </c:pt>
                <c:pt idx="32">
                  <c:v>Windsor cost cann</c:v>
                </c:pt>
              </c:strCache>
            </c:strRef>
          </c:cat>
          <c:val>
            <c:numRef>
              <c:f>Pivot!$B$80:$B$113</c:f>
              <c:numCache>
                <c:formatCode>General</c:formatCode>
                <c:ptCount val="33"/>
                <c:pt idx="0">
                  <c:v>1716291.7699999998</c:v>
                </c:pt>
                <c:pt idx="1">
                  <c:v>6393124.0199999986</c:v>
                </c:pt>
                <c:pt idx="2">
                  <c:v>6516783.6499999985</c:v>
                </c:pt>
                <c:pt idx="3">
                  <c:v>6755196.9599999981</c:v>
                </c:pt>
                <c:pt idx="4">
                  <c:v>10905721.829999998</c:v>
                </c:pt>
                <c:pt idx="5">
                  <c:v>12194507.549999999</c:v>
                </c:pt>
                <c:pt idx="6">
                  <c:v>16403278.059999999</c:v>
                </c:pt>
                <c:pt idx="7">
                  <c:v>17825315.609999999</c:v>
                </c:pt>
                <c:pt idx="8">
                  <c:v>20373306.210000001</c:v>
                </c:pt>
                <c:pt idx="9">
                  <c:v>20937353.5</c:v>
                </c:pt>
                <c:pt idx="10">
                  <c:v>23621251.399999999</c:v>
                </c:pt>
                <c:pt idx="11">
                  <c:v>24091892.149999999</c:v>
                </c:pt>
                <c:pt idx="12">
                  <c:v>27321404.780000001</c:v>
                </c:pt>
                <c:pt idx="13">
                  <c:v>28108706.950000003</c:v>
                </c:pt>
                <c:pt idx="14">
                  <c:v>33534271.740000002</c:v>
                </c:pt>
                <c:pt idx="15">
                  <c:v>35109901.219999999</c:v>
                </c:pt>
                <c:pt idx="16">
                  <c:v>36590138.950000003</c:v>
                </c:pt>
                <c:pt idx="17">
                  <c:v>37020078.330000006</c:v>
                </c:pt>
                <c:pt idx="18">
                  <c:v>37020078.330000006</c:v>
                </c:pt>
                <c:pt idx="19">
                  <c:v>39069389.090000004</c:v>
                </c:pt>
                <c:pt idx="20">
                  <c:v>41536167.100000001</c:v>
                </c:pt>
                <c:pt idx="21">
                  <c:v>43891637.079999998</c:v>
                </c:pt>
                <c:pt idx="22">
                  <c:v>44368943.989999995</c:v>
                </c:pt>
                <c:pt idx="23">
                  <c:v>44999988.859999992</c:v>
                </c:pt>
                <c:pt idx="24">
                  <c:v>48435889.809999995</c:v>
                </c:pt>
                <c:pt idx="25">
                  <c:v>48435946.809999995</c:v>
                </c:pt>
                <c:pt idx="26">
                  <c:v>52331093.149999991</c:v>
                </c:pt>
                <c:pt idx="27">
                  <c:v>53677745.999999993</c:v>
                </c:pt>
                <c:pt idx="28">
                  <c:v>58635084.719999991</c:v>
                </c:pt>
                <c:pt idx="29">
                  <c:v>60830500.789999992</c:v>
                </c:pt>
                <c:pt idx="30">
                  <c:v>62061253.139999993</c:v>
                </c:pt>
                <c:pt idx="31">
                  <c:v>63629412.059999995</c:v>
                </c:pt>
                <c:pt idx="32">
                  <c:v>64124660.759999998</c:v>
                </c:pt>
              </c:numCache>
            </c:numRef>
          </c:val>
          <c:extLst>
            <c:ext xmlns:c16="http://schemas.microsoft.com/office/drawing/2014/chart" uri="{C3380CC4-5D6E-409C-BE32-E72D297353CC}">
              <c16:uniqueId val="{00000000-0601-453D-A725-5399C0F6B687}"/>
            </c:ext>
          </c:extLst>
        </c:ser>
        <c:ser>
          <c:idx val="1"/>
          <c:order val="1"/>
          <c:tx>
            <c:strRef>
              <c:f>Pivot!$C$79</c:f>
              <c:strCache>
                <c:ptCount val="1"/>
                <c:pt idx="0">
                  <c:v>Sum of Cumm current month</c:v>
                </c:pt>
              </c:strCache>
            </c:strRef>
          </c:tx>
          <c:spPr>
            <a:solidFill>
              <a:schemeClr val="accent3">
                <a:lumMod val="75000"/>
              </a:schemeClr>
            </a:solidFill>
            <a:ln>
              <a:noFill/>
            </a:ln>
            <a:effectLst/>
          </c:spPr>
          <c:invertIfNegative val="0"/>
          <c:cat>
            <c:strRef>
              <c:f>Pivot!$A$80:$A$113</c:f>
              <c:strCache>
                <c:ptCount val="33"/>
                <c:pt idx="0">
                  <c:v>Acton</c:v>
                </c:pt>
                <c:pt idx="1">
                  <c:v>Beamsville</c:v>
                </c:pt>
                <c:pt idx="2">
                  <c:v>Blackville</c:v>
                </c:pt>
                <c:pt idx="3">
                  <c:v>Bouctouche</c:v>
                </c:pt>
                <c:pt idx="4">
                  <c:v>BrantFord</c:v>
                </c:pt>
                <c:pt idx="5">
                  <c:v>Cochrane</c:v>
                </c:pt>
                <c:pt idx="6">
                  <c:v>Creighton</c:v>
                </c:pt>
                <c:pt idx="7">
                  <c:v>Dryden</c:v>
                </c:pt>
                <c:pt idx="8">
                  <c:v>Etobicoke</c:v>
                </c:pt>
                <c:pt idx="9">
                  <c:v>Fairmount</c:v>
                </c:pt>
                <c:pt idx="10">
                  <c:v>Fort Francis</c:v>
                </c:pt>
                <c:pt idx="11">
                  <c:v>Greenery cann</c:v>
                </c:pt>
                <c:pt idx="12">
                  <c:v>Hamilton</c:v>
                </c:pt>
                <c:pt idx="13">
                  <c:v>Hearst</c:v>
                </c:pt>
                <c:pt idx="14">
                  <c:v>Kenora</c:v>
                </c:pt>
                <c:pt idx="15">
                  <c:v>Krikland lakes</c:v>
                </c:pt>
                <c:pt idx="16">
                  <c:v>Lloydminister cannabis</c:v>
                </c:pt>
                <c:pt idx="17">
                  <c:v>Lloydminister Liquor</c:v>
                </c:pt>
                <c:pt idx="18">
                  <c:v>London</c:v>
                </c:pt>
                <c:pt idx="19">
                  <c:v>New. Liskeard</c:v>
                </c:pt>
                <c:pt idx="20">
                  <c:v>Peterborough</c:v>
                </c:pt>
                <c:pt idx="21">
                  <c:v>Renfrew</c:v>
                </c:pt>
                <c:pt idx="22">
                  <c:v>Revelstoke</c:v>
                </c:pt>
                <c:pt idx="23">
                  <c:v>Richmond</c:v>
                </c:pt>
                <c:pt idx="24">
                  <c:v>Rockland</c:v>
                </c:pt>
                <c:pt idx="25">
                  <c:v>Saskatoon</c:v>
                </c:pt>
                <c:pt idx="26">
                  <c:v>Scarborough</c:v>
                </c:pt>
                <c:pt idx="27">
                  <c:v>Sioux Lookout</c:v>
                </c:pt>
                <c:pt idx="28">
                  <c:v>Smiths. F.</c:v>
                </c:pt>
                <c:pt idx="29">
                  <c:v>Tottenham</c:v>
                </c:pt>
                <c:pt idx="30">
                  <c:v>Watrous</c:v>
                </c:pt>
                <c:pt idx="31">
                  <c:v>Wawa</c:v>
                </c:pt>
                <c:pt idx="32">
                  <c:v>Windsor cost cann</c:v>
                </c:pt>
              </c:strCache>
            </c:strRef>
          </c:cat>
          <c:val>
            <c:numRef>
              <c:f>Pivot!$C$80:$C$113</c:f>
              <c:numCache>
                <c:formatCode>General</c:formatCode>
                <c:ptCount val="33"/>
                <c:pt idx="0">
                  <c:v>1644864.5799999994</c:v>
                </c:pt>
                <c:pt idx="1">
                  <c:v>6198872.950000002</c:v>
                </c:pt>
                <c:pt idx="2">
                  <c:v>6343408.1900000023</c:v>
                </c:pt>
                <c:pt idx="3">
                  <c:v>6576044.450000002</c:v>
                </c:pt>
                <c:pt idx="4">
                  <c:v>10879781.130000003</c:v>
                </c:pt>
                <c:pt idx="5">
                  <c:v>12039504.520000003</c:v>
                </c:pt>
                <c:pt idx="6">
                  <c:v>16350852.370000003</c:v>
                </c:pt>
                <c:pt idx="7">
                  <c:v>17974001.260000002</c:v>
                </c:pt>
                <c:pt idx="8">
                  <c:v>20510182.710000001</c:v>
                </c:pt>
                <c:pt idx="9">
                  <c:v>21061727.350000001</c:v>
                </c:pt>
                <c:pt idx="10">
                  <c:v>23449444.810000002</c:v>
                </c:pt>
                <c:pt idx="11">
                  <c:v>23886504.100000001</c:v>
                </c:pt>
                <c:pt idx="12">
                  <c:v>27225165.739999998</c:v>
                </c:pt>
                <c:pt idx="13">
                  <c:v>28219630.329999998</c:v>
                </c:pt>
                <c:pt idx="14">
                  <c:v>33413225.119999997</c:v>
                </c:pt>
                <c:pt idx="15">
                  <c:v>34972850.949999996</c:v>
                </c:pt>
                <c:pt idx="16">
                  <c:v>36947190.659999996</c:v>
                </c:pt>
                <c:pt idx="17">
                  <c:v>37321214.769999996</c:v>
                </c:pt>
                <c:pt idx="18">
                  <c:v>37536240.629999995</c:v>
                </c:pt>
                <c:pt idx="19">
                  <c:v>39296586.129999995</c:v>
                </c:pt>
                <c:pt idx="20">
                  <c:v>41676153.949999996</c:v>
                </c:pt>
                <c:pt idx="21">
                  <c:v>43980765.349999994</c:v>
                </c:pt>
                <c:pt idx="22">
                  <c:v>44471872.859999992</c:v>
                </c:pt>
                <c:pt idx="23">
                  <c:v>45115156.429999992</c:v>
                </c:pt>
                <c:pt idx="24">
                  <c:v>48267508.819999993</c:v>
                </c:pt>
                <c:pt idx="25">
                  <c:v>49096832.289999992</c:v>
                </c:pt>
                <c:pt idx="26">
                  <c:v>52873883.029999994</c:v>
                </c:pt>
                <c:pt idx="27">
                  <c:v>54154314.969999991</c:v>
                </c:pt>
                <c:pt idx="28">
                  <c:v>58895467.36999999</c:v>
                </c:pt>
                <c:pt idx="29">
                  <c:v>60971328.399999991</c:v>
                </c:pt>
                <c:pt idx="30">
                  <c:v>62238683.729999989</c:v>
                </c:pt>
                <c:pt idx="31">
                  <c:v>63797792.609999992</c:v>
                </c:pt>
                <c:pt idx="32">
                  <c:v>64327553.499999993</c:v>
                </c:pt>
              </c:numCache>
            </c:numRef>
          </c:val>
          <c:extLst>
            <c:ext xmlns:c16="http://schemas.microsoft.com/office/drawing/2014/chart" uri="{C3380CC4-5D6E-409C-BE32-E72D297353CC}">
              <c16:uniqueId val="{00000001-0601-453D-A725-5399C0F6B687}"/>
            </c:ext>
          </c:extLst>
        </c:ser>
        <c:dLbls>
          <c:showLegendKey val="0"/>
          <c:showVal val="0"/>
          <c:showCatName val="0"/>
          <c:showSerName val="0"/>
          <c:showPercent val="0"/>
          <c:showBubbleSize val="0"/>
        </c:dLbls>
        <c:gapWidth val="150"/>
        <c:overlap val="100"/>
        <c:axId val="1023318752"/>
        <c:axId val="796355728"/>
      </c:barChart>
      <c:catAx>
        <c:axId val="102331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55728"/>
        <c:crosses val="autoZero"/>
        <c:auto val="1"/>
        <c:lblAlgn val="ctr"/>
        <c:lblOffset val="100"/>
        <c:noMultiLvlLbl val="0"/>
      </c:catAx>
      <c:valAx>
        <c:axId val="79635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Total</a:t>
                </a:r>
                <a:r>
                  <a:rPr lang="en-IN" b="1" baseline="0">
                    <a:solidFill>
                      <a:schemeClr val="tx1"/>
                    </a:solidFill>
                  </a:rPr>
                  <a:t> Sales</a:t>
                </a:r>
                <a:endParaRPr lang="en-IN" b="1">
                  <a:solidFill>
                    <a:schemeClr val="tx1"/>
                  </a:solidFill>
                </a:endParaRPr>
              </a:p>
            </c:rich>
          </c:tx>
          <c:layout>
            <c:manualLayout>
              <c:xMode val="edge"/>
              <c:yMode val="edge"/>
              <c:x val="3.5635704140170844E-2"/>
              <c:y val="0.374621525122715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31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60000"/>
          <a:lumOff val="4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[Dashboard.xlsx]Pivot!PivotTable9</c:name>
    <c:fmtId val="49"/>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800" b="0" i="0" u="none" strike="noStrike" baseline="0">
                <a:solidFill>
                  <a:schemeClr val="lt1"/>
                </a:solidFill>
                <a:effectLst/>
                <a:latin typeface="+mn-lt"/>
                <a:ea typeface="+mn-ea"/>
                <a:cs typeface="+mn-cs"/>
              </a:rPr>
              <a:t>Comparison of (Jan-Feb)Sales Variances by Location</a:t>
            </a:r>
            <a:endParaRPr lang="en-US" sz="1800"/>
          </a:p>
        </c:rich>
      </c:tx>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39034030728742"/>
          <c:y val="0.20943261602382243"/>
          <c:w val="0.73937649245007764"/>
          <c:h val="0.70055284687015384"/>
        </c:manualLayout>
      </c:layout>
      <c:barChart>
        <c:barDir val="col"/>
        <c:grouping val="clustered"/>
        <c:varyColors val="0"/>
        <c:ser>
          <c:idx val="0"/>
          <c:order val="0"/>
          <c:tx>
            <c:strRef>
              <c:f>Pivot!$F$79</c:f>
              <c:strCache>
                <c:ptCount val="1"/>
                <c:pt idx="0">
                  <c:v>Total</c:v>
                </c:pt>
              </c:strCache>
            </c:strRef>
          </c:tx>
          <c:spPr>
            <a:solidFill>
              <a:schemeClr val="bg2">
                <a:lumMod val="65000"/>
              </a:schemeClr>
            </a:solidFill>
            <a:ln>
              <a:noFill/>
            </a:ln>
            <a:effectLst/>
          </c:spPr>
          <c:invertIfNegative val="0"/>
          <c:cat>
            <c:strRef>
              <c:f>Pivot!$E$80:$E$113</c:f>
              <c:strCache>
                <c:ptCount val="33"/>
                <c:pt idx="0">
                  <c:v>Acton</c:v>
                </c:pt>
                <c:pt idx="1">
                  <c:v>Beamsville</c:v>
                </c:pt>
                <c:pt idx="2">
                  <c:v>Blackville</c:v>
                </c:pt>
                <c:pt idx="3">
                  <c:v>Bouctouche</c:v>
                </c:pt>
                <c:pt idx="4">
                  <c:v>BrantFord</c:v>
                </c:pt>
                <c:pt idx="5">
                  <c:v>Cochrane</c:v>
                </c:pt>
                <c:pt idx="6">
                  <c:v>Creighton</c:v>
                </c:pt>
                <c:pt idx="7">
                  <c:v>Dryden</c:v>
                </c:pt>
                <c:pt idx="8">
                  <c:v>Etobicoke</c:v>
                </c:pt>
                <c:pt idx="9">
                  <c:v>Fairmount</c:v>
                </c:pt>
                <c:pt idx="10">
                  <c:v>Fort Francis</c:v>
                </c:pt>
                <c:pt idx="11">
                  <c:v>Greenery cann</c:v>
                </c:pt>
                <c:pt idx="12">
                  <c:v>Hamilton</c:v>
                </c:pt>
                <c:pt idx="13">
                  <c:v>Hearst</c:v>
                </c:pt>
                <c:pt idx="14">
                  <c:v>Kenora</c:v>
                </c:pt>
                <c:pt idx="15">
                  <c:v>Krikland lakes</c:v>
                </c:pt>
                <c:pt idx="16">
                  <c:v>Lloydminister cannabis</c:v>
                </c:pt>
                <c:pt idx="17">
                  <c:v>Lloydminister Liquor</c:v>
                </c:pt>
                <c:pt idx="18">
                  <c:v>London</c:v>
                </c:pt>
                <c:pt idx="19">
                  <c:v>New. Liskeard</c:v>
                </c:pt>
                <c:pt idx="20">
                  <c:v>Peterborough</c:v>
                </c:pt>
                <c:pt idx="21">
                  <c:v>Renfrew</c:v>
                </c:pt>
                <c:pt idx="22">
                  <c:v>Revelstoke</c:v>
                </c:pt>
                <c:pt idx="23">
                  <c:v>Richmond</c:v>
                </c:pt>
                <c:pt idx="24">
                  <c:v>Rockland</c:v>
                </c:pt>
                <c:pt idx="25">
                  <c:v>Saskatoon</c:v>
                </c:pt>
                <c:pt idx="26">
                  <c:v>Scarborough</c:v>
                </c:pt>
                <c:pt idx="27">
                  <c:v>Sioux Lookout</c:v>
                </c:pt>
                <c:pt idx="28">
                  <c:v>Smiths. F.</c:v>
                </c:pt>
                <c:pt idx="29">
                  <c:v>Tottenham</c:v>
                </c:pt>
                <c:pt idx="30">
                  <c:v>Watrous</c:v>
                </c:pt>
                <c:pt idx="31">
                  <c:v>Wawa</c:v>
                </c:pt>
                <c:pt idx="32">
                  <c:v>Windsor cost cann</c:v>
                </c:pt>
              </c:strCache>
            </c:strRef>
          </c:cat>
          <c:val>
            <c:numRef>
              <c:f>Pivot!$F$80:$F$113</c:f>
              <c:numCache>
                <c:formatCode>0.00;[Red]0.00</c:formatCode>
                <c:ptCount val="33"/>
                <c:pt idx="0">
                  <c:v>-22707.840000000004</c:v>
                </c:pt>
                <c:pt idx="1">
                  <c:v>-64701.19</c:v>
                </c:pt>
                <c:pt idx="2">
                  <c:v>-395.59000000000037</c:v>
                </c:pt>
                <c:pt idx="3">
                  <c:v>-4123.91</c:v>
                </c:pt>
                <c:pt idx="4">
                  <c:v>-48771.840000000004</c:v>
                </c:pt>
                <c:pt idx="5">
                  <c:v>-22019.18</c:v>
                </c:pt>
                <c:pt idx="6">
                  <c:v>-54985.97</c:v>
                </c:pt>
                <c:pt idx="7">
                  <c:v>-9132.380000000001</c:v>
                </c:pt>
                <c:pt idx="8">
                  <c:v>-35534.07</c:v>
                </c:pt>
                <c:pt idx="9">
                  <c:v>-7586.5199999999995</c:v>
                </c:pt>
                <c:pt idx="10">
                  <c:v>-48551.979999999996</c:v>
                </c:pt>
                <c:pt idx="11">
                  <c:v>-8301.14</c:v>
                </c:pt>
                <c:pt idx="12">
                  <c:v>-42580.289999999994</c:v>
                </c:pt>
                <c:pt idx="13">
                  <c:v>-5311.4000000000015</c:v>
                </c:pt>
                <c:pt idx="14">
                  <c:v>-76005.63</c:v>
                </c:pt>
                <c:pt idx="15">
                  <c:v>-21442.760000000002</c:v>
                </c:pt>
                <c:pt idx="16">
                  <c:v>25110.599999999995</c:v>
                </c:pt>
                <c:pt idx="17">
                  <c:v>-5347.0800000000008</c:v>
                </c:pt>
                <c:pt idx="18">
                  <c:v>12056.65</c:v>
                </c:pt>
                <c:pt idx="19">
                  <c:v>-41302.450000000004</c:v>
                </c:pt>
                <c:pt idx="20">
                  <c:v>-36907.270000000004</c:v>
                </c:pt>
                <c:pt idx="21">
                  <c:v>-36104.210000000006</c:v>
                </c:pt>
                <c:pt idx="22">
                  <c:v>-5971.5700000000006</c:v>
                </c:pt>
                <c:pt idx="23">
                  <c:v>-7035.6399999999994</c:v>
                </c:pt>
                <c:pt idx="24">
                  <c:v>-61119.9</c:v>
                </c:pt>
                <c:pt idx="25">
                  <c:v>75285.009999999995</c:v>
                </c:pt>
                <c:pt idx="26">
                  <c:v>-54305.11</c:v>
                </c:pt>
                <c:pt idx="27">
                  <c:v>-21581.040000000001</c:v>
                </c:pt>
                <c:pt idx="28">
                  <c:v>-82081.73</c:v>
                </c:pt>
                <c:pt idx="29">
                  <c:v>-32149.040000000001</c:v>
                </c:pt>
                <c:pt idx="30">
                  <c:v>-12493.770000000002</c:v>
                </c:pt>
                <c:pt idx="31">
                  <c:v>-23663</c:v>
                </c:pt>
                <c:pt idx="32">
                  <c:v>-5563.25</c:v>
                </c:pt>
              </c:numCache>
            </c:numRef>
          </c:val>
          <c:extLst>
            <c:ext xmlns:c16="http://schemas.microsoft.com/office/drawing/2014/chart" uri="{C3380CC4-5D6E-409C-BE32-E72D297353CC}">
              <c16:uniqueId val="{00000000-D83D-4AD9-8A66-CE89EAF12F42}"/>
            </c:ext>
          </c:extLst>
        </c:ser>
        <c:dLbls>
          <c:showLegendKey val="0"/>
          <c:showVal val="0"/>
          <c:showCatName val="0"/>
          <c:showSerName val="0"/>
          <c:showPercent val="0"/>
          <c:showBubbleSize val="0"/>
        </c:dLbls>
        <c:gapWidth val="219"/>
        <c:axId val="812222960"/>
        <c:axId val="190326527"/>
      </c:barChart>
      <c:catAx>
        <c:axId val="81222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Location</a:t>
                </a:r>
              </a:p>
            </c:rich>
          </c:tx>
          <c:layout>
            <c:manualLayout>
              <c:xMode val="edge"/>
              <c:yMode val="edge"/>
              <c:x val="0.4851662866718216"/>
              <c:y val="0.919231936007610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26527"/>
        <c:crosses val="autoZero"/>
        <c:auto val="1"/>
        <c:lblAlgn val="ctr"/>
        <c:lblOffset val="100"/>
        <c:noMultiLvlLbl val="0"/>
      </c:catAx>
      <c:valAx>
        <c:axId val="19032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Variance</a:t>
                </a:r>
                <a:r>
                  <a:rPr lang="en-IN" b="1" baseline="0">
                    <a:solidFill>
                      <a:schemeClr val="tx1"/>
                    </a:solidFill>
                  </a:rPr>
                  <a:t> in Sales</a:t>
                </a:r>
                <a:endParaRPr lang="en-IN" b="1">
                  <a:solidFill>
                    <a:schemeClr val="tx1"/>
                  </a:solidFill>
                </a:endParaRPr>
              </a:p>
            </c:rich>
          </c:tx>
          <c:layout>
            <c:manualLayout>
              <c:xMode val="edge"/>
              <c:yMode val="edge"/>
              <c:x val="2.5244644458005436E-2"/>
              <c:y val="0.43663836097163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22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accent4">
          <a:lumMod val="60000"/>
          <a:lumOff val="40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5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chemeClr val="lt1"/>
                </a:solidFill>
                <a:latin typeface="+mn-lt"/>
                <a:ea typeface="+mn-ea"/>
                <a:cs typeface="+mn-cs"/>
              </a:defRPr>
            </a:pPr>
            <a:r>
              <a:rPr lang="en-IN" sz="2000" b="1" i="0" u="none" strike="noStrike" kern="1200" spc="0" baseline="0">
                <a:solidFill>
                  <a:schemeClr val="lt1"/>
                </a:solidFill>
                <a:effectLst/>
                <a:latin typeface="+mn-lt"/>
                <a:ea typeface="+mn-ea"/>
                <a:cs typeface="+mn-cs"/>
              </a:rPr>
              <a:t>Average Sales Comparison of (Jan-Feb) by Location</a:t>
            </a:r>
            <a:endParaRPr lang="en-IN" sz="2000" b="1" i="0" u="none" strike="noStrike" kern="1200" spc="0" baseline="0">
              <a:solidFill>
                <a:schemeClr val="tx1"/>
              </a:solidFill>
            </a:endParaRPr>
          </a:p>
        </c:rich>
      </c:tx>
      <c:overlay val="0"/>
      <c:spPr>
        <a:solidFill>
          <a:schemeClr val="accent4"/>
        </a:solidFill>
        <a:ln w="12700" cap="flat" cmpd="sng" algn="ctr">
          <a:solidFill>
            <a:schemeClr val="accent4">
              <a:shade val="15000"/>
            </a:schemeClr>
          </a:solidFill>
          <a:prstDash val="solid"/>
          <a:miter lim="800000"/>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172180122165218E-2"/>
          <c:y val="0.16249624588879039"/>
          <c:w val="0.8306116309728887"/>
          <c:h val="0.48159767084516381"/>
        </c:manualLayout>
      </c:layout>
      <c:barChart>
        <c:barDir val="col"/>
        <c:grouping val="clustered"/>
        <c:varyColors val="0"/>
        <c:ser>
          <c:idx val="0"/>
          <c:order val="0"/>
          <c:tx>
            <c:strRef>
              <c:f>Pivot!$H$85</c:f>
              <c:strCache>
                <c:ptCount val="1"/>
                <c:pt idx="0">
                  <c:v>Average of Last month sales</c:v>
                </c:pt>
              </c:strCache>
            </c:strRef>
          </c:tx>
          <c:spPr>
            <a:solidFill>
              <a:schemeClr val="accent1"/>
            </a:solidFill>
            <a:ln>
              <a:noFill/>
            </a:ln>
            <a:effectLst/>
          </c:spPr>
          <c:invertIfNegative val="0"/>
          <c:cat>
            <c:strRef>
              <c:f>Pivot!$G$86:$G$119</c:f>
              <c:strCache>
                <c:ptCount val="33"/>
                <c:pt idx="0">
                  <c:v>Acton</c:v>
                </c:pt>
                <c:pt idx="1">
                  <c:v>Beamsville</c:v>
                </c:pt>
                <c:pt idx="2">
                  <c:v>Blackville</c:v>
                </c:pt>
                <c:pt idx="3">
                  <c:v>Bouctouche</c:v>
                </c:pt>
                <c:pt idx="4">
                  <c:v>BrantFord</c:v>
                </c:pt>
                <c:pt idx="5">
                  <c:v>Cochrane</c:v>
                </c:pt>
                <c:pt idx="6">
                  <c:v>Creighton</c:v>
                </c:pt>
                <c:pt idx="7">
                  <c:v>Dryden</c:v>
                </c:pt>
                <c:pt idx="8">
                  <c:v>Etobicoke</c:v>
                </c:pt>
                <c:pt idx="9">
                  <c:v>Fairmount</c:v>
                </c:pt>
                <c:pt idx="10">
                  <c:v>Fort Francis</c:v>
                </c:pt>
                <c:pt idx="11">
                  <c:v>Greenery cann</c:v>
                </c:pt>
                <c:pt idx="12">
                  <c:v>Hamilton</c:v>
                </c:pt>
                <c:pt idx="13">
                  <c:v>Hearst</c:v>
                </c:pt>
                <c:pt idx="14">
                  <c:v>Kenora</c:v>
                </c:pt>
                <c:pt idx="15">
                  <c:v>Krikland lakes</c:v>
                </c:pt>
                <c:pt idx="16">
                  <c:v>Lloydminister cannabis</c:v>
                </c:pt>
                <c:pt idx="17">
                  <c:v>Lloydminister Liquor</c:v>
                </c:pt>
                <c:pt idx="18">
                  <c:v>London</c:v>
                </c:pt>
                <c:pt idx="19">
                  <c:v>New. Liskeard</c:v>
                </c:pt>
                <c:pt idx="20">
                  <c:v>Peterborough</c:v>
                </c:pt>
                <c:pt idx="21">
                  <c:v>Renfrew</c:v>
                </c:pt>
                <c:pt idx="22">
                  <c:v>Revelstoke</c:v>
                </c:pt>
                <c:pt idx="23">
                  <c:v>Richmond</c:v>
                </c:pt>
                <c:pt idx="24">
                  <c:v>Rockland</c:v>
                </c:pt>
                <c:pt idx="25">
                  <c:v>Saskatoon</c:v>
                </c:pt>
                <c:pt idx="26">
                  <c:v>Scarborough</c:v>
                </c:pt>
                <c:pt idx="27">
                  <c:v>Sioux Lookout</c:v>
                </c:pt>
                <c:pt idx="28">
                  <c:v>Smiths. F.</c:v>
                </c:pt>
                <c:pt idx="29">
                  <c:v>Tottenham</c:v>
                </c:pt>
                <c:pt idx="30">
                  <c:v>Watrous</c:v>
                </c:pt>
                <c:pt idx="31">
                  <c:v>Wawa</c:v>
                </c:pt>
                <c:pt idx="32">
                  <c:v>Windsor cost cann</c:v>
                </c:pt>
              </c:strCache>
            </c:strRef>
          </c:cat>
          <c:val>
            <c:numRef>
              <c:f>Pivot!$H$86:$H$119</c:f>
              <c:numCache>
                <c:formatCode>General</c:formatCode>
                <c:ptCount val="33"/>
                <c:pt idx="0">
                  <c:v>3291.3981249999997</c:v>
                </c:pt>
                <c:pt idx="1">
                  <c:v>9170.3115624999991</c:v>
                </c:pt>
                <c:pt idx="2">
                  <c:v>242.00062500000004</c:v>
                </c:pt>
                <c:pt idx="3">
                  <c:v>495.99562500000002</c:v>
                </c:pt>
                <c:pt idx="4">
                  <c:v>8274.7184374999997</c:v>
                </c:pt>
                <c:pt idx="5">
                  <c:v>2533.0346875000005</c:v>
                </c:pt>
                <c:pt idx="6">
                  <c:v>8604.8656249999985</c:v>
                </c:pt>
                <c:pt idx="7">
                  <c:v>2871.6203125000006</c:v>
                </c:pt>
                <c:pt idx="8">
                  <c:v>4997.7821875</c:v>
                </c:pt>
                <c:pt idx="9">
                  <c:v>1101.4809375000002</c:v>
                </c:pt>
                <c:pt idx="10">
                  <c:v>5191.3843749999996</c:v>
                </c:pt>
                <c:pt idx="11">
                  <c:v>922.23093749999987</c:v>
                </c:pt>
                <c:pt idx="12">
                  <c:v>6487.9500000000007</c:v>
                </c:pt>
                <c:pt idx="13">
                  <c:v>1729.2181250000001</c:v>
                </c:pt>
                <c:pt idx="14">
                  <c:v>10449.413437500001</c:v>
                </c:pt>
                <c:pt idx="15">
                  <c:v>3136.1790625000003</c:v>
                </c:pt>
                <c:pt idx="16">
                  <c:v>2779.0431250000006</c:v>
                </c:pt>
                <c:pt idx="17">
                  <c:v>838.10562500000003</c:v>
                </c:pt>
                <c:pt idx="18">
                  <c:v>0</c:v>
                </c:pt>
                <c:pt idx="19">
                  <c:v>4029.0862499999989</c:v>
                </c:pt>
                <c:pt idx="20">
                  <c:v>4919.8281250000009</c:v>
                </c:pt>
                <c:pt idx="21">
                  <c:v>4722.9678125</c:v>
                </c:pt>
                <c:pt idx="22">
                  <c:v>953.10593750000032</c:v>
                </c:pt>
                <c:pt idx="23">
                  <c:v>1224.1356249999999</c:v>
                </c:pt>
                <c:pt idx="24">
                  <c:v>6887.4821874999989</c:v>
                </c:pt>
                <c:pt idx="25">
                  <c:v>1.78125</c:v>
                </c:pt>
                <c:pt idx="26">
                  <c:v>7577.0659375000005</c:v>
                </c:pt>
                <c:pt idx="27">
                  <c:v>2717.0890624999993</c:v>
                </c:pt>
                <c:pt idx="28">
                  <c:v>9946.463125000002</c:v>
                </c:pt>
                <c:pt idx="29">
                  <c:v>4274.6646874999997</c:v>
                </c:pt>
                <c:pt idx="30">
                  <c:v>2455.3531250000001</c:v>
                </c:pt>
                <c:pt idx="31">
                  <c:v>3174.5737499999996</c:v>
                </c:pt>
                <c:pt idx="32">
                  <c:v>1013.0659375000001</c:v>
                </c:pt>
              </c:numCache>
            </c:numRef>
          </c:val>
          <c:extLst>
            <c:ext xmlns:c16="http://schemas.microsoft.com/office/drawing/2014/chart" uri="{C3380CC4-5D6E-409C-BE32-E72D297353CC}">
              <c16:uniqueId val="{00000003-BD7D-4BA9-BC85-35B94C75FDBE}"/>
            </c:ext>
          </c:extLst>
        </c:ser>
        <c:ser>
          <c:idx val="1"/>
          <c:order val="1"/>
          <c:tx>
            <c:strRef>
              <c:f>Pivot!$I$85</c:f>
              <c:strCache>
                <c:ptCount val="1"/>
                <c:pt idx="0">
                  <c:v>Average of Current month sales</c:v>
                </c:pt>
              </c:strCache>
            </c:strRef>
          </c:tx>
          <c:spPr>
            <a:solidFill>
              <a:schemeClr val="accent2"/>
            </a:solidFill>
            <a:ln>
              <a:noFill/>
            </a:ln>
            <a:effectLst/>
          </c:spPr>
          <c:invertIfNegative val="0"/>
          <c:cat>
            <c:strRef>
              <c:f>Pivot!$G$86:$G$119</c:f>
              <c:strCache>
                <c:ptCount val="33"/>
                <c:pt idx="0">
                  <c:v>Acton</c:v>
                </c:pt>
                <c:pt idx="1">
                  <c:v>Beamsville</c:v>
                </c:pt>
                <c:pt idx="2">
                  <c:v>Blackville</c:v>
                </c:pt>
                <c:pt idx="3">
                  <c:v>Bouctouche</c:v>
                </c:pt>
                <c:pt idx="4">
                  <c:v>BrantFord</c:v>
                </c:pt>
                <c:pt idx="5">
                  <c:v>Cochrane</c:v>
                </c:pt>
                <c:pt idx="6">
                  <c:v>Creighton</c:v>
                </c:pt>
                <c:pt idx="7">
                  <c:v>Dryden</c:v>
                </c:pt>
                <c:pt idx="8">
                  <c:v>Etobicoke</c:v>
                </c:pt>
                <c:pt idx="9">
                  <c:v>Fairmount</c:v>
                </c:pt>
                <c:pt idx="10">
                  <c:v>Fort Francis</c:v>
                </c:pt>
                <c:pt idx="11">
                  <c:v>Greenery cann</c:v>
                </c:pt>
                <c:pt idx="12">
                  <c:v>Hamilton</c:v>
                </c:pt>
                <c:pt idx="13">
                  <c:v>Hearst</c:v>
                </c:pt>
                <c:pt idx="14">
                  <c:v>Kenora</c:v>
                </c:pt>
                <c:pt idx="15">
                  <c:v>Krikland lakes</c:v>
                </c:pt>
                <c:pt idx="16">
                  <c:v>Lloydminister cannabis</c:v>
                </c:pt>
                <c:pt idx="17">
                  <c:v>Lloydminister Liquor</c:v>
                </c:pt>
                <c:pt idx="18">
                  <c:v>London</c:v>
                </c:pt>
                <c:pt idx="19">
                  <c:v>New. Liskeard</c:v>
                </c:pt>
                <c:pt idx="20">
                  <c:v>Peterborough</c:v>
                </c:pt>
                <c:pt idx="21">
                  <c:v>Renfrew</c:v>
                </c:pt>
                <c:pt idx="22">
                  <c:v>Revelstoke</c:v>
                </c:pt>
                <c:pt idx="23">
                  <c:v>Richmond</c:v>
                </c:pt>
                <c:pt idx="24">
                  <c:v>Rockland</c:v>
                </c:pt>
                <c:pt idx="25">
                  <c:v>Saskatoon</c:v>
                </c:pt>
                <c:pt idx="26">
                  <c:v>Scarborough</c:v>
                </c:pt>
                <c:pt idx="27">
                  <c:v>Sioux Lookout</c:v>
                </c:pt>
                <c:pt idx="28">
                  <c:v>Smiths. F.</c:v>
                </c:pt>
                <c:pt idx="29">
                  <c:v>Tottenham</c:v>
                </c:pt>
                <c:pt idx="30">
                  <c:v>Watrous</c:v>
                </c:pt>
                <c:pt idx="31">
                  <c:v>Wawa</c:v>
                </c:pt>
                <c:pt idx="32">
                  <c:v>Windsor cost cann</c:v>
                </c:pt>
              </c:strCache>
            </c:strRef>
          </c:cat>
          <c:val>
            <c:numRef>
              <c:f>Pivot!$I$86:$I$119</c:f>
              <c:numCache>
                <c:formatCode>General</c:formatCode>
                <c:ptCount val="33"/>
                <c:pt idx="0">
                  <c:v>2581.7781249999998</c:v>
                </c:pt>
                <c:pt idx="1">
                  <c:v>7148.3993750000009</c:v>
                </c:pt>
                <c:pt idx="2">
                  <c:v>229.63843750000004</c:v>
                </c:pt>
                <c:pt idx="3">
                  <c:v>367.12343750000002</c:v>
                </c:pt>
                <c:pt idx="4">
                  <c:v>6750.5984375000007</c:v>
                </c:pt>
                <c:pt idx="5">
                  <c:v>1844.9353125000002</c:v>
                </c:pt>
                <c:pt idx="6">
                  <c:v>6886.5540625000003</c:v>
                </c:pt>
                <c:pt idx="7">
                  <c:v>2586.2334375</c:v>
                </c:pt>
                <c:pt idx="8">
                  <c:v>3887.3424999999997</c:v>
                </c:pt>
                <c:pt idx="9">
                  <c:v>864.40218749999997</c:v>
                </c:pt>
                <c:pt idx="10">
                  <c:v>3674.1350000000007</c:v>
                </c:pt>
                <c:pt idx="11">
                  <c:v>662.8203125</c:v>
                </c:pt>
                <c:pt idx="12">
                  <c:v>5157.3159374999996</c:v>
                </c:pt>
                <c:pt idx="13">
                  <c:v>1563.2368750000001</c:v>
                </c:pt>
                <c:pt idx="14">
                  <c:v>8074.2374999999993</c:v>
                </c:pt>
                <c:pt idx="15">
                  <c:v>2466.0928125</c:v>
                </c:pt>
                <c:pt idx="16">
                  <c:v>3563.7493749999999</c:v>
                </c:pt>
                <c:pt idx="17">
                  <c:v>605.38093749999996</c:v>
                </c:pt>
                <c:pt idx="18">
                  <c:v>376.77031249999999</c:v>
                </c:pt>
                <c:pt idx="19">
                  <c:v>2738.3846874999999</c:v>
                </c:pt>
                <c:pt idx="20">
                  <c:v>3766.4759374999999</c:v>
                </c:pt>
                <c:pt idx="21">
                  <c:v>3594.7112499999998</c:v>
                </c:pt>
                <c:pt idx="22">
                  <c:v>766.49437499999999</c:v>
                </c:pt>
                <c:pt idx="23">
                  <c:v>1004.271875</c:v>
                </c:pt>
                <c:pt idx="24">
                  <c:v>4977.4853125</c:v>
                </c:pt>
                <c:pt idx="25">
                  <c:v>2354.4378124999998</c:v>
                </c:pt>
                <c:pt idx="26">
                  <c:v>5880.03125</c:v>
                </c:pt>
                <c:pt idx="27">
                  <c:v>2042.6815625000002</c:v>
                </c:pt>
                <c:pt idx="28">
                  <c:v>7381.4090624999999</c:v>
                </c:pt>
                <c:pt idx="29">
                  <c:v>3270.0071875000003</c:v>
                </c:pt>
                <c:pt idx="30">
                  <c:v>2064.9228125</c:v>
                </c:pt>
                <c:pt idx="31">
                  <c:v>2435.105</c:v>
                </c:pt>
                <c:pt idx="32">
                  <c:v>839.21437500000002</c:v>
                </c:pt>
              </c:numCache>
            </c:numRef>
          </c:val>
          <c:extLst>
            <c:ext xmlns:c16="http://schemas.microsoft.com/office/drawing/2014/chart" uri="{C3380CC4-5D6E-409C-BE32-E72D297353CC}">
              <c16:uniqueId val="{00000004-BD7D-4BA9-BC85-35B94C75FDBE}"/>
            </c:ext>
          </c:extLst>
        </c:ser>
        <c:dLbls>
          <c:showLegendKey val="0"/>
          <c:showVal val="0"/>
          <c:showCatName val="0"/>
          <c:showSerName val="0"/>
          <c:showPercent val="0"/>
          <c:showBubbleSize val="0"/>
        </c:dLbls>
        <c:gapWidth val="219"/>
        <c:overlap val="-27"/>
        <c:axId val="62576383"/>
        <c:axId val="58031391"/>
      </c:barChart>
      <c:catAx>
        <c:axId val="6257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1391"/>
        <c:crosses val="autoZero"/>
        <c:auto val="1"/>
        <c:lblAlgn val="ctr"/>
        <c:lblOffset val="100"/>
        <c:noMultiLvlLbl val="0"/>
      </c:catAx>
      <c:valAx>
        <c:axId val="5803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Avg</a:t>
                </a:r>
                <a:r>
                  <a:rPr lang="en-IN" b="1" baseline="0">
                    <a:solidFill>
                      <a:schemeClr val="tx1"/>
                    </a:solidFill>
                  </a:rPr>
                  <a:t> Sales</a:t>
                </a:r>
                <a:endParaRPr lang="en-IN" b="1">
                  <a:solidFill>
                    <a:schemeClr val="tx1"/>
                  </a:solidFill>
                </a:endParaRPr>
              </a:p>
            </c:rich>
          </c:tx>
          <c:layout>
            <c:manualLayout>
              <c:xMode val="edge"/>
              <c:yMode val="edge"/>
              <c:x val="1.3053019734534212E-2"/>
              <c:y val="0.322914700395160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7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21</xdr:col>
      <xdr:colOff>216478</xdr:colOff>
      <xdr:row>13</xdr:row>
      <xdr:rowOff>129886</xdr:rowOff>
    </xdr:from>
    <xdr:to>
      <xdr:col>31</xdr:col>
      <xdr:colOff>195384</xdr:colOff>
      <xdr:row>35</xdr:row>
      <xdr:rowOff>40969</xdr:rowOff>
    </xdr:to>
    <xdr:graphicFrame macro="">
      <xdr:nvGraphicFramePr>
        <xdr:cNvPr id="2" name="Chart 1">
          <a:extLst>
            <a:ext uri="{FF2B5EF4-FFF2-40B4-BE49-F238E27FC236}">
              <a16:creationId xmlns:a16="http://schemas.microsoft.com/office/drawing/2014/main" id="{337324E6-E0F3-46B4-975E-E7DC53ED2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475501</xdr:colOff>
      <xdr:row>13</xdr:row>
      <xdr:rowOff>158750</xdr:rowOff>
    </xdr:from>
    <xdr:to>
      <xdr:col>20</xdr:col>
      <xdr:colOff>577593</xdr:colOff>
      <xdr:row>35</xdr:row>
      <xdr:rowOff>56457</xdr:rowOff>
    </xdr:to>
    <xdr:graphicFrame macro="">
      <xdr:nvGraphicFramePr>
        <xdr:cNvPr id="3" name="Chart 2">
          <a:extLst>
            <a:ext uri="{FF2B5EF4-FFF2-40B4-BE49-F238E27FC236}">
              <a16:creationId xmlns:a16="http://schemas.microsoft.com/office/drawing/2014/main" id="{0029C6B1-F2F4-43A2-8C93-A63101EFE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466448</xdr:colOff>
      <xdr:row>36</xdr:row>
      <xdr:rowOff>138705</xdr:rowOff>
    </xdr:from>
    <xdr:to>
      <xdr:col>18</xdr:col>
      <xdr:colOff>282092</xdr:colOff>
      <xdr:row>56</xdr:row>
      <xdr:rowOff>36287</xdr:rowOff>
    </xdr:to>
    <xdr:graphicFrame macro="">
      <xdr:nvGraphicFramePr>
        <xdr:cNvPr id="4" name="Chart 3">
          <a:extLst>
            <a:ext uri="{FF2B5EF4-FFF2-40B4-BE49-F238E27FC236}">
              <a16:creationId xmlns:a16="http://schemas.microsoft.com/office/drawing/2014/main" id="{3B3983F9-8296-4031-826D-22088ADC2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18</xdr:col>
      <xdr:colOff>580769</xdr:colOff>
      <xdr:row>36</xdr:row>
      <xdr:rowOff>116910</xdr:rowOff>
    </xdr:from>
    <xdr:to>
      <xdr:col>31</xdr:col>
      <xdr:colOff>301957</xdr:colOff>
      <xdr:row>56</xdr:row>
      <xdr:rowOff>48846</xdr:rowOff>
    </xdr:to>
    <xdr:graphicFrame macro="">
      <xdr:nvGraphicFramePr>
        <xdr:cNvPr id="5" name="Chart 4">
          <a:extLst>
            <a:ext uri="{FF2B5EF4-FFF2-40B4-BE49-F238E27FC236}">
              <a16:creationId xmlns:a16="http://schemas.microsoft.com/office/drawing/2014/main" id="{9072A2E6-7F45-4D7B-A33C-B6FFA468A8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5</xdr:col>
      <xdr:colOff>432955</xdr:colOff>
      <xdr:row>57</xdr:row>
      <xdr:rowOff>28863</xdr:rowOff>
    </xdr:from>
    <xdr:to>
      <xdr:col>18</xdr:col>
      <xdr:colOff>327740</xdr:colOff>
      <xdr:row>78</xdr:row>
      <xdr:rowOff>61452</xdr:rowOff>
    </xdr:to>
    <xdr:graphicFrame macro="">
      <xdr:nvGraphicFramePr>
        <xdr:cNvPr id="6" name="Chart 5">
          <a:extLst>
            <a:ext uri="{FF2B5EF4-FFF2-40B4-BE49-F238E27FC236}">
              <a16:creationId xmlns:a16="http://schemas.microsoft.com/office/drawing/2014/main" id="{57857FDF-E1DE-45EC-9627-9C09E4CA5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562697</xdr:colOff>
      <xdr:row>57</xdr:row>
      <xdr:rowOff>65390</xdr:rowOff>
    </xdr:from>
    <xdr:to>
      <xdr:col>31</xdr:col>
      <xdr:colOff>222593</xdr:colOff>
      <xdr:row>78</xdr:row>
      <xdr:rowOff>65390</xdr:rowOff>
    </xdr:to>
    <xdr:graphicFrame macro="">
      <xdr:nvGraphicFramePr>
        <xdr:cNvPr id="7" name="Chart 6">
          <a:extLst>
            <a:ext uri="{FF2B5EF4-FFF2-40B4-BE49-F238E27FC236}">
              <a16:creationId xmlns:a16="http://schemas.microsoft.com/office/drawing/2014/main" id="{6BCBA577-F56A-4883-8F12-38B8ECB86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569036</xdr:colOff>
      <xdr:row>36</xdr:row>
      <xdr:rowOff>112057</xdr:rowOff>
    </xdr:from>
    <xdr:to>
      <xdr:col>5</xdr:col>
      <xdr:colOff>242793</xdr:colOff>
      <xdr:row>56</xdr:row>
      <xdr:rowOff>40798</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84D38D68-7BB9-4F11-87B8-B4E1AD0DA28E}"/>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69036" y="6970057"/>
              <a:ext cx="2721757" cy="3738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593124</xdr:colOff>
      <xdr:row>57</xdr:row>
      <xdr:rowOff>68035</xdr:rowOff>
    </xdr:from>
    <xdr:to>
      <xdr:col>5</xdr:col>
      <xdr:colOff>289648</xdr:colOff>
      <xdr:row>78</xdr:row>
      <xdr:rowOff>55701</xdr:rowOff>
    </xdr:to>
    <mc:AlternateContent xmlns:mc="http://schemas.openxmlformats.org/markup-compatibility/2006" xmlns:a14="http://schemas.microsoft.com/office/drawing/2010/main">
      <mc:Choice Requires="a14">
        <xdr:graphicFrame macro="">
          <xdr:nvGraphicFramePr>
            <xdr:cNvPr id="9" name="Current month">
              <a:extLst>
                <a:ext uri="{FF2B5EF4-FFF2-40B4-BE49-F238E27FC236}">
                  <a16:creationId xmlns:a16="http://schemas.microsoft.com/office/drawing/2014/main" id="{71B46EC8-8AAB-4D18-92F0-3FF5DF5DDB47}"/>
                </a:ext>
              </a:extLst>
            </xdr:cNvPr>
            <xdr:cNvGraphicFramePr/>
          </xdr:nvGraphicFramePr>
          <xdr:xfrm>
            <a:off x="0" y="0"/>
            <a:ext cx="0" cy="0"/>
          </xdr:xfrm>
          <a:graphic>
            <a:graphicData uri="http://schemas.microsoft.com/office/drawing/2010/slicer">
              <sle:slicer xmlns:sle="http://schemas.microsoft.com/office/drawing/2010/slicer" name="Current month"/>
            </a:graphicData>
          </a:graphic>
        </xdr:graphicFrame>
      </mc:Choice>
      <mc:Fallback xmlns="">
        <xdr:sp macro="" textlink="">
          <xdr:nvSpPr>
            <xdr:cNvPr id="0" name=""/>
            <xdr:cNvSpPr>
              <a:spLocks noTextEdit="1"/>
            </xdr:cNvSpPr>
          </xdr:nvSpPr>
          <xdr:spPr>
            <a:xfrm>
              <a:off x="593124" y="10926535"/>
              <a:ext cx="2744524" cy="3988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5672</xdr:colOff>
      <xdr:row>79</xdr:row>
      <xdr:rowOff>84666</xdr:rowOff>
    </xdr:from>
    <xdr:to>
      <xdr:col>5</xdr:col>
      <xdr:colOff>211667</xdr:colOff>
      <xdr:row>98</xdr:row>
      <xdr:rowOff>130737</xdr:rowOff>
    </xdr:to>
    <mc:AlternateContent xmlns:mc="http://schemas.openxmlformats.org/markup-compatibility/2006" xmlns:a14="http://schemas.microsoft.com/office/drawing/2010/main">
      <mc:Choice Requires="a14">
        <xdr:graphicFrame macro="">
          <xdr:nvGraphicFramePr>
            <xdr:cNvPr id="10" name="Last month">
              <a:extLst>
                <a:ext uri="{FF2B5EF4-FFF2-40B4-BE49-F238E27FC236}">
                  <a16:creationId xmlns:a16="http://schemas.microsoft.com/office/drawing/2014/main" id="{FB227EBC-5B59-4B80-8BFF-D6BCE9A92CFD}"/>
                </a:ext>
              </a:extLst>
            </xdr:cNvPr>
            <xdr:cNvGraphicFramePr/>
          </xdr:nvGraphicFramePr>
          <xdr:xfrm>
            <a:off x="0" y="0"/>
            <a:ext cx="0" cy="0"/>
          </xdr:xfrm>
          <a:graphic>
            <a:graphicData uri="http://schemas.microsoft.com/office/drawing/2010/slicer">
              <sle:slicer xmlns:sle="http://schemas.microsoft.com/office/drawing/2010/slicer" name="Last month"/>
            </a:graphicData>
          </a:graphic>
        </xdr:graphicFrame>
      </mc:Choice>
      <mc:Fallback xmlns="">
        <xdr:sp macro="" textlink="">
          <xdr:nvSpPr>
            <xdr:cNvPr id="0" name=""/>
            <xdr:cNvSpPr>
              <a:spLocks noTextEdit="1"/>
            </xdr:cNvSpPr>
          </xdr:nvSpPr>
          <xdr:spPr>
            <a:xfrm>
              <a:off x="615272" y="15134166"/>
              <a:ext cx="2644395" cy="3665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484948</xdr:colOff>
      <xdr:row>79</xdr:row>
      <xdr:rowOff>97692</xdr:rowOff>
    </xdr:from>
    <xdr:to>
      <xdr:col>31</xdr:col>
      <xdr:colOff>195385</xdr:colOff>
      <xdr:row>99</xdr:row>
      <xdr:rowOff>27544</xdr:rowOff>
    </xdr:to>
    <xdr:graphicFrame macro="">
      <xdr:nvGraphicFramePr>
        <xdr:cNvPr id="11" name="Chart 10">
          <a:extLst>
            <a:ext uri="{FF2B5EF4-FFF2-40B4-BE49-F238E27FC236}">
              <a16:creationId xmlns:a16="http://schemas.microsoft.com/office/drawing/2014/main" id="{94A984D1-1F3A-403B-95B5-A825D59B0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384849</xdr:colOff>
      <xdr:row>3</xdr:row>
      <xdr:rowOff>38485</xdr:rowOff>
    </xdr:from>
    <xdr:to>
      <xdr:col>10</xdr:col>
      <xdr:colOff>153939</xdr:colOff>
      <xdr:row>34</xdr:row>
      <xdr:rowOff>38485</xdr:rowOff>
    </xdr:to>
    <xdr:sp macro="" textlink="">
      <xdr:nvSpPr>
        <xdr:cNvPr id="12" name="Rectangle: Rounded Corners 11">
          <a:extLst>
            <a:ext uri="{FF2B5EF4-FFF2-40B4-BE49-F238E27FC236}">
              <a16:creationId xmlns:a16="http://schemas.microsoft.com/office/drawing/2014/main" id="{42A3ECF3-3F79-4CBE-741E-4ABB9764D558}"/>
            </a:ext>
          </a:extLst>
        </xdr:cNvPr>
        <xdr:cNvSpPr/>
      </xdr:nvSpPr>
      <xdr:spPr>
        <a:xfrm>
          <a:off x="384849" y="615758"/>
          <a:ext cx="5926666" cy="5965151"/>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500" b="1">
              <a:solidFill>
                <a:schemeClr val="accent4">
                  <a:lumMod val="50000"/>
                </a:schemeClr>
              </a:solidFill>
              <a:latin typeface="Times New Roman" panose="02020603050405020304" pitchFamily="18" charset="0"/>
              <a:cs typeface="Times New Roman" panose="02020603050405020304" pitchFamily="18" charset="0"/>
            </a:rPr>
            <a:t>Sales</a:t>
          </a:r>
          <a:r>
            <a:rPr lang="en-IN" sz="11500" b="1" baseline="0">
              <a:solidFill>
                <a:schemeClr val="accent4">
                  <a:lumMod val="50000"/>
                </a:schemeClr>
              </a:solidFill>
              <a:latin typeface="Times New Roman" panose="02020603050405020304" pitchFamily="18" charset="0"/>
              <a:cs typeface="Times New Roman" panose="02020603050405020304" pitchFamily="18" charset="0"/>
            </a:rPr>
            <a:t> Report</a:t>
          </a:r>
        </a:p>
        <a:p>
          <a:pPr algn="ctr"/>
          <a:r>
            <a:rPr lang="en-IN" sz="8800" b="1" baseline="0">
              <a:solidFill>
                <a:schemeClr val="accent4">
                  <a:lumMod val="50000"/>
                </a:schemeClr>
              </a:solidFill>
              <a:latin typeface="Times New Roman" panose="02020603050405020304" pitchFamily="18" charset="0"/>
              <a:cs typeface="Times New Roman" panose="02020603050405020304" pitchFamily="18" charset="0"/>
            </a:rPr>
            <a:t>(Jan-Feb)</a:t>
          </a:r>
          <a:endParaRPr lang="en-IN" sz="8800" b="1">
            <a:solidFill>
              <a:schemeClr val="accent4">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10</xdr:col>
      <xdr:colOff>442574</xdr:colOff>
      <xdr:row>1</xdr:row>
      <xdr:rowOff>173181</xdr:rowOff>
    </xdr:from>
    <xdr:to>
      <xdr:col>20</xdr:col>
      <xdr:colOff>577271</xdr:colOff>
      <xdr:row>13</xdr:row>
      <xdr:rowOff>-1</xdr:rowOff>
    </xdr:to>
    <xdr:sp macro="" textlink="">
      <xdr:nvSpPr>
        <xdr:cNvPr id="13" name="Rectangle: Rounded Corners 12">
          <a:extLst>
            <a:ext uri="{FF2B5EF4-FFF2-40B4-BE49-F238E27FC236}">
              <a16:creationId xmlns:a16="http://schemas.microsoft.com/office/drawing/2014/main" id="{1E7771D9-F093-7BDF-4B13-85833D03DAA6}"/>
            </a:ext>
          </a:extLst>
        </xdr:cNvPr>
        <xdr:cNvSpPr/>
      </xdr:nvSpPr>
      <xdr:spPr>
        <a:xfrm>
          <a:off x="6600150" y="365605"/>
          <a:ext cx="6292273" cy="2135909"/>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4800" b="1">
              <a:solidFill>
                <a:schemeClr val="accent4">
                  <a:lumMod val="75000"/>
                </a:schemeClr>
              </a:solidFill>
            </a:rPr>
            <a:t>January Month Sales</a:t>
          </a:r>
        </a:p>
        <a:p>
          <a:pPr algn="l"/>
          <a:r>
            <a:rPr lang="en-IN" sz="4800" b="1">
              <a:solidFill>
                <a:schemeClr val="accent4">
                  <a:lumMod val="75000"/>
                </a:schemeClr>
              </a:solidFill>
            </a:rPr>
            <a:t>4064428.66</a:t>
          </a:r>
        </a:p>
      </xdr:txBody>
    </xdr:sp>
    <xdr:clientData/>
  </xdr:twoCellAnchor>
  <xdr:twoCellAnchor editAs="absolute">
    <xdr:from>
      <xdr:col>21</xdr:col>
      <xdr:colOff>113914</xdr:colOff>
      <xdr:row>1</xdr:row>
      <xdr:rowOff>146049</xdr:rowOff>
    </xdr:from>
    <xdr:to>
      <xdr:col>31</xdr:col>
      <xdr:colOff>248611</xdr:colOff>
      <xdr:row>12</xdr:row>
      <xdr:rowOff>171641</xdr:rowOff>
    </xdr:to>
    <xdr:sp macro="" textlink="">
      <xdr:nvSpPr>
        <xdr:cNvPr id="14" name="Rectangle: Rounded Corners 13">
          <a:extLst>
            <a:ext uri="{FF2B5EF4-FFF2-40B4-BE49-F238E27FC236}">
              <a16:creationId xmlns:a16="http://schemas.microsoft.com/office/drawing/2014/main" id="{67964FC9-24A7-42DF-9485-871872F9C86E}"/>
            </a:ext>
          </a:extLst>
        </xdr:cNvPr>
        <xdr:cNvSpPr/>
      </xdr:nvSpPr>
      <xdr:spPr>
        <a:xfrm>
          <a:off x="13044823" y="338473"/>
          <a:ext cx="6292273" cy="2142259"/>
        </a:xfrm>
        <a:prstGeom prst="round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4800" b="1">
              <a:solidFill>
                <a:schemeClr val="accent4">
                  <a:lumMod val="75000"/>
                </a:schemeClr>
              </a:solidFill>
            </a:rPr>
            <a:t>February Month Sales</a:t>
          </a:r>
        </a:p>
        <a:p>
          <a:pPr algn="l"/>
          <a:r>
            <a:rPr lang="en-IN" sz="4800" b="1">
              <a:solidFill>
                <a:schemeClr val="accent4">
                  <a:lumMod val="75000"/>
                </a:schemeClr>
              </a:solidFill>
            </a:rPr>
            <a:t>3277004.06</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54.851737847224" backgroundQuery="1" createdVersion="8" refreshedVersion="8" minRefreshableVersion="3" recordCount="0" supportSubquery="1" supportAdvancedDrill="1" xr:uid="{84C48003-4FF1-4511-8AD9-271F66F012BC}">
  <cacheSource type="external" connectionId="1"/>
  <cacheFields count="4">
    <cacheField name="[Table1].[Location].[Location]" caption="Location" numFmtId="0" level="1">
      <sharedItems count="33">
        <s v="Acton"/>
        <s v="Beamsville"/>
        <s v="Blackville"/>
        <s v="Bouctouche"/>
        <s v="BrantFord"/>
        <s v="Cochrane"/>
        <s v="Creighton"/>
        <s v="Dryden"/>
        <s v="Etobicoke"/>
        <s v="Fairmount"/>
        <s v="Fort Francis"/>
        <s v="Greenery cann"/>
        <s v="Hamilton"/>
        <s v="Hearst"/>
        <s v="Kenora"/>
        <s v="Krikland lakes"/>
        <s v="Lloydminister cannabis"/>
        <s v="Lloydminister Liquor"/>
        <s v="London"/>
        <s v="New. Liskeard"/>
        <s v="Peterborough"/>
        <s v="Renfrew"/>
        <s v="Revelstoke"/>
        <s v="Richmond"/>
        <s v="Rockland"/>
        <s v="Saskatoon"/>
        <s v="Scarborough"/>
        <s v="Sioux Lookout"/>
        <s v="Smiths. F."/>
        <s v="Tottenham"/>
        <s v="Watrous"/>
        <s v="Wawa"/>
        <s v="Windsor cost cann"/>
      </sharedItems>
    </cacheField>
    <cacheField name="[Measures].[Sum of Cumm last month]" caption="Sum of Cumm last month" numFmtId="0" hierarchy="25" level="32767"/>
    <cacheField name="[Measures].[Sum of Cumm current month]" caption="Sum of Cumm current month" numFmtId="0" hierarchy="26" level="32767"/>
    <cacheField name="[Table1].[Current month].[Current month]" caption="Current month" numFmtId="0" hierarchy="2" level="1">
      <sharedItems containsSemiMixedTypes="0" containsNonDate="0" containsString="0"/>
    </cacheField>
  </cacheFields>
  <cacheHierarchies count="31">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Last month]" caption="Last month" attribute="1" time="1" defaultMemberUniqueName="[Table1].[Last month].[All]" allUniqueName="[Table1].[Last month].[All]" dimensionUniqueName="[Table1]" displayFolder="" count="0" memberValueDatatype="7" unbalanced="0"/>
    <cacheHierarchy uniqueName="[Table1].[Current month]" caption="Current month" attribute="1" time="1" defaultMemberUniqueName="[Table1].[Current month].[All]" allUniqueName="[Table1].[Current month].[All]" dimensionUniqueName="[Table1]" displayFolder="" count="2" memberValueDatatype="7" unbalanced="0">
      <fieldsUsage count="2">
        <fieldUsage x="-1"/>
        <fieldUsage x="3"/>
      </fieldsUsage>
    </cacheHierarchy>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hidden="1">
      <extLst>
        <ext xmlns:x15="http://schemas.microsoft.com/office/spreadsheetml/2010/11/main" uri="{B97F6D7D-B522-45F9-BDA1-12C45D357490}">
          <x15:cacheHierarchy aggregatedColumn="5"/>
        </ext>
      </extLst>
    </cacheHierarchy>
    <cacheHierarchy uniqueName="[Measures].[Average of Last month sales]" caption="Average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Average of Current month sales]" caption="Average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Last month sales]" caption="Count of Last month sal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54.708518981482" backgroundQuery="1" createdVersion="3" refreshedVersion="8" minRefreshableVersion="3" recordCount="0" supportSubquery="1" supportAdvancedDrill="1" xr:uid="{A94FC90C-86E1-40D9-890E-2A4EE3533287}">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Table1].[Location]" caption="Location" attribute="1" defaultMemberUniqueName="[Table1].[Location].[All]" allUniqueName="[Table1].[Location].[All]" dimensionUniqueName="[Table1]" displayFolder="" count="2" memberValueDatatype="130" unbalanced="0"/>
    <cacheHierarchy uniqueName="[Table1].[Last month]" caption="Last month" attribute="1" time="1" defaultMemberUniqueName="[Table1].[Last month].[All]" allUniqueName="[Table1].[Last month].[All]" dimensionUniqueName="[Table1]" displayFolder="" count="2" memberValueDatatype="7" unbalanced="0"/>
    <cacheHierarchy uniqueName="[Table1].[Current month]" caption="Current month" attribute="1" time="1" defaultMemberUniqueName="[Table1].[Current month].[All]" allUniqueName="[Table1].[Current month].[All]" dimensionUniqueName="[Table1]" displayFolder="" count="2" memberValueDatatype="7" unbalanced="0"/>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hidden="1">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hidden="1">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764985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65.547561111111" backgroundQuery="1" createdVersion="8" refreshedVersion="8" minRefreshableVersion="3" recordCount="0" supportSubquery="1" supportAdvancedDrill="1" xr:uid="{9B5B4CCC-4A20-4522-A3AE-E847FD4B4275}">
  <cacheSource type="external" connectionId="1"/>
  <cacheFields count="2">
    <cacheField name="[Measures].[Sum of Current month sales]" caption="Sum of Current month sales" numFmtId="0" hierarchy="23" level="32767"/>
    <cacheField name="[Table1].[Location].[Location]" caption="Location" numFmtId="0" level="1">
      <sharedItems containsSemiMixedTypes="0" containsNonDate="0" containsString="0"/>
    </cacheField>
  </cacheFields>
  <cacheHierarchies count="31">
    <cacheHierarchy uniqueName="[Table1].[Location]" caption="Location" attribute="1" defaultMemberUniqueName="[Table1].[Location].[All]" allUniqueName="[Table1].[Location].[All]" dimensionUniqueName="[Table1]" displayFolder="" count="2" memberValueDatatype="130" unbalanced="0">
      <fieldsUsage count="2">
        <fieldUsage x="-1"/>
        <fieldUsage x="1"/>
      </fieldsUsage>
    </cacheHierarchy>
    <cacheHierarchy uniqueName="[Table1].[Last month]" caption="Last month" attribute="1" time="1" defaultMemberUniqueName="[Table1].[Last month].[All]" allUniqueName="[Table1].[Last month].[All]" dimensionUniqueName="[Table1]" displayFolder="" count="0" memberValueDatatype="7" unbalanced="0"/>
    <cacheHierarchy uniqueName="[Table1].[Current month]" caption="Current month" attribute="1" time="1" defaultMemberUniqueName="[Table1].[Current month].[All]" allUniqueName="[Table1].[Current month].[All]" dimensionUniqueName="[Table1]" displayFolder="" count="2" memberValueDatatype="7" unbalanced="0"/>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hidden="1">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hidden="1">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hidden="1">
      <extLst>
        <ext xmlns:x15="http://schemas.microsoft.com/office/spreadsheetml/2010/11/main" uri="{B97F6D7D-B522-45F9-BDA1-12C45D357490}">
          <x15:cacheHierarchy aggregatedColumn="5"/>
        </ext>
      </extLst>
    </cacheHierarchy>
    <cacheHierarchy uniqueName="[Measures].[Average of Last month sales]" caption="Average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Average of Current month sales]" caption="Average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Last month sales]" caption="Count of Last month sal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65.547561458334" backgroundQuery="1" createdVersion="8" refreshedVersion="8" minRefreshableVersion="3" recordCount="0" supportSubquery="1" supportAdvancedDrill="1" xr:uid="{59D21FDE-FB8F-407B-8B23-DFB0F39B565F}">
  <cacheSource type="external" connectionId="1"/>
  <cacheFields count="2">
    <cacheField name="[Measures].[Sum of Last month sales]" caption="Sum of Last month sales" numFmtId="0" hierarchy="21" level="32767"/>
    <cacheField name="[Table1].[Location].[Location]" caption="Location" numFmtId="0" level="1">
      <sharedItems containsSemiMixedTypes="0" containsNonDate="0" containsString="0"/>
    </cacheField>
  </cacheFields>
  <cacheHierarchies count="31">
    <cacheHierarchy uniqueName="[Table1].[Location]" caption="Location" attribute="1" defaultMemberUniqueName="[Table1].[Location].[All]" allUniqueName="[Table1].[Location].[All]" dimensionUniqueName="[Table1]" displayFolder="" count="2" memberValueDatatype="130" unbalanced="0">
      <fieldsUsage count="2">
        <fieldUsage x="-1"/>
        <fieldUsage x="1"/>
      </fieldsUsage>
    </cacheHierarchy>
    <cacheHierarchy uniqueName="[Table1].[Last month]" caption="Last month" attribute="1" time="1" defaultMemberUniqueName="[Table1].[Last month].[All]" allUniqueName="[Table1].[Last month].[All]" dimensionUniqueName="[Table1]" displayFolder="" count="0" memberValueDatatype="7" unbalanced="0"/>
    <cacheHierarchy uniqueName="[Table1].[Current month]" caption="Current month" attribute="1" time="1" defaultMemberUniqueName="[Table1].[Current month].[All]" allUniqueName="[Table1].[Current month].[All]" dimensionUniqueName="[Table1]" displayFolder="" count="2" memberValueDatatype="7" unbalanced="0"/>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hidden="1">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hidden="1">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hidden="1">
      <extLst>
        <ext xmlns:x15="http://schemas.microsoft.com/office/spreadsheetml/2010/11/main" uri="{B97F6D7D-B522-45F9-BDA1-12C45D357490}">
          <x15:cacheHierarchy aggregatedColumn="5"/>
        </ext>
      </extLst>
    </cacheHierarchy>
    <cacheHierarchy uniqueName="[Measures].[Average of Last month sales]" caption="Average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Average of Current month sales]" caption="Average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Last month sales]" caption="Count of Last month sal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65.547558217593" backgroundQuery="1" createdVersion="8" refreshedVersion="8" minRefreshableVersion="3" recordCount="0" supportSubquery="1" supportAdvancedDrill="1" xr:uid="{85B839DB-0AB0-41F7-87D4-660F84B56907}">
  <cacheSource type="external" connectionId="1"/>
  <cacheFields count="3">
    <cacheField name="[Table1].[Location].[Location]" caption="Location" numFmtId="0" level="1">
      <sharedItems count="33">
        <s v="Acton"/>
        <s v="Beamsville"/>
        <s v="Blackville"/>
        <s v="Bouctouche"/>
        <s v="BrantFord"/>
        <s v="Cochrane"/>
        <s v="Creighton"/>
        <s v="Dryden"/>
        <s v="Etobicoke"/>
        <s v="Fairmount"/>
        <s v="Fort Francis"/>
        <s v="Greenery cann"/>
        <s v="Hamilton"/>
        <s v="Hearst"/>
        <s v="Kenora"/>
        <s v="Krikland lakes"/>
        <s v="Lloydminister cannabis"/>
        <s v="Lloydminister Liquor"/>
        <s v="London"/>
        <s v="New. Liskeard"/>
        <s v="Peterborough"/>
        <s v="Renfrew"/>
        <s v="Revelstoke"/>
        <s v="Richmond"/>
        <s v="Rockland"/>
        <s v="Saskatoon"/>
        <s v="Scarborough"/>
        <s v="Sioux Lookout"/>
        <s v="Smiths. F."/>
        <s v="Tottenham"/>
        <s v="Watrous"/>
        <s v="Wawa"/>
        <s v="Windsor cost cann"/>
      </sharedItems>
    </cacheField>
    <cacheField name="[Measures].[Sum of Variance]" caption="Sum of Variance" numFmtId="0" hierarchy="27" level="32767"/>
    <cacheField name="[Table1].[Current month].[Current month]" caption="Current month" numFmtId="0" hierarchy="2" level="1">
      <sharedItems containsSemiMixedTypes="0" containsNonDate="0" containsString="0"/>
    </cacheField>
  </cacheFields>
  <cacheHierarchies count="31">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Last month]" caption="Last month" attribute="1" time="1" defaultMemberUniqueName="[Table1].[Last month].[All]" allUniqueName="[Table1].[Last month].[All]" dimensionUniqueName="[Table1]" displayFolder="" count="2" memberValueDatatype="7" unbalanced="0"/>
    <cacheHierarchy uniqueName="[Table1].[Current month]" caption="Current month" attribute="1" time="1" defaultMemberUniqueName="[Table1].[Current month].[All]" allUniqueName="[Table1].[Current month].[All]" dimensionUniqueName="[Table1]" displayFolder="" count="2" memberValueDatatype="7" unbalanced="0">
      <fieldsUsage count="2">
        <fieldUsage x="-1"/>
        <fieldUsage x="2"/>
      </fieldsUsage>
    </cacheHierarchy>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hidden="1">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hidden="1">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Last month sales]" caption="Average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Average of Current month sales]" caption="Average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Last month sales]" caption="Count of Last month sal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65.547558796294" backgroundQuery="1" createdVersion="8" refreshedVersion="8" minRefreshableVersion="3" recordCount="0" supportSubquery="1" supportAdvancedDrill="1" xr:uid="{028A50E6-7E56-4BCA-B4C7-C11161B89772}">
  <cacheSource type="external" connectionId="1"/>
  <cacheFields count="4">
    <cacheField name="[Table1].[Location].[Location]" caption="Location" numFmtId="0" level="1">
      <sharedItems count="33">
        <s v="Acton"/>
        <s v="Beamsville"/>
        <s v="Blackville"/>
        <s v="Bouctouche"/>
        <s v="BrantFord"/>
        <s v="Cochrane"/>
        <s v="Creighton"/>
        <s v="Dryden"/>
        <s v="Etobicoke"/>
        <s v="Fairmount"/>
        <s v="Fort Francis"/>
        <s v="Greenery cann"/>
        <s v="Hamilton"/>
        <s v="Hearst"/>
        <s v="Kenora"/>
        <s v="Krikland lakes"/>
        <s v="Lloydminister cannabis"/>
        <s v="Lloydminister Liquor"/>
        <s v="London"/>
        <s v="New. Liskeard"/>
        <s v="Peterborough"/>
        <s v="Renfrew"/>
        <s v="Revelstoke"/>
        <s v="Richmond"/>
        <s v="Rockland"/>
        <s v="Saskatoon"/>
        <s v="Scarborough"/>
        <s v="Sioux Lookout"/>
        <s v="Smiths. F."/>
        <s v="Tottenham"/>
        <s v="Watrous"/>
        <s v="Wawa"/>
        <s v="Windsor cost cann"/>
      </sharedItems>
    </cacheField>
    <cacheField name="[Table1].[Current month].[Current month]" caption="Current month" numFmtId="0" hierarchy="2" level="1">
      <sharedItems containsSemiMixedTypes="0" containsNonDate="0" containsString="0"/>
    </cacheField>
    <cacheField name="[Measures].[Average of Last month sales]" caption="Average of Last month sales" numFmtId="0" hierarchy="28" level="32767"/>
    <cacheField name="[Measures].[Average of Current month sales]" caption="Average of Current month sales" numFmtId="0" hierarchy="29" level="32767"/>
  </cacheFields>
  <cacheHierarchies count="31">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Last month]" caption="Last month" attribute="1" time="1" defaultMemberUniqueName="[Table1].[Last month].[All]" allUniqueName="[Table1].[Last month].[All]" dimensionUniqueName="[Table1]" displayFolder="" count="2" memberValueDatatype="7" unbalanced="0"/>
    <cacheHierarchy uniqueName="[Table1].[Current month]" caption="Current month" attribute="1" time="1" defaultMemberUniqueName="[Table1].[Current month].[All]" allUniqueName="[Table1].[Current month].[All]" dimensionUniqueName="[Table1]" displayFolder="" count="2" memberValueDatatype="7" unbalanced="0">
      <fieldsUsage count="2">
        <fieldUsage x="-1"/>
        <fieldUsage x="1"/>
      </fieldsUsage>
    </cacheHierarchy>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hidden="1">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hidden="1">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hidden="1">
      <extLst>
        <ext xmlns:x15="http://schemas.microsoft.com/office/spreadsheetml/2010/11/main" uri="{B97F6D7D-B522-45F9-BDA1-12C45D357490}">
          <x15:cacheHierarchy aggregatedColumn="5"/>
        </ext>
      </extLst>
    </cacheHierarchy>
    <cacheHierarchy uniqueName="[Measures].[Average of Last month sales]" caption="Average of Last month sales"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Average of Current month sales]" caption="Average of Current month sales" measure="1" displayFolder="" measureGroup="Table1"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Last month sales]" caption="Count of Last month sal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65.547559375002" backgroundQuery="1" createdVersion="8" refreshedVersion="8" minRefreshableVersion="3" recordCount="0" supportSubquery="1" supportAdvancedDrill="1" xr:uid="{5A3DEEE8-B2ED-4BD2-8F15-B13E9535280F}">
  <cacheSource type="external" connectionId="1"/>
  <cacheFields count="3">
    <cacheField name="[Table1].[Location].[Location]" caption="Location" numFmtId="0" level="1">
      <sharedItems count="33">
        <s v="Acton"/>
        <s v="Beamsville"/>
        <s v="Blackville"/>
        <s v="Bouctouche"/>
        <s v="BrantFord"/>
        <s v="Cochrane"/>
        <s v="Creighton"/>
        <s v="Dryden"/>
        <s v="Etobicoke"/>
        <s v="Fairmount"/>
        <s v="Fort Francis"/>
        <s v="Greenery cann"/>
        <s v="Hamilton"/>
        <s v="Hearst"/>
        <s v="Kenora"/>
        <s v="Krikland lakes"/>
        <s v="Lloydminister cannabis"/>
        <s v="Lloydminister Liquor"/>
        <s v="London"/>
        <s v="New. Liskeard"/>
        <s v="Peterborough"/>
        <s v="Renfrew"/>
        <s v="Revelstoke"/>
        <s v="Richmond"/>
        <s v="Rockland"/>
        <s v="Saskatoon"/>
        <s v="Scarborough"/>
        <s v="Sioux Lookout"/>
        <s v="Smiths. F."/>
        <s v="Tottenham"/>
        <s v="Watrous"/>
        <s v="Wawa"/>
        <s v="Windsor cost cann"/>
      </sharedItems>
    </cacheField>
    <cacheField name="[Measures].[Sum of Last month sales]" caption="Sum of Last month sales" numFmtId="0" hierarchy="21" level="32767"/>
    <cacheField name="[Table1].[Current month].[Current month]" caption="Current month" numFmtId="0" hierarchy="2" level="1">
      <sharedItems containsSemiMixedTypes="0" containsNonDate="0" containsString="0"/>
    </cacheField>
  </cacheFields>
  <cacheHierarchies count="31">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Last month]" caption="Last month" attribute="1" time="1" defaultMemberUniqueName="[Table1].[Last month].[All]" allUniqueName="[Table1].[Last month].[All]" dimensionUniqueName="[Table1]" displayFolder="" count="0" memberValueDatatype="7" unbalanced="0"/>
    <cacheHierarchy uniqueName="[Table1].[Current month]" caption="Current month" attribute="1" time="1" defaultMemberUniqueName="[Table1].[Current month].[All]" allUniqueName="[Table1].[Current month].[All]" dimensionUniqueName="[Table1]" displayFolder="" count="2" memberValueDatatype="7" unbalanced="0">
      <fieldsUsage count="2">
        <fieldUsage x="-1"/>
        <fieldUsage x="2"/>
      </fieldsUsage>
    </cacheHierarchy>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hidden="1">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hidden="1">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hidden="1">
      <extLst>
        <ext xmlns:x15="http://schemas.microsoft.com/office/spreadsheetml/2010/11/main" uri="{B97F6D7D-B522-45F9-BDA1-12C45D357490}">
          <x15:cacheHierarchy aggregatedColumn="5"/>
        </ext>
      </extLst>
    </cacheHierarchy>
    <cacheHierarchy uniqueName="[Measures].[Average of Last month sales]" caption="Average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Average of Current month sales]" caption="Average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Last month sales]" caption="Count of Last month sal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65.547559837963" backgroundQuery="1" createdVersion="8" refreshedVersion="8" minRefreshableVersion="3" recordCount="0" supportSubquery="1" supportAdvancedDrill="1" xr:uid="{A3C01274-3B1D-4C81-B01C-AD570C0854DF}">
  <cacheSource type="external" connectionId="1"/>
  <cacheFields count="4">
    <cacheField name="[Table1].[Location].[Location]" caption="Location" numFmtId="0" level="1">
      <sharedItems count="34">
        <s v="Acton"/>
        <s v="Beamsville"/>
        <s v="Blackville"/>
        <s v="Bouctouche"/>
        <s v="BrantFord"/>
        <s v="Cochrane"/>
        <s v="Creighton"/>
        <s v="Dryden"/>
        <s v="Etobicoke"/>
        <s v="Fairmount"/>
        <s v="Fort Francis"/>
        <s v="Greenery cann"/>
        <s v="Hamilton"/>
        <s v="Hearst"/>
        <s v="Kenora"/>
        <s v="Krikland lakes"/>
        <s v="Lloydminister cannabis"/>
        <s v="Lloydminister Liquor"/>
        <s v="London"/>
        <s v="New. Liskeard"/>
        <s v="Peterborough"/>
        <s v="Renfrew"/>
        <s v="Revelstoke"/>
        <s v="Richmond"/>
        <s v="Rockland"/>
        <s v="Saskatoon"/>
        <s v="Scarborough"/>
        <s v="Sioux Lookout"/>
        <s v="Smiths. F."/>
        <s v="Tottenham"/>
        <s v="Watrous"/>
        <s v="Wawa"/>
        <s v="Windsor cost cann"/>
        <s v="All together" u="1"/>
      </sharedItems>
    </cacheField>
    <cacheField name="[Table1].[Last month].[Last month]" caption="Last month" numFmtId="0" hierarchy="1" level="1">
      <sharedItems containsSemiMixedTypes="0" containsNonDate="0" containsDate="1" containsString="0" minDate="2023-12-31T00:00:00" maxDate="2024-02-01T00:00:00" count="32">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Table1].[Current month].[Current month]" caption="Current month" numFmtId="0" hierarchy="2" level="1">
      <sharedItems containsSemiMixedTypes="0" containsNonDate="0" containsString="0"/>
    </cacheField>
    <cacheField name="[Measures].[Sum of Last month sales]" caption="Sum of Last month sales" numFmtId="0" hierarchy="21" level="32767"/>
  </cacheFields>
  <cacheHierarchies count="31">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Last month]" caption="Last month" attribute="1" time="1" defaultMemberUniqueName="[Table1].[Last month].[All]" allUniqueName="[Table1].[Last month].[All]" dimensionUniqueName="[Table1]" displayFolder="" count="2" memberValueDatatype="7" unbalanced="0">
      <fieldsUsage count="2">
        <fieldUsage x="-1"/>
        <fieldUsage x="1"/>
      </fieldsUsage>
    </cacheHierarchy>
    <cacheHierarchy uniqueName="[Table1].[Current month]" caption="Current month" attribute="1" time="1" defaultMemberUniqueName="[Table1].[Current month].[All]" allUniqueName="[Table1].[Current month].[All]" dimensionUniqueName="[Table1]" displayFolder="" count="2" memberValueDatatype="7" unbalanced="0">
      <fieldsUsage count="2">
        <fieldUsage x="-1"/>
        <fieldUsage x="2"/>
      </fieldsUsage>
    </cacheHierarchy>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oneField="1" hidden="1">
      <fieldsUsage count="1">
        <fieldUsage x="3"/>
      </fieldsUsage>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hidden="1">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hidden="1">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hidden="1">
      <extLst>
        <ext xmlns:x15="http://schemas.microsoft.com/office/spreadsheetml/2010/11/main" uri="{B97F6D7D-B522-45F9-BDA1-12C45D357490}">
          <x15:cacheHierarchy aggregatedColumn="5"/>
        </ext>
      </extLst>
    </cacheHierarchy>
    <cacheHierarchy uniqueName="[Measures].[Average of Last month sales]" caption="Average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Average of Current month sales]" caption="Average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Last month sales]" caption="Count of Last month sal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65.547560648149" backgroundQuery="1" createdVersion="8" refreshedVersion="8" minRefreshableVersion="3" recordCount="0" supportSubquery="1" supportAdvancedDrill="1" xr:uid="{2D06AB86-D848-41FB-8CBE-5120BBEE7F37}">
  <cacheSource type="external" connectionId="1"/>
  <cacheFields count="3">
    <cacheField name="[Table1].[Location].[Location]" caption="Location" numFmtId="0" level="1">
      <sharedItems count="34">
        <s v="Acton"/>
        <s v="Beamsville"/>
        <s v="Blackville"/>
        <s v="Bouctouche"/>
        <s v="BrantFord"/>
        <s v="Cochrane"/>
        <s v="Creighton"/>
        <s v="Dryden"/>
        <s v="Etobicoke"/>
        <s v="Fairmount"/>
        <s v="Fort Francis"/>
        <s v="Greenery cann"/>
        <s v="Hamilton"/>
        <s v="Hearst"/>
        <s v="Kenora"/>
        <s v="Krikland lakes"/>
        <s v="Lloydminister cannabis"/>
        <s v="Lloydminister Liquor"/>
        <s v="London"/>
        <s v="New. Liskeard"/>
        <s v="Peterborough"/>
        <s v="Renfrew"/>
        <s v="Revelstoke"/>
        <s v="Richmond"/>
        <s v="Rockland"/>
        <s v="Saskatoon"/>
        <s v="Scarborough"/>
        <s v="Sioux Lookout"/>
        <s v="Smiths. F."/>
        <s v="Tottenham"/>
        <s v="Watrous"/>
        <s v="Wawa"/>
        <s v="Windsor cost cann"/>
        <s v="All together" u="1"/>
      </sharedItems>
    </cacheField>
    <cacheField name="[Table1].[Current month].[Current month]" caption="Current month" numFmtId="0" hierarchy="2" level="1">
      <sharedItems containsSemiMixedTypes="0" containsNonDate="0" containsDate="1" containsString="0" minDate="2023-05-31T00:00:00" maxDate="2024-03-03T00:00:00" count="33">
        <d v="2023-05-31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sharedItems>
    </cacheField>
    <cacheField name="[Measures].[Sum of Current month sales]" caption="Sum of Current month sales" numFmtId="0" hierarchy="23" level="32767"/>
  </cacheFields>
  <cacheHierarchies count="31">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Last month]" caption="Last month" attribute="1" time="1" defaultMemberUniqueName="[Table1].[Last month].[All]" allUniqueName="[Table1].[Last month].[All]" dimensionUniqueName="[Table1]" displayFolder="" count="0" memberValueDatatype="7" unbalanced="0"/>
    <cacheHierarchy uniqueName="[Table1].[Current month]" caption="Current month" attribute="1" time="1" defaultMemberUniqueName="[Table1].[Current month].[All]" allUniqueName="[Table1].[Current month].[All]" dimensionUniqueName="[Table1]" displayFolder="" count="2" memberValueDatatype="7" unbalanced="0">
      <fieldsUsage count="2">
        <fieldUsage x="-1"/>
        <fieldUsage x="1"/>
      </fieldsUsage>
    </cacheHierarchy>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hidden="1">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hidden="1">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hidden="1">
      <extLst>
        <ext xmlns:x15="http://schemas.microsoft.com/office/spreadsheetml/2010/11/main" uri="{B97F6D7D-B522-45F9-BDA1-12C45D357490}">
          <x15:cacheHierarchy aggregatedColumn="5"/>
        </ext>
      </extLst>
    </cacheHierarchy>
    <cacheHierarchy uniqueName="[Measures].[Average of Last month sales]" caption="Average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Average of Current month sales]" caption="Average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Last month sales]" caption="Count of Last month sal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ba khan" refreshedDate="45365.547562268519" backgroundQuery="1" createdVersion="8" refreshedVersion="8" minRefreshableVersion="3" recordCount="0" supportSubquery="1" supportAdvancedDrill="1" xr:uid="{028FD2F2-76BE-42A6-ABA1-03733FB19C2C}">
  <cacheSource type="external" connectionId="1"/>
  <cacheFields count="2">
    <cacheField name="[Table1].[Location].[Location]" caption="Location" numFmtId="0" level="1">
      <sharedItems count="33">
        <s v="Acton"/>
        <s v="Beamsville"/>
        <s v="Blackville"/>
        <s v="Bouctouche"/>
        <s v="BrantFord"/>
        <s v="Cochrane"/>
        <s v="Creighton"/>
        <s v="Dryden"/>
        <s v="Etobicoke"/>
        <s v="Fairmount"/>
        <s v="Fort Francis"/>
        <s v="Greenery cann"/>
        <s v="Hamilton"/>
        <s v="Hearst"/>
        <s v="Kenora"/>
        <s v="Krikland lakes"/>
        <s v="Lloydminister cannabis"/>
        <s v="Lloydminister Liquor"/>
        <s v="London"/>
        <s v="New. Liskeard"/>
        <s v="Peterborough"/>
        <s v="Renfrew"/>
        <s v="Revelstoke"/>
        <s v="Richmond"/>
        <s v="Rockland"/>
        <s v="Saskatoon"/>
        <s v="Scarborough"/>
        <s v="Sioux Lookout"/>
        <s v="Smiths. F."/>
        <s v="Tottenham"/>
        <s v="Watrous"/>
        <s v="Wawa"/>
        <s v="Windsor cost cann"/>
      </sharedItems>
    </cacheField>
    <cacheField name="[Measures].[Sum of Current month sales]" caption="Sum of Current month sales" numFmtId="0" hierarchy="23" level="32767"/>
  </cacheFields>
  <cacheHierarchies count="31">
    <cacheHierarchy uniqueName="[Table1].[Location]" caption="Location" attribute="1" defaultMemberUniqueName="[Table1].[Location].[All]" allUniqueName="[Table1].[Location].[All]" dimensionUniqueName="[Table1]" displayFolder="" count="2" memberValueDatatype="130" unbalanced="0">
      <fieldsUsage count="2">
        <fieldUsage x="-1"/>
        <fieldUsage x="0"/>
      </fieldsUsage>
    </cacheHierarchy>
    <cacheHierarchy uniqueName="[Table1].[Last month]" caption="Last month" attribute="1" time="1" defaultMemberUniqueName="[Table1].[Last month].[All]" allUniqueName="[Table1].[Last month].[All]" dimensionUniqueName="[Table1]" displayFolder="" count="0" memberValueDatatype="7" unbalanced="0"/>
    <cacheHierarchy uniqueName="[Table1].[Current month]" caption="Current month" attribute="1" time="1" defaultMemberUniqueName="[Table1].[Current month].[All]" allUniqueName="[Table1].[Current month].[All]" dimensionUniqueName="[Table1]" displayFolder="" count="2" memberValueDatatype="7" unbalanced="0"/>
    <cacheHierarchy uniqueName="[Table1].[Last month sales]" caption="Last month sales" attribute="1" defaultMemberUniqueName="[Table1].[Last month sales].[All]" allUniqueName="[Table1].[Last month sales].[All]" dimensionUniqueName="[Table1]" displayFolder="" count="0" memberValueDatatype="5" unbalanced="0"/>
    <cacheHierarchy uniqueName="[Table1].[Current month sales]" caption="Current month sales" attribute="1" defaultMemberUniqueName="[Table1].[Current month sales].[All]" allUniqueName="[Table1].[Current month sales].[All]" dimensionUniqueName="[Table1]" displayFolder="" count="0" memberValueDatatype="5" unbalanced="0"/>
    <cacheHierarchy uniqueName="[Table1].[Variance]" caption="Variance" attribute="1" defaultMemberUniqueName="[Table1].[Variance].[All]" allUniqueName="[Table1].[Variance].[All]" dimensionUniqueName="[Table1]" displayFolder="" count="0" memberValueDatatype="5" unbalanced="0"/>
    <cacheHierarchy uniqueName="[Table1].[Percentage]" caption="Percentage" attribute="1" defaultMemberUniqueName="[Table1].[Percentage].[All]" allUniqueName="[Table1].[Percentage].[All]" dimensionUniqueName="[Table1]" displayFolder="" count="0" memberValueDatatype="130" unbalanced="0"/>
    <cacheHierarchy uniqueName="[Table1].[Cumm last month]" caption="Cumm last month" attribute="1" defaultMemberUniqueName="[Table1].[Cumm last month].[All]" allUniqueName="[Table1].[Cumm last month].[All]" dimensionUniqueName="[Table1]" displayFolder="" count="0" memberValueDatatype="5" unbalanced="0"/>
    <cacheHierarchy uniqueName="[Table1].[Cumm current month]" caption="Cumm current month" attribute="1" defaultMemberUniqueName="[Table1].[Cumm current month].[All]" allUniqueName="[Table1].[Cumm current month].[All]" dimensionUniqueName="[Table1]" displayFolder="" count="0" memberValueDatatype="5" unbalanced="0"/>
    <cacheHierarchy uniqueName="[Table1].[Cumm variance]" caption="Cumm variance" attribute="1" defaultMemberUniqueName="[Table1].[Cumm variance].[All]" allUniqueName="[Table1].[Cumm variance].[All]" dimensionUniqueName="[Table1]" displayFolder="" count="0" memberValueDatatype="5" unbalanced="0"/>
    <cacheHierarchy uniqueName="[Table1].[Cumm Percentage]" caption="Cumm Percentage" attribute="1" defaultMemberUniqueName="[Table1].[Cumm Percentage].[All]" allUniqueName="[Table1].[Cumm Percentage].[All]" dimensionUniqueName="[Table1]" displayFolder="" count="0" memberValueDatatype="130" unbalanced="0"/>
    <cacheHierarchy uniqueName="[Table1].[Last month (Year)]" caption="Last month (Year)" attribute="1" defaultMemberUniqueName="[Table1].[Last month (Year)].[All]" allUniqueName="[Table1].[Last month (Year)].[All]" dimensionUniqueName="[Table1]" displayFolder="" count="0" memberValueDatatype="130" unbalanced="0"/>
    <cacheHierarchy uniqueName="[Table1].[Last month (Quarter)]" caption="Last month (Quarter)" attribute="1" defaultMemberUniqueName="[Table1].[Last month (Quarter)].[All]" allUniqueName="[Table1].[Last month (Quarter)].[All]" dimensionUniqueName="[Table1]" displayFolder="" count="0" memberValueDatatype="130" unbalanced="0"/>
    <cacheHierarchy uniqueName="[Table1].[Last month (Month)]" caption="Last month (Month)" attribute="1" defaultMemberUniqueName="[Table1].[Last month (Month)].[All]" allUniqueName="[Table1].[Last month (Month)].[All]" dimensionUniqueName="[Table1]" displayFolder="" count="0" memberValueDatatype="130" unbalanced="0"/>
    <cacheHierarchy uniqueName="[Table1].[Current month (Year)]" caption="Current month (Year)" attribute="1" defaultMemberUniqueName="[Table1].[Current month (Year)].[All]" allUniqueName="[Table1].[Current month (Year)].[All]" dimensionUniqueName="[Table1]" displayFolder="" count="0" memberValueDatatype="130" unbalanced="0"/>
    <cacheHierarchy uniqueName="[Table1].[Current month (Quarter)]" caption="Current month (Quarter)" attribute="1" defaultMemberUniqueName="[Table1].[Current month (Quarter)].[All]" allUniqueName="[Table1].[Current month (Quarter)].[All]" dimensionUniqueName="[Table1]" displayFolder="" count="0" memberValueDatatype="130" unbalanced="0"/>
    <cacheHierarchy uniqueName="[Table1].[Current month (Month)]" caption="Current month (Month)" attribute="1" defaultMemberUniqueName="[Table1].[Current month (Month)].[All]" allUniqueName="[Table1].[Current month (Month)].[All]" dimensionUniqueName="[Table1]" displayFolder="" count="0" memberValueDatatype="130" unbalanced="0"/>
    <cacheHierarchy uniqueName="[Table1].[Current month (Month Index)]" caption="Current month (Month Index)" attribute="1" defaultMemberUniqueName="[Table1].[Current month (Month Index)].[All]" allUniqueName="[Table1].[Current month (Month Index)].[All]" dimensionUniqueName="[Table1]" displayFolder="" count="0" memberValueDatatype="20" unbalanced="0" hidden="1"/>
    <cacheHierarchy uniqueName="[Table1].[Last month (Month Index)]" caption="Last month (Month Index)" attribute="1" defaultMemberUniqueName="[Table1].[Last month (Month Index)].[All]" allUniqueName="[Table1].[Last month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Last month sales]" caption="Sum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Count of Current month]" caption="Count of Current month" measure="1" displayFolder="" measureGroup="Table1" count="0" hidden="1">
      <extLst>
        <ext xmlns:x15="http://schemas.microsoft.com/office/spreadsheetml/2010/11/main" uri="{B97F6D7D-B522-45F9-BDA1-12C45D357490}">
          <x15:cacheHierarchy aggregatedColumn="2"/>
        </ext>
      </extLst>
    </cacheHierarchy>
    <cacheHierarchy uniqueName="[Measures].[Sum of Current month sales]" caption="Sum of Current month sales"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Variance]" caption="Count of Variance" measure="1" displayFolder="" measureGroup="Table1" count="0" hidden="1">
      <extLst>
        <ext xmlns:x15="http://schemas.microsoft.com/office/spreadsheetml/2010/11/main" uri="{B97F6D7D-B522-45F9-BDA1-12C45D357490}">
          <x15:cacheHierarchy aggregatedColumn="5"/>
        </ext>
      </extLst>
    </cacheHierarchy>
    <cacheHierarchy uniqueName="[Measures].[Sum of Cumm last month]" caption="Sum of Cumm last month" measure="1" displayFolder="" measureGroup="Table1" count="0" hidden="1">
      <extLst>
        <ext xmlns:x15="http://schemas.microsoft.com/office/spreadsheetml/2010/11/main" uri="{B97F6D7D-B522-45F9-BDA1-12C45D357490}">
          <x15:cacheHierarchy aggregatedColumn="7"/>
        </ext>
      </extLst>
    </cacheHierarchy>
    <cacheHierarchy uniqueName="[Measures].[Sum of Cumm current month]" caption="Sum of Cumm current month" measure="1" displayFolder="" measureGroup="Table1" count="0" hidden="1">
      <extLst>
        <ext xmlns:x15="http://schemas.microsoft.com/office/spreadsheetml/2010/11/main" uri="{B97F6D7D-B522-45F9-BDA1-12C45D357490}">
          <x15:cacheHierarchy aggregatedColumn="8"/>
        </ext>
      </extLst>
    </cacheHierarchy>
    <cacheHierarchy uniqueName="[Measures].[Sum of Variance]" caption="Sum of Variance" measure="1" displayFolder="" measureGroup="Table1" count="0" hidden="1">
      <extLst>
        <ext xmlns:x15="http://schemas.microsoft.com/office/spreadsheetml/2010/11/main" uri="{B97F6D7D-B522-45F9-BDA1-12C45D357490}">
          <x15:cacheHierarchy aggregatedColumn="5"/>
        </ext>
      </extLst>
    </cacheHierarchy>
    <cacheHierarchy uniqueName="[Measures].[Average of Last month sales]" caption="Average of Last month sales" measure="1" displayFolder="" measureGroup="Table1" count="0" hidden="1">
      <extLst>
        <ext xmlns:x15="http://schemas.microsoft.com/office/spreadsheetml/2010/11/main" uri="{B97F6D7D-B522-45F9-BDA1-12C45D357490}">
          <x15:cacheHierarchy aggregatedColumn="3"/>
        </ext>
      </extLst>
    </cacheHierarchy>
    <cacheHierarchy uniqueName="[Measures].[Average of Current month sales]" caption="Average of Current month sales" measure="1" displayFolder="" measureGroup="Table1" count="0" hidden="1">
      <extLst>
        <ext xmlns:x15="http://schemas.microsoft.com/office/spreadsheetml/2010/11/main" uri="{B97F6D7D-B522-45F9-BDA1-12C45D357490}">
          <x15:cacheHierarchy aggregatedColumn="4"/>
        </ext>
      </extLst>
    </cacheHierarchy>
    <cacheHierarchy uniqueName="[Measures].[Count of Last month sales]" caption="Count of Last month sales" measure="1" displayFolder="" measureGroup="Table1"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D9B745-650B-4985-B4EB-9B8767CA7CB1}" name="Pivo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7" rowHeaderCaption="Sales by location">
  <location ref="D4:E38" firstHeaderRow="1" firstDataRow="1" firstDataCol="1"/>
  <pivotFields count="3">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dataField="1" subtotalTop="0" showAll="0" defaultSubtotal="0"/>
    <pivotField allDrilled="1" subtotalTop="0" showAll="0" dataSourceSort="1" defaultSubtotal="0" defaultAttributeDrillState="1"/>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Last month sales" fld="1" baseField="0" baseItem="0"/>
  </dataFields>
  <chartFormats count="3">
    <chartFormat chart="24" format="2"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s>
  <pivotHierarchies count="31">
    <pivotHierarchy multipleItemSelectionAllowed="1" dragToData="1"/>
    <pivotHierarchy dragToData="1"/>
    <pivotHierarchy multipleItemSelectionAllowed="1" dragToData="1">
      <members count="1" level="1">
        <member name="[Table1].[Current month].&amp;[2024-02-27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31BEF7-3079-4393-A2C7-4B229DFA1A30}" name="PivotTable4"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rowHeaderCaption="Sales by location">
  <location ref="A3:B37" firstHeaderRow="1" firstDataRow="1" firstDataCol="1"/>
  <pivotFields count="2">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dataField="1" subtotalTop="0" showAll="0" defaultSubtota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Current month sales" fld="1" baseField="0" baseItem="0"/>
  </dataFields>
  <chartFormats count="1">
    <chartFormat chart="12" format="3" series="1">
      <pivotArea type="data" outline="0" fieldPosition="0">
        <references count="1">
          <reference field="4294967294" count="1" selected="0">
            <x v="0"/>
          </reference>
        </references>
      </pivotArea>
    </chartFormat>
  </chartFormats>
  <pivotHierarchies count="3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AE524-52EC-4023-A4A9-65EA4D139D3C}" name="PivotTable1"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4" rowHeaderCaption="Sales by location">
  <location ref="G85:I119" firstHeaderRow="0" firstDataRow="1" firstDataCol="1"/>
  <pivotFields count="4">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Average of Last month sales" fld="2" subtotal="average" baseField="0" baseItem="0"/>
    <dataField name="Average of Current month sales" fld="3" subtotal="average" baseField="0" baseItem="0"/>
  </dataFields>
  <chartFormats count="2">
    <chartFormat chart="53" format="4" series="1">
      <pivotArea type="data" outline="0" fieldPosition="0">
        <references count="1">
          <reference field="4294967294" count="1" selected="0">
            <x v="0"/>
          </reference>
        </references>
      </pivotArea>
    </chartFormat>
    <chartFormat chart="53" format="5" series="1">
      <pivotArea type="data" outline="0" fieldPosition="0">
        <references count="1">
          <reference field="4294967294" count="1" selected="0">
            <x v="1"/>
          </reference>
        </references>
      </pivotArea>
    </chartFormat>
  </chartFormats>
  <pivotHierarchies count="31">
    <pivotHierarchy multipleItemSelectionAllowed="1" dragToData="1"/>
    <pivotHierarchy multipleItemSelectionAllowed="1" dragToData="1"/>
    <pivotHierarchy multipleItemSelectionAllowed="1" dragToData="1">
      <members count="1" level="1">
        <member name="[Table1].[Current month].&amp;[2024-02-17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Last month sales"/>
    <pivotHierarchy dragToData="1" caption="Average of Current month sales"/>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068A73-A013-4E53-B090-73E7BC2289C3}" name="PivotTable6"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9" rowHeaderCaption="Sales by location">
  <location ref="G4:AO38" firstHeaderRow="1" firstDataRow="2" firstDataCol="1"/>
  <pivotFields count="4">
    <pivotField axis="axisCol" allDrilled="1" subtotalTop="0" showAll="0" dataSourceSort="1" defaultSubtotal="0" defaultAttributeDrillState="1">
      <items count="34">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x="33"/>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colItems>
  <dataFields count="1">
    <dataField name="Sum of Last month sales" fld="3" baseField="0" baseItem="284"/>
  </dataFields>
  <chartFormats count="34">
    <chartFormat chart="44" format="66" series="1">
      <pivotArea type="data" outline="0" fieldPosition="0">
        <references count="2">
          <reference field="4294967294" count="1" selected="0">
            <x v="0"/>
          </reference>
          <reference field="0" count="1" selected="0">
            <x v="0"/>
          </reference>
        </references>
      </pivotArea>
    </chartFormat>
    <chartFormat chart="44" format="67" series="1">
      <pivotArea type="data" outline="0" fieldPosition="0">
        <references count="2">
          <reference field="4294967294" count="1" selected="0">
            <x v="0"/>
          </reference>
          <reference field="0" count="1" selected="0">
            <x v="33"/>
          </reference>
        </references>
      </pivotArea>
    </chartFormat>
    <chartFormat chart="44" format="68" series="1">
      <pivotArea type="data" outline="0" fieldPosition="0">
        <references count="2">
          <reference field="4294967294" count="1" selected="0">
            <x v="0"/>
          </reference>
          <reference field="0" count="1" selected="0">
            <x v="1"/>
          </reference>
        </references>
      </pivotArea>
    </chartFormat>
    <chartFormat chart="44" format="69" series="1">
      <pivotArea type="data" outline="0" fieldPosition="0">
        <references count="2">
          <reference field="4294967294" count="1" selected="0">
            <x v="0"/>
          </reference>
          <reference field="0" count="1" selected="0">
            <x v="2"/>
          </reference>
        </references>
      </pivotArea>
    </chartFormat>
    <chartFormat chart="44" format="70" series="1">
      <pivotArea type="data" outline="0" fieldPosition="0">
        <references count="2">
          <reference field="4294967294" count="1" selected="0">
            <x v="0"/>
          </reference>
          <reference field="0" count="1" selected="0">
            <x v="3"/>
          </reference>
        </references>
      </pivotArea>
    </chartFormat>
    <chartFormat chart="44" format="71" series="1">
      <pivotArea type="data" outline="0" fieldPosition="0">
        <references count="2">
          <reference field="4294967294" count="1" selected="0">
            <x v="0"/>
          </reference>
          <reference field="0" count="1" selected="0">
            <x v="4"/>
          </reference>
        </references>
      </pivotArea>
    </chartFormat>
    <chartFormat chart="44" format="72" series="1">
      <pivotArea type="data" outline="0" fieldPosition="0">
        <references count="2">
          <reference field="4294967294" count="1" selected="0">
            <x v="0"/>
          </reference>
          <reference field="0" count="1" selected="0">
            <x v="5"/>
          </reference>
        </references>
      </pivotArea>
    </chartFormat>
    <chartFormat chart="44" format="73" series="1">
      <pivotArea type="data" outline="0" fieldPosition="0">
        <references count="2">
          <reference field="4294967294" count="1" selected="0">
            <x v="0"/>
          </reference>
          <reference field="0" count="1" selected="0">
            <x v="6"/>
          </reference>
        </references>
      </pivotArea>
    </chartFormat>
    <chartFormat chart="44" format="74" series="1">
      <pivotArea type="data" outline="0" fieldPosition="0">
        <references count="2">
          <reference field="4294967294" count="1" selected="0">
            <x v="0"/>
          </reference>
          <reference field="0" count="1" selected="0">
            <x v="7"/>
          </reference>
        </references>
      </pivotArea>
    </chartFormat>
    <chartFormat chart="44" format="75" series="1">
      <pivotArea type="data" outline="0" fieldPosition="0">
        <references count="2">
          <reference field="4294967294" count="1" selected="0">
            <x v="0"/>
          </reference>
          <reference field="0" count="1" selected="0">
            <x v="8"/>
          </reference>
        </references>
      </pivotArea>
    </chartFormat>
    <chartFormat chart="44" format="76" series="1">
      <pivotArea type="data" outline="0" fieldPosition="0">
        <references count="2">
          <reference field="4294967294" count="1" selected="0">
            <x v="0"/>
          </reference>
          <reference field="0" count="1" selected="0">
            <x v="9"/>
          </reference>
        </references>
      </pivotArea>
    </chartFormat>
    <chartFormat chart="44" format="77" series="1">
      <pivotArea type="data" outline="0" fieldPosition="0">
        <references count="2">
          <reference field="4294967294" count="1" selected="0">
            <x v="0"/>
          </reference>
          <reference field="0" count="1" selected="0">
            <x v="10"/>
          </reference>
        </references>
      </pivotArea>
    </chartFormat>
    <chartFormat chart="44" format="78" series="1">
      <pivotArea type="data" outline="0" fieldPosition="0">
        <references count="2">
          <reference field="4294967294" count="1" selected="0">
            <x v="0"/>
          </reference>
          <reference field="0" count="1" selected="0">
            <x v="11"/>
          </reference>
        </references>
      </pivotArea>
    </chartFormat>
    <chartFormat chart="44" format="79" series="1">
      <pivotArea type="data" outline="0" fieldPosition="0">
        <references count="2">
          <reference field="4294967294" count="1" selected="0">
            <x v="0"/>
          </reference>
          <reference field="0" count="1" selected="0">
            <x v="12"/>
          </reference>
        </references>
      </pivotArea>
    </chartFormat>
    <chartFormat chart="44" format="80" series="1">
      <pivotArea type="data" outline="0" fieldPosition="0">
        <references count="2">
          <reference field="4294967294" count="1" selected="0">
            <x v="0"/>
          </reference>
          <reference field="0" count="1" selected="0">
            <x v="13"/>
          </reference>
        </references>
      </pivotArea>
    </chartFormat>
    <chartFormat chart="44" format="81" series="1">
      <pivotArea type="data" outline="0" fieldPosition="0">
        <references count="2">
          <reference field="4294967294" count="1" selected="0">
            <x v="0"/>
          </reference>
          <reference field="0" count="1" selected="0">
            <x v="14"/>
          </reference>
        </references>
      </pivotArea>
    </chartFormat>
    <chartFormat chart="44" format="82" series="1">
      <pivotArea type="data" outline="0" fieldPosition="0">
        <references count="2">
          <reference field="4294967294" count="1" selected="0">
            <x v="0"/>
          </reference>
          <reference field="0" count="1" selected="0">
            <x v="15"/>
          </reference>
        </references>
      </pivotArea>
    </chartFormat>
    <chartFormat chart="44" format="83" series="1">
      <pivotArea type="data" outline="0" fieldPosition="0">
        <references count="2">
          <reference field="4294967294" count="1" selected="0">
            <x v="0"/>
          </reference>
          <reference field="0" count="1" selected="0">
            <x v="16"/>
          </reference>
        </references>
      </pivotArea>
    </chartFormat>
    <chartFormat chart="44" format="84" series="1">
      <pivotArea type="data" outline="0" fieldPosition="0">
        <references count="2">
          <reference field="4294967294" count="1" selected="0">
            <x v="0"/>
          </reference>
          <reference field="0" count="1" selected="0">
            <x v="17"/>
          </reference>
        </references>
      </pivotArea>
    </chartFormat>
    <chartFormat chart="44" format="85" series="1">
      <pivotArea type="data" outline="0" fieldPosition="0">
        <references count="2">
          <reference field="4294967294" count="1" selected="0">
            <x v="0"/>
          </reference>
          <reference field="0" count="1" selected="0">
            <x v="19"/>
          </reference>
        </references>
      </pivotArea>
    </chartFormat>
    <chartFormat chart="44" format="86" series="1">
      <pivotArea type="data" outline="0" fieldPosition="0">
        <references count="2">
          <reference field="4294967294" count="1" selected="0">
            <x v="0"/>
          </reference>
          <reference field="0" count="1" selected="0">
            <x v="20"/>
          </reference>
        </references>
      </pivotArea>
    </chartFormat>
    <chartFormat chart="44" format="87" series="1">
      <pivotArea type="data" outline="0" fieldPosition="0">
        <references count="2">
          <reference field="4294967294" count="1" selected="0">
            <x v="0"/>
          </reference>
          <reference field="0" count="1" selected="0">
            <x v="21"/>
          </reference>
        </references>
      </pivotArea>
    </chartFormat>
    <chartFormat chart="44" format="88" series="1">
      <pivotArea type="data" outline="0" fieldPosition="0">
        <references count="2">
          <reference field="4294967294" count="1" selected="0">
            <x v="0"/>
          </reference>
          <reference field="0" count="1" selected="0">
            <x v="22"/>
          </reference>
        </references>
      </pivotArea>
    </chartFormat>
    <chartFormat chart="44" format="89" series="1">
      <pivotArea type="data" outline="0" fieldPosition="0">
        <references count="2">
          <reference field="4294967294" count="1" selected="0">
            <x v="0"/>
          </reference>
          <reference field="0" count="1" selected="0">
            <x v="23"/>
          </reference>
        </references>
      </pivotArea>
    </chartFormat>
    <chartFormat chart="44" format="90" series="1">
      <pivotArea type="data" outline="0" fieldPosition="0">
        <references count="2">
          <reference field="4294967294" count="1" selected="0">
            <x v="0"/>
          </reference>
          <reference field="0" count="1" selected="0">
            <x v="24"/>
          </reference>
        </references>
      </pivotArea>
    </chartFormat>
    <chartFormat chart="44" format="91" series="1">
      <pivotArea type="data" outline="0" fieldPosition="0">
        <references count="2">
          <reference field="4294967294" count="1" selected="0">
            <x v="0"/>
          </reference>
          <reference field="0" count="1" selected="0">
            <x v="25"/>
          </reference>
        </references>
      </pivotArea>
    </chartFormat>
    <chartFormat chart="44" format="92" series="1">
      <pivotArea type="data" outline="0" fieldPosition="0">
        <references count="2">
          <reference field="4294967294" count="1" selected="0">
            <x v="0"/>
          </reference>
          <reference field="0" count="1" selected="0">
            <x v="26"/>
          </reference>
        </references>
      </pivotArea>
    </chartFormat>
    <chartFormat chart="44" format="93" series="1">
      <pivotArea type="data" outline="0" fieldPosition="0">
        <references count="2">
          <reference field="4294967294" count="1" selected="0">
            <x v="0"/>
          </reference>
          <reference field="0" count="1" selected="0">
            <x v="27"/>
          </reference>
        </references>
      </pivotArea>
    </chartFormat>
    <chartFormat chart="44" format="94" series="1">
      <pivotArea type="data" outline="0" fieldPosition="0">
        <references count="2">
          <reference field="4294967294" count="1" selected="0">
            <x v="0"/>
          </reference>
          <reference field="0" count="1" selected="0">
            <x v="28"/>
          </reference>
        </references>
      </pivotArea>
    </chartFormat>
    <chartFormat chart="44" format="95" series="1">
      <pivotArea type="data" outline="0" fieldPosition="0">
        <references count="2">
          <reference field="4294967294" count="1" selected="0">
            <x v="0"/>
          </reference>
          <reference field="0" count="1" selected="0">
            <x v="29"/>
          </reference>
        </references>
      </pivotArea>
    </chartFormat>
    <chartFormat chart="44" format="96" series="1">
      <pivotArea type="data" outline="0" fieldPosition="0">
        <references count="2">
          <reference field="4294967294" count="1" selected="0">
            <x v="0"/>
          </reference>
          <reference field="0" count="1" selected="0">
            <x v="30"/>
          </reference>
        </references>
      </pivotArea>
    </chartFormat>
    <chartFormat chart="44" format="97" series="1">
      <pivotArea type="data" outline="0" fieldPosition="0">
        <references count="2">
          <reference field="4294967294" count="1" selected="0">
            <x v="0"/>
          </reference>
          <reference field="0" count="1" selected="0">
            <x v="31"/>
          </reference>
        </references>
      </pivotArea>
    </chartFormat>
    <chartFormat chart="44" format="98" series="1">
      <pivotArea type="data" outline="0" fieldPosition="0">
        <references count="2">
          <reference field="4294967294" count="1" selected="0">
            <x v="0"/>
          </reference>
          <reference field="0" count="1" selected="0">
            <x v="32"/>
          </reference>
        </references>
      </pivotArea>
    </chartFormat>
    <chartFormat chart="44" format="99" series="1">
      <pivotArea type="data" outline="0" fieldPosition="0">
        <references count="2">
          <reference field="4294967294" count="1" selected="0">
            <x v="0"/>
          </reference>
          <reference field="0" count="1" selected="0">
            <x v="18"/>
          </reference>
        </references>
      </pivotArea>
    </chartFormat>
  </chartFormats>
  <pivotHierarchies count="31">
    <pivotHierarchy multipleItemSelectionAllowed="1" dragToData="1"/>
    <pivotHierarchy dragToData="1"/>
    <pivotHierarchy multipleItemSelectionAllowed="1" dragToData="1">
      <members count="1" level="1">
        <member name="[Table1].[Current month].&amp;[2024-02-20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Last month sales"/>
    <pivotHierarchy dragToData="1"/>
    <pivotHierarchy dragToData="1"/>
    <pivotHierarchy dragToData="1"/>
    <pivotHierarchy dragToData="1"/>
    <pivotHierarchy dragToData="1"/>
    <pivotHierarchy dragToData="1"/>
    <pivotHierarchy dragToData="1"/>
    <pivotHierarchy dragToData="1"/>
    <pivotHierarchy dragToData="1" caption="Count of Last month sales"/>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3E1774-71A5-4FFF-8533-10C2CB72DA3C}" name="PivotTable9"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6" rowHeaderCaption="Sales by location">
  <location ref="E79:F113" firstHeaderRow="1" firstDataRow="1" firstDataCol="1"/>
  <pivotFields count="3">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dataField="1" subtotalTop="0" showAll="0" defaultSubtotal="0"/>
    <pivotField allDrilled="1" subtotalTop="0" showAll="0" dataSourceSort="1" defaultSubtotal="0" defaultAttributeDrillState="1"/>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Variance" fld="1" baseField="0" baseItem="1" numFmtId="166"/>
  </dataFields>
  <chartFormats count="1">
    <chartFormat chart="49" format="2"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members count="1" level="1">
        <member name="[Table1].[Current month].&amp;[2024-02-21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ECE415-3BB7-4562-972F-EB09639AEE28}" name="PivotTable7"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8" rowHeaderCaption="Sales by location">
  <location ref="A129:AI164" firstHeaderRow="1" firstDataRow="2" firstDataCol="1"/>
  <pivotFields count="3">
    <pivotField axis="axisCol" allDrilled="1" subtotalTop="0" showAll="0" dataSourceSort="1" defaultSubtotal="0" defaultAttributeDrillState="1">
      <items count="34">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x="33"/>
      </items>
    </pivotField>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0"/>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colItems>
  <dataFields count="1">
    <dataField name="Sum of Current month sales" fld="2" baseField="0" baseItem="0"/>
  </dataFields>
  <chartFormats count="67">
    <chartFormat chart="46" format="133" series="1">
      <pivotArea type="data" outline="0" fieldPosition="0">
        <references count="1">
          <reference field="0" count="1" selected="0">
            <x v="0"/>
          </reference>
        </references>
      </pivotArea>
    </chartFormat>
    <chartFormat chart="46" format="134" series="1">
      <pivotArea type="data" outline="0" fieldPosition="0">
        <references count="1">
          <reference field="0" count="1" selected="0">
            <x v="1"/>
          </reference>
        </references>
      </pivotArea>
    </chartFormat>
    <chartFormat chart="46" format="135" series="1">
      <pivotArea type="data" outline="0" fieldPosition="0">
        <references count="1">
          <reference field="0" count="1" selected="0">
            <x v="2"/>
          </reference>
        </references>
      </pivotArea>
    </chartFormat>
    <chartFormat chart="46" format="136" series="1">
      <pivotArea type="data" outline="0" fieldPosition="0">
        <references count="1">
          <reference field="0" count="1" selected="0">
            <x v="3"/>
          </reference>
        </references>
      </pivotArea>
    </chartFormat>
    <chartFormat chart="46" format="137" series="1">
      <pivotArea type="data" outline="0" fieldPosition="0">
        <references count="1">
          <reference field="0" count="1" selected="0">
            <x v="4"/>
          </reference>
        </references>
      </pivotArea>
    </chartFormat>
    <chartFormat chart="46" format="138" series="1">
      <pivotArea type="data" outline="0" fieldPosition="0">
        <references count="1">
          <reference field="0" count="1" selected="0">
            <x v="5"/>
          </reference>
        </references>
      </pivotArea>
    </chartFormat>
    <chartFormat chart="46" format="139" series="1">
      <pivotArea type="data" outline="0" fieldPosition="0">
        <references count="1">
          <reference field="0" count="1" selected="0">
            <x v="6"/>
          </reference>
        </references>
      </pivotArea>
    </chartFormat>
    <chartFormat chart="46" format="140" series="1">
      <pivotArea type="data" outline="0" fieldPosition="0">
        <references count="1">
          <reference field="0" count="1" selected="0">
            <x v="7"/>
          </reference>
        </references>
      </pivotArea>
    </chartFormat>
    <chartFormat chart="46" format="141" series="1">
      <pivotArea type="data" outline="0" fieldPosition="0">
        <references count="1">
          <reference field="0" count="1" selected="0">
            <x v="8"/>
          </reference>
        </references>
      </pivotArea>
    </chartFormat>
    <chartFormat chart="46" format="142" series="1">
      <pivotArea type="data" outline="0" fieldPosition="0">
        <references count="1">
          <reference field="0" count="1" selected="0">
            <x v="9"/>
          </reference>
        </references>
      </pivotArea>
    </chartFormat>
    <chartFormat chart="46" format="143" series="1">
      <pivotArea type="data" outline="0" fieldPosition="0">
        <references count="1">
          <reference field="0" count="1" selected="0">
            <x v="10"/>
          </reference>
        </references>
      </pivotArea>
    </chartFormat>
    <chartFormat chart="46" format="144" series="1">
      <pivotArea type="data" outline="0" fieldPosition="0">
        <references count="1">
          <reference field="0" count="1" selected="0">
            <x v="11"/>
          </reference>
        </references>
      </pivotArea>
    </chartFormat>
    <chartFormat chart="46" format="145" series="1">
      <pivotArea type="data" outline="0" fieldPosition="0">
        <references count="1">
          <reference field="0" count="1" selected="0">
            <x v="12"/>
          </reference>
        </references>
      </pivotArea>
    </chartFormat>
    <chartFormat chart="46" format="146" series="1">
      <pivotArea type="data" outline="0" fieldPosition="0">
        <references count="1">
          <reference field="0" count="1" selected="0">
            <x v="13"/>
          </reference>
        </references>
      </pivotArea>
    </chartFormat>
    <chartFormat chart="46" format="147" series="1">
      <pivotArea type="data" outline="0" fieldPosition="0">
        <references count="1">
          <reference field="0" count="1" selected="0">
            <x v="14"/>
          </reference>
        </references>
      </pivotArea>
    </chartFormat>
    <chartFormat chart="46" format="148" series="1">
      <pivotArea type="data" outline="0" fieldPosition="0">
        <references count="1">
          <reference field="0" count="1" selected="0">
            <x v="15"/>
          </reference>
        </references>
      </pivotArea>
    </chartFormat>
    <chartFormat chart="46" format="149" series="1">
      <pivotArea type="data" outline="0" fieldPosition="0">
        <references count="1">
          <reference field="0" count="1" selected="0">
            <x v="16"/>
          </reference>
        </references>
      </pivotArea>
    </chartFormat>
    <chartFormat chart="46" format="150" series="1">
      <pivotArea type="data" outline="0" fieldPosition="0">
        <references count="1">
          <reference field="0" count="1" selected="0">
            <x v="17"/>
          </reference>
        </references>
      </pivotArea>
    </chartFormat>
    <chartFormat chart="46" format="151" series="1">
      <pivotArea type="data" outline="0" fieldPosition="0">
        <references count="1">
          <reference field="0" count="1" selected="0">
            <x v="18"/>
          </reference>
        </references>
      </pivotArea>
    </chartFormat>
    <chartFormat chart="46" format="152" series="1">
      <pivotArea type="data" outline="0" fieldPosition="0">
        <references count="1">
          <reference field="0" count="1" selected="0">
            <x v="19"/>
          </reference>
        </references>
      </pivotArea>
    </chartFormat>
    <chartFormat chart="46" format="153" series="1">
      <pivotArea type="data" outline="0" fieldPosition="0">
        <references count="1">
          <reference field="0" count="1" selected="0">
            <x v="20"/>
          </reference>
        </references>
      </pivotArea>
    </chartFormat>
    <chartFormat chart="46" format="154" series="1">
      <pivotArea type="data" outline="0" fieldPosition="0">
        <references count="1">
          <reference field="0" count="1" selected="0">
            <x v="21"/>
          </reference>
        </references>
      </pivotArea>
    </chartFormat>
    <chartFormat chart="46" format="155" series="1">
      <pivotArea type="data" outline="0" fieldPosition="0">
        <references count="1">
          <reference field="0" count="1" selected="0">
            <x v="22"/>
          </reference>
        </references>
      </pivotArea>
    </chartFormat>
    <chartFormat chart="46" format="156" series="1">
      <pivotArea type="data" outline="0" fieldPosition="0">
        <references count="1">
          <reference field="0" count="1" selected="0">
            <x v="23"/>
          </reference>
        </references>
      </pivotArea>
    </chartFormat>
    <chartFormat chart="46" format="157" series="1">
      <pivotArea type="data" outline="0" fieldPosition="0">
        <references count="1">
          <reference field="0" count="1" selected="0">
            <x v="24"/>
          </reference>
        </references>
      </pivotArea>
    </chartFormat>
    <chartFormat chart="46" format="158" series="1">
      <pivotArea type="data" outline="0" fieldPosition="0">
        <references count="1">
          <reference field="0" count="1" selected="0">
            <x v="25"/>
          </reference>
        </references>
      </pivotArea>
    </chartFormat>
    <chartFormat chart="46" format="159" series="1">
      <pivotArea type="data" outline="0" fieldPosition="0">
        <references count="1">
          <reference field="0" count="1" selected="0">
            <x v="26"/>
          </reference>
        </references>
      </pivotArea>
    </chartFormat>
    <chartFormat chart="46" format="160" series="1">
      <pivotArea type="data" outline="0" fieldPosition="0">
        <references count="1">
          <reference field="0" count="1" selected="0">
            <x v="27"/>
          </reference>
        </references>
      </pivotArea>
    </chartFormat>
    <chartFormat chart="46" format="161" series="1">
      <pivotArea type="data" outline="0" fieldPosition="0">
        <references count="1">
          <reference field="0" count="1" selected="0">
            <x v="28"/>
          </reference>
        </references>
      </pivotArea>
    </chartFormat>
    <chartFormat chart="46" format="162" series="1">
      <pivotArea type="data" outline="0" fieldPosition="0">
        <references count="1">
          <reference field="0" count="1" selected="0">
            <x v="29"/>
          </reference>
        </references>
      </pivotArea>
    </chartFormat>
    <chartFormat chart="46" format="163" series="1">
      <pivotArea type="data" outline="0" fieldPosition="0">
        <references count="1">
          <reference field="0" count="1" selected="0">
            <x v="30"/>
          </reference>
        </references>
      </pivotArea>
    </chartFormat>
    <chartFormat chart="46" format="164" series="1">
      <pivotArea type="data" outline="0" fieldPosition="0">
        <references count="1">
          <reference field="0" count="1" selected="0">
            <x v="31"/>
          </reference>
        </references>
      </pivotArea>
    </chartFormat>
    <chartFormat chart="46" format="165" series="1">
      <pivotArea type="data" outline="0" fieldPosition="0">
        <references count="1">
          <reference field="0" count="1" selected="0">
            <x v="32"/>
          </reference>
        </references>
      </pivotArea>
    </chartFormat>
    <chartFormat chart="46" format="232" series="1">
      <pivotArea type="data" outline="0" fieldPosition="0">
        <references count="2">
          <reference field="4294967294" count="1" selected="0">
            <x v="0"/>
          </reference>
          <reference field="0" count="1" selected="0">
            <x v="33"/>
          </reference>
        </references>
      </pivotArea>
    </chartFormat>
    <chartFormat chart="46" format="233" series="1">
      <pivotArea type="data" outline="0" fieldPosition="0">
        <references count="2">
          <reference field="4294967294" count="1" selected="0">
            <x v="0"/>
          </reference>
          <reference field="0" count="1" selected="0">
            <x v="1"/>
          </reference>
        </references>
      </pivotArea>
    </chartFormat>
    <chartFormat chart="46" format="234" series="1">
      <pivotArea type="data" outline="0" fieldPosition="0">
        <references count="2">
          <reference field="4294967294" count="1" selected="0">
            <x v="0"/>
          </reference>
          <reference field="0" count="1" selected="0">
            <x v="2"/>
          </reference>
        </references>
      </pivotArea>
    </chartFormat>
    <chartFormat chart="46" format="235" series="1">
      <pivotArea type="data" outline="0" fieldPosition="0">
        <references count="2">
          <reference field="4294967294" count="1" selected="0">
            <x v="0"/>
          </reference>
          <reference field="0" count="1" selected="0">
            <x v="3"/>
          </reference>
        </references>
      </pivotArea>
    </chartFormat>
    <chartFormat chart="46" format="236" series="1">
      <pivotArea type="data" outline="0" fieldPosition="0">
        <references count="2">
          <reference field="4294967294" count="1" selected="0">
            <x v="0"/>
          </reference>
          <reference field="0" count="1" selected="0">
            <x v="4"/>
          </reference>
        </references>
      </pivotArea>
    </chartFormat>
    <chartFormat chart="46" format="237" series="1">
      <pivotArea type="data" outline="0" fieldPosition="0">
        <references count="2">
          <reference field="4294967294" count="1" selected="0">
            <x v="0"/>
          </reference>
          <reference field="0" count="1" selected="0">
            <x v="5"/>
          </reference>
        </references>
      </pivotArea>
    </chartFormat>
    <chartFormat chart="46" format="238" series="1">
      <pivotArea type="data" outline="0" fieldPosition="0">
        <references count="2">
          <reference field="4294967294" count="1" selected="0">
            <x v="0"/>
          </reference>
          <reference field="0" count="1" selected="0">
            <x v="6"/>
          </reference>
        </references>
      </pivotArea>
    </chartFormat>
    <chartFormat chart="46" format="239" series="1">
      <pivotArea type="data" outline="0" fieldPosition="0">
        <references count="2">
          <reference field="4294967294" count="1" selected="0">
            <x v="0"/>
          </reference>
          <reference field="0" count="1" selected="0">
            <x v="7"/>
          </reference>
        </references>
      </pivotArea>
    </chartFormat>
    <chartFormat chart="46" format="240" series="1">
      <pivotArea type="data" outline="0" fieldPosition="0">
        <references count="2">
          <reference field="4294967294" count="1" selected="0">
            <x v="0"/>
          </reference>
          <reference field="0" count="1" selected="0">
            <x v="8"/>
          </reference>
        </references>
      </pivotArea>
    </chartFormat>
    <chartFormat chart="46" format="241" series="1">
      <pivotArea type="data" outline="0" fieldPosition="0">
        <references count="2">
          <reference field="4294967294" count="1" selected="0">
            <x v="0"/>
          </reference>
          <reference field="0" count="1" selected="0">
            <x v="9"/>
          </reference>
        </references>
      </pivotArea>
    </chartFormat>
    <chartFormat chart="46" format="242" series="1">
      <pivotArea type="data" outline="0" fieldPosition="0">
        <references count="2">
          <reference field="4294967294" count="1" selected="0">
            <x v="0"/>
          </reference>
          <reference field="0" count="1" selected="0">
            <x v="10"/>
          </reference>
        </references>
      </pivotArea>
    </chartFormat>
    <chartFormat chart="46" format="243" series="1">
      <pivotArea type="data" outline="0" fieldPosition="0">
        <references count="2">
          <reference field="4294967294" count="1" selected="0">
            <x v="0"/>
          </reference>
          <reference field="0" count="1" selected="0">
            <x v="11"/>
          </reference>
        </references>
      </pivotArea>
    </chartFormat>
    <chartFormat chart="46" format="244" series="1">
      <pivotArea type="data" outline="0" fieldPosition="0">
        <references count="2">
          <reference field="4294967294" count="1" selected="0">
            <x v="0"/>
          </reference>
          <reference field="0" count="1" selected="0">
            <x v="12"/>
          </reference>
        </references>
      </pivotArea>
    </chartFormat>
    <chartFormat chart="46" format="245" series="1">
      <pivotArea type="data" outline="0" fieldPosition="0">
        <references count="2">
          <reference field="4294967294" count="1" selected="0">
            <x v="0"/>
          </reference>
          <reference field="0" count="1" selected="0">
            <x v="13"/>
          </reference>
        </references>
      </pivotArea>
    </chartFormat>
    <chartFormat chart="46" format="246" series="1">
      <pivotArea type="data" outline="0" fieldPosition="0">
        <references count="2">
          <reference field="4294967294" count="1" selected="0">
            <x v="0"/>
          </reference>
          <reference field="0" count="1" selected="0">
            <x v="14"/>
          </reference>
        </references>
      </pivotArea>
    </chartFormat>
    <chartFormat chart="46" format="247" series="1">
      <pivotArea type="data" outline="0" fieldPosition="0">
        <references count="2">
          <reference field="4294967294" count="1" selected="0">
            <x v="0"/>
          </reference>
          <reference field="0" count="1" selected="0">
            <x v="15"/>
          </reference>
        </references>
      </pivotArea>
    </chartFormat>
    <chartFormat chart="46" format="248" series="1">
      <pivotArea type="data" outline="0" fieldPosition="0">
        <references count="2">
          <reference field="4294967294" count="1" selected="0">
            <x v="0"/>
          </reference>
          <reference field="0" count="1" selected="0">
            <x v="16"/>
          </reference>
        </references>
      </pivotArea>
    </chartFormat>
    <chartFormat chart="46" format="249" series="1">
      <pivotArea type="data" outline="0" fieldPosition="0">
        <references count="2">
          <reference field="4294967294" count="1" selected="0">
            <x v="0"/>
          </reference>
          <reference field="0" count="1" selected="0">
            <x v="17"/>
          </reference>
        </references>
      </pivotArea>
    </chartFormat>
    <chartFormat chart="46" format="250" series="1">
      <pivotArea type="data" outline="0" fieldPosition="0">
        <references count="2">
          <reference field="4294967294" count="1" selected="0">
            <x v="0"/>
          </reference>
          <reference field="0" count="1" selected="0">
            <x v="18"/>
          </reference>
        </references>
      </pivotArea>
    </chartFormat>
    <chartFormat chart="46" format="251" series="1">
      <pivotArea type="data" outline="0" fieldPosition="0">
        <references count="2">
          <reference field="4294967294" count="1" selected="0">
            <x v="0"/>
          </reference>
          <reference field="0" count="1" selected="0">
            <x v="19"/>
          </reference>
        </references>
      </pivotArea>
    </chartFormat>
    <chartFormat chart="46" format="252" series="1">
      <pivotArea type="data" outline="0" fieldPosition="0">
        <references count="2">
          <reference field="4294967294" count="1" selected="0">
            <x v="0"/>
          </reference>
          <reference field="0" count="1" selected="0">
            <x v="20"/>
          </reference>
        </references>
      </pivotArea>
    </chartFormat>
    <chartFormat chart="46" format="253" series="1">
      <pivotArea type="data" outline="0" fieldPosition="0">
        <references count="2">
          <reference field="4294967294" count="1" selected="0">
            <x v="0"/>
          </reference>
          <reference field="0" count="1" selected="0">
            <x v="21"/>
          </reference>
        </references>
      </pivotArea>
    </chartFormat>
    <chartFormat chart="46" format="254" series="1">
      <pivotArea type="data" outline="0" fieldPosition="0">
        <references count="2">
          <reference field="4294967294" count="1" selected="0">
            <x v="0"/>
          </reference>
          <reference field="0" count="1" selected="0">
            <x v="22"/>
          </reference>
        </references>
      </pivotArea>
    </chartFormat>
    <chartFormat chart="46" format="255" series="1">
      <pivotArea type="data" outline="0" fieldPosition="0">
        <references count="2">
          <reference field="4294967294" count="1" selected="0">
            <x v="0"/>
          </reference>
          <reference field="0" count="1" selected="0">
            <x v="23"/>
          </reference>
        </references>
      </pivotArea>
    </chartFormat>
    <chartFormat chart="46" format="256" series="1">
      <pivotArea type="data" outline="0" fieldPosition="0">
        <references count="2">
          <reference field="4294967294" count="1" selected="0">
            <x v="0"/>
          </reference>
          <reference field="0" count="1" selected="0">
            <x v="24"/>
          </reference>
        </references>
      </pivotArea>
    </chartFormat>
    <chartFormat chart="46" format="257" series="1">
      <pivotArea type="data" outline="0" fieldPosition="0">
        <references count="2">
          <reference field="4294967294" count="1" selected="0">
            <x v="0"/>
          </reference>
          <reference field="0" count="1" selected="0">
            <x v="25"/>
          </reference>
        </references>
      </pivotArea>
    </chartFormat>
    <chartFormat chart="46" format="258" series="1">
      <pivotArea type="data" outline="0" fieldPosition="0">
        <references count="2">
          <reference field="4294967294" count="1" selected="0">
            <x v="0"/>
          </reference>
          <reference field="0" count="1" selected="0">
            <x v="26"/>
          </reference>
        </references>
      </pivotArea>
    </chartFormat>
    <chartFormat chart="46" format="259" series="1">
      <pivotArea type="data" outline="0" fieldPosition="0">
        <references count="2">
          <reference field="4294967294" count="1" selected="0">
            <x v="0"/>
          </reference>
          <reference field="0" count="1" selected="0">
            <x v="27"/>
          </reference>
        </references>
      </pivotArea>
    </chartFormat>
    <chartFormat chart="46" format="260" series="1">
      <pivotArea type="data" outline="0" fieldPosition="0">
        <references count="2">
          <reference field="4294967294" count="1" selected="0">
            <x v="0"/>
          </reference>
          <reference field="0" count="1" selected="0">
            <x v="28"/>
          </reference>
        </references>
      </pivotArea>
    </chartFormat>
    <chartFormat chart="46" format="261" series="1">
      <pivotArea type="data" outline="0" fieldPosition="0">
        <references count="2">
          <reference field="4294967294" count="1" selected="0">
            <x v="0"/>
          </reference>
          <reference field="0" count="1" selected="0">
            <x v="29"/>
          </reference>
        </references>
      </pivotArea>
    </chartFormat>
    <chartFormat chart="46" format="262" series="1">
      <pivotArea type="data" outline="0" fieldPosition="0">
        <references count="2">
          <reference field="4294967294" count="1" selected="0">
            <x v="0"/>
          </reference>
          <reference field="0" count="1" selected="0">
            <x v="30"/>
          </reference>
        </references>
      </pivotArea>
    </chartFormat>
    <chartFormat chart="46" format="263" series="1">
      <pivotArea type="data" outline="0" fieldPosition="0">
        <references count="2">
          <reference field="4294967294" count="1" selected="0">
            <x v="0"/>
          </reference>
          <reference field="0" count="1" selected="0">
            <x v="31"/>
          </reference>
        </references>
      </pivotArea>
    </chartFormat>
    <chartFormat chart="46" format="264" series="1">
      <pivotArea type="data" outline="0" fieldPosition="0">
        <references count="2">
          <reference field="4294967294" count="1" selected="0">
            <x v="0"/>
          </reference>
          <reference field="0" count="1" selected="0">
            <x v="32"/>
          </reference>
        </references>
      </pivotArea>
    </chartFormat>
    <chartFormat chart="46" format="265" series="1">
      <pivotArea type="data" outline="0" fieldPosition="0">
        <references count="2">
          <reference field="4294967294" count="1" selected="0">
            <x v="0"/>
          </reference>
          <reference field="0" count="1" selected="0">
            <x v="0"/>
          </reference>
        </references>
      </pivotArea>
    </chartFormat>
  </chartFormats>
  <pivotHierarchies count="3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BFF494-A1F3-4BCA-9638-AF74B6335685}" name="PivotTable1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rowHeaderCaption="Sales by location">
  <location ref="C205:C20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Last month sales" fld="0" baseField="0" baseItem="0"/>
  </dataFields>
  <pivotHierarchies count="31">
    <pivotHierarchy multipleItemSelectionAllowed="1" dragToData="1">
      <members count="33" level="1">
        <member name="[Table1].[Location].&amp;[Acton]"/>
        <member name="[Table1].[Location].&amp;[Beamsville]"/>
        <member name="[Table1].[Location].&amp;[Blackville]"/>
        <member name="[Table1].[Location].&amp;[Bouctouche]"/>
        <member name="[Table1].[Location].&amp;[BrantFord]"/>
        <member name="[Table1].[Location].&amp;[Cochrane]"/>
        <member name="[Table1].[Location].&amp;[Creighton]"/>
        <member name="[Table1].[Location].&amp;[Dryden]"/>
        <member name="[Table1].[Location].&amp;[Etobicoke]"/>
        <member name="[Table1].[Location].&amp;[Fairmount]"/>
        <member name="[Table1].[Location].&amp;[Fort Francis]"/>
        <member name="[Table1].[Location].&amp;[Greenery cann]"/>
        <member name="[Table1].[Location].&amp;[Hamilton]"/>
        <member name="[Table1].[Location].&amp;[Hearst]"/>
        <member name="[Table1].[Location].&amp;[Kenora]"/>
        <member name="[Table1].[Location].&amp;[Krikland lakes]"/>
        <member name="[Table1].[Location].&amp;[Lloydminister cannabis]"/>
        <member name="[Table1].[Location].&amp;[Lloydminister Liquor]"/>
        <member name="[Table1].[Location].&amp;[London]"/>
        <member name="[Table1].[Location].&amp;[New. Liskeard]"/>
        <member name="[Table1].[Location].&amp;[Peterborough]"/>
        <member name="[Table1].[Location].&amp;[Renfrew]"/>
        <member name="[Table1].[Location].&amp;[Revelstoke]"/>
        <member name="[Table1].[Location].&amp;[Richmond]"/>
        <member name="[Table1].[Location].&amp;[Rockland]"/>
        <member name="[Table1].[Location].&amp;[Saskatoon]"/>
        <member name="[Table1].[Location].&amp;[Scarborough]"/>
        <member name="[Table1].[Location].&amp;[Sioux Lookout]"/>
        <member name="[Table1].[Location].&amp;[Smiths. F.]"/>
        <member name="[Table1].[Location].&amp;[Tottenham]"/>
        <member name="[Table1].[Location].&amp;[Watrous]"/>
        <member name="[Table1].[Location].&amp;[Wawa]"/>
        <member name="[Table1].[Location].&amp;[Windsor cost can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AA9689-A94C-4EDD-9B3E-DE58494E6215}" name="PivotTable10"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1" rowHeaderCaption="Sales by location">
  <location ref="A205:A20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urrent month sales" fld="0" baseField="0" baseItem="0"/>
  </dataFields>
  <chartFormats count="1">
    <chartFormat chart="12" format="3" series="1">
      <pivotArea type="data" outline="0" fieldPosition="0">
        <references count="1">
          <reference field="4294967294" count="1" selected="0">
            <x v="0"/>
          </reference>
        </references>
      </pivotArea>
    </chartFormat>
  </chartFormats>
  <pivotHierarchies count="31">
    <pivotHierarchy multipleItemSelectionAllowed="1" dragToData="1">
      <members count="33" level="1">
        <member name="[Table1].[Location].&amp;[Acton]"/>
        <member name="[Table1].[Location].&amp;[Beamsville]"/>
        <member name="[Table1].[Location].&amp;[Blackville]"/>
        <member name="[Table1].[Location].&amp;[Bouctouche]"/>
        <member name="[Table1].[Location].&amp;[BrantFord]"/>
        <member name="[Table1].[Location].&amp;[Cochrane]"/>
        <member name="[Table1].[Location].&amp;[Creighton]"/>
        <member name="[Table1].[Location].&amp;[Dryden]"/>
        <member name="[Table1].[Location].&amp;[Etobicoke]"/>
        <member name="[Table1].[Location].&amp;[Fairmount]"/>
        <member name="[Table1].[Location].&amp;[Fort Francis]"/>
        <member name="[Table1].[Location].&amp;[Greenery cann]"/>
        <member name="[Table1].[Location].&amp;[Hamilton]"/>
        <member name="[Table1].[Location].&amp;[Hearst]"/>
        <member name="[Table1].[Location].&amp;[Kenora]"/>
        <member name="[Table1].[Location].&amp;[Krikland lakes]"/>
        <member name="[Table1].[Location].&amp;[Lloydminister cannabis]"/>
        <member name="[Table1].[Location].&amp;[Lloydminister Liquor]"/>
        <member name="[Table1].[Location].&amp;[London]"/>
        <member name="[Table1].[Location].&amp;[New. Liskeard]"/>
        <member name="[Table1].[Location].&amp;[Peterborough]"/>
        <member name="[Table1].[Location].&amp;[Renfrew]"/>
        <member name="[Table1].[Location].&amp;[Revelstoke]"/>
        <member name="[Table1].[Location].&amp;[Richmond]"/>
        <member name="[Table1].[Location].&amp;[Rockland]"/>
        <member name="[Table1].[Location].&amp;[Saskatoon]"/>
        <member name="[Table1].[Location].&amp;[Scarborough]"/>
        <member name="[Table1].[Location].&amp;[Sioux Lookout]"/>
        <member name="[Table1].[Location].&amp;[Smiths. F.]"/>
        <member name="[Table1].[Location].&amp;[Tottenham]"/>
        <member name="[Table1].[Location].&amp;[Watrous]"/>
        <member name="[Table1].[Location].&amp;[Wawa]"/>
        <member name="[Table1].[Location].&amp;[Windsor cost can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C85BA8-6156-438C-A3C7-72CF9BB5EF62}" name="PivotTable8"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1" rowHeaderCaption="Sales by location">
  <location ref="A79:C113" firstHeaderRow="0" firstDataRow="1" firstDataCol="1"/>
  <pivotFields count="4">
    <pivotField axis="axisRow" allDrilled="1" subtotalTop="0" showAll="0" dataSourceSort="1" defaultSubtotal="0" defaultAttributeDrillState="1">
      <items count="33">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2">
    <i>
      <x/>
    </i>
    <i i="1">
      <x v="1"/>
    </i>
  </colItems>
  <dataFields count="2">
    <dataField name="Sum of Cumm last month" fld="1" showDataAs="runTotal" baseField="0" baseItem="0"/>
    <dataField name="Sum of Cumm current month" fld="2" showDataAs="runTotal" baseField="0" baseItem="0"/>
  </dataFields>
  <chartFormats count="2">
    <chartFormat chart="40"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1"/>
          </reference>
        </references>
      </pivotArea>
    </chartFormat>
  </chartFormats>
  <pivotHierarchies count="31">
    <pivotHierarchy multipleItemSelectionAllowed="1" dragToData="1"/>
    <pivotHierarchy dragToData="1"/>
    <pivotHierarchy multipleItemSelectionAllowed="1" dragToData="1">
      <members count="1" level="1">
        <member name="[Table1].[Current month].&amp;[2024-02-23T00:00:0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89DFD20-2ABF-4701-8B74-227A061AC9AD}" sourceName="[Table1].[Location]">
  <pivotTables>
    <pivotTable tabId="4" name="PivotTable9"/>
    <pivotTable tabId="4" name="PivotTable1"/>
    <pivotTable tabId="4" name="PivotTable4"/>
    <pivotTable tabId="4" name="PivotTable5"/>
    <pivotTable tabId="4" name="PivotTable6"/>
    <pivotTable tabId="4" name="PivotTable7"/>
    <pivotTable tabId="4" name="PivotTable10"/>
    <pivotTable tabId="4" name="PivotTable11"/>
  </pivotTables>
  <data>
    <olap pivotCacheId="176498505">
      <levels count="2">
        <level uniqueName="[Table1].[Location].[(All)]" sourceCaption="(All)" count="0"/>
        <level uniqueName="[Table1].[Location].[Location]" sourceCaption="Location" count="34">
          <ranges>
            <range startItem="0">
              <i n="[Table1].[Location].&amp;[Acton]" c="Acton"/>
              <i n="[Table1].[Location].&amp;[All together]" c="All together"/>
              <i n="[Table1].[Location].&amp;[Beamsville]" c="Beamsville"/>
              <i n="[Table1].[Location].&amp;[Blackville]" c="Blackville"/>
              <i n="[Table1].[Location].&amp;[Bouctouche]" c="Bouctouche"/>
              <i n="[Table1].[Location].&amp;[BrantFord]" c="BrantFord"/>
              <i n="[Table1].[Location].&amp;[Cochrane]" c="Cochrane"/>
              <i n="[Table1].[Location].&amp;[Creighton]" c="Creighton"/>
              <i n="[Table1].[Location].&amp;[Dryden]" c="Dryden"/>
              <i n="[Table1].[Location].&amp;[Etobicoke]" c="Etobicoke"/>
              <i n="[Table1].[Location].&amp;[Fairmount]" c="Fairmount"/>
              <i n="[Table1].[Location].&amp;[Fort Francis]" c="Fort Francis"/>
              <i n="[Table1].[Location].&amp;[Greenery cann]" c="Greenery cann"/>
              <i n="[Table1].[Location].&amp;[Hamilton]" c="Hamilton"/>
              <i n="[Table1].[Location].&amp;[Hearst]" c="Hearst"/>
              <i n="[Table1].[Location].&amp;[Kenora]" c="Kenora"/>
              <i n="[Table1].[Location].&amp;[Krikland lakes]" c="Krikland lakes"/>
              <i n="[Table1].[Location].&amp;[Lloydminister cannabis]" c="Lloydminister cannabis"/>
              <i n="[Table1].[Location].&amp;[Lloydminister Liquor]" c="Lloydminister Liquor"/>
              <i n="[Table1].[Location].&amp;[London]" c="London"/>
              <i n="[Table1].[Location].&amp;[New. Liskeard]" c="New. Liskeard"/>
              <i n="[Table1].[Location].&amp;[Peterborough]" c="Peterborough"/>
              <i n="[Table1].[Location].&amp;[Renfrew]" c="Renfrew"/>
              <i n="[Table1].[Location].&amp;[Revelstoke]" c="Revelstoke"/>
              <i n="[Table1].[Location].&amp;[Richmond]" c="Richmond"/>
              <i n="[Table1].[Location].&amp;[Rockland]" c="Rockland"/>
              <i n="[Table1].[Location].&amp;[Saskatoon]" c="Saskatoon"/>
              <i n="[Table1].[Location].&amp;[Scarborough]" c="Scarborough"/>
              <i n="[Table1].[Location].&amp;[Sioux Lookout]" c="Sioux Lookout"/>
              <i n="[Table1].[Location].&amp;[Smiths. F.]" c="Smiths. F."/>
              <i n="[Table1].[Location].&amp;[Tottenham]" c="Tottenham"/>
              <i n="[Table1].[Location].&amp;[Watrous]" c="Watrous"/>
              <i n="[Table1].[Location].&amp;[Wawa]" c="Wawa"/>
              <i n="[Table1].[Location].&amp;[Windsor cost cann]" c="Windsor cost cann"/>
            </range>
          </ranges>
        </level>
      </levels>
      <selections count="33">
        <selection n="[Table1].[Location].&amp;[Acton]"/>
        <selection n="[Table1].[Location].&amp;[Beamsville]"/>
        <selection n="[Table1].[Location].&amp;[Blackville]"/>
        <selection n="[Table1].[Location].&amp;[Bouctouche]"/>
        <selection n="[Table1].[Location].&amp;[BrantFord]"/>
        <selection n="[Table1].[Location].&amp;[Cochrane]"/>
        <selection n="[Table1].[Location].&amp;[Creighton]"/>
        <selection n="[Table1].[Location].&amp;[Dryden]"/>
        <selection n="[Table1].[Location].&amp;[Etobicoke]"/>
        <selection n="[Table1].[Location].&amp;[Fairmount]"/>
        <selection n="[Table1].[Location].&amp;[Fort Francis]"/>
        <selection n="[Table1].[Location].&amp;[Greenery cann]"/>
        <selection n="[Table1].[Location].&amp;[Hamilton]"/>
        <selection n="[Table1].[Location].&amp;[Hearst]"/>
        <selection n="[Table1].[Location].&amp;[Kenora]"/>
        <selection n="[Table1].[Location].&amp;[Krikland lakes]"/>
        <selection n="[Table1].[Location].&amp;[Lloydminister cannabis]"/>
        <selection n="[Table1].[Location].&amp;[Lloydminister Liquor]"/>
        <selection n="[Table1].[Location].&amp;[London]"/>
        <selection n="[Table1].[Location].&amp;[New. Liskeard]"/>
        <selection n="[Table1].[Location].&amp;[Peterborough]"/>
        <selection n="[Table1].[Location].&amp;[Renfrew]"/>
        <selection n="[Table1].[Location].&amp;[Revelstoke]"/>
        <selection n="[Table1].[Location].&amp;[Richmond]"/>
        <selection n="[Table1].[Location].&amp;[Rockland]"/>
        <selection n="[Table1].[Location].&amp;[Saskatoon]"/>
        <selection n="[Table1].[Location].&amp;[Scarborough]"/>
        <selection n="[Table1].[Location].&amp;[Sioux Lookout]"/>
        <selection n="[Table1].[Location].&amp;[Smiths. F.]"/>
        <selection n="[Table1].[Location].&amp;[Tottenham]"/>
        <selection n="[Table1].[Location].&amp;[Watrous]"/>
        <selection n="[Table1].[Location].&amp;[Wawa]"/>
        <selection n="[Table1].[Location].&amp;[Windsor cost can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month" xr10:uid="{87190A00-37DB-49FB-BA73-3586C50D6B73}" sourceName="[Table1].[Current month]">
  <pivotTables>
    <pivotTable tabId="4" name="PivotTable4"/>
    <pivotTable tabId="4" name="PivotTable10"/>
    <pivotTable tabId="4" name="PivotTable11"/>
  </pivotTables>
  <data>
    <olap pivotCacheId="176498505">
      <levels count="2">
        <level uniqueName="[Table1].[Current month].[(All)]" sourceCaption="(All)" count="0"/>
        <level uniqueName="[Table1].[Current month].[Current month]" sourceCaption="Current month" count="33">
          <ranges>
            <range startItem="0">
              <i n="[Table1].[Current month].&amp;[2023-05-31T00:00:00]" c="31-05-2023"/>
              <i n="[Table1].[Current month].&amp;[2024-01-31T00:00:00]" c="31-01-2024"/>
              <i n="[Table1].[Current month].&amp;[2024-02-01T00:00:00]" c="01-02-2024"/>
              <i n="[Table1].[Current month].&amp;[2024-02-02T00:00:00]" c="02-02-2024"/>
              <i n="[Table1].[Current month].&amp;[2024-02-03T00:00:00]" c="03-02-2024"/>
              <i n="[Table1].[Current month].&amp;[2024-02-04T00:00:00]" c="04-02-2024"/>
              <i n="[Table1].[Current month].&amp;[2024-02-05T00:00:00]" c="05-02-2024"/>
              <i n="[Table1].[Current month].&amp;[2024-02-06T00:00:00]" c="06-02-2024"/>
              <i n="[Table1].[Current month].&amp;[2024-02-07T00:00:00]" c="07-02-2024"/>
              <i n="[Table1].[Current month].&amp;[2024-02-08T00:00:00]" c="08-02-2024"/>
              <i n="[Table1].[Current month].&amp;[2024-02-09T00:00:00]" c="09-02-2024"/>
              <i n="[Table1].[Current month].&amp;[2024-02-10T00:00:00]" c="10-02-2024"/>
              <i n="[Table1].[Current month].&amp;[2024-02-11T00:00:00]" c="11-02-2024"/>
              <i n="[Table1].[Current month].&amp;[2024-02-12T00:00:00]" c="12-02-2024"/>
              <i n="[Table1].[Current month].&amp;[2024-02-13T00:00:00]" c="13-02-2024"/>
              <i n="[Table1].[Current month].&amp;[2024-02-14T00:00:00]" c="14-02-2024"/>
              <i n="[Table1].[Current month].&amp;[2024-02-15T00:00:00]" c="15-02-2024"/>
              <i n="[Table1].[Current month].&amp;[2024-02-16T00:00:00]" c="16-02-2024"/>
              <i n="[Table1].[Current month].&amp;[2024-02-17T00:00:00]" c="17-02-2024"/>
              <i n="[Table1].[Current month].&amp;[2024-02-18T00:00:00]" c="18-02-2024"/>
              <i n="[Table1].[Current month].&amp;[2024-02-19T00:00:00]" c="19-02-2024"/>
              <i n="[Table1].[Current month].&amp;[2024-02-20T00:00:00]" c="20-02-2024"/>
              <i n="[Table1].[Current month].&amp;[2024-02-21T00:00:00]" c="21-02-2024"/>
              <i n="[Table1].[Current month].&amp;[2024-02-22T00:00:00]" c="22-02-2024"/>
              <i n="[Table1].[Current month].&amp;[2024-02-23T00:00:00]" c="23-02-2024"/>
              <i n="[Table1].[Current month].&amp;[2024-02-24T00:00:00]" c="24-02-2024"/>
              <i n="[Table1].[Current month].&amp;[2024-02-25T00:00:00]" c="25-02-2024"/>
              <i n="[Table1].[Current month].&amp;[2024-02-26T00:00:00]" c="26-02-2024"/>
              <i n="[Table1].[Current month].&amp;[2024-02-27T00:00:00]" c="27-02-2024"/>
              <i n="[Table1].[Current month].&amp;[2024-02-28T00:00:00]" c="28-02-2024"/>
              <i n="[Table1].[Current month].&amp;[2024-02-29T00:00:00]" c="29-02-2024"/>
              <i n="[Table1].[Current month].&amp;[2024-03-01T00:00:00]" c="01-03-2024"/>
              <i n="[Table1].[Current month].&amp;[2024-03-02T00:00:00]" c="02-03-2024"/>
            </range>
          </ranges>
        </level>
      </levels>
      <selections count="1">
        <selection n="[Table1].[Current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_month" xr10:uid="{72F4361F-C3DD-451E-B4AA-5782B3B0066E}" sourceName="[Table1].[Last month]">
  <pivotTables>
    <pivotTable tabId="4" name="PivotTable9"/>
    <pivotTable tabId="4" name="PivotTable1"/>
  </pivotTables>
  <data>
    <olap pivotCacheId="176498505">
      <levels count="2">
        <level uniqueName="[Table1].[Last month].[(All)]" sourceCaption="(All)" count="0"/>
        <level uniqueName="[Table1].[Last month].[Last month]" sourceCaption="Last month" count="32">
          <ranges>
            <range startItem="0">
              <i n="[Table1].[Last month].&amp;[2023-12-31T00:00:00]" c="31-12-2023"/>
              <i n="[Table1].[Last month].&amp;[2024-01-01T00:00:00]" c="01-01-2024"/>
              <i n="[Table1].[Last month].&amp;[2024-01-02T00:00:00]" c="02-01-2024"/>
              <i n="[Table1].[Last month].&amp;[2024-01-03T00:00:00]" c="03-01-2024"/>
              <i n="[Table1].[Last month].&amp;[2024-01-04T00:00:00]" c="04-01-2024"/>
              <i n="[Table1].[Last month].&amp;[2024-01-05T00:00:00]" c="05-01-2024"/>
              <i n="[Table1].[Last month].&amp;[2024-01-06T00:00:00]" c="06-01-2024"/>
              <i n="[Table1].[Last month].&amp;[2024-01-07T00:00:00]" c="07-01-2024"/>
              <i n="[Table1].[Last month].&amp;[2024-01-08T00:00:00]" c="08-01-2024"/>
              <i n="[Table1].[Last month].&amp;[2024-01-09T00:00:00]" c="09-01-2024"/>
              <i n="[Table1].[Last month].&amp;[2024-01-10T00:00:00]" c="10-01-2024"/>
              <i n="[Table1].[Last month].&amp;[2024-01-11T00:00:00]" c="11-01-2024"/>
              <i n="[Table1].[Last month].&amp;[2024-01-12T00:00:00]" c="12-01-2024"/>
              <i n="[Table1].[Last month].&amp;[2024-01-13T00:00:00]" c="13-01-2024"/>
              <i n="[Table1].[Last month].&amp;[2024-01-14T00:00:00]" c="14-01-2024"/>
              <i n="[Table1].[Last month].&amp;[2024-01-15T00:00:00]" c="15-01-2024"/>
              <i n="[Table1].[Last month].&amp;[2024-01-16T00:00:00]" c="16-01-2024"/>
              <i n="[Table1].[Last month].&amp;[2024-01-17T00:00:00]" c="17-01-2024"/>
              <i n="[Table1].[Last month].&amp;[2024-01-18T00:00:00]" c="18-01-2024"/>
              <i n="[Table1].[Last month].&amp;[2024-01-19T00:00:00]" c="19-01-2024"/>
              <i n="[Table1].[Last month].&amp;[2024-01-20T00:00:00]" c="20-01-2024"/>
              <i n="[Table1].[Last month].&amp;[2024-01-21T00:00:00]" c="21-01-2024"/>
              <i n="[Table1].[Last month].&amp;[2024-01-22T00:00:00]" c="22-01-2024"/>
              <i n="[Table1].[Last month].&amp;[2024-01-23T00:00:00]" c="23-01-2024"/>
              <i n="[Table1].[Last month].&amp;[2024-01-24T00:00:00]" c="24-01-2024"/>
              <i n="[Table1].[Last month].&amp;[2024-01-25T00:00:00]" c="25-01-2024"/>
              <i n="[Table1].[Last month].&amp;[2024-01-26T00:00:00]" c="26-01-2024"/>
              <i n="[Table1].[Last month].&amp;[2024-01-27T00:00:00]" c="27-01-2024"/>
              <i n="[Table1].[Last month].&amp;[2024-01-28T00:00:00]" c="28-01-2024"/>
              <i n="[Table1].[Last month].&amp;[2024-01-29T00:00:00]" c="29-01-2024"/>
              <i n="[Table1].[Last month].&amp;[2024-01-30T00:00:00]" c="30-01-2024"/>
              <i n="[Table1].[Last month].&amp;[2024-01-31T00:00:00]" c="31-01-2024"/>
            </range>
          </ranges>
        </level>
      </levels>
      <selections count="1">
        <selection n="[Table1].[Last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DF4C3D56-A957-4B66-8DA7-FF389057C11D}" cache="Slicer_Location" caption="Location" startItem="20" level="1" style="SlicerStyleLight4" rowHeight="241300"/>
  <slicer name="Current month" xr10:uid="{9CD8D4A8-9EF7-439C-8DDA-F7FF41E784A9}" cache="Slicer_Current_month" caption="Current month" level="1" style="SlicerStyleLight4" rowHeight="241300"/>
  <slicer name="Last month" xr10:uid="{A2A11B12-9A3B-4069-8D7D-A219C60BD7EB}" cache="Slicer_Last_month" caption="Last month" level="1"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ADABB5-3681-483A-933A-E5483C9B7812}" name="Table1" displayName="Table1" ref="B2:L1090" totalsRowShown="0" headerRowDxfId="33" dataDxfId="32">
  <autoFilter ref="B2:L1090" xr:uid="{5CADABB5-3681-483A-933A-E5483C9B7812}"/>
  <tableColumns count="11">
    <tableColumn id="1" xr3:uid="{96AF8E60-0B3B-4568-9B8D-2E7D4185BCF8}" name="Location"/>
    <tableColumn id="2" xr3:uid="{C951C57B-E413-4037-B689-D91B816B5FD3}" name="Last month" dataDxfId="31"/>
    <tableColumn id="3" xr3:uid="{DE4E1739-1080-4520-920B-DEF51EC12165}" name="Current month" dataDxfId="30"/>
    <tableColumn id="4" xr3:uid="{65F4A394-A40C-4CAD-B016-9967D149A943}" name="Last month sales" dataDxfId="29"/>
    <tableColumn id="5" xr3:uid="{2EE3AF29-DD49-4E90-8728-15677144D2F9}" name="Current month sales" dataDxfId="28"/>
    <tableColumn id="6" xr3:uid="{4110F32A-C0D6-435E-A23D-9F6A721B89F4}" name="Variance" dataDxfId="27">
      <calculatedColumnFormula>F3-E3</calculatedColumnFormula>
    </tableColumn>
    <tableColumn id="7" xr3:uid="{2097DA98-117F-4613-8FB2-DC1D5EE73461}" name="Percentage" dataDxfId="26">
      <calculatedColumnFormula>G3/E3</calculatedColumnFormula>
    </tableColumn>
    <tableColumn id="8" xr3:uid="{77228949-DEEB-4167-A045-CAA49A5E1E18}" name="Cumm last month" dataDxfId="25">
      <calculatedColumnFormula>+I2+E3</calculatedColumnFormula>
    </tableColumn>
    <tableColumn id="9" xr3:uid="{8BC88E88-BD72-4139-821B-2679371B301D}" name="Cumm current month" dataDxfId="24">
      <calculatedColumnFormula>+J2+F3</calculatedColumnFormula>
    </tableColumn>
    <tableColumn id="10" xr3:uid="{62532E44-08FE-4786-910E-33709971CB2D}" name="Cumm variance" dataDxfId="23">
      <calculatedColumnFormula>-I3+J3</calculatedColumnFormula>
    </tableColumn>
    <tableColumn id="11" xr3:uid="{ED7217CF-9335-4C72-A273-80620AAF17F0}" name="Cumm Percentage" dataDxfId="22">
      <calculatedColumnFormula>K3/I3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91016-1234-46DB-8094-670970F81E0C}">
  <dimension ref="A3:AO206"/>
  <sheetViews>
    <sheetView topLeftCell="N208" zoomScale="103" zoomScaleNormal="56" workbookViewId="0">
      <selection activeCell="D6" sqref="D6"/>
    </sheetView>
  </sheetViews>
  <sheetFormatPr defaultRowHeight="14.5" x14ac:dyDescent="0.35"/>
  <cols>
    <col min="1" max="1" width="20" bestFit="1" customWidth="1"/>
    <col min="2" max="2" width="24.54296875" bestFit="1" customWidth="1"/>
    <col min="3" max="3" width="21.36328125" bestFit="1" customWidth="1"/>
    <col min="4" max="4" width="20.6328125" customWidth="1"/>
    <col min="5" max="5" width="24.81640625" customWidth="1"/>
    <col min="6" max="6" width="9.81640625" bestFit="1" customWidth="1"/>
    <col min="7" max="7" width="12.7265625" bestFit="1" customWidth="1"/>
    <col min="8" max="8" width="9.90625" bestFit="1" customWidth="1"/>
    <col min="9" max="9" width="8.90625" bestFit="1" customWidth="1"/>
    <col min="10" max="10" width="9.90625" bestFit="1" customWidth="1"/>
    <col min="11" max="11" width="9.6328125" bestFit="1" customWidth="1"/>
    <col min="12" max="12" width="10.6328125" bestFit="1" customWidth="1"/>
    <col min="13" max="13" width="13.08984375" bestFit="1" customWidth="1"/>
    <col min="14" max="14" width="9.81640625" bestFit="1" customWidth="1"/>
    <col min="15" max="16" width="8.81640625" bestFit="1" customWidth="1"/>
    <col min="17" max="17" width="12.453125" bestFit="1" customWidth="1"/>
    <col min="18" max="18" width="20.08984375" bestFit="1" customWidth="1"/>
    <col min="19" max="19" width="18" bestFit="1" customWidth="1"/>
    <col min="20" max="20" width="8.81640625" bestFit="1" customWidth="1"/>
    <col min="21" max="22" width="12.453125" bestFit="1" customWidth="1"/>
    <col min="23" max="23" width="9.81640625" bestFit="1" customWidth="1"/>
    <col min="24" max="24" width="10" bestFit="1" customWidth="1"/>
    <col min="25" max="25" width="9.1796875" bestFit="1" customWidth="1"/>
    <col min="26" max="26" width="9.81640625" bestFit="1" customWidth="1"/>
    <col min="27" max="27" width="9.54296875" bestFit="1" customWidth="1"/>
    <col min="28" max="28" width="11.36328125" bestFit="1" customWidth="1"/>
    <col min="29" max="29" width="12.6328125" bestFit="1" customWidth="1"/>
    <col min="30" max="30" width="9.81640625" bestFit="1" customWidth="1"/>
    <col min="31" max="31" width="10.1796875" bestFit="1" customWidth="1"/>
    <col min="32" max="33" width="8.81640625" bestFit="1" customWidth="1"/>
    <col min="34" max="34" width="16.36328125" bestFit="1" customWidth="1"/>
    <col min="35" max="35" width="10.81640625" bestFit="1" customWidth="1"/>
    <col min="36" max="36" width="9.81640625" bestFit="1" customWidth="1"/>
    <col min="37" max="37" width="10.1796875" bestFit="1" customWidth="1"/>
    <col min="38" max="38" width="8.08984375" bestFit="1" customWidth="1"/>
    <col min="39" max="39" width="9.81640625" bestFit="1" customWidth="1"/>
    <col min="40" max="40" width="16.36328125" bestFit="1" customWidth="1"/>
    <col min="41" max="42" width="10.81640625" bestFit="1" customWidth="1"/>
    <col min="43" max="70" width="24.453125" bestFit="1" customWidth="1"/>
    <col min="71" max="71" width="26.1796875" bestFit="1" customWidth="1"/>
    <col min="72" max="72" width="29.36328125" bestFit="1" customWidth="1"/>
  </cols>
  <sheetData>
    <row r="3" spans="1:41" x14ac:dyDescent="0.35">
      <c r="A3" s="18" t="s">
        <v>48</v>
      </c>
      <c r="B3" t="s">
        <v>47</v>
      </c>
    </row>
    <row r="4" spans="1:41" x14ac:dyDescent="0.35">
      <c r="A4" s="20" t="s">
        <v>2</v>
      </c>
      <c r="B4">
        <v>82616.899999999994</v>
      </c>
      <c r="D4" s="18" t="s">
        <v>48</v>
      </c>
      <c r="E4" t="s">
        <v>46</v>
      </c>
      <c r="G4" s="18" t="s">
        <v>46</v>
      </c>
      <c r="H4" s="18" t="s">
        <v>49</v>
      </c>
    </row>
    <row r="5" spans="1:41" x14ac:dyDescent="0.35">
      <c r="A5" s="20" t="s">
        <v>6</v>
      </c>
      <c r="B5">
        <v>228748.78000000003</v>
      </c>
      <c r="D5" s="20" t="s">
        <v>2</v>
      </c>
      <c r="E5">
        <v>105324.73999999999</v>
      </c>
      <c r="G5" s="18" t="s">
        <v>48</v>
      </c>
      <c r="H5" t="s">
        <v>2</v>
      </c>
      <c r="I5" t="s">
        <v>6</v>
      </c>
      <c r="J5" t="s">
        <v>28</v>
      </c>
      <c r="K5" t="s">
        <v>27</v>
      </c>
      <c r="L5" t="s">
        <v>21</v>
      </c>
      <c r="M5" t="s">
        <v>9</v>
      </c>
      <c r="N5" t="s">
        <v>31</v>
      </c>
      <c r="O5" t="s">
        <v>26</v>
      </c>
      <c r="P5" t="s">
        <v>19</v>
      </c>
      <c r="Q5" t="s">
        <v>30</v>
      </c>
      <c r="R5" t="s">
        <v>13</v>
      </c>
      <c r="S5" t="s">
        <v>25</v>
      </c>
      <c r="T5" t="s">
        <v>18</v>
      </c>
      <c r="U5" t="s">
        <v>15</v>
      </c>
      <c r="V5" t="s">
        <v>10</v>
      </c>
      <c r="W5" t="s">
        <v>8</v>
      </c>
      <c r="X5" t="s">
        <v>24</v>
      </c>
      <c r="Y5" t="s">
        <v>32</v>
      </c>
      <c r="Z5" t="s">
        <v>23</v>
      </c>
      <c r="AA5" t="s">
        <v>12</v>
      </c>
      <c r="AB5" t="s">
        <v>16</v>
      </c>
      <c r="AC5" t="s">
        <v>5</v>
      </c>
      <c r="AD5" t="s">
        <v>22</v>
      </c>
      <c r="AE5" t="s">
        <v>29</v>
      </c>
      <c r="AF5" t="s">
        <v>1</v>
      </c>
      <c r="AG5" t="s">
        <v>0</v>
      </c>
      <c r="AH5" t="s">
        <v>11</v>
      </c>
      <c r="AI5" t="s">
        <v>20</v>
      </c>
      <c r="AJ5" t="s">
        <v>7</v>
      </c>
      <c r="AK5" t="s">
        <v>14</v>
      </c>
      <c r="AL5" t="s">
        <v>34</v>
      </c>
      <c r="AM5" t="s">
        <v>17</v>
      </c>
      <c r="AN5" t="s">
        <v>33</v>
      </c>
      <c r="AO5" t="s">
        <v>37</v>
      </c>
    </row>
    <row r="6" spans="1:41" x14ac:dyDescent="0.35">
      <c r="A6" s="20" t="s">
        <v>28</v>
      </c>
      <c r="B6">
        <v>7348.4300000000012</v>
      </c>
      <c r="D6" s="20" t="s">
        <v>6</v>
      </c>
      <c r="E6">
        <v>293449.96999999997</v>
      </c>
      <c r="G6" s="19">
        <v>45291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row>
    <row r="7" spans="1:41" x14ac:dyDescent="0.35">
      <c r="A7" s="20" t="s">
        <v>27</v>
      </c>
      <c r="B7">
        <v>11747.95</v>
      </c>
      <c r="D7" s="20" t="s">
        <v>28</v>
      </c>
      <c r="E7">
        <v>7744.0200000000013</v>
      </c>
      <c r="G7" s="19">
        <v>45292</v>
      </c>
      <c r="H7">
        <v>1962.36</v>
      </c>
      <c r="I7">
        <v>6639</v>
      </c>
      <c r="J7">
        <v>77</v>
      </c>
      <c r="K7">
        <v>191</v>
      </c>
      <c r="L7">
        <v>4931</v>
      </c>
      <c r="M7">
        <v>1704</v>
      </c>
      <c r="N7">
        <v>4824.3999999999996</v>
      </c>
      <c r="O7">
        <v>2162</v>
      </c>
      <c r="P7">
        <v>4367</v>
      </c>
      <c r="Q7">
        <v>771</v>
      </c>
      <c r="R7">
        <v>3055</v>
      </c>
      <c r="S7">
        <v>0</v>
      </c>
      <c r="T7">
        <v>4294</v>
      </c>
      <c r="U7">
        <v>0</v>
      </c>
      <c r="V7">
        <v>8056</v>
      </c>
      <c r="W7">
        <v>2105</v>
      </c>
      <c r="X7">
        <v>2938</v>
      </c>
      <c r="Y7">
        <v>1059.9100000000001</v>
      </c>
      <c r="Z7">
        <v>0</v>
      </c>
      <c r="AA7">
        <v>1986</v>
      </c>
      <c r="AB7">
        <v>3546</v>
      </c>
      <c r="AC7">
        <v>3244</v>
      </c>
      <c r="AD7">
        <v>1376</v>
      </c>
      <c r="AE7">
        <v>1254</v>
      </c>
      <c r="AF7">
        <v>4646</v>
      </c>
      <c r="AG7">
        <v>0</v>
      </c>
      <c r="AH7">
        <v>6209</v>
      </c>
      <c r="AI7">
        <v>1458</v>
      </c>
      <c r="AJ7">
        <v>7076</v>
      </c>
      <c r="AK7">
        <v>3390</v>
      </c>
      <c r="AL7">
        <v>1348.01</v>
      </c>
      <c r="AM7">
        <v>999</v>
      </c>
      <c r="AN7">
        <v>479</v>
      </c>
      <c r="AO7">
        <v>86147.68</v>
      </c>
    </row>
    <row r="8" spans="1:41" x14ac:dyDescent="0.35">
      <c r="A8" s="20" t="s">
        <v>21</v>
      </c>
      <c r="B8">
        <v>216019.15000000002</v>
      </c>
      <c r="D8" s="20" t="s">
        <v>27</v>
      </c>
      <c r="E8">
        <v>15871.86</v>
      </c>
      <c r="G8" s="19">
        <v>45293</v>
      </c>
      <c r="H8">
        <v>4646</v>
      </c>
      <c r="I8">
        <v>9155</v>
      </c>
      <c r="J8">
        <v>325</v>
      </c>
      <c r="K8">
        <v>723</v>
      </c>
      <c r="L8">
        <v>7412</v>
      </c>
      <c r="M8">
        <v>2868</v>
      </c>
      <c r="N8">
        <v>6179.9</v>
      </c>
      <c r="O8">
        <v>2863</v>
      </c>
      <c r="P8">
        <v>4368</v>
      </c>
      <c r="Q8">
        <v>1174</v>
      </c>
      <c r="R8">
        <v>5926</v>
      </c>
      <c r="S8">
        <v>1127</v>
      </c>
      <c r="T8">
        <v>6783</v>
      </c>
      <c r="U8">
        <v>2364</v>
      </c>
      <c r="V8">
        <v>11524</v>
      </c>
      <c r="W8">
        <v>3687</v>
      </c>
      <c r="X8">
        <v>2935</v>
      </c>
      <c r="Y8">
        <v>738.58</v>
      </c>
      <c r="Z8">
        <v>0</v>
      </c>
      <c r="AA8">
        <v>4584</v>
      </c>
      <c r="AB8">
        <v>5608</v>
      </c>
      <c r="AC8">
        <v>5121</v>
      </c>
      <c r="AD8">
        <v>1031</v>
      </c>
      <c r="AE8">
        <v>1221</v>
      </c>
      <c r="AF8">
        <v>7694</v>
      </c>
      <c r="AG8">
        <v>0</v>
      </c>
      <c r="AH8">
        <v>7949</v>
      </c>
      <c r="AI8">
        <v>2370</v>
      </c>
      <c r="AJ8">
        <v>7993</v>
      </c>
      <c r="AK8">
        <v>4099</v>
      </c>
      <c r="AL8">
        <v>1648.71</v>
      </c>
      <c r="AM8">
        <v>2499</v>
      </c>
      <c r="AN8">
        <v>672</v>
      </c>
      <c r="AO8">
        <v>127288.19</v>
      </c>
    </row>
    <row r="9" spans="1:41" x14ac:dyDescent="0.35">
      <c r="A9" s="20" t="s">
        <v>9</v>
      </c>
      <c r="B9">
        <v>59037.930000000008</v>
      </c>
      <c r="D9" s="20" t="s">
        <v>21</v>
      </c>
      <c r="E9">
        <v>264790.99</v>
      </c>
      <c r="G9" s="19">
        <v>45294</v>
      </c>
      <c r="H9">
        <v>7694</v>
      </c>
      <c r="I9">
        <v>9215</v>
      </c>
      <c r="J9">
        <v>97.71</v>
      </c>
      <c r="K9">
        <v>461.46</v>
      </c>
      <c r="L9">
        <v>6159</v>
      </c>
      <c r="M9">
        <v>2255</v>
      </c>
      <c r="N9">
        <v>6751.24</v>
      </c>
      <c r="O9">
        <v>2373</v>
      </c>
      <c r="P9">
        <v>4456</v>
      </c>
      <c r="Q9">
        <v>1263</v>
      </c>
      <c r="R9">
        <v>5683</v>
      </c>
      <c r="S9">
        <v>1575</v>
      </c>
      <c r="T9">
        <v>6174</v>
      </c>
      <c r="U9">
        <v>2017</v>
      </c>
      <c r="V9">
        <v>12530</v>
      </c>
      <c r="W9">
        <v>3234</v>
      </c>
      <c r="X9">
        <v>3688</v>
      </c>
      <c r="Y9">
        <v>726.38</v>
      </c>
      <c r="Z9">
        <v>0</v>
      </c>
      <c r="AA9">
        <v>4241</v>
      </c>
      <c r="AB9">
        <v>4705</v>
      </c>
      <c r="AC9">
        <v>5122</v>
      </c>
      <c r="AD9">
        <v>1127</v>
      </c>
      <c r="AE9">
        <v>1063</v>
      </c>
      <c r="AF9">
        <v>5277</v>
      </c>
      <c r="AG9">
        <v>0</v>
      </c>
      <c r="AH9">
        <v>7491</v>
      </c>
      <c r="AI9">
        <v>2987</v>
      </c>
      <c r="AJ9">
        <v>9481</v>
      </c>
      <c r="AK9">
        <v>4429</v>
      </c>
      <c r="AL9">
        <v>2369.79</v>
      </c>
      <c r="AM9">
        <v>3677</v>
      </c>
      <c r="AN9">
        <v>1007</v>
      </c>
      <c r="AO9">
        <v>129329.58000000002</v>
      </c>
    </row>
    <row r="10" spans="1:41" x14ac:dyDescent="0.35">
      <c r="A10" s="20" t="s">
        <v>31</v>
      </c>
      <c r="B10">
        <v>220369.73</v>
      </c>
      <c r="D10" s="20" t="s">
        <v>9</v>
      </c>
      <c r="E10">
        <v>81057.110000000015</v>
      </c>
      <c r="G10" s="19">
        <v>45295</v>
      </c>
      <c r="H10">
        <v>2742</v>
      </c>
      <c r="I10">
        <v>8200</v>
      </c>
      <c r="J10">
        <v>126.18</v>
      </c>
      <c r="K10">
        <v>510.67</v>
      </c>
      <c r="L10">
        <v>8363.36</v>
      </c>
      <c r="M10">
        <v>2908</v>
      </c>
      <c r="N10">
        <v>5208.74</v>
      </c>
      <c r="O10">
        <v>3081.05</v>
      </c>
      <c r="P10">
        <v>5910.14</v>
      </c>
      <c r="Q10">
        <v>977.68</v>
      </c>
      <c r="R10">
        <v>5984</v>
      </c>
      <c r="S10">
        <v>586.76</v>
      </c>
      <c r="T10">
        <v>7073.76</v>
      </c>
      <c r="U10">
        <v>2770.62</v>
      </c>
      <c r="V10">
        <v>10769</v>
      </c>
      <c r="W10">
        <v>2958</v>
      </c>
      <c r="X10">
        <v>2728.21</v>
      </c>
      <c r="Y10">
        <v>633.38</v>
      </c>
      <c r="Z10">
        <v>0</v>
      </c>
      <c r="AA10">
        <v>5316</v>
      </c>
      <c r="AB10">
        <v>4910.0600000000004</v>
      </c>
      <c r="AC10">
        <v>4222</v>
      </c>
      <c r="AD10">
        <v>791.08</v>
      </c>
      <c r="AE10">
        <v>1134.07</v>
      </c>
      <c r="AF10">
        <v>6551</v>
      </c>
      <c r="AG10">
        <v>0</v>
      </c>
      <c r="AH10">
        <v>7643</v>
      </c>
      <c r="AI10">
        <v>2851.18</v>
      </c>
      <c r="AJ10">
        <v>9648</v>
      </c>
      <c r="AK10">
        <v>4572.96</v>
      </c>
      <c r="AL10">
        <v>2528.44</v>
      </c>
      <c r="AM10">
        <v>3421.77</v>
      </c>
      <c r="AN10">
        <v>1164.53</v>
      </c>
      <c r="AO10">
        <v>126285.64</v>
      </c>
    </row>
    <row r="11" spans="1:41" x14ac:dyDescent="0.35">
      <c r="A11" s="20" t="s">
        <v>26</v>
      </c>
      <c r="B11">
        <v>82759.47</v>
      </c>
      <c r="D11" s="20" t="s">
        <v>31</v>
      </c>
      <c r="E11">
        <v>275355.69999999995</v>
      </c>
      <c r="G11" s="19">
        <v>45296</v>
      </c>
      <c r="H11">
        <v>3945</v>
      </c>
      <c r="I11">
        <v>12607</v>
      </c>
      <c r="J11">
        <v>460.97</v>
      </c>
      <c r="K11">
        <v>620.25</v>
      </c>
      <c r="L11">
        <v>11357.17</v>
      </c>
      <c r="M11">
        <v>4293</v>
      </c>
      <c r="N11">
        <v>13242.78</v>
      </c>
      <c r="O11">
        <v>4790.42</v>
      </c>
      <c r="P11">
        <v>7046.51</v>
      </c>
      <c r="Q11">
        <v>1694.19</v>
      </c>
      <c r="R11">
        <v>7840</v>
      </c>
      <c r="S11">
        <v>1181.6199999999999</v>
      </c>
      <c r="T11">
        <v>9331.68</v>
      </c>
      <c r="U11">
        <v>335.87</v>
      </c>
      <c r="V11">
        <v>15505</v>
      </c>
      <c r="W11">
        <v>5252</v>
      </c>
      <c r="X11">
        <v>4242.09</v>
      </c>
      <c r="Y11">
        <v>1169.1300000000001</v>
      </c>
      <c r="Z11">
        <v>0</v>
      </c>
      <c r="AA11">
        <v>7598</v>
      </c>
      <c r="AB11">
        <v>7542.44</v>
      </c>
      <c r="AC11">
        <v>5835</v>
      </c>
      <c r="AD11">
        <v>963.23</v>
      </c>
      <c r="AE11">
        <v>1659.14</v>
      </c>
      <c r="AF11">
        <v>9685</v>
      </c>
      <c r="AG11">
        <v>0</v>
      </c>
      <c r="AH11">
        <v>10516</v>
      </c>
      <c r="AI11">
        <v>3788.04</v>
      </c>
      <c r="AJ11">
        <v>15374</v>
      </c>
      <c r="AK11">
        <v>5403.81</v>
      </c>
      <c r="AL11">
        <v>5348.26</v>
      </c>
      <c r="AM11">
        <v>3605.69</v>
      </c>
      <c r="AN11">
        <v>1001.56</v>
      </c>
      <c r="AO11">
        <v>183234.85000000006</v>
      </c>
    </row>
    <row r="12" spans="1:41" x14ac:dyDescent="0.35">
      <c r="A12" s="20" t="s">
        <v>19</v>
      </c>
      <c r="B12">
        <v>124394.95999999999</v>
      </c>
      <c r="D12" s="20" t="s">
        <v>26</v>
      </c>
      <c r="E12">
        <v>91891.85000000002</v>
      </c>
      <c r="G12" s="19">
        <v>45297</v>
      </c>
      <c r="H12">
        <v>3213</v>
      </c>
      <c r="I12">
        <v>11393</v>
      </c>
      <c r="J12">
        <v>390.04</v>
      </c>
      <c r="K12">
        <v>713.76</v>
      </c>
      <c r="L12">
        <v>10527.14</v>
      </c>
      <c r="M12">
        <v>2411</v>
      </c>
      <c r="N12">
        <v>11691.2</v>
      </c>
      <c r="O12">
        <v>2777.32</v>
      </c>
      <c r="P12">
        <v>4845.24</v>
      </c>
      <c r="Q12">
        <v>1359.76</v>
      </c>
      <c r="R12">
        <v>5892</v>
      </c>
      <c r="S12">
        <v>966.62</v>
      </c>
      <c r="T12">
        <v>5856.43</v>
      </c>
      <c r="U12">
        <v>1482.32</v>
      </c>
      <c r="V12">
        <v>11663</v>
      </c>
      <c r="W12">
        <v>2498</v>
      </c>
      <c r="X12">
        <v>2736.05</v>
      </c>
      <c r="Y12">
        <v>1015.73</v>
      </c>
      <c r="Z12">
        <v>0</v>
      </c>
      <c r="AA12">
        <v>5295</v>
      </c>
      <c r="AB12">
        <v>4615.0200000000004</v>
      </c>
      <c r="AC12">
        <v>5766</v>
      </c>
      <c r="AD12">
        <v>979.43</v>
      </c>
      <c r="AE12">
        <v>1501.46</v>
      </c>
      <c r="AF12">
        <v>6829</v>
      </c>
      <c r="AG12">
        <v>0</v>
      </c>
      <c r="AH12">
        <v>9157</v>
      </c>
      <c r="AI12">
        <v>2617.67</v>
      </c>
      <c r="AJ12">
        <v>9955</v>
      </c>
      <c r="AK12">
        <v>4720.8500000000004</v>
      </c>
      <c r="AL12">
        <v>3417.74</v>
      </c>
      <c r="AM12">
        <v>2639.04</v>
      </c>
      <c r="AN12">
        <v>1198.1099999999999</v>
      </c>
      <c r="AO12">
        <v>140122.93</v>
      </c>
    </row>
    <row r="13" spans="1:41" x14ac:dyDescent="0.35">
      <c r="A13" s="20" t="s">
        <v>30</v>
      </c>
      <c r="B13">
        <v>27660.87</v>
      </c>
      <c r="D13" s="20" t="s">
        <v>19</v>
      </c>
      <c r="E13">
        <v>159929.03</v>
      </c>
      <c r="G13" s="19">
        <v>45298</v>
      </c>
      <c r="H13">
        <v>2806</v>
      </c>
      <c r="I13">
        <v>9135</v>
      </c>
      <c r="J13">
        <v>109.6</v>
      </c>
      <c r="K13">
        <v>175.89</v>
      </c>
      <c r="L13">
        <v>7215.55</v>
      </c>
      <c r="M13">
        <v>1924</v>
      </c>
      <c r="N13">
        <v>3724.08</v>
      </c>
      <c r="O13">
        <v>2472.4299999999998</v>
      </c>
      <c r="P13">
        <v>4601.7299999999996</v>
      </c>
      <c r="Q13">
        <v>959.41</v>
      </c>
      <c r="R13">
        <v>4988</v>
      </c>
      <c r="S13">
        <v>1221.1199999999999</v>
      </c>
      <c r="T13">
        <v>4684.32</v>
      </c>
      <c r="U13">
        <v>930.62</v>
      </c>
      <c r="V13">
        <v>8009</v>
      </c>
      <c r="W13">
        <v>2575</v>
      </c>
      <c r="X13">
        <v>2267.92</v>
      </c>
      <c r="Y13">
        <v>704.32</v>
      </c>
      <c r="Z13">
        <v>0</v>
      </c>
      <c r="AA13">
        <v>3018</v>
      </c>
      <c r="AB13">
        <v>3780.13</v>
      </c>
      <c r="AC13">
        <v>4390</v>
      </c>
      <c r="AD13">
        <v>819.44</v>
      </c>
      <c r="AE13">
        <v>1662.42</v>
      </c>
      <c r="AF13">
        <v>5245</v>
      </c>
      <c r="AG13">
        <v>0</v>
      </c>
      <c r="AH13">
        <v>7141</v>
      </c>
      <c r="AI13">
        <v>1428.9</v>
      </c>
      <c r="AJ13">
        <v>7616</v>
      </c>
      <c r="AK13">
        <v>3981.48</v>
      </c>
      <c r="AL13">
        <v>1839.62</v>
      </c>
      <c r="AM13">
        <v>2294.6</v>
      </c>
      <c r="AN13">
        <v>563.55999999999995</v>
      </c>
      <c r="AO13">
        <v>102284.14000000001</v>
      </c>
    </row>
    <row r="14" spans="1:41" x14ac:dyDescent="0.35">
      <c r="A14" s="20" t="s">
        <v>13</v>
      </c>
      <c r="B14">
        <v>117572.32000000002</v>
      </c>
      <c r="D14" s="20" t="s">
        <v>30</v>
      </c>
      <c r="E14">
        <v>35247.390000000007</v>
      </c>
      <c r="G14" s="19">
        <v>45299</v>
      </c>
      <c r="H14">
        <v>2985</v>
      </c>
      <c r="I14">
        <v>9118.66</v>
      </c>
      <c r="J14">
        <v>97.71</v>
      </c>
      <c r="K14">
        <v>382.78</v>
      </c>
      <c r="L14">
        <v>6392.22</v>
      </c>
      <c r="M14">
        <v>1770.03</v>
      </c>
      <c r="N14">
        <v>4850.83</v>
      </c>
      <c r="O14">
        <v>2705.61</v>
      </c>
      <c r="P14">
        <v>4812.58</v>
      </c>
      <c r="Q14">
        <v>1146.27</v>
      </c>
      <c r="R14">
        <v>5395</v>
      </c>
      <c r="S14">
        <v>762.5</v>
      </c>
      <c r="T14">
        <v>6643.63</v>
      </c>
      <c r="U14">
        <v>1195.3</v>
      </c>
      <c r="V14">
        <v>9241.3700000000008</v>
      </c>
      <c r="W14">
        <v>2918.34</v>
      </c>
      <c r="X14">
        <v>2559.9499999999998</v>
      </c>
      <c r="Y14">
        <v>707.47</v>
      </c>
      <c r="Z14">
        <v>0</v>
      </c>
      <c r="AA14">
        <v>3667.14</v>
      </c>
      <c r="AB14">
        <v>5573.54</v>
      </c>
      <c r="AC14">
        <v>4783</v>
      </c>
      <c r="AD14">
        <v>783.35</v>
      </c>
      <c r="AE14">
        <v>1337.51</v>
      </c>
      <c r="AF14">
        <v>6037.65</v>
      </c>
      <c r="AG14">
        <v>0</v>
      </c>
      <c r="AH14">
        <v>7102.24</v>
      </c>
      <c r="AI14">
        <v>2583.12</v>
      </c>
      <c r="AJ14">
        <v>8703.33</v>
      </c>
      <c r="AK14">
        <v>4395.87</v>
      </c>
      <c r="AL14">
        <v>2282.5</v>
      </c>
      <c r="AM14">
        <v>3482.67</v>
      </c>
      <c r="AN14">
        <v>1277.6099999999999</v>
      </c>
      <c r="AO14">
        <v>115694.78</v>
      </c>
    </row>
    <row r="15" spans="1:41" x14ac:dyDescent="0.35">
      <c r="A15" s="20" t="s">
        <v>25</v>
      </c>
      <c r="B15">
        <v>21210.25</v>
      </c>
      <c r="D15" s="20" t="s">
        <v>13</v>
      </c>
      <c r="E15">
        <v>166124.29999999999</v>
      </c>
      <c r="G15" s="19">
        <v>45300</v>
      </c>
      <c r="H15">
        <v>2654</v>
      </c>
      <c r="I15">
        <v>8571.26</v>
      </c>
      <c r="J15">
        <v>296.52999999999997</v>
      </c>
      <c r="K15">
        <v>455.46</v>
      </c>
      <c r="L15">
        <v>6297.1</v>
      </c>
      <c r="M15">
        <v>2587.4</v>
      </c>
      <c r="N15">
        <v>9808.42</v>
      </c>
      <c r="O15">
        <v>2821.35</v>
      </c>
      <c r="P15">
        <v>4298.74</v>
      </c>
      <c r="Q15">
        <v>1337.46</v>
      </c>
      <c r="R15">
        <v>5233.63</v>
      </c>
      <c r="S15">
        <v>769.73</v>
      </c>
      <c r="T15">
        <v>6204.78</v>
      </c>
      <c r="U15">
        <v>1893.3</v>
      </c>
      <c r="V15">
        <v>9884.7000000000007</v>
      </c>
      <c r="W15">
        <v>2737.72</v>
      </c>
      <c r="X15">
        <v>2916.31</v>
      </c>
      <c r="Y15">
        <v>534.72</v>
      </c>
      <c r="Z15">
        <v>0</v>
      </c>
      <c r="AA15">
        <v>2912.54</v>
      </c>
      <c r="AB15">
        <v>3304.36</v>
      </c>
      <c r="AC15">
        <v>2659</v>
      </c>
      <c r="AD15">
        <v>719.42</v>
      </c>
      <c r="AE15">
        <v>1168.76</v>
      </c>
      <c r="AF15">
        <v>5161</v>
      </c>
      <c r="AG15">
        <v>0</v>
      </c>
      <c r="AH15">
        <v>7307.66</v>
      </c>
      <c r="AI15">
        <v>3036.6</v>
      </c>
      <c r="AJ15">
        <v>8950.2800000000007</v>
      </c>
      <c r="AK15">
        <v>3489.73</v>
      </c>
      <c r="AL15">
        <v>2079.71</v>
      </c>
      <c r="AM15">
        <v>3319.99</v>
      </c>
      <c r="AN15">
        <v>1091.78</v>
      </c>
      <c r="AO15">
        <v>114503.44000000003</v>
      </c>
    </row>
    <row r="16" spans="1:41" x14ac:dyDescent="0.35">
      <c r="A16" s="20" t="s">
        <v>18</v>
      </c>
      <c r="B16">
        <v>165034.10999999999</v>
      </c>
      <c r="D16" s="20" t="s">
        <v>25</v>
      </c>
      <c r="E16">
        <v>29511.389999999996</v>
      </c>
      <c r="G16" s="19">
        <v>45301</v>
      </c>
      <c r="H16">
        <v>2636.84</v>
      </c>
      <c r="I16">
        <v>9004.2999999999993</v>
      </c>
      <c r="J16">
        <v>88.82</v>
      </c>
      <c r="K16">
        <v>335.62</v>
      </c>
      <c r="L16">
        <v>6609.63</v>
      </c>
      <c r="M16">
        <v>2332.75</v>
      </c>
      <c r="N16">
        <v>5804.26</v>
      </c>
      <c r="O16">
        <v>2518.71</v>
      </c>
      <c r="P16">
        <v>5677.25</v>
      </c>
      <c r="Q16">
        <v>663.64</v>
      </c>
      <c r="R16">
        <v>5557.53</v>
      </c>
      <c r="S16">
        <v>686.62</v>
      </c>
      <c r="T16">
        <v>6518.51</v>
      </c>
      <c r="U16">
        <v>1448.71</v>
      </c>
      <c r="V16">
        <v>13179.75</v>
      </c>
      <c r="W16">
        <v>3462.91</v>
      </c>
      <c r="X16">
        <v>2007.68</v>
      </c>
      <c r="Y16">
        <v>1167.01</v>
      </c>
      <c r="Z16">
        <v>0</v>
      </c>
      <c r="AA16">
        <v>3783.56</v>
      </c>
      <c r="AB16">
        <v>4676.3599999999997</v>
      </c>
      <c r="AC16">
        <v>5353.35</v>
      </c>
      <c r="AD16">
        <v>543.53</v>
      </c>
      <c r="AE16">
        <v>1364.67</v>
      </c>
      <c r="AF16">
        <v>7191.04</v>
      </c>
      <c r="AG16">
        <v>0</v>
      </c>
      <c r="AH16">
        <v>7669.77</v>
      </c>
      <c r="AI16">
        <v>2379.2800000000002</v>
      </c>
      <c r="AJ16">
        <v>9373.9599999999991</v>
      </c>
      <c r="AK16">
        <v>3924.1</v>
      </c>
      <c r="AL16">
        <v>1893.13</v>
      </c>
      <c r="AM16">
        <v>3577.34</v>
      </c>
      <c r="AN16">
        <v>1181.56</v>
      </c>
      <c r="AO16">
        <v>122612.18999999999</v>
      </c>
    </row>
    <row r="17" spans="1:41" x14ac:dyDescent="0.35">
      <c r="A17" s="20" t="s">
        <v>15</v>
      </c>
      <c r="B17">
        <v>50023.58</v>
      </c>
      <c r="D17" s="20" t="s">
        <v>18</v>
      </c>
      <c r="E17">
        <v>207614.40000000002</v>
      </c>
      <c r="G17" s="19">
        <v>45302</v>
      </c>
      <c r="H17">
        <v>3152.44</v>
      </c>
      <c r="I17">
        <v>10200.93</v>
      </c>
      <c r="J17">
        <v>333.53</v>
      </c>
      <c r="K17">
        <v>741.8</v>
      </c>
      <c r="L17">
        <v>11491.54</v>
      </c>
      <c r="M17">
        <v>2560.4899999999998</v>
      </c>
      <c r="N17">
        <v>8867.75</v>
      </c>
      <c r="O17">
        <v>2149.65</v>
      </c>
      <c r="P17">
        <v>5107.32</v>
      </c>
      <c r="Q17">
        <v>1131.46</v>
      </c>
      <c r="R17">
        <v>4233.83</v>
      </c>
      <c r="S17">
        <v>1134.55</v>
      </c>
      <c r="T17">
        <v>6441.74</v>
      </c>
      <c r="U17">
        <v>1795.31</v>
      </c>
      <c r="V17">
        <v>10287.93</v>
      </c>
      <c r="W17">
        <v>2720.71</v>
      </c>
      <c r="X17">
        <v>2941.28</v>
      </c>
      <c r="Y17">
        <v>2042.3</v>
      </c>
      <c r="Z17">
        <v>0</v>
      </c>
      <c r="AA17">
        <v>3674.38</v>
      </c>
      <c r="AB17">
        <v>5127.3900000000003</v>
      </c>
      <c r="AC17">
        <v>5205.3</v>
      </c>
      <c r="AD17">
        <v>549</v>
      </c>
      <c r="AE17">
        <v>1092.3499999999999</v>
      </c>
      <c r="AF17">
        <v>7836.83</v>
      </c>
      <c r="AG17">
        <v>0</v>
      </c>
      <c r="AH17">
        <v>8041.19</v>
      </c>
      <c r="AI17">
        <v>3886.94</v>
      </c>
      <c r="AJ17">
        <v>10917.47</v>
      </c>
      <c r="AK17">
        <v>4347.2299999999996</v>
      </c>
      <c r="AL17">
        <v>180.24</v>
      </c>
      <c r="AM17">
        <v>4156.6099999999997</v>
      </c>
      <c r="AN17">
        <v>1266.3900000000001</v>
      </c>
      <c r="AO17">
        <v>133615.88000000003</v>
      </c>
    </row>
    <row r="18" spans="1:41" x14ac:dyDescent="0.35">
      <c r="A18" s="20" t="s">
        <v>10</v>
      </c>
      <c r="B18">
        <v>258375.59999999998</v>
      </c>
      <c r="D18" s="20" t="s">
        <v>15</v>
      </c>
      <c r="E18">
        <v>55334.98</v>
      </c>
      <c r="G18" s="19">
        <v>45303</v>
      </c>
      <c r="H18">
        <v>3916.49</v>
      </c>
      <c r="I18">
        <v>11616.93</v>
      </c>
      <c r="J18">
        <v>775.29</v>
      </c>
      <c r="K18">
        <v>147.03</v>
      </c>
      <c r="L18">
        <v>11955.29</v>
      </c>
      <c r="M18">
        <v>3826.99</v>
      </c>
      <c r="N18">
        <v>12756.3</v>
      </c>
      <c r="O18">
        <v>4418.4799999999996</v>
      </c>
      <c r="P18">
        <v>6143.76</v>
      </c>
      <c r="Q18">
        <v>1930.73</v>
      </c>
      <c r="R18">
        <v>7480.54</v>
      </c>
      <c r="S18">
        <v>1087.5899999999999</v>
      </c>
      <c r="T18">
        <v>8925.86</v>
      </c>
      <c r="U18">
        <v>1841.17</v>
      </c>
      <c r="V18">
        <v>16056.85</v>
      </c>
      <c r="W18">
        <v>4040.8</v>
      </c>
      <c r="X18">
        <v>3760.62</v>
      </c>
      <c r="Y18">
        <v>0</v>
      </c>
      <c r="Z18">
        <v>0</v>
      </c>
      <c r="AA18">
        <v>5965.22</v>
      </c>
      <c r="AB18">
        <v>7832.03</v>
      </c>
      <c r="AC18">
        <v>5662.75</v>
      </c>
      <c r="AD18">
        <v>1345.44</v>
      </c>
      <c r="AE18">
        <v>1092.73</v>
      </c>
      <c r="AF18">
        <v>10681.03</v>
      </c>
      <c r="AG18">
        <v>0</v>
      </c>
      <c r="AH18">
        <v>9963.4699999999993</v>
      </c>
      <c r="AI18">
        <v>4603.38</v>
      </c>
      <c r="AJ18">
        <v>14044.33</v>
      </c>
      <c r="AK18">
        <v>6140.86</v>
      </c>
      <c r="AL18">
        <v>4035.66</v>
      </c>
      <c r="AM18">
        <v>4201.4799999999996</v>
      </c>
      <c r="AN18">
        <v>1149.9100000000001</v>
      </c>
      <c r="AO18">
        <v>177399.01</v>
      </c>
    </row>
    <row r="19" spans="1:41" x14ac:dyDescent="0.35">
      <c r="A19" s="20" t="s">
        <v>8</v>
      </c>
      <c r="B19">
        <v>78914.97</v>
      </c>
      <c r="D19" s="20" t="s">
        <v>10</v>
      </c>
      <c r="E19">
        <v>334381.23000000004</v>
      </c>
      <c r="G19" s="19">
        <v>45304</v>
      </c>
      <c r="H19">
        <v>3319.49</v>
      </c>
      <c r="I19">
        <v>9916.2199999999993</v>
      </c>
      <c r="J19">
        <v>328</v>
      </c>
      <c r="K19">
        <v>27.19</v>
      </c>
      <c r="L19">
        <v>9572.4500000000007</v>
      </c>
      <c r="M19">
        <v>3101.36</v>
      </c>
      <c r="N19">
        <v>13187.75</v>
      </c>
      <c r="O19">
        <v>3145</v>
      </c>
      <c r="P19">
        <v>5520.17</v>
      </c>
      <c r="Q19">
        <v>1022.98</v>
      </c>
      <c r="R19">
        <v>5703.1</v>
      </c>
      <c r="S19">
        <v>951.19</v>
      </c>
      <c r="T19">
        <v>6219.31</v>
      </c>
      <c r="U19">
        <v>1474.98</v>
      </c>
      <c r="V19">
        <v>9937.6299999999992</v>
      </c>
      <c r="W19">
        <v>2998.29</v>
      </c>
      <c r="X19">
        <v>2673.16</v>
      </c>
      <c r="Y19">
        <v>911.57</v>
      </c>
      <c r="Z19">
        <v>0</v>
      </c>
      <c r="AA19">
        <v>3464.73</v>
      </c>
      <c r="AB19">
        <v>4763.24</v>
      </c>
      <c r="AC19">
        <v>4791.6499999999996</v>
      </c>
      <c r="AD19">
        <v>928.84</v>
      </c>
      <c r="AE19">
        <v>1287.32</v>
      </c>
      <c r="AF19">
        <v>6403.09</v>
      </c>
      <c r="AG19">
        <v>0</v>
      </c>
      <c r="AH19">
        <v>8926.2099999999991</v>
      </c>
      <c r="AI19">
        <v>592.79</v>
      </c>
      <c r="AJ19">
        <v>11568.66</v>
      </c>
      <c r="AK19">
        <v>5951.71</v>
      </c>
      <c r="AL19">
        <v>3314.88</v>
      </c>
      <c r="AM19">
        <v>2535.6</v>
      </c>
      <c r="AN19">
        <v>698.57</v>
      </c>
      <c r="AO19">
        <v>135237.13000000003</v>
      </c>
    </row>
    <row r="20" spans="1:41" x14ac:dyDescent="0.35">
      <c r="A20" s="20" t="s">
        <v>24</v>
      </c>
      <c r="B20">
        <v>114039.98</v>
      </c>
      <c r="D20" s="20" t="s">
        <v>8</v>
      </c>
      <c r="E20">
        <v>100357.73000000001</v>
      </c>
      <c r="G20" s="19">
        <v>45305</v>
      </c>
      <c r="H20">
        <v>3451.77</v>
      </c>
      <c r="I20">
        <v>8843.19</v>
      </c>
      <c r="J20">
        <v>120.66</v>
      </c>
      <c r="K20">
        <v>568.89</v>
      </c>
      <c r="L20">
        <v>9770.5300000000007</v>
      </c>
      <c r="M20">
        <v>1758.18</v>
      </c>
      <c r="N20">
        <v>6488.01</v>
      </c>
      <c r="O20">
        <v>2264</v>
      </c>
      <c r="P20">
        <v>5345.84</v>
      </c>
      <c r="Q20">
        <v>1046.56</v>
      </c>
      <c r="R20">
        <v>4132.91</v>
      </c>
      <c r="S20">
        <v>1127.6300000000001</v>
      </c>
      <c r="T20">
        <v>5566.85</v>
      </c>
      <c r="U20">
        <v>761.83</v>
      </c>
      <c r="V20">
        <v>10579.52</v>
      </c>
      <c r="W20">
        <v>2785.23</v>
      </c>
      <c r="X20">
        <v>2827.25</v>
      </c>
      <c r="Y20">
        <v>762.5</v>
      </c>
      <c r="Z20">
        <v>0</v>
      </c>
      <c r="AA20">
        <v>2938.43</v>
      </c>
      <c r="AB20">
        <v>4100.9799999999996</v>
      </c>
      <c r="AC20">
        <v>3747.17</v>
      </c>
      <c r="AD20">
        <v>910.19</v>
      </c>
      <c r="AE20">
        <v>1356.21</v>
      </c>
      <c r="AF20">
        <v>7441.51</v>
      </c>
      <c r="AG20">
        <v>0</v>
      </c>
      <c r="AH20">
        <v>6465.16</v>
      </c>
      <c r="AI20">
        <v>2598.46</v>
      </c>
      <c r="AJ20">
        <v>10666.34</v>
      </c>
      <c r="AK20">
        <v>3440.03</v>
      </c>
      <c r="AL20">
        <v>1073.8</v>
      </c>
      <c r="AM20">
        <v>1681.22</v>
      </c>
      <c r="AN20">
        <v>943</v>
      </c>
      <c r="AO20">
        <v>115563.85000000002</v>
      </c>
    </row>
    <row r="21" spans="1:41" x14ac:dyDescent="0.35">
      <c r="A21" s="20" t="s">
        <v>32</v>
      </c>
      <c r="B21">
        <v>19372.189999999999</v>
      </c>
      <c r="D21" s="20" t="s">
        <v>24</v>
      </c>
      <c r="E21">
        <v>88929.380000000019</v>
      </c>
      <c r="G21" s="19">
        <v>45306</v>
      </c>
      <c r="H21">
        <v>2374.29</v>
      </c>
      <c r="I21">
        <v>8224.2900000000009</v>
      </c>
      <c r="J21">
        <v>277.39999999999998</v>
      </c>
      <c r="K21">
        <v>556.58000000000004</v>
      </c>
      <c r="L21">
        <v>7136.99</v>
      </c>
      <c r="M21">
        <v>2170.23</v>
      </c>
      <c r="N21">
        <v>5320.43</v>
      </c>
      <c r="O21">
        <v>2440.7600000000002</v>
      </c>
      <c r="P21">
        <v>4925.1899999999996</v>
      </c>
      <c r="Q21">
        <v>1183.02</v>
      </c>
      <c r="R21">
        <v>5347.68</v>
      </c>
      <c r="S21">
        <v>522.86</v>
      </c>
      <c r="T21">
        <v>5765.77</v>
      </c>
      <c r="U21">
        <v>1152.56</v>
      </c>
      <c r="V21">
        <v>9268.81</v>
      </c>
      <c r="W21">
        <v>2865</v>
      </c>
      <c r="X21">
        <v>3101.88</v>
      </c>
      <c r="Y21">
        <v>627.51</v>
      </c>
      <c r="Z21">
        <v>0</v>
      </c>
      <c r="AA21">
        <v>3513.86</v>
      </c>
      <c r="AB21">
        <v>4996.13</v>
      </c>
      <c r="AC21">
        <v>4726.55</v>
      </c>
      <c r="AD21">
        <v>463.89</v>
      </c>
      <c r="AE21">
        <v>1080.3800000000001</v>
      </c>
      <c r="AF21">
        <v>6319.56</v>
      </c>
      <c r="AG21">
        <v>0</v>
      </c>
      <c r="AH21">
        <v>8143.17</v>
      </c>
      <c r="AI21">
        <v>2603.92</v>
      </c>
      <c r="AJ21">
        <v>9039.02</v>
      </c>
      <c r="AK21">
        <v>4511.37</v>
      </c>
      <c r="AL21">
        <v>2370.0100000000002</v>
      </c>
      <c r="AM21">
        <v>3668.27</v>
      </c>
      <c r="AN21">
        <v>1170.1300000000001</v>
      </c>
      <c r="AO21">
        <v>115867.51000000001</v>
      </c>
    </row>
    <row r="22" spans="1:41" x14ac:dyDescent="0.35">
      <c r="A22" s="20" t="s">
        <v>23</v>
      </c>
      <c r="B22">
        <v>12056.65</v>
      </c>
      <c r="D22" s="20" t="s">
        <v>32</v>
      </c>
      <c r="E22">
        <v>26819.38</v>
      </c>
      <c r="G22" s="19">
        <v>45307</v>
      </c>
      <c r="H22">
        <v>2829.85</v>
      </c>
      <c r="I22">
        <v>7976.4</v>
      </c>
      <c r="J22">
        <v>264.29000000000002</v>
      </c>
      <c r="K22">
        <v>636.86</v>
      </c>
      <c r="L22">
        <v>7553.68</v>
      </c>
      <c r="M22">
        <v>1758.72</v>
      </c>
      <c r="N22">
        <v>9008</v>
      </c>
      <c r="O22">
        <v>1934.3</v>
      </c>
      <c r="P22">
        <v>4898.8599999999997</v>
      </c>
      <c r="Q22">
        <v>736.63</v>
      </c>
      <c r="R22">
        <v>4039.4</v>
      </c>
      <c r="S22">
        <v>901.64</v>
      </c>
      <c r="T22">
        <v>6100.3</v>
      </c>
      <c r="U22">
        <v>1451.93</v>
      </c>
      <c r="V22">
        <v>9482.18</v>
      </c>
      <c r="W22">
        <v>3516.64</v>
      </c>
      <c r="X22">
        <v>2983.8</v>
      </c>
      <c r="Y22">
        <v>852.04</v>
      </c>
      <c r="Z22">
        <v>0</v>
      </c>
      <c r="AA22">
        <v>4261.4799999999996</v>
      </c>
      <c r="AB22">
        <v>3940.83</v>
      </c>
      <c r="AC22">
        <v>4760.74</v>
      </c>
      <c r="AD22">
        <v>1586.85</v>
      </c>
      <c r="AE22">
        <v>1359.38</v>
      </c>
      <c r="AF22">
        <v>6216.91</v>
      </c>
      <c r="AG22">
        <v>0</v>
      </c>
      <c r="AH22">
        <v>7586.05</v>
      </c>
      <c r="AI22">
        <v>2156</v>
      </c>
      <c r="AJ22">
        <v>9172.6</v>
      </c>
      <c r="AK22">
        <v>3881.33</v>
      </c>
      <c r="AL22">
        <v>2609.63</v>
      </c>
      <c r="AM22">
        <v>3252.3</v>
      </c>
      <c r="AN22">
        <v>1308.77</v>
      </c>
      <c r="AO22">
        <v>119018.39000000003</v>
      </c>
    </row>
    <row r="23" spans="1:41" x14ac:dyDescent="0.35">
      <c r="A23" s="20" t="s">
        <v>12</v>
      </c>
      <c r="B23">
        <v>87628.31</v>
      </c>
      <c r="D23" s="20" t="s">
        <v>23</v>
      </c>
      <c r="E23">
        <v>0</v>
      </c>
      <c r="G23" s="19">
        <v>45308</v>
      </c>
      <c r="H23">
        <v>2665.29</v>
      </c>
      <c r="I23">
        <v>8213.4</v>
      </c>
      <c r="J23">
        <v>237.51</v>
      </c>
      <c r="K23">
        <v>661.55</v>
      </c>
      <c r="L23">
        <v>8422.2199999999993</v>
      </c>
      <c r="M23">
        <v>2405.64</v>
      </c>
      <c r="N23">
        <v>6139.15</v>
      </c>
      <c r="O23">
        <v>1858.69</v>
      </c>
      <c r="P23">
        <v>4372.21</v>
      </c>
      <c r="Q23">
        <v>815.53</v>
      </c>
      <c r="R23">
        <v>4390.82</v>
      </c>
      <c r="S23">
        <v>1012.69</v>
      </c>
      <c r="T23">
        <v>6487.42</v>
      </c>
      <c r="U23">
        <v>1582.98</v>
      </c>
      <c r="V23">
        <v>9771.74</v>
      </c>
      <c r="W23">
        <v>2994.62</v>
      </c>
      <c r="X23">
        <v>2601.34</v>
      </c>
      <c r="Y23">
        <v>842.48</v>
      </c>
      <c r="Z23">
        <v>0</v>
      </c>
      <c r="AA23">
        <v>3250.2</v>
      </c>
      <c r="AB23">
        <v>3555.97</v>
      </c>
      <c r="AC23">
        <v>4144.3</v>
      </c>
      <c r="AD23">
        <v>1190.45</v>
      </c>
      <c r="AE23">
        <v>806.44</v>
      </c>
      <c r="AF23">
        <v>6728.29</v>
      </c>
      <c r="AG23">
        <v>0</v>
      </c>
      <c r="AH23">
        <v>6310.83</v>
      </c>
      <c r="AI23">
        <v>2898.77</v>
      </c>
      <c r="AJ23">
        <v>7683.63</v>
      </c>
      <c r="AK23">
        <v>3902</v>
      </c>
      <c r="AL23">
        <v>2110.0100000000002</v>
      </c>
      <c r="AM23">
        <v>4538.74</v>
      </c>
      <c r="AN23">
        <v>564.39</v>
      </c>
      <c r="AO23">
        <v>113159.29999999999</v>
      </c>
    </row>
    <row r="24" spans="1:41" x14ac:dyDescent="0.35">
      <c r="A24" s="20" t="s">
        <v>16</v>
      </c>
      <c r="B24">
        <v>120527.23</v>
      </c>
      <c r="D24" s="20" t="s">
        <v>12</v>
      </c>
      <c r="E24">
        <v>128930.75999999997</v>
      </c>
      <c r="G24" s="19">
        <v>45309</v>
      </c>
      <c r="H24">
        <v>3517.53</v>
      </c>
      <c r="I24">
        <v>9464.52</v>
      </c>
      <c r="J24">
        <v>137.63999999999999</v>
      </c>
      <c r="K24">
        <v>452.05</v>
      </c>
      <c r="L24">
        <v>8734.58</v>
      </c>
      <c r="M24">
        <v>3553.21</v>
      </c>
      <c r="N24">
        <v>12724.26</v>
      </c>
      <c r="O24">
        <v>2661.76</v>
      </c>
      <c r="P24">
        <v>5400.47</v>
      </c>
      <c r="Q24">
        <v>1092.4000000000001</v>
      </c>
      <c r="R24">
        <v>5145.1400000000003</v>
      </c>
      <c r="S24">
        <v>1275.1199999999999</v>
      </c>
      <c r="T24">
        <v>6995.8</v>
      </c>
      <c r="U24">
        <v>2184.6799999999998</v>
      </c>
      <c r="V24">
        <v>10618.79</v>
      </c>
      <c r="W24">
        <v>3353.33</v>
      </c>
      <c r="X24">
        <v>3929.06</v>
      </c>
      <c r="Y24">
        <v>820.44</v>
      </c>
      <c r="Z24">
        <v>0</v>
      </c>
      <c r="AA24">
        <v>3834.37</v>
      </c>
      <c r="AB24">
        <v>5140.55</v>
      </c>
      <c r="AC24">
        <v>5030.08</v>
      </c>
      <c r="AD24">
        <v>985.39</v>
      </c>
      <c r="AE24">
        <v>1402.47</v>
      </c>
      <c r="AF24">
        <v>6711.25</v>
      </c>
      <c r="AG24">
        <v>0</v>
      </c>
      <c r="AH24">
        <v>7032.39</v>
      </c>
      <c r="AI24">
        <v>2926.13</v>
      </c>
      <c r="AJ24">
        <v>11108.65</v>
      </c>
      <c r="AK24">
        <v>4240.63</v>
      </c>
      <c r="AL24">
        <v>3748.68</v>
      </c>
      <c r="AM24">
        <v>3754.26</v>
      </c>
      <c r="AN24">
        <v>1182.25</v>
      </c>
      <c r="AO24">
        <v>139157.88</v>
      </c>
    </row>
    <row r="25" spans="1:41" x14ac:dyDescent="0.35">
      <c r="A25" s="20" t="s">
        <v>5</v>
      </c>
      <c r="B25">
        <v>115030.76</v>
      </c>
      <c r="D25" s="20" t="s">
        <v>16</v>
      </c>
      <c r="E25">
        <v>157434.50000000003</v>
      </c>
      <c r="G25" s="19">
        <v>45310</v>
      </c>
      <c r="H25">
        <v>5197.71</v>
      </c>
      <c r="I25">
        <v>14274.07</v>
      </c>
      <c r="J25">
        <v>519.20000000000005</v>
      </c>
      <c r="K25">
        <v>489.85</v>
      </c>
      <c r="L25">
        <v>12421.96</v>
      </c>
      <c r="M25">
        <v>3968.12</v>
      </c>
      <c r="N25">
        <v>21577.01</v>
      </c>
      <c r="O25">
        <v>4509.1499999999996</v>
      </c>
      <c r="P25">
        <v>6692.94</v>
      </c>
      <c r="Q25">
        <v>1264.1300000000001</v>
      </c>
      <c r="R25">
        <v>8403.23</v>
      </c>
      <c r="S25">
        <v>1261.58</v>
      </c>
      <c r="T25">
        <v>8518.15</v>
      </c>
      <c r="U25">
        <v>2034.1</v>
      </c>
      <c r="V25">
        <v>17708.349999999999</v>
      </c>
      <c r="W25">
        <v>4250.04</v>
      </c>
      <c r="X25">
        <v>4946.04</v>
      </c>
      <c r="Y25">
        <v>1059.47</v>
      </c>
      <c r="Z25">
        <v>0</v>
      </c>
      <c r="AA25">
        <v>6272.08</v>
      </c>
      <c r="AB25">
        <v>7352.8</v>
      </c>
      <c r="AC25">
        <v>6302.47</v>
      </c>
      <c r="AD25">
        <v>906.29</v>
      </c>
      <c r="AE25">
        <v>1387.09</v>
      </c>
      <c r="AF25">
        <v>10201.39</v>
      </c>
      <c r="AG25">
        <v>0</v>
      </c>
      <c r="AH25">
        <v>9499.2800000000007</v>
      </c>
      <c r="AI25">
        <v>5086.1400000000003</v>
      </c>
      <c r="AJ25">
        <v>14741.82</v>
      </c>
      <c r="AK25">
        <v>6464.82</v>
      </c>
      <c r="AL25">
        <v>4034.26</v>
      </c>
      <c r="AM25">
        <v>5960.76</v>
      </c>
      <c r="AN25">
        <v>1185.05</v>
      </c>
      <c r="AO25">
        <v>198489.35000000003</v>
      </c>
    </row>
    <row r="26" spans="1:41" x14ac:dyDescent="0.35">
      <c r="A26" s="20" t="s">
        <v>22</v>
      </c>
      <c r="B26">
        <v>24527.82</v>
      </c>
      <c r="D26" s="20" t="s">
        <v>5</v>
      </c>
      <c r="E26">
        <v>151134.97</v>
      </c>
      <c r="G26" s="19">
        <v>45311</v>
      </c>
      <c r="H26">
        <v>3129.81</v>
      </c>
      <c r="I26">
        <v>10543.85</v>
      </c>
      <c r="J26">
        <v>223.51</v>
      </c>
      <c r="K26">
        <v>704.86</v>
      </c>
      <c r="L26">
        <v>9735.91</v>
      </c>
      <c r="M26">
        <v>3397.8</v>
      </c>
      <c r="N26">
        <v>12587.58</v>
      </c>
      <c r="O26">
        <v>3924.21</v>
      </c>
      <c r="P26">
        <v>5736.87</v>
      </c>
      <c r="Q26">
        <v>1228.3399999999999</v>
      </c>
      <c r="R26">
        <v>4669.6499999999996</v>
      </c>
      <c r="S26">
        <v>1154.6099999999999</v>
      </c>
      <c r="T26">
        <v>6451.32</v>
      </c>
      <c r="U26">
        <v>925.18</v>
      </c>
      <c r="V26">
        <v>11110.59</v>
      </c>
      <c r="W26">
        <v>3092.36</v>
      </c>
      <c r="X26">
        <v>2867.98</v>
      </c>
      <c r="Y26">
        <v>854.18</v>
      </c>
      <c r="Z26">
        <v>0</v>
      </c>
      <c r="AA26">
        <v>4589.7299999999996</v>
      </c>
      <c r="AB26">
        <v>5976.11</v>
      </c>
      <c r="AC26">
        <v>4743.45</v>
      </c>
      <c r="AD26">
        <v>1008.86</v>
      </c>
      <c r="AE26">
        <v>979.43</v>
      </c>
      <c r="AF26">
        <v>7774.41</v>
      </c>
      <c r="AG26">
        <v>0</v>
      </c>
      <c r="AH26">
        <v>8866.76</v>
      </c>
      <c r="AI26">
        <v>1863.1</v>
      </c>
      <c r="AJ26">
        <v>10638.09</v>
      </c>
      <c r="AK26">
        <v>5068.63</v>
      </c>
      <c r="AL26">
        <v>2352.63</v>
      </c>
      <c r="AM26">
        <v>2724.59</v>
      </c>
      <c r="AN26">
        <v>1022.88</v>
      </c>
      <c r="AO26">
        <v>139947.27999999997</v>
      </c>
    </row>
    <row r="27" spans="1:41" x14ac:dyDescent="0.35">
      <c r="A27" s="20" t="s">
        <v>29</v>
      </c>
      <c r="B27">
        <v>32136.7</v>
      </c>
      <c r="D27" s="20" t="s">
        <v>22</v>
      </c>
      <c r="E27">
        <v>30499.39000000001</v>
      </c>
      <c r="G27" s="19">
        <v>45312</v>
      </c>
      <c r="H27">
        <v>2965.07</v>
      </c>
      <c r="I27">
        <v>8115.42</v>
      </c>
      <c r="J27">
        <v>48.43</v>
      </c>
      <c r="K27">
        <v>497.43</v>
      </c>
      <c r="L27">
        <v>7670.89</v>
      </c>
      <c r="M27">
        <v>2147.8200000000002</v>
      </c>
      <c r="N27">
        <v>5739.15</v>
      </c>
      <c r="O27">
        <v>2328.84</v>
      </c>
      <c r="P27">
        <v>4272.93</v>
      </c>
      <c r="Q27">
        <v>969.91</v>
      </c>
      <c r="R27">
        <v>5724.86</v>
      </c>
      <c r="S27">
        <v>1384.39</v>
      </c>
      <c r="T27">
        <v>5272.17</v>
      </c>
      <c r="U27">
        <v>2131.5300000000002</v>
      </c>
      <c r="V27">
        <v>8408.67</v>
      </c>
      <c r="W27">
        <v>2799.06</v>
      </c>
      <c r="X27">
        <v>3279.53</v>
      </c>
      <c r="Y27">
        <v>952.48</v>
      </c>
      <c r="Z27">
        <v>0</v>
      </c>
      <c r="AA27">
        <v>2657.29</v>
      </c>
      <c r="AB27">
        <v>4398.42</v>
      </c>
      <c r="AC27">
        <v>4533.6499999999996</v>
      </c>
      <c r="AD27">
        <v>1492.62</v>
      </c>
      <c r="AE27">
        <v>1212.1500000000001</v>
      </c>
      <c r="AF27">
        <v>6181.59</v>
      </c>
      <c r="AG27">
        <v>0</v>
      </c>
      <c r="AH27">
        <v>5704.13</v>
      </c>
      <c r="AI27">
        <v>2051.7199999999998</v>
      </c>
      <c r="AJ27">
        <v>8728.61</v>
      </c>
      <c r="AK27">
        <v>5033.67</v>
      </c>
      <c r="AL27">
        <v>1494.58</v>
      </c>
      <c r="AM27">
        <v>2778.51</v>
      </c>
      <c r="AN27">
        <v>631.65</v>
      </c>
      <c r="AO27">
        <v>111607.16999999995</v>
      </c>
    </row>
    <row r="28" spans="1:41" x14ac:dyDescent="0.35">
      <c r="A28" s="20" t="s">
        <v>1</v>
      </c>
      <c r="B28">
        <v>159279.53</v>
      </c>
      <c r="D28" s="20" t="s">
        <v>29</v>
      </c>
      <c r="E28">
        <v>39172.339999999997</v>
      </c>
      <c r="G28" s="19">
        <v>45313</v>
      </c>
      <c r="H28">
        <v>3306.28</v>
      </c>
      <c r="I28">
        <v>7650.28</v>
      </c>
      <c r="J28">
        <v>105.35</v>
      </c>
      <c r="K28">
        <v>406.99</v>
      </c>
      <c r="L28">
        <v>6728.18</v>
      </c>
      <c r="M28">
        <v>2418.08</v>
      </c>
      <c r="N28">
        <v>9501.2999999999993</v>
      </c>
      <c r="O28">
        <v>2490.37</v>
      </c>
      <c r="P28">
        <v>4923.28</v>
      </c>
      <c r="Q28">
        <v>1149.45</v>
      </c>
      <c r="R28">
        <v>4182.95</v>
      </c>
      <c r="S28">
        <v>703.75</v>
      </c>
      <c r="T28">
        <v>6850.14</v>
      </c>
      <c r="U28">
        <v>2830.8</v>
      </c>
      <c r="V28">
        <v>7449.07</v>
      </c>
      <c r="W28">
        <v>2852.55</v>
      </c>
      <c r="X28">
        <v>2696.13</v>
      </c>
      <c r="Y28">
        <v>922.35</v>
      </c>
      <c r="Z28">
        <v>0</v>
      </c>
      <c r="AA28">
        <v>3142.67</v>
      </c>
      <c r="AB28">
        <v>3149.02</v>
      </c>
      <c r="AC28">
        <v>4837.21</v>
      </c>
      <c r="AD28">
        <v>840.39</v>
      </c>
      <c r="AE28">
        <v>1099.44</v>
      </c>
      <c r="AF28">
        <v>6232.37</v>
      </c>
      <c r="AG28">
        <v>0</v>
      </c>
      <c r="AH28">
        <v>6810.48</v>
      </c>
      <c r="AI28">
        <v>3019.04</v>
      </c>
      <c r="AJ28">
        <v>9254.39</v>
      </c>
      <c r="AK28">
        <v>2734.68</v>
      </c>
      <c r="AL28">
        <v>2037.93</v>
      </c>
      <c r="AM28">
        <v>3350.34</v>
      </c>
      <c r="AN28">
        <v>1163.18</v>
      </c>
      <c r="AO28">
        <v>114838.44</v>
      </c>
    </row>
    <row r="29" spans="1:41" x14ac:dyDescent="0.35">
      <c r="A29" s="20" t="s">
        <v>0</v>
      </c>
      <c r="B29">
        <v>75342.009999999995</v>
      </c>
      <c r="D29" s="20" t="s">
        <v>1</v>
      </c>
      <c r="E29">
        <v>220399.42999999996</v>
      </c>
      <c r="G29" s="19">
        <v>45314</v>
      </c>
      <c r="H29">
        <v>3078.51</v>
      </c>
      <c r="I29">
        <v>8908.7999999999993</v>
      </c>
      <c r="J29">
        <v>283.83</v>
      </c>
      <c r="K29">
        <v>367</v>
      </c>
      <c r="L29">
        <v>8395.17</v>
      </c>
      <c r="M29">
        <v>2303.88</v>
      </c>
      <c r="N29">
        <v>9616.24</v>
      </c>
      <c r="O29">
        <v>2308.46</v>
      </c>
      <c r="P29">
        <v>4484.67</v>
      </c>
      <c r="Q29">
        <v>860.49</v>
      </c>
      <c r="R29">
        <v>5802.72</v>
      </c>
      <c r="S29">
        <v>1015.26</v>
      </c>
      <c r="T29">
        <v>6183.87</v>
      </c>
      <c r="U29">
        <v>2508.2600000000002</v>
      </c>
      <c r="V29">
        <v>8398.5300000000007</v>
      </c>
      <c r="W29">
        <v>3268.32</v>
      </c>
      <c r="X29">
        <v>2290.8200000000002</v>
      </c>
      <c r="Y29">
        <v>924.56</v>
      </c>
      <c r="Z29">
        <v>0</v>
      </c>
      <c r="AA29">
        <v>2569.5700000000002</v>
      </c>
      <c r="AB29">
        <v>4396.05</v>
      </c>
      <c r="AC29">
        <v>4566.03</v>
      </c>
      <c r="AD29">
        <v>815.61</v>
      </c>
      <c r="AE29">
        <v>1122.3699999999999</v>
      </c>
      <c r="AF29">
        <v>7880.2</v>
      </c>
      <c r="AG29">
        <v>0</v>
      </c>
      <c r="AH29">
        <v>8180.83</v>
      </c>
      <c r="AI29">
        <v>3370.06</v>
      </c>
      <c r="AJ29">
        <v>9297.61</v>
      </c>
      <c r="AK29">
        <v>4414.79</v>
      </c>
      <c r="AL29">
        <v>1955.39</v>
      </c>
      <c r="AM29">
        <v>3748.65</v>
      </c>
      <c r="AN29">
        <v>944.71</v>
      </c>
      <c r="AO29">
        <v>124261.26</v>
      </c>
    </row>
    <row r="30" spans="1:41" x14ac:dyDescent="0.35">
      <c r="A30" s="20" t="s">
        <v>11</v>
      </c>
      <c r="B30">
        <v>188161</v>
      </c>
      <c r="D30" s="20" t="s">
        <v>0</v>
      </c>
      <c r="E30">
        <v>57</v>
      </c>
      <c r="G30" s="19">
        <v>45315</v>
      </c>
      <c r="H30">
        <v>2781.76</v>
      </c>
      <c r="I30">
        <v>8106.44</v>
      </c>
      <c r="J30">
        <v>316.07</v>
      </c>
      <c r="K30">
        <v>474.09</v>
      </c>
      <c r="L30">
        <v>7468.19</v>
      </c>
      <c r="M30">
        <v>2600.98</v>
      </c>
      <c r="N30">
        <v>6986.31</v>
      </c>
      <c r="O30">
        <v>2278.2199999999998</v>
      </c>
      <c r="P30">
        <v>4590.6000000000004</v>
      </c>
      <c r="Q30">
        <v>1148.3599999999999</v>
      </c>
      <c r="R30">
        <v>3774.61</v>
      </c>
      <c r="S30">
        <v>1014</v>
      </c>
      <c r="T30">
        <v>6183.87</v>
      </c>
      <c r="U30">
        <v>1774.41</v>
      </c>
      <c r="V30">
        <v>8940.7000000000007</v>
      </c>
      <c r="W30">
        <v>2729.56</v>
      </c>
      <c r="X30">
        <v>2566.2399999999998</v>
      </c>
      <c r="Y30">
        <v>737.83</v>
      </c>
      <c r="Z30">
        <v>0</v>
      </c>
      <c r="AA30">
        <v>3317.9</v>
      </c>
      <c r="AB30">
        <v>4059.05</v>
      </c>
      <c r="AC30">
        <v>4319.46</v>
      </c>
      <c r="AD30">
        <v>1068.24</v>
      </c>
      <c r="AE30">
        <v>1164.33</v>
      </c>
      <c r="AF30">
        <v>5807.8</v>
      </c>
      <c r="AG30">
        <v>0</v>
      </c>
      <c r="AH30">
        <v>7523.25</v>
      </c>
      <c r="AI30">
        <v>3270.27</v>
      </c>
      <c r="AJ30">
        <v>7301.13</v>
      </c>
      <c r="AK30">
        <v>3555.87</v>
      </c>
      <c r="AL30">
        <v>2931.6</v>
      </c>
      <c r="AM30">
        <v>2364.79</v>
      </c>
      <c r="AN30">
        <v>1324.4</v>
      </c>
      <c r="AO30">
        <v>112480.33000000003</v>
      </c>
    </row>
    <row r="31" spans="1:41" x14ac:dyDescent="0.35">
      <c r="A31" s="20" t="s">
        <v>20</v>
      </c>
      <c r="B31">
        <v>65365.810000000005</v>
      </c>
      <c r="D31" s="20" t="s">
        <v>11</v>
      </c>
      <c r="E31">
        <v>242466.11000000002</v>
      </c>
      <c r="G31" s="19">
        <v>45316</v>
      </c>
      <c r="H31">
        <v>3548.03</v>
      </c>
      <c r="I31">
        <v>9502.16</v>
      </c>
      <c r="J31">
        <v>274.45999999999998</v>
      </c>
      <c r="K31">
        <v>659.38</v>
      </c>
      <c r="L31">
        <v>10283.66</v>
      </c>
      <c r="M31">
        <v>2808.69</v>
      </c>
      <c r="N31">
        <v>8712.6200000000008</v>
      </c>
      <c r="O31">
        <v>2971.99</v>
      </c>
      <c r="P31">
        <v>5062.54</v>
      </c>
      <c r="Q31">
        <v>1113.4100000000001</v>
      </c>
      <c r="R31">
        <v>3884.02</v>
      </c>
      <c r="S31">
        <v>1056.06</v>
      </c>
      <c r="T31">
        <v>6612.05</v>
      </c>
      <c r="U31">
        <v>2531.13</v>
      </c>
      <c r="V31">
        <v>10740.35</v>
      </c>
      <c r="W31">
        <v>3358.95</v>
      </c>
      <c r="X31">
        <v>2731.98</v>
      </c>
      <c r="Y31">
        <v>716.82</v>
      </c>
      <c r="Z31">
        <v>0</v>
      </c>
      <c r="AA31">
        <v>4458.22</v>
      </c>
      <c r="AB31">
        <v>5269.61</v>
      </c>
      <c r="AC31">
        <v>5030.76</v>
      </c>
      <c r="AD31">
        <v>744.58</v>
      </c>
      <c r="AE31">
        <v>1295.1400000000001</v>
      </c>
      <c r="AF31">
        <v>7641.61</v>
      </c>
      <c r="AG31">
        <v>0</v>
      </c>
      <c r="AH31">
        <v>8403.2800000000007</v>
      </c>
      <c r="AI31">
        <v>3074.8</v>
      </c>
      <c r="AJ31">
        <v>12104.38</v>
      </c>
      <c r="AK31">
        <v>4269.4799999999996</v>
      </c>
      <c r="AL31">
        <v>2297.94</v>
      </c>
      <c r="AM31">
        <v>2344.2199999999998</v>
      </c>
      <c r="AN31">
        <v>1406.73</v>
      </c>
      <c r="AO31">
        <v>134909.05000000002</v>
      </c>
    </row>
    <row r="32" spans="1:41" x14ac:dyDescent="0.35">
      <c r="A32" s="20" t="s">
        <v>7</v>
      </c>
      <c r="B32">
        <v>236205.09</v>
      </c>
      <c r="D32" s="20" t="s">
        <v>20</v>
      </c>
      <c r="E32">
        <v>86946.849999999977</v>
      </c>
      <c r="G32" s="19">
        <v>45317</v>
      </c>
      <c r="H32">
        <v>4545.93</v>
      </c>
      <c r="I32">
        <v>11874.17</v>
      </c>
      <c r="J32">
        <v>275.29000000000002</v>
      </c>
      <c r="K32">
        <v>995.42</v>
      </c>
      <c r="L32">
        <v>12499.46</v>
      </c>
      <c r="M32">
        <v>2621.88</v>
      </c>
      <c r="N32">
        <v>12946</v>
      </c>
      <c r="O32">
        <v>4694.17</v>
      </c>
      <c r="P32">
        <v>6339.2</v>
      </c>
      <c r="Q32">
        <v>787.41</v>
      </c>
      <c r="R32">
        <v>7693.41</v>
      </c>
      <c r="S32">
        <v>1047.48</v>
      </c>
      <c r="T32">
        <v>9490.1</v>
      </c>
      <c r="U32">
        <v>2746.13</v>
      </c>
      <c r="V32">
        <v>13888.74</v>
      </c>
      <c r="W32">
        <v>3910.51</v>
      </c>
      <c r="X32">
        <v>2063.87</v>
      </c>
      <c r="Y32">
        <v>1183.1099999999999</v>
      </c>
      <c r="Z32">
        <v>0</v>
      </c>
      <c r="AA32">
        <v>5981.04</v>
      </c>
      <c r="AB32">
        <v>7178.51</v>
      </c>
      <c r="AC32">
        <v>5836.91</v>
      </c>
      <c r="AD32">
        <v>1203.2</v>
      </c>
      <c r="AE32">
        <v>1440.73</v>
      </c>
      <c r="AF32">
        <v>9198.59</v>
      </c>
      <c r="AG32">
        <v>0</v>
      </c>
      <c r="AH32">
        <v>8115.86</v>
      </c>
      <c r="AI32">
        <v>3374.43</v>
      </c>
      <c r="AJ32">
        <v>14111.43</v>
      </c>
      <c r="AK32">
        <v>5880.99</v>
      </c>
      <c r="AL32">
        <v>5396.58</v>
      </c>
      <c r="AM32">
        <v>4041.88</v>
      </c>
      <c r="AN32">
        <v>1350.52</v>
      </c>
      <c r="AO32">
        <v>172712.95000000004</v>
      </c>
    </row>
    <row r="33" spans="1:41" x14ac:dyDescent="0.35">
      <c r="A33" s="20" t="s">
        <v>14</v>
      </c>
      <c r="B33">
        <v>104640.23000000001</v>
      </c>
      <c r="D33" s="20" t="s">
        <v>7</v>
      </c>
      <c r="E33">
        <v>318286.82000000007</v>
      </c>
      <c r="G33" s="19">
        <v>45318</v>
      </c>
      <c r="H33">
        <v>3403.96</v>
      </c>
      <c r="I33">
        <v>10735.3</v>
      </c>
      <c r="J33">
        <v>328.46</v>
      </c>
      <c r="K33">
        <v>672.13</v>
      </c>
      <c r="L33">
        <v>8597.44</v>
      </c>
      <c r="M33">
        <v>2096.67</v>
      </c>
      <c r="N33">
        <v>10462.42</v>
      </c>
      <c r="O33">
        <v>3427.91</v>
      </c>
      <c r="P33">
        <v>6317.53</v>
      </c>
      <c r="Q33">
        <v>1582.92</v>
      </c>
      <c r="R33">
        <v>5734.1</v>
      </c>
      <c r="S33">
        <v>674.6</v>
      </c>
      <c r="T33">
        <v>7604.91</v>
      </c>
      <c r="U33">
        <v>2399.16</v>
      </c>
      <c r="V33">
        <v>9635.5400000000009</v>
      </c>
      <c r="W33">
        <v>4151.12</v>
      </c>
      <c r="X33">
        <v>2272.08</v>
      </c>
      <c r="Y33">
        <v>903.65</v>
      </c>
      <c r="Z33">
        <v>0</v>
      </c>
      <c r="AA33">
        <v>4607.5600000000004</v>
      </c>
      <c r="AB33">
        <v>6257.05</v>
      </c>
      <c r="AC33">
        <v>4255.04</v>
      </c>
      <c r="AD33">
        <v>1105.54</v>
      </c>
      <c r="AE33">
        <v>1830.11</v>
      </c>
      <c r="AF33">
        <v>9495.07</v>
      </c>
      <c r="AG33">
        <v>0</v>
      </c>
      <c r="AH33">
        <v>9107.81</v>
      </c>
      <c r="AI33">
        <v>2678.3</v>
      </c>
      <c r="AJ33">
        <v>12207.28</v>
      </c>
      <c r="AK33">
        <v>4956.7700000000004</v>
      </c>
      <c r="AL33">
        <v>3214.5</v>
      </c>
      <c r="AM33">
        <v>3500.02</v>
      </c>
      <c r="AN33">
        <v>1255.1500000000001</v>
      </c>
      <c r="AO33">
        <v>145470.10000000003</v>
      </c>
    </row>
    <row r="34" spans="1:41" x14ac:dyDescent="0.35">
      <c r="A34" s="20" t="s">
        <v>34</v>
      </c>
      <c r="B34">
        <v>66077.53</v>
      </c>
      <c r="D34" s="20" t="s">
        <v>14</v>
      </c>
      <c r="E34">
        <v>136789.26999999999</v>
      </c>
      <c r="G34" s="19">
        <v>45319</v>
      </c>
      <c r="H34">
        <v>2820.48</v>
      </c>
      <c r="I34">
        <v>8094.33</v>
      </c>
      <c r="J34">
        <v>117.28</v>
      </c>
      <c r="K34">
        <v>618.15</v>
      </c>
      <c r="L34">
        <v>7736.62</v>
      </c>
      <c r="M34">
        <v>1959.2</v>
      </c>
      <c r="N34">
        <v>4692.3</v>
      </c>
      <c r="O34">
        <v>2968.09</v>
      </c>
      <c r="P34">
        <v>4775.4399999999996</v>
      </c>
      <c r="Q34">
        <v>1297.29</v>
      </c>
      <c r="R34">
        <v>4415.4399999999996</v>
      </c>
      <c r="S34">
        <v>913.17</v>
      </c>
      <c r="T34">
        <v>5062.4399999999996</v>
      </c>
      <c r="U34">
        <v>1871.41</v>
      </c>
      <c r="V34">
        <v>9391.94</v>
      </c>
      <c r="W34">
        <v>2478.44</v>
      </c>
      <c r="X34">
        <v>2860.85</v>
      </c>
      <c r="Y34">
        <v>998.86</v>
      </c>
      <c r="Z34">
        <v>0</v>
      </c>
      <c r="AA34">
        <v>3127.76</v>
      </c>
      <c r="AB34">
        <v>4604.07</v>
      </c>
      <c r="AC34">
        <v>3989.61</v>
      </c>
      <c r="AD34">
        <v>949.27</v>
      </c>
      <c r="AE34">
        <v>1504.31</v>
      </c>
      <c r="AF34">
        <v>7176.9</v>
      </c>
      <c r="AG34">
        <v>0</v>
      </c>
      <c r="AH34">
        <v>6829.46</v>
      </c>
      <c r="AI34">
        <v>1996</v>
      </c>
      <c r="AJ34">
        <v>8933.35</v>
      </c>
      <c r="AK34">
        <v>3855.9</v>
      </c>
      <c r="AL34">
        <v>1577.53</v>
      </c>
      <c r="AM34">
        <v>2133.81</v>
      </c>
      <c r="AN34">
        <v>426.63</v>
      </c>
      <c r="AO34">
        <v>110176.33</v>
      </c>
    </row>
    <row r="35" spans="1:41" x14ac:dyDescent="0.35">
      <c r="A35" s="20" t="s">
        <v>17</v>
      </c>
      <c r="B35">
        <v>77923.360000000001</v>
      </c>
      <c r="D35" s="20" t="s">
        <v>34</v>
      </c>
      <c r="E35">
        <v>78571.3</v>
      </c>
      <c r="G35" s="19">
        <v>45320</v>
      </c>
      <c r="H35">
        <v>2919.71</v>
      </c>
      <c r="I35">
        <v>10332.69</v>
      </c>
      <c r="J35">
        <v>318.64</v>
      </c>
      <c r="K35">
        <v>635.61</v>
      </c>
      <c r="L35">
        <v>6039.79</v>
      </c>
      <c r="M35">
        <v>2495.5500000000002</v>
      </c>
      <c r="N35">
        <v>8062.66</v>
      </c>
      <c r="O35">
        <v>3146.03</v>
      </c>
      <c r="P35">
        <v>4780.33</v>
      </c>
      <c r="Q35">
        <v>1154.49</v>
      </c>
      <c r="R35">
        <v>4531.37</v>
      </c>
      <c r="S35">
        <v>1098.52</v>
      </c>
      <c r="T35">
        <v>6802.25</v>
      </c>
      <c r="U35">
        <v>1784.22</v>
      </c>
      <c r="V35">
        <v>10025.59</v>
      </c>
      <c r="W35">
        <v>3194.86</v>
      </c>
      <c r="X35">
        <v>1580.03</v>
      </c>
      <c r="Y35">
        <v>776</v>
      </c>
      <c r="Z35">
        <v>0</v>
      </c>
      <c r="AA35">
        <v>3788.34</v>
      </c>
      <c r="AB35">
        <v>5241.38</v>
      </c>
      <c r="AC35">
        <v>5071.5600000000004</v>
      </c>
      <c r="AD35">
        <v>571.88</v>
      </c>
      <c r="AE35">
        <v>1203.47</v>
      </c>
      <c r="AF35">
        <v>6663.4</v>
      </c>
      <c r="AG35">
        <v>0</v>
      </c>
      <c r="AH35">
        <v>6592.64</v>
      </c>
      <c r="AI35">
        <v>2902.42</v>
      </c>
      <c r="AJ35">
        <v>8320.02</v>
      </c>
      <c r="AK35">
        <v>4075.84</v>
      </c>
      <c r="AL35">
        <v>2275.77</v>
      </c>
      <c r="AM35">
        <v>2156.23</v>
      </c>
      <c r="AN35">
        <v>1157.25</v>
      </c>
      <c r="AO35">
        <v>119698.54000000002</v>
      </c>
    </row>
    <row r="36" spans="1:41" x14ac:dyDescent="0.35">
      <c r="A36" s="20" t="s">
        <v>33</v>
      </c>
      <c r="B36">
        <v>26854.86</v>
      </c>
      <c r="D36" s="20" t="s">
        <v>17</v>
      </c>
      <c r="E36">
        <v>101586.35999999999</v>
      </c>
      <c r="G36" s="19">
        <v>45321</v>
      </c>
      <c r="H36">
        <v>3626.65</v>
      </c>
      <c r="I36">
        <v>7668.85</v>
      </c>
      <c r="J36">
        <v>230.74</v>
      </c>
      <c r="K36">
        <v>413.82</v>
      </c>
      <c r="L36">
        <v>7515.27</v>
      </c>
      <c r="M36">
        <v>2390.0700000000002</v>
      </c>
      <c r="N36">
        <v>10387.879999999999</v>
      </c>
      <c r="O36">
        <v>3775.33</v>
      </c>
      <c r="P36">
        <v>4249.3999999999996</v>
      </c>
      <c r="Q36">
        <v>1156.44</v>
      </c>
      <c r="R36">
        <v>5597.58</v>
      </c>
      <c r="S36">
        <v>681.73</v>
      </c>
      <c r="T36">
        <v>7668.38</v>
      </c>
      <c r="U36">
        <v>1701.52</v>
      </c>
      <c r="V36">
        <v>8770.56</v>
      </c>
      <c r="W36">
        <v>3221.64</v>
      </c>
      <c r="X36">
        <v>2668.8</v>
      </c>
      <c r="Y36">
        <v>852.34</v>
      </c>
      <c r="Z36">
        <v>0</v>
      </c>
      <c r="AA36">
        <v>4279.84</v>
      </c>
      <c r="AB36">
        <v>5543</v>
      </c>
      <c r="AC36">
        <v>4907.0200000000004</v>
      </c>
      <c r="AD36">
        <v>1459.16</v>
      </c>
      <c r="AE36">
        <v>939.31</v>
      </c>
      <c r="AF36">
        <v>5062.34</v>
      </c>
      <c r="AG36">
        <v>0</v>
      </c>
      <c r="AH36">
        <v>7232.02</v>
      </c>
      <c r="AI36">
        <v>2643.96</v>
      </c>
      <c r="AJ36">
        <v>9302.2000000000007</v>
      </c>
      <c r="AK36">
        <v>3763.3</v>
      </c>
      <c r="AL36">
        <v>2453.59</v>
      </c>
      <c r="AM36">
        <v>3752.49</v>
      </c>
      <c r="AN36">
        <v>1299.04</v>
      </c>
      <c r="AO36">
        <v>125214.27000000003</v>
      </c>
    </row>
    <row r="37" spans="1:41" x14ac:dyDescent="0.35">
      <c r="A37" s="20" t="s">
        <v>37</v>
      </c>
      <c r="B37">
        <v>3277004.0600000005</v>
      </c>
      <c r="D37" s="20" t="s">
        <v>33</v>
      </c>
      <c r="E37">
        <v>32418.110000000004</v>
      </c>
      <c r="G37" s="19">
        <v>45322</v>
      </c>
      <c r="H37">
        <v>3489.49</v>
      </c>
      <c r="I37">
        <v>10149.51</v>
      </c>
      <c r="J37">
        <v>158.88</v>
      </c>
      <c r="K37">
        <v>575.29</v>
      </c>
      <c r="L37">
        <v>9797</v>
      </c>
      <c r="M37">
        <v>3660.37</v>
      </c>
      <c r="N37">
        <v>7506.73</v>
      </c>
      <c r="O37">
        <v>3631.55</v>
      </c>
      <c r="P37">
        <v>5606.29</v>
      </c>
      <c r="Q37">
        <v>1229.03</v>
      </c>
      <c r="R37">
        <v>5682.78</v>
      </c>
      <c r="S37">
        <v>616</v>
      </c>
      <c r="T37">
        <v>8847.59</v>
      </c>
      <c r="U37">
        <v>3413.95</v>
      </c>
      <c r="V37">
        <v>13547.33</v>
      </c>
      <c r="W37">
        <v>4347.7299999999996</v>
      </c>
      <c r="X37">
        <v>2267.4299999999998</v>
      </c>
      <c r="Y37">
        <v>622.26</v>
      </c>
      <c r="Z37">
        <v>0</v>
      </c>
      <c r="AA37">
        <v>6834.85</v>
      </c>
      <c r="AB37">
        <v>6291.4</v>
      </c>
      <c r="AC37">
        <v>8177.91</v>
      </c>
      <c r="AD37">
        <v>1240.22</v>
      </c>
      <c r="AE37">
        <v>1151.1500000000001</v>
      </c>
      <c r="AF37">
        <v>8428.6</v>
      </c>
      <c r="AG37">
        <v>57</v>
      </c>
      <c r="AH37">
        <v>8946.17</v>
      </c>
      <c r="AI37">
        <v>3850.43</v>
      </c>
      <c r="AJ37">
        <v>14975.24</v>
      </c>
      <c r="AK37">
        <v>3892.57</v>
      </c>
      <c r="AL37">
        <v>2350.1799999999998</v>
      </c>
      <c r="AM37">
        <v>5425.49</v>
      </c>
      <c r="AN37">
        <v>1330.8</v>
      </c>
      <c r="AO37">
        <v>158101.21999999997</v>
      </c>
    </row>
    <row r="38" spans="1:41" x14ac:dyDescent="0.35">
      <c r="D38" s="20" t="s">
        <v>37</v>
      </c>
      <c r="E38">
        <v>4064428.6599999922</v>
      </c>
      <c r="G38" s="20" t="s">
        <v>37</v>
      </c>
      <c r="H38">
        <v>105324.73999999999</v>
      </c>
      <c r="I38">
        <v>293449.96999999997</v>
      </c>
      <c r="J38">
        <v>7744.0200000000013</v>
      </c>
      <c r="K38">
        <v>15871.86</v>
      </c>
      <c r="L38">
        <v>264790.99</v>
      </c>
      <c r="M38">
        <v>81057.110000000015</v>
      </c>
      <c r="N38">
        <v>275355.69999999995</v>
      </c>
      <c r="O38">
        <v>91891.85000000002</v>
      </c>
      <c r="P38">
        <v>159929.03</v>
      </c>
      <c r="Q38">
        <v>35247.390000000007</v>
      </c>
      <c r="R38">
        <v>166124.29999999999</v>
      </c>
      <c r="S38">
        <v>29511.389999999996</v>
      </c>
      <c r="T38">
        <v>207614.40000000002</v>
      </c>
      <c r="U38">
        <v>55334.98</v>
      </c>
      <c r="V38">
        <v>334381.23000000004</v>
      </c>
      <c r="W38">
        <v>100357.73000000001</v>
      </c>
      <c r="X38">
        <v>88929.380000000019</v>
      </c>
      <c r="Y38">
        <v>26819.38</v>
      </c>
      <c r="Z38">
        <v>0</v>
      </c>
      <c r="AA38">
        <v>128930.75999999997</v>
      </c>
      <c r="AB38">
        <v>157434.50000000003</v>
      </c>
      <c r="AC38">
        <v>151134.97</v>
      </c>
      <c r="AD38">
        <v>30499.39000000001</v>
      </c>
      <c r="AE38">
        <v>39172.339999999997</v>
      </c>
      <c r="AF38">
        <v>220399.42999999996</v>
      </c>
      <c r="AG38">
        <v>57</v>
      </c>
      <c r="AH38">
        <v>242466.11000000002</v>
      </c>
      <c r="AI38">
        <v>86946.849999999977</v>
      </c>
      <c r="AJ38">
        <v>318286.82000000007</v>
      </c>
      <c r="AK38">
        <v>136789.26999999999</v>
      </c>
      <c r="AL38">
        <v>78571.3</v>
      </c>
      <c r="AM38">
        <v>101586.35999999999</v>
      </c>
      <c r="AN38">
        <v>32418.110000000004</v>
      </c>
      <c r="AO38">
        <v>4064428.6599999922</v>
      </c>
    </row>
    <row r="79" spans="1:6" x14ac:dyDescent="0.35">
      <c r="A79" s="18" t="s">
        <v>48</v>
      </c>
      <c r="B79" t="s">
        <v>50</v>
      </c>
      <c r="C79" t="s">
        <v>51</v>
      </c>
      <c r="D79" s="15"/>
      <c r="E79" s="18" t="s">
        <v>48</v>
      </c>
      <c r="F79" t="s">
        <v>52</v>
      </c>
    </row>
    <row r="80" spans="1:6" x14ac:dyDescent="0.35">
      <c r="A80" s="20" t="s">
        <v>2</v>
      </c>
      <c r="B80">
        <v>1716291.7699999998</v>
      </c>
      <c r="C80">
        <v>1644864.5799999994</v>
      </c>
      <c r="E80" s="20" t="s">
        <v>2</v>
      </c>
      <c r="F80" s="29">
        <v>-22707.840000000004</v>
      </c>
    </row>
    <row r="81" spans="1:9" x14ac:dyDescent="0.35">
      <c r="A81" s="20" t="s">
        <v>6</v>
      </c>
      <c r="B81">
        <v>6393124.0199999986</v>
      </c>
      <c r="C81">
        <v>6198872.950000002</v>
      </c>
      <c r="E81" s="20" t="s">
        <v>6</v>
      </c>
      <c r="F81" s="29">
        <v>-64701.19</v>
      </c>
    </row>
    <row r="82" spans="1:9" x14ac:dyDescent="0.35">
      <c r="A82" s="20" t="s">
        <v>28</v>
      </c>
      <c r="B82">
        <v>6516783.6499999985</v>
      </c>
      <c r="C82">
        <v>6343408.1900000023</v>
      </c>
      <c r="E82" s="20" t="s">
        <v>28</v>
      </c>
      <c r="F82" s="29">
        <v>-395.59000000000037</v>
      </c>
    </row>
    <row r="83" spans="1:9" x14ac:dyDescent="0.35">
      <c r="A83" s="20" t="s">
        <v>27</v>
      </c>
      <c r="B83">
        <v>6755196.9599999981</v>
      </c>
      <c r="C83">
        <v>6576044.450000002</v>
      </c>
      <c r="E83" s="20" t="s">
        <v>27</v>
      </c>
      <c r="F83" s="29">
        <v>-4123.91</v>
      </c>
    </row>
    <row r="84" spans="1:9" x14ac:dyDescent="0.35">
      <c r="A84" s="20" t="s">
        <v>21</v>
      </c>
      <c r="B84">
        <v>10905721.829999998</v>
      </c>
      <c r="C84">
        <v>10879781.130000003</v>
      </c>
      <c r="E84" s="20" t="s">
        <v>21</v>
      </c>
      <c r="F84" s="29">
        <v>-48771.840000000004</v>
      </c>
    </row>
    <row r="85" spans="1:9" x14ac:dyDescent="0.35">
      <c r="A85" s="20" t="s">
        <v>9</v>
      </c>
      <c r="B85">
        <v>12194507.549999999</v>
      </c>
      <c r="C85">
        <v>12039504.520000003</v>
      </c>
      <c r="E85" s="20" t="s">
        <v>9</v>
      </c>
      <c r="F85" s="29">
        <v>-22019.18</v>
      </c>
      <c r="G85" s="18" t="s">
        <v>48</v>
      </c>
      <c r="H85" t="s">
        <v>53</v>
      </c>
      <c r="I85" t="s">
        <v>54</v>
      </c>
    </row>
    <row r="86" spans="1:9" x14ac:dyDescent="0.35">
      <c r="A86" s="20" t="s">
        <v>31</v>
      </c>
      <c r="B86">
        <v>16403278.059999999</v>
      </c>
      <c r="C86">
        <v>16350852.370000003</v>
      </c>
      <c r="E86" s="20" t="s">
        <v>31</v>
      </c>
      <c r="F86" s="29">
        <v>-54985.97</v>
      </c>
      <c r="G86" s="20" t="s">
        <v>2</v>
      </c>
      <c r="H86">
        <v>3291.3981249999997</v>
      </c>
      <c r="I86">
        <v>2581.7781249999998</v>
      </c>
    </row>
    <row r="87" spans="1:9" x14ac:dyDescent="0.35">
      <c r="A87" s="20" t="s">
        <v>26</v>
      </c>
      <c r="B87">
        <v>17825315.609999999</v>
      </c>
      <c r="C87">
        <v>17974001.260000002</v>
      </c>
      <c r="E87" s="20" t="s">
        <v>26</v>
      </c>
      <c r="F87" s="29">
        <v>-9132.380000000001</v>
      </c>
      <c r="G87" s="20" t="s">
        <v>6</v>
      </c>
      <c r="H87">
        <v>9170.3115624999991</v>
      </c>
      <c r="I87">
        <v>7148.3993750000009</v>
      </c>
    </row>
    <row r="88" spans="1:9" x14ac:dyDescent="0.35">
      <c r="A88" s="20" t="s">
        <v>19</v>
      </c>
      <c r="B88">
        <v>20373306.210000001</v>
      </c>
      <c r="C88">
        <v>20510182.710000001</v>
      </c>
      <c r="E88" s="20" t="s">
        <v>19</v>
      </c>
      <c r="F88" s="29">
        <v>-35534.07</v>
      </c>
      <c r="G88" s="20" t="s">
        <v>28</v>
      </c>
      <c r="H88">
        <v>242.00062500000004</v>
      </c>
      <c r="I88">
        <v>229.63843750000004</v>
      </c>
    </row>
    <row r="89" spans="1:9" x14ac:dyDescent="0.35">
      <c r="A89" s="20" t="s">
        <v>30</v>
      </c>
      <c r="B89">
        <v>20937353.5</v>
      </c>
      <c r="C89">
        <v>21061727.350000001</v>
      </c>
      <c r="E89" s="20" t="s">
        <v>30</v>
      </c>
      <c r="F89" s="29">
        <v>-7586.5199999999995</v>
      </c>
      <c r="G89" s="20" t="s">
        <v>27</v>
      </c>
      <c r="H89">
        <v>495.99562500000002</v>
      </c>
      <c r="I89">
        <v>367.12343750000002</v>
      </c>
    </row>
    <row r="90" spans="1:9" x14ac:dyDescent="0.35">
      <c r="A90" s="20" t="s">
        <v>13</v>
      </c>
      <c r="B90">
        <v>23621251.399999999</v>
      </c>
      <c r="C90">
        <v>23449444.810000002</v>
      </c>
      <c r="E90" s="20" t="s">
        <v>13</v>
      </c>
      <c r="F90" s="29">
        <v>-48551.979999999996</v>
      </c>
      <c r="G90" s="20" t="s">
        <v>21</v>
      </c>
      <c r="H90">
        <v>8274.7184374999997</v>
      </c>
      <c r="I90">
        <v>6750.5984375000007</v>
      </c>
    </row>
    <row r="91" spans="1:9" x14ac:dyDescent="0.35">
      <c r="A91" s="20" t="s">
        <v>25</v>
      </c>
      <c r="B91">
        <v>24091892.149999999</v>
      </c>
      <c r="C91">
        <v>23886504.100000001</v>
      </c>
      <c r="E91" s="20" t="s">
        <v>25</v>
      </c>
      <c r="F91" s="29">
        <v>-8301.14</v>
      </c>
      <c r="G91" s="20" t="s">
        <v>9</v>
      </c>
      <c r="H91">
        <v>2533.0346875000005</v>
      </c>
      <c r="I91">
        <v>1844.9353125000002</v>
      </c>
    </row>
    <row r="92" spans="1:9" x14ac:dyDescent="0.35">
      <c r="A92" s="20" t="s">
        <v>18</v>
      </c>
      <c r="B92">
        <v>27321404.780000001</v>
      </c>
      <c r="C92">
        <v>27225165.739999998</v>
      </c>
      <c r="E92" s="20" t="s">
        <v>18</v>
      </c>
      <c r="F92" s="29">
        <v>-42580.289999999994</v>
      </c>
      <c r="G92" s="20" t="s">
        <v>31</v>
      </c>
      <c r="H92">
        <v>8604.8656249999985</v>
      </c>
      <c r="I92">
        <v>6886.5540625000003</v>
      </c>
    </row>
    <row r="93" spans="1:9" x14ac:dyDescent="0.35">
      <c r="A93" s="20" t="s">
        <v>15</v>
      </c>
      <c r="B93">
        <v>28108706.950000003</v>
      </c>
      <c r="C93">
        <v>28219630.329999998</v>
      </c>
      <c r="E93" s="20" t="s">
        <v>15</v>
      </c>
      <c r="F93" s="29">
        <v>-5311.4000000000015</v>
      </c>
      <c r="G93" s="20" t="s">
        <v>26</v>
      </c>
      <c r="H93">
        <v>2871.6203125000006</v>
      </c>
      <c r="I93">
        <v>2586.2334375</v>
      </c>
    </row>
    <row r="94" spans="1:9" x14ac:dyDescent="0.35">
      <c r="A94" s="20" t="s">
        <v>10</v>
      </c>
      <c r="B94">
        <v>33534271.740000002</v>
      </c>
      <c r="C94">
        <v>33413225.119999997</v>
      </c>
      <c r="E94" s="20" t="s">
        <v>10</v>
      </c>
      <c r="F94" s="29">
        <v>-76005.63</v>
      </c>
      <c r="G94" s="20" t="s">
        <v>19</v>
      </c>
      <c r="H94">
        <v>4997.7821875</v>
      </c>
      <c r="I94">
        <v>3887.3424999999997</v>
      </c>
    </row>
    <row r="95" spans="1:9" x14ac:dyDescent="0.35">
      <c r="A95" s="20" t="s">
        <v>8</v>
      </c>
      <c r="B95">
        <v>35109901.219999999</v>
      </c>
      <c r="C95">
        <v>34972850.949999996</v>
      </c>
      <c r="E95" s="20" t="s">
        <v>8</v>
      </c>
      <c r="F95" s="29">
        <v>-21442.760000000002</v>
      </c>
      <c r="G95" s="20" t="s">
        <v>30</v>
      </c>
      <c r="H95">
        <v>1101.4809375000002</v>
      </c>
      <c r="I95">
        <v>864.40218749999997</v>
      </c>
    </row>
    <row r="96" spans="1:9" x14ac:dyDescent="0.35">
      <c r="A96" s="20" t="s">
        <v>24</v>
      </c>
      <c r="B96">
        <v>36590138.950000003</v>
      </c>
      <c r="C96">
        <v>36947190.659999996</v>
      </c>
      <c r="E96" s="20" t="s">
        <v>24</v>
      </c>
      <c r="F96" s="29">
        <v>25110.599999999995</v>
      </c>
      <c r="G96" s="20" t="s">
        <v>13</v>
      </c>
      <c r="H96">
        <v>5191.3843749999996</v>
      </c>
      <c r="I96">
        <v>3674.1350000000007</v>
      </c>
    </row>
    <row r="97" spans="1:9" x14ac:dyDescent="0.35">
      <c r="A97" s="20" t="s">
        <v>32</v>
      </c>
      <c r="B97">
        <v>37020078.330000006</v>
      </c>
      <c r="C97">
        <v>37321214.769999996</v>
      </c>
      <c r="E97" s="20" t="s">
        <v>32</v>
      </c>
      <c r="F97" s="29">
        <v>-5347.0800000000008</v>
      </c>
      <c r="G97" s="20" t="s">
        <v>25</v>
      </c>
      <c r="H97">
        <v>922.23093749999987</v>
      </c>
      <c r="I97">
        <v>662.8203125</v>
      </c>
    </row>
    <row r="98" spans="1:9" x14ac:dyDescent="0.35">
      <c r="A98" s="20" t="s">
        <v>23</v>
      </c>
      <c r="B98">
        <v>37020078.330000006</v>
      </c>
      <c r="C98">
        <v>37536240.629999995</v>
      </c>
      <c r="E98" s="20" t="s">
        <v>23</v>
      </c>
      <c r="F98" s="29">
        <v>12056.65</v>
      </c>
      <c r="G98" s="20" t="s">
        <v>18</v>
      </c>
      <c r="H98">
        <v>6487.9500000000007</v>
      </c>
      <c r="I98">
        <v>5157.3159374999996</v>
      </c>
    </row>
    <row r="99" spans="1:9" x14ac:dyDescent="0.35">
      <c r="A99" s="20" t="s">
        <v>12</v>
      </c>
      <c r="B99">
        <v>39069389.090000004</v>
      </c>
      <c r="C99">
        <v>39296586.129999995</v>
      </c>
      <c r="E99" s="20" t="s">
        <v>12</v>
      </c>
      <c r="F99" s="29">
        <v>-41302.450000000004</v>
      </c>
      <c r="G99" s="20" t="s">
        <v>15</v>
      </c>
      <c r="H99">
        <v>1729.2181250000001</v>
      </c>
      <c r="I99">
        <v>1563.2368750000001</v>
      </c>
    </row>
    <row r="100" spans="1:9" x14ac:dyDescent="0.35">
      <c r="A100" s="20" t="s">
        <v>16</v>
      </c>
      <c r="B100">
        <v>41536167.100000001</v>
      </c>
      <c r="C100">
        <v>41676153.949999996</v>
      </c>
      <c r="E100" s="20" t="s">
        <v>16</v>
      </c>
      <c r="F100" s="29">
        <v>-36907.270000000004</v>
      </c>
      <c r="G100" s="20" t="s">
        <v>10</v>
      </c>
      <c r="H100">
        <v>10449.413437500001</v>
      </c>
      <c r="I100">
        <v>8074.2374999999993</v>
      </c>
    </row>
    <row r="101" spans="1:9" x14ac:dyDescent="0.35">
      <c r="A101" s="20" t="s">
        <v>5</v>
      </c>
      <c r="B101">
        <v>43891637.079999998</v>
      </c>
      <c r="C101">
        <v>43980765.349999994</v>
      </c>
      <c r="E101" s="20" t="s">
        <v>5</v>
      </c>
      <c r="F101" s="29">
        <v>-36104.210000000006</v>
      </c>
      <c r="G101" s="20" t="s">
        <v>8</v>
      </c>
      <c r="H101">
        <v>3136.1790625000003</v>
      </c>
      <c r="I101">
        <v>2466.0928125</v>
      </c>
    </row>
    <row r="102" spans="1:9" x14ac:dyDescent="0.35">
      <c r="A102" s="20" t="s">
        <v>22</v>
      </c>
      <c r="B102">
        <v>44368943.989999995</v>
      </c>
      <c r="C102">
        <v>44471872.859999992</v>
      </c>
      <c r="E102" s="20" t="s">
        <v>22</v>
      </c>
      <c r="F102" s="29">
        <v>-5971.5700000000006</v>
      </c>
      <c r="G102" s="20" t="s">
        <v>24</v>
      </c>
      <c r="H102">
        <v>2779.0431250000006</v>
      </c>
      <c r="I102">
        <v>3563.7493749999999</v>
      </c>
    </row>
    <row r="103" spans="1:9" x14ac:dyDescent="0.35">
      <c r="A103" s="20" t="s">
        <v>29</v>
      </c>
      <c r="B103">
        <v>44999988.859999992</v>
      </c>
      <c r="C103">
        <v>45115156.429999992</v>
      </c>
      <c r="E103" s="20" t="s">
        <v>29</v>
      </c>
      <c r="F103" s="29">
        <v>-7035.6399999999994</v>
      </c>
      <c r="G103" s="20" t="s">
        <v>32</v>
      </c>
      <c r="H103">
        <v>838.10562500000003</v>
      </c>
      <c r="I103">
        <v>605.38093749999996</v>
      </c>
    </row>
    <row r="104" spans="1:9" x14ac:dyDescent="0.35">
      <c r="A104" s="20" t="s">
        <v>1</v>
      </c>
      <c r="B104">
        <v>48435889.809999995</v>
      </c>
      <c r="C104">
        <v>48267508.819999993</v>
      </c>
      <c r="E104" s="20" t="s">
        <v>1</v>
      </c>
      <c r="F104" s="29">
        <v>-61119.9</v>
      </c>
      <c r="G104" s="20" t="s">
        <v>23</v>
      </c>
      <c r="H104">
        <v>0</v>
      </c>
      <c r="I104">
        <v>376.77031249999999</v>
      </c>
    </row>
    <row r="105" spans="1:9" x14ac:dyDescent="0.35">
      <c r="A105" s="20" t="s">
        <v>0</v>
      </c>
      <c r="B105">
        <v>48435946.809999995</v>
      </c>
      <c r="C105">
        <v>49096832.289999992</v>
      </c>
      <c r="E105" s="20" t="s">
        <v>0</v>
      </c>
      <c r="F105" s="29">
        <v>75285.009999999995</v>
      </c>
      <c r="G105" s="20" t="s">
        <v>12</v>
      </c>
      <c r="H105">
        <v>4029.0862499999989</v>
      </c>
      <c r="I105">
        <v>2738.3846874999999</v>
      </c>
    </row>
    <row r="106" spans="1:9" x14ac:dyDescent="0.35">
      <c r="A106" s="20" t="s">
        <v>11</v>
      </c>
      <c r="B106">
        <v>52331093.149999991</v>
      </c>
      <c r="C106">
        <v>52873883.029999994</v>
      </c>
      <c r="E106" s="20" t="s">
        <v>11</v>
      </c>
      <c r="F106" s="29">
        <v>-54305.11</v>
      </c>
      <c r="G106" s="20" t="s">
        <v>16</v>
      </c>
      <c r="H106">
        <v>4919.8281250000009</v>
      </c>
      <c r="I106">
        <v>3766.4759374999999</v>
      </c>
    </row>
    <row r="107" spans="1:9" x14ac:dyDescent="0.35">
      <c r="A107" s="20" t="s">
        <v>20</v>
      </c>
      <c r="B107">
        <v>53677745.999999993</v>
      </c>
      <c r="C107">
        <v>54154314.969999991</v>
      </c>
      <c r="E107" s="20" t="s">
        <v>20</v>
      </c>
      <c r="F107" s="29">
        <v>-21581.040000000001</v>
      </c>
      <c r="G107" s="20" t="s">
        <v>5</v>
      </c>
      <c r="H107">
        <v>4722.9678125</v>
      </c>
      <c r="I107">
        <v>3594.7112499999998</v>
      </c>
    </row>
    <row r="108" spans="1:9" x14ac:dyDescent="0.35">
      <c r="A108" s="20" t="s">
        <v>7</v>
      </c>
      <c r="B108">
        <v>58635084.719999991</v>
      </c>
      <c r="C108">
        <v>58895467.36999999</v>
      </c>
      <c r="E108" s="20" t="s">
        <v>7</v>
      </c>
      <c r="F108" s="29">
        <v>-82081.73</v>
      </c>
      <c r="G108" s="20" t="s">
        <v>22</v>
      </c>
      <c r="H108">
        <v>953.10593750000032</v>
      </c>
      <c r="I108">
        <v>766.49437499999999</v>
      </c>
    </row>
    <row r="109" spans="1:9" x14ac:dyDescent="0.35">
      <c r="A109" s="20" t="s">
        <v>14</v>
      </c>
      <c r="B109">
        <v>60830500.789999992</v>
      </c>
      <c r="C109">
        <v>60971328.399999991</v>
      </c>
      <c r="E109" s="20" t="s">
        <v>14</v>
      </c>
      <c r="F109" s="29">
        <v>-32149.040000000001</v>
      </c>
      <c r="G109" s="20" t="s">
        <v>29</v>
      </c>
      <c r="H109">
        <v>1224.1356249999999</v>
      </c>
      <c r="I109">
        <v>1004.271875</v>
      </c>
    </row>
    <row r="110" spans="1:9" x14ac:dyDescent="0.35">
      <c r="A110" s="20" t="s">
        <v>34</v>
      </c>
      <c r="B110">
        <v>62061253.139999993</v>
      </c>
      <c r="C110">
        <v>62238683.729999989</v>
      </c>
      <c r="E110" s="20" t="s">
        <v>34</v>
      </c>
      <c r="F110" s="29">
        <v>-12493.770000000002</v>
      </c>
      <c r="G110" s="20" t="s">
        <v>1</v>
      </c>
      <c r="H110">
        <v>6887.4821874999989</v>
      </c>
      <c r="I110">
        <v>4977.4853125</v>
      </c>
    </row>
    <row r="111" spans="1:9" x14ac:dyDescent="0.35">
      <c r="A111" s="20" t="s">
        <v>17</v>
      </c>
      <c r="B111">
        <v>63629412.059999995</v>
      </c>
      <c r="C111">
        <v>63797792.609999992</v>
      </c>
      <c r="E111" s="20" t="s">
        <v>17</v>
      </c>
      <c r="F111" s="29">
        <v>-23663</v>
      </c>
      <c r="G111" s="20" t="s">
        <v>0</v>
      </c>
      <c r="H111">
        <v>1.78125</v>
      </c>
      <c r="I111">
        <v>2354.4378124999998</v>
      </c>
    </row>
    <row r="112" spans="1:9" x14ac:dyDescent="0.35">
      <c r="A112" s="20" t="s">
        <v>33</v>
      </c>
      <c r="B112">
        <v>64124660.759999998</v>
      </c>
      <c r="C112">
        <v>64327553.499999993</v>
      </c>
      <c r="E112" s="20" t="s">
        <v>33</v>
      </c>
      <c r="F112" s="29">
        <v>-5563.25</v>
      </c>
      <c r="G112" s="20" t="s">
        <v>11</v>
      </c>
      <c r="H112">
        <v>7577.0659375000005</v>
      </c>
      <c r="I112">
        <v>5880.03125</v>
      </c>
    </row>
    <row r="113" spans="1:9" x14ac:dyDescent="0.35">
      <c r="A113" s="20" t="s">
        <v>37</v>
      </c>
      <c r="E113" s="20" t="s">
        <v>37</v>
      </c>
      <c r="F113" s="29">
        <v>-785324.49000000081</v>
      </c>
      <c r="G113" s="20" t="s">
        <v>20</v>
      </c>
      <c r="H113">
        <v>2717.0890624999993</v>
      </c>
      <c r="I113">
        <v>2042.6815625000002</v>
      </c>
    </row>
    <row r="114" spans="1:9" x14ac:dyDescent="0.35">
      <c r="G114" s="20" t="s">
        <v>7</v>
      </c>
      <c r="H114">
        <v>9946.463125000002</v>
      </c>
      <c r="I114">
        <v>7381.4090624999999</v>
      </c>
    </row>
    <row r="115" spans="1:9" x14ac:dyDescent="0.35">
      <c r="G115" s="20" t="s">
        <v>14</v>
      </c>
      <c r="H115">
        <v>4274.6646874999997</v>
      </c>
      <c r="I115">
        <v>3270.0071875000003</v>
      </c>
    </row>
    <row r="116" spans="1:9" x14ac:dyDescent="0.35">
      <c r="G116" s="20" t="s">
        <v>34</v>
      </c>
      <c r="H116">
        <v>2455.3531250000001</v>
      </c>
      <c r="I116">
        <v>2064.9228125</v>
      </c>
    </row>
    <row r="117" spans="1:9" x14ac:dyDescent="0.35">
      <c r="G117" s="20" t="s">
        <v>17</v>
      </c>
      <c r="H117">
        <v>3174.5737499999996</v>
      </c>
      <c r="I117">
        <v>2435.105</v>
      </c>
    </row>
    <row r="118" spans="1:9" x14ac:dyDescent="0.35">
      <c r="G118" s="20" t="s">
        <v>33</v>
      </c>
      <c r="H118">
        <v>1013.0659375000001</v>
      </c>
      <c r="I118">
        <v>839.21437500000002</v>
      </c>
    </row>
    <row r="119" spans="1:9" x14ac:dyDescent="0.35">
      <c r="G119" s="20" t="s">
        <v>37</v>
      </c>
      <c r="H119">
        <v>3848.8907765151444</v>
      </c>
      <c r="I119">
        <v>3103.2235416666672</v>
      </c>
    </row>
    <row r="129" spans="1:35" x14ac:dyDescent="0.35">
      <c r="A129" s="18" t="s">
        <v>47</v>
      </c>
      <c r="B129" s="18" t="s">
        <v>49</v>
      </c>
    </row>
    <row r="130" spans="1:35" x14ac:dyDescent="0.35">
      <c r="A130" s="18" t="s">
        <v>48</v>
      </c>
      <c r="B130" t="s">
        <v>2</v>
      </c>
      <c r="C130" t="s">
        <v>6</v>
      </c>
      <c r="D130" t="s">
        <v>28</v>
      </c>
      <c r="E130" t="s">
        <v>27</v>
      </c>
      <c r="F130" t="s">
        <v>21</v>
      </c>
      <c r="G130" t="s">
        <v>9</v>
      </c>
      <c r="H130" t="s">
        <v>31</v>
      </c>
      <c r="I130" t="s">
        <v>26</v>
      </c>
      <c r="J130" t="s">
        <v>19</v>
      </c>
      <c r="K130" t="s">
        <v>30</v>
      </c>
      <c r="L130" t="s">
        <v>13</v>
      </c>
      <c r="M130" t="s">
        <v>25</v>
      </c>
      <c r="N130" t="s">
        <v>18</v>
      </c>
      <c r="O130" t="s">
        <v>15</v>
      </c>
      <c r="P130" t="s">
        <v>10</v>
      </c>
      <c r="Q130" t="s">
        <v>8</v>
      </c>
      <c r="R130" t="s">
        <v>24</v>
      </c>
      <c r="S130" t="s">
        <v>32</v>
      </c>
      <c r="T130" t="s">
        <v>23</v>
      </c>
      <c r="U130" t="s">
        <v>12</v>
      </c>
      <c r="V130" t="s">
        <v>16</v>
      </c>
      <c r="W130" t="s">
        <v>5</v>
      </c>
      <c r="X130" t="s">
        <v>22</v>
      </c>
      <c r="Y130" t="s">
        <v>29</v>
      </c>
      <c r="Z130" t="s">
        <v>1</v>
      </c>
      <c r="AA130" t="s">
        <v>0</v>
      </c>
      <c r="AB130" t="s">
        <v>11</v>
      </c>
      <c r="AC130" t="s">
        <v>20</v>
      </c>
      <c r="AD130" t="s">
        <v>7</v>
      </c>
      <c r="AE130" t="s">
        <v>14</v>
      </c>
      <c r="AF130" t="s">
        <v>34</v>
      </c>
      <c r="AG130" t="s">
        <v>17</v>
      </c>
      <c r="AH130" t="s">
        <v>33</v>
      </c>
      <c r="AI130" t="s">
        <v>37</v>
      </c>
    </row>
    <row r="131" spans="1:35" x14ac:dyDescent="0.35">
      <c r="A131" s="19">
        <v>45077</v>
      </c>
      <c r="J131">
        <v>0</v>
      </c>
      <c r="U131">
        <v>0</v>
      </c>
      <c r="X131">
        <v>0</v>
      </c>
      <c r="AI131">
        <v>0</v>
      </c>
    </row>
    <row r="132" spans="1:35" x14ac:dyDescent="0.35">
      <c r="A132" s="19">
        <v>45322</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row>
    <row r="133" spans="1:35" x14ac:dyDescent="0.35">
      <c r="A133" s="19">
        <v>45323</v>
      </c>
      <c r="B133">
        <v>3704.24</v>
      </c>
      <c r="C133">
        <v>8579.77</v>
      </c>
      <c r="D133">
        <v>412.53</v>
      </c>
      <c r="E133">
        <v>273.60000000000002</v>
      </c>
      <c r="F133">
        <v>10641.36</v>
      </c>
      <c r="G133">
        <v>3057.09</v>
      </c>
      <c r="H133">
        <v>17083.84</v>
      </c>
      <c r="I133">
        <v>3706.61</v>
      </c>
      <c r="J133">
        <v>5883.71</v>
      </c>
      <c r="K133">
        <v>1175.3499999999999</v>
      </c>
      <c r="L133">
        <v>7312.44</v>
      </c>
      <c r="M133">
        <v>1161.08</v>
      </c>
      <c r="N133">
        <v>8605.1200000000008</v>
      </c>
      <c r="O133">
        <v>1863.63</v>
      </c>
      <c r="P133">
        <v>14489.59</v>
      </c>
      <c r="Q133">
        <v>3760.91</v>
      </c>
      <c r="R133">
        <v>2660.36</v>
      </c>
      <c r="S133">
        <v>881.11</v>
      </c>
      <c r="T133">
        <v>0</v>
      </c>
      <c r="U133">
        <v>5399.98</v>
      </c>
      <c r="V133">
        <v>4998.8500000000004</v>
      </c>
      <c r="W133">
        <v>6011.28</v>
      </c>
      <c r="X133">
        <v>909.05</v>
      </c>
      <c r="Y133">
        <v>1595.19</v>
      </c>
      <c r="Z133">
        <v>6310.33</v>
      </c>
      <c r="AA133">
        <v>36.979999999999997</v>
      </c>
      <c r="AB133">
        <v>8922.9</v>
      </c>
      <c r="AC133">
        <v>4868.43</v>
      </c>
      <c r="AD133">
        <v>12989.99</v>
      </c>
      <c r="AE133">
        <v>3756.1</v>
      </c>
      <c r="AF133">
        <v>2341.81</v>
      </c>
      <c r="AG133">
        <v>2940.1</v>
      </c>
      <c r="AH133">
        <v>1283.6400000000001</v>
      </c>
      <c r="AI133">
        <v>157616.97000000003</v>
      </c>
    </row>
    <row r="134" spans="1:35" x14ac:dyDescent="0.35">
      <c r="A134" s="19">
        <v>45324</v>
      </c>
      <c r="B134">
        <v>4875.68</v>
      </c>
      <c r="C134">
        <v>12267.78</v>
      </c>
      <c r="D134">
        <v>307.62</v>
      </c>
      <c r="E134">
        <v>1078.68</v>
      </c>
      <c r="F134">
        <v>12169.18</v>
      </c>
      <c r="G134">
        <v>3066.5</v>
      </c>
      <c r="H134">
        <v>13946.42</v>
      </c>
      <c r="I134">
        <v>5304.61</v>
      </c>
      <c r="J134">
        <v>6631.39</v>
      </c>
      <c r="K134">
        <v>1595.18</v>
      </c>
      <c r="L134">
        <v>7685.61</v>
      </c>
      <c r="M134">
        <v>952.38</v>
      </c>
      <c r="N134">
        <v>8582.91</v>
      </c>
      <c r="O134">
        <v>3013.04</v>
      </c>
      <c r="P134">
        <v>16641.82</v>
      </c>
      <c r="Q134">
        <v>4373.41</v>
      </c>
      <c r="R134">
        <v>2964.56</v>
      </c>
      <c r="S134">
        <v>1066.3900000000001</v>
      </c>
      <c r="T134">
        <v>181</v>
      </c>
      <c r="U134">
        <v>4634.34</v>
      </c>
      <c r="V134">
        <v>6004.49</v>
      </c>
      <c r="W134">
        <v>5273.41</v>
      </c>
      <c r="X134">
        <v>890.14</v>
      </c>
      <c r="Y134">
        <v>1715.1</v>
      </c>
      <c r="Z134">
        <v>6996.62</v>
      </c>
      <c r="AA134">
        <v>191.9</v>
      </c>
      <c r="AB134">
        <v>9727.84</v>
      </c>
      <c r="AC134">
        <v>3252.95</v>
      </c>
      <c r="AD134">
        <v>14143.9</v>
      </c>
      <c r="AE134">
        <v>5512.27</v>
      </c>
      <c r="AF134">
        <v>3634.15</v>
      </c>
      <c r="AG134">
        <v>5459.65</v>
      </c>
      <c r="AH134">
        <v>1221.76</v>
      </c>
      <c r="AI134">
        <v>175362.68</v>
      </c>
    </row>
    <row r="135" spans="1:35" x14ac:dyDescent="0.35">
      <c r="A135" s="19">
        <v>45325</v>
      </c>
      <c r="B135">
        <v>3950.18</v>
      </c>
      <c r="C135">
        <v>11180.72</v>
      </c>
      <c r="D135">
        <v>418.09</v>
      </c>
      <c r="E135">
        <v>303.32</v>
      </c>
      <c r="F135">
        <v>9505.1299999999992</v>
      </c>
      <c r="G135">
        <v>2142.21</v>
      </c>
      <c r="H135">
        <v>11133.78</v>
      </c>
      <c r="I135">
        <v>4142.16</v>
      </c>
      <c r="J135">
        <v>6970.15</v>
      </c>
      <c r="K135">
        <v>1363.75</v>
      </c>
      <c r="L135">
        <v>3744.44</v>
      </c>
      <c r="M135">
        <v>989.22</v>
      </c>
      <c r="N135">
        <v>8098.94</v>
      </c>
      <c r="O135">
        <v>2140.5300000000002</v>
      </c>
      <c r="P135">
        <v>10799.27</v>
      </c>
      <c r="Q135">
        <v>3688.73</v>
      </c>
      <c r="R135">
        <v>2674</v>
      </c>
      <c r="S135">
        <v>575.5</v>
      </c>
      <c r="T135">
        <v>195</v>
      </c>
      <c r="U135">
        <v>4104.1899999999996</v>
      </c>
      <c r="V135">
        <v>5226.8999999999996</v>
      </c>
      <c r="W135">
        <v>6043.29</v>
      </c>
      <c r="X135">
        <v>1054.52</v>
      </c>
      <c r="Y135">
        <v>1221.42</v>
      </c>
      <c r="Z135">
        <v>7548.59</v>
      </c>
      <c r="AA135">
        <v>215.92</v>
      </c>
      <c r="AB135">
        <v>9043.73</v>
      </c>
      <c r="AC135">
        <v>2755.2</v>
      </c>
      <c r="AD135">
        <v>10090.19</v>
      </c>
      <c r="AE135">
        <v>4187.96</v>
      </c>
      <c r="AF135">
        <v>3528.02</v>
      </c>
      <c r="AG135">
        <v>2079.63</v>
      </c>
      <c r="AH135">
        <v>1203.79</v>
      </c>
      <c r="AI135">
        <v>142318.47000000003</v>
      </c>
    </row>
    <row r="136" spans="1:35" x14ac:dyDescent="0.35">
      <c r="A136" s="19">
        <v>45326</v>
      </c>
      <c r="B136">
        <v>3317.52</v>
      </c>
      <c r="C136">
        <v>9357.6200000000008</v>
      </c>
      <c r="D136">
        <v>119.83</v>
      </c>
      <c r="E136">
        <v>265.11</v>
      </c>
      <c r="F136">
        <v>7946.12</v>
      </c>
      <c r="G136">
        <v>2088.52</v>
      </c>
      <c r="H136">
        <v>6539.16</v>
      </c>
      <c r="I136">
        <v>2343.88</v>
      </c>
      <c r="J136">
        <v>4763.17</v>
      </c>
      <c r="K136">
        <v>961.43</v>
      </c>
      <c r="L136">
        <v>4340.9799999999996</v>
      </c>
      <c r="M136">
        <v>1526.07</v>
      </c>
      <c r="N136">
        <v>5683.88</v>
      </c>
      <c r="O136">
        <v>1411.58</v>
      </c>
      <c r="P136">
        <v>10276.25</v>
      </c>
      <c r="Q136">
        <v>2001.18</v>
      </c>
      <c r="R136">
        <v>2188.17</v>
      </c>
      <c r="S136">
        <v>658.16</v>
      </c>
      <c r="T136">
        <v>747</v>
      </c>
      <c r="U136">
        <v>4473.2299999999996</v>
      </c>
      <c r="V136">
        <v>4905.72</v>
      </c>
      <c r="W136">
        <v>3808.74</v>
      </c>
      <c r="X136">
        <v>759.66</v>
      </c>
      <c r="Y136">
        <v>1111.4000000000001</v>
      </c>
      <c r="Z136">
        <v>6451.33</v>
      </c>
      <c r="AA136">
        <v>169.04</v>
      </c>
      <c r="AB136">
        <v>5891.88</v>
      </c>
      <c r="AC136">
        <v>0</v>
      </c>
      <c r="AD136">
        <v>9342.61</v>
      </c>
      <c r="AE136">
        <v>3897.99</v>
      </c>
      <c r="AF136">
        <v>1228.24</v>
      </c>
      <c r="AG136">
        <v>2196.2199999999998</v>
      </c>
      <c r="AH136">
        <v>1140.71</v>
      </c>
      <c r="AI136">
        <v>111912.4</v>
      </c>
    </row>
    <row r="137" spans="1:35" x14ac:dyDescent="0.35">
      <c r="A137" s="19">
        <v>45327</v>
      </c>
      <c r="B137">
        <v>2273.65</v>
      </c>
      <c r="C137">
        <v>8738.27</v>
      </c>
      <c r="D137">
        <v>387.48</v>
      </c>
      <c r="E137">
        <v>458.84</v>
      </c>
      <c r="F137">
        <v>7375.08</v>
      </c>
      <c r="G137">
        <v>2404.34</v>
      </c>
      <c r="H137">
        <v>8385.5</v>
      </c>
      <c r="I137">
        <v>2929.42</v>
      </c>
      <c r="J137">
        <v>5092.93</v>
      </c>
      <c r="K137">
        <v>1189.5</v>
      </c>
      <c r="L137">
        <v>3740.59</v>
      </c>
      <c r="M137">
        <v>1069.49</v>
      </c>
      <c r="N137">
        <v>6080.2</v>
      </c>
      <c r="O137">
        <v>1950.35</v>
      </c>
      <c r="P137">
        <v>10585.92</v>
      </c>
      <c r="Q137">
        <v>3350</v>
      </c>
      <c r="R137">
        <v>2017.06</v>
      </c>
      <c r="S137">
        <v>460.58</v>
      </c>
      <c r="T137">
        <v>324</v>
      </c>
      <c r="U137">
        <v>2529.9</v>
      </c>
      <c r="V137">
        <v>4634.2299999999996</v>
      </c>
      <c r="W137">
        <v>4851.8</v>
      </c>
      <c r="X137">
        <v>1018.53</v>
      </c>
      <c r="Y137">
        <v>1359.26</v>
      </c>
      <c r="Z137">
        <v>5077.93</v>
      </c>
      <c r="AA137">
        <v>223.4</v>
      </c>
      <c r="AB137">
        <v>7697.69</v>
      </c>
      <c r="AC137">
        <v>2560.0500000000002</v>
      </c>
      <c r="AD137">
        <v>7616.9</v>
      </c>
      <c r="AE137">
        <v>4136.8100000000004</v>
      </c>
      <c r="AF137">
        <v>2104.44</v>
      </c>
      <c r="AG137">
        <v>3465.52</v>
      </c>
      <c r="AH137">
        <v>1285.1199999999999</v>
      </c>
      <c r="AI137">
        <v>117374.77999999998</v>
      </c>
    </row>
    <row r="138" spans="1:35" x14ac:dyDescent="0.35">
      <c r="A138" s="19">
        <v>45328</v>
      </c>
      <c r="B138">
        <v>2556.7199999999998</v>
      </c>
      <c r="C138">
        <v>9518.77</v>
      </c>
      <c r="D138">
        <v>352.63</v>
      </c>
      <c r="E138">
        <v>586.32000000000005</v>
      </c>
      <c r="F138">
        <v>6996.48</v>
      </c>
      <c r="G138">
        <v>2294.39</v>
      </c>
      <c r="H138">
        <v>7021.8</v>
      </c>
      <c r="I138">
        <v>2651.37</v>
      </c>
      <c r="J138">
        <v>5839.81</v>
      </c>
      <c r="K138">
        <v>837.15</v>
      </c>
      <c r="L138">
        <v>5728.4</v>
      </c>
      <c r="M138">
        <v>584.73</v>
      </c>
      <c r="N138">
        <v>7367.61</v>
      </c>
      <c r="O138">
        <v>1086.73</v>
      </c>
      <c r="P138">
        <v>8423.65</v>
      </c>
      <c r="Q138">
        <v>3257.77</v>
      </c>
      <c r="R138">
        <v>2464.54</v>
      </c>
      <c r="S138">
        <v>615.85</v>
      </c>
      <c r="T138">
        <v>448</v>
      </c>
      <c r="U138">
        <v>2465.5300000000002</v>
      </c>
      <c r="V138">
        <v>4408.5</v>
      </c>
      <c r="W138">
        <v>4596.7299999999996</v>
      </c>
      <c r="X138">
        <v>794.12</v>
      </c>
      <c r="Y138">
        <v>1849.14</v>
      </c>
      <c r="Z138">
        <v>6354.4</v>
      </c>
      <c r="AA138">
        <v>154.94</v>
      </c>
      <c r="AB138">
        <v>8831.1200000000008</v>
      </c>
      <c r="AC138">
        <v>2651.7</v>
      </c>
      <c r="AD138">
        <v>7474.26</v>
      </c>
      <c r="AE138">
        <v>4492.05</v>
      </c>
      <c r="AF138">
        <v>2288.92</v>
      </c>
      <c r="AG138">
        <v>4476.5200000000004</v>
      </c>
      <c r="AH138">
        <v>805.32</v>
      </c>
      <c r="AI138">
        <v>120275.96999999999</v>
      </c>
    </row>
    <row r="139" spans="1:35" x14ac:dyDescent="0.35">
      <c r="A139" s="19">
        <v>45329</v>
      </c>
      <c r="B139">
        <v>3234.39</v>
      </c>
      <c r="C139">
        <v>9159.19</v>
      </c>
      <c r="D139">
        <v>142.74</v>
      </c>
      <c r="E139">
        <v>416.74</v>
      </c>
      <c r="F139">
        <v>6493.07</v>
      </c>
      <c r="G139">
        <v>1864.41</v>
      </c>
      <c r="H139">
        <v>4960.97</v>
      </c>
      <c r="I139">
        <v>2343.8200000000002</v>
      </c>
      <c r="J139">
        <v>5220.5600000000004</v>
      </c>
      <c r="K139">
        <v>1206.48</v>
      </c>
      <c r="L139">
        <v>4879.26</v>
      </c>
      <c r="M139">
        <v>630.92999999999995</v>
      </c>
      <c r="N139">
        <v>5652.81</v>
      </c>
      <c r="O139">
        <v>1980.11</v>
      </c>
      <c r="P139">
        <v>8821.93</v>
      </c>
      <c r="Q139">
        <v>1995.2</v>
      </c>
      <c r="R139">
        <v>1773.8</v>
      </c>
      <c r="S139">
        <v>602.1</v>
      </c>
      <c r="T139">
        <v>385</v>
      </c>
      <c r="U139">
        <v>2360.16</v>
      </c>
      <c r="V139">
        <v>4443.24</v>
      </c>
      <c r="W139">
        <v>4947.09</v>
      </c>
      <c r="X139">
        <v>2792.31</v>
      </c>
      <c r="Y139">
        <v>913.53</v>
      </c>
      <c r="Z139">
        <v>6532.25</v>
      </c>
      <c r="AA139">
        <v>133.91999999999999</v>
      </c>
      <c r="AB139">
        <v>7104.13</v>
      </c>
      <c r="AC139">
        <v>2937.99</v>
      </c>
      <c r="AD139">
        <v>8730.0499999999993</v>
      </c>
      <c r="AE139">
        <v>4809.01</v>
      </c>
      <c r="AF139">
        <v>2151.19</v>
      </c>
      <c r="AG139">
        <v>2195.41</v>
      </c>
      <c r="AH139">
        <v>189.39</v>
      </c>
      <c r="AI139">
        <v>112003.18000000002</v>
      </c>
    </row>
    <row r="140" spans="1:35" x14ac:dyDescent="0.35">
      <c r="A140" s="19">
        <v>45330</v>
      </c>
      <c r="B140">
        <v>3566.71</v>
      </c>
      <c r="C140">
        <v>10279.26</v>
      </c>
      <c r="D140">
        <v>242.17</v>
      </c>
      <c r="E140">
        <v>504.72</v>
      </c>
      <c r="F140">
        <v>9783.73</v>
      </c>
      <c r="G140">
        <v>2532.58</v>
      </c>
      <c r="H140">
        <v>5541.02</v>
      </c>
      <c r="I140">
        <v>3175.57</v>
      </c>
      <c r="J140">
        <v>5307.7</v>
      </c>
      <c r="K140">
        <v>1500.81</v>
      </c>
      <c r="L140">
        <v>3416.94</v>
      </c>
      <c r="M140">
        <v>1126.53</v>
      </c>
      <c r="N140">
        <v>7402.88</v>
      </c>
      <c r="O140">
        <v>2217.2399999999998</v>
      </c>
      <c r="P140">
        <v>11489.22</v>
      </c>
      <c r="Q140">
        <v>3982.91</v>
      </c>
      <c r="R140">
        <v>1762.9</v>
      </c>
      <c r="S140">
        <v>631.41999999999996</v>
      </c>
      <c r="T140">
        <v>419</v>
      </c>
      <c r="U140">
        <v>4977.78</v>
      </c>
      <c r="V140">
        <v>6559.06</v>
      </c>
      <c r="W140">
        <v>5474.15</v>
      </c>
      <c r="X140">
        <v>763.43</v>
      </c>
      <c r="Y140">
        <v>1101.3699999999999</v>
      </c>
      <c r="Z140">
        <v>7066.2</v>
      </c>
      <c r="AA140">
        <v>360.31</v>
      </c>
      <c r="AB140">
        <v>7816.15</v>
      </c>
      <c r="AC140">
        <v>2812.05</v>
      </c>
      <c r="AD140">
        <v>11374.83</v>
      </c>
      <c r="AE140">
        <v>4350.62</v>
      </c>
      <c r="AF140">
        <v>1976.72</v>
      </c>
      <c r="AG140">
        <v>3825.02</v>
      </c>
      <c r="AH140">
        <v>1339.28</v>
      </c>
      <c r="AI140">
        <v>134680.28</v>
      </c>
    </row>
    <row r="141" spans="1:35" x14ac:dyDescent="0.35">
      <c r="A141" s="19">
        <v>45331</v>
      </c>
      <c r="B141">
        <v>4885.7</v>
      </c>
      <c r="C141">
        <v>12543.6</v>
      </c>
      <c r="D141">
        <v>526.41999999999996</v>
      </c>
      <c r="E141">
        <v>228.53</v>
      </c>
      <c r="F141">
        <v>12891.66</v>
      </c>
      <c r="G141">
        <v>3356.34</v>
      </c>
      <c r="H141">
        <v>13334.88</v>
      </c>
      <c r="I141">
        <v>4478.49</v>
      </c>
      <c r="J141">
        <v>6602.01</v>
      </c>
      <c r="K141">
        <v>1225.79</v>
      </c>
      <c r="L141">
        <v>7092.32</v>
      </c>
      <c r="M141">
        <v>764.18</v>
      </c>
      <c r="N141">
        <v>10845.42</v>
      </c>
      <c r="O141">
        <v>4283.68</v>
      </c>
      <c r="P141">
        <v>13186.52</v>
      </c>
      <c r="Q141">
        <v>5198.4799999999996</v>
      </c>
      <c r="R141">
        <v>2614.14</v>
      </c>
      <c r="S141">
        <v>1308.06</v>
      </c>
      <c r="T141">
        <v>817</v>
      </c>
      <c r="U141">
        <v>5424.13</v>
      </c>
      <c r="V141">
        <v>6383.58</v>
      </c>
      <c r="W141">
        <v>6185.68</v>
      </c>
      <c r="X141">
        <v>1255.24</v>
      </c>
      <c r="Y141">
        <v>1785.05</v>
      </c>
      <c r="Z141">
        <v>9424.7800000000007</v>
      </c>
      <c r="AA141">
        <v>541.80999999999995</v>
      </c>
      <c r="AB141">
        <v>11410.58</v>
      </c>
      <c r="AC141">
        <v>4062.29</v>
      </c>
      <c r="AD141">
        <v>13867.28</v>
      </c>
      <c r="AE141">
        <v>6588.4</v>
      </c>
      <c r="AF141">
        <v>3689.07</v>
      </c>
      <c r="AG141">
        <v>4480.3599999999997</v>
      </c>
      <c r="AH141">
        <v>1935.15</v>
      </c>
      <c r="AI141">
        <v>183216.62</v>
      </c>
    </row>
    <row r="142" spans="1:35" x14ac:dyDescent="0.35">
      <c r="A142" s="19">
        <v>45332</v>
      </c>
      <c r="B142">
        <v>3619</v>
      </c>
      <c r="C142">
        <v>10572</v>
      </c>
      <c r="D142">
        <v>466</v>
      </c>
      <c r="E142">
        <v>343</v>
      </c>
      <c r="F142">
        <v>11007</v>
      </c>
      <c r="G142">
        <v>1956</v>
      </c>
      <c r="H142">
        <v>7495</v>
      </c>
      <c r="I142">
        <v>4038</v>
      </c>
      <c r="J142">
        <v>5632</v>
      </c>
      <c r="K142">
        <v>1177</v>
      </c>
      <c r="L142">
        <v>5687</v>
      </c>
      <c r="M142">
        <v>1374</v>
      </c>
      <c r="N142">
        <v>7474</v>
      </c>
      <c r="O142">
        <v>2028</v>
      </c>
      <c r="P142">
        <v>11117</v>
      </c>
      <c r="Q142">
        <v>3201</v>
      </c>
      <c r="R142">
        <v>2961</v>
      </c>
      <c r="S142">
        <v>1066.08</v>
      </c>
      <c r="T142">
        <v>411</v>
      </c>
      <c r="U142">
        <v>3544</v>
      </c>
      <c r="V142">
        <v>5641</v>
      </c>
      <c r="W142">
        <v>4443</v>
      </c>
      <c r="X142">
        <v>1015.44</v>
      </c>
      <c r="Y142">
        <v>1560</v>
      </c>
      <c r="Z142">
        <v>8760</v>
      </c>
      <c r="AA142">
        <v>254</v>
      </c>
      <c r="AB142">
        <v>7828</v>
      </c>
      <c r="AC142">
        <v>2680</v>
      </c>
      <c r="AD142">
        <v>11144</v>
      </c>
      <c r="AE142">
        <v>4362</v>
      </c>
      <c r="AF142">
        <v>3860</v>
      </c>
      <c r="AG142">
        <v>2856</v>
      </c>
      <c r="AH142">
        <v>1112.5899999999999</v>
      </c>
      <c r="AI142">
        <v>140684.10999999999</v>
      </c>
    </row>
    <row r="143" spans="1:35" x14ac:dyDescent="0.35">
      <c r="A143" s="19">
        <v>45333</v>
      </c>
      <c r="B143">
        <v>3328</v>
      </c>
      <c r="C143">
        <v>7032</v>
      </c>
      <c r="D143">
        <v>121</v>
      </c>
      <c r="E143">
        <v>599</v>
      </c>
      <c r="F143">
        <v>8594</v>
      </c>
      <c r="G143">
        <v>1802</v>
      </c>
      <c r="H143">
        <v>5942</v>
      </c>
      <c r="I143">
        <v>2169</v>
      </c>
      <c r="J143">
        <v>5139</v>
      </c>
      <c r="K143">
        <v>1066</v>
      </c>
      <c r="L143">
        <v>4315</v>
      </c>
      <c r="M143">
        <v>1021</v>
      </c>
      <c r="N143">
        <v>4974</v>
      </c>
      <c r="O143">
        <v>2087</v>
      </c>
      <c r="P143">
        <v>8634</v>
      </c>
      <c r="Q143">
        <v>2861</v>
      </c>
      <c r="R143">
        <v>2707</v>
      </c>
      <c r="S143">
        <v>627.01</v>
      </c>
      <c r="T143">
        <v>361</v>
      </c>
      <c r="U143">
        <v>2343</v>
      </c>
      <c r="V143">
        <v>3570</v>
      </c>
      <c r="W143">
        <v>4166</v>
      </c>
      <c r="X143">
        <v>971.39</v>
      </c>
      <c r="Y143">
        <v>998</v>
      </c>
      <c r="Z143">
        <v>5896</v>
      </c>
      <c r="AA143">
        <v>325</v>
      </c>
      <c r="AB143">
        <v>6841</v>
      </c>
      <c r="AC143">
        <v>1497</v>
      </c>
      <c r="AD143">
        <v>9053</v>
      </c>
      <c r="AE143">
        <v>4924</v>
      </c>
      <c r="AF143">
        <v>1393</v>
      </c>
      <c r="AG143">
        <v>3128</v>
      </c>
      <c r="AH143">
        <v>905.76</v>
      </c>
      <c r="AI143">
        <v>109390.15999999999</v>
      </c>
    </row>
    <row r="144" spans="1:35" x14ac:dyDescent="0.35">
      <c r="A144" s="19">
        <v>45334</v>
      </c>
      <c r="B144">
        <v>2660</v>
      </c>
      <c r="C144">
        <v>8359</v>
      </c>
      <c r="D144">
        <v>115</v>
      </c>
      <c r="E144">
        <v>701</v>
      </c>
      <c r="F144">
        <v>6358</v>
      </c>
      <c r="G144">
        <v>2573</v>
      </c>
      <c r="H144">
        <v>5802</v>
      </c>
      <c r="I144">
        <v>2905</v>
      </c>
      <c r="J144">
        <v>4608</v>
      </c>
      <c r="K144">
        <v>906</v>
      </c>
      <c r="L144">
        <v>4085</v>
      </c>
      <c r="M144">
        <v>873</v>
      </c>
      <c r="N144">
        <v>6733</v>
      </c>
      <c r="O144">
        <v>1664</v>
      </c>
      <c r="P144">
        <v>9099</v>
      </c>
      <c r="Q144">
        <v>2584</v>
      </c>
      <c r="R144">
        <v>2552</v>
      </c>
      <c r="S144">
        <v>728.3</v>
      </c>
      <c r="T144">
        <v>135</v>
      </c>
      <c r="U144">
        <v>2948</v>
      </c>
      <c r="V144">
        <v>4695</v>
      </c>
      <c r="W144">
        <v>4060</v>
      </c>
      <c r="X144">
        <v>1186.49</v>
      </c>
      <c r="Y144">
        <v>1193</v>
      </c>
      <c r="Z144">
        <v>5061</v>
      </c>
      <c r="AA144">
        <v>272</v>
      </c>
      <c r="AB144">
        <v>6990</v>
      </c>
      <c r="AC144">
        <v>1600</v>
      </c>
      <c r="AD144">
        <v>6647</v>
      </c>
      <c r="AE144">
        <v>3689</v>
      </c>
      <c r="AF144">
        <v>1974</v>
      </c>
      <c r="AG144">
        <v>3050</v>
      </c>
      <c r="AH144">
        <v>1059.69</v>
      </c>
      <c r="AI144">
        <v>107865.48000000001</v>
      </c>
    </row>
    <row r="145" spans="1:35" x14ac:dyDescent="0.35">
      <c r="A145" s="19">
        <v>45335</v>
      </c>
      <c r="B145">
        <v>3828</v>
      </c>
      <c r="C145">
        <v>8726</v>
      </c>
      <c r="D145">
        <v>120</v>
      </c>
      <c r="E145">
        <v>692</v>
      </c>
      <c r="F145">
        <v>8217</v>
      </c>
      <c r="G145">
        <v>1589</v>
      </c>
      <c r="H145">
        <v>4277</v>
      </c>
      <c r="I145">
        <v>2406</v>
      </c>
      <c r="J145">
        <v>4874</v>
      </c>
      <c r="K145">
        <v>1210</v>
      </c>
      <c r="L145">
        <v>5081</v>
      </c>
      <c r="M145">
        <v>623</v>
      </c>
      <c r="N145">
        <v>6881</v>
      </c>
      <c r="O145">
        <v>2233</v>
      </c>
      <c r="P145">
        <v>11393</v>
      </c>
      <c r="Q145">
        <v>1997</v>
      </c>
      <c r="R145">
        <v>3245</v>
      </c>
      <c r="S145">
        <v>637.95000000000005</v>
      </c>
      <c r="T145">
        <v>379</v>
      </c>
      <c r="U145">
        <v>4065</v>
      </c>
      <c r="V145">
        <v>4008</v>
      </c>
      <c r="W145">
        <v>4149</v>
      </c>
      <c r="X145">
        <v>831.76</v>
      </c>
      <c r="Y145">
        <v>1224</v>
      </c>
      <c r="Z145">
        <v>5910</v>
      </c>
      <c r="AA145">
        <v>237</v>
      </c>
      <c r="AB145">
        <v>8398</v>
      </c>
      <c r="AC145">
        <v>2079</v>
      </c>
      <c r="AD145">
        <v>8412</v>
      </c>
      <c r="AE145">
        <v>3392</v>
      </c>
      <c r="AF145">
        <v>2042</v>
      </c>
      <c r="AG145">
        <v>3310</v>
      </c>
      <c r="AH145">
        <v>1341.27</v>
      </c>
      <c r="AI145">
        <v>117807.98</v>
      </c>
    </row>
    <row r="146" spans="1:35" x14ac:dyDescent="0.35">
      <c r="A146" s="19">
        <v>45336</v>
      </c>
      <c r="B146">
        <v>3563</v>
      </c>
      <c r="C146">
        <v>8904</v>
      </c>
      <c r="D146">
        <v>251</v>
      </c>
      <c r="E146">
        <v>630</v>
      </c>
      <c r="F146">
        <v>9337</v>
      </c>
      <c r="G146">
        <v>2482</v>
      </c>
      <c r="H146">
        <v>5589</v>
      </c>
      <c r="I146">
        <v>3153</v>
      </c>
      <c r="J146">
        <v>5564</v>
      </c>
      <c r="K146">
        <v>785</v>
      </c>
      <c r="L146">
        <v>4416</v>
      </c>
      <c r="M146">
        <v>781</v>
      </c>
      <c r="N146">
        <v>6276</v>
      </c>
      <c r="O146">
        <v>1884</v>
      </c>
      <c r="P146">
        <v>8335</v>
      </c>
      <c r="Q146">
        <v>2799</v>
      </c>
      <c r="R146">
        <v>2555</v>
      </c>
      <c r="S146">
        <v>409.15</v>
      </c>
      <c r="T146">
        <v>761</v>
      </c>
      <c r="U146">
        <v>2528</v>
      </c>
      <c r="V146">
        <v>3930</v>
      </c>
      <c r="W146">
        <v>4882</v>
      </c>
      <c r="X146">
        <v>891.61</v>
      </c>
      <c r="Y146">
        <v>1486</v>
      </c>
      <c r="Z146">
        <v>6506</v>
      </c>
      <c r="AA146">
        <v>305</v>
      </c>
      <c r="AB146">
        <v>6933</v>
      </c>
      <c r="AC146">
        <v>2830</v>
      </c>
      <c r="AD146">
        <v>9104</v>
      </c>
      <c r="AE146">
        <v>4435</v>
      </c>
      <c r="AF146">
        <v>2648</v>
      </c>
      <c r="AG146">
        <v>4167</v>
      </c>
      <c r="AH146">
        <v>1209.96</v>
      </c>
      <c r="AI146">
        <v>120329.72</v>
      </c>
    </row>
    <row r="147" spans="1:35" x14ac:dyDescent="0.35">
      <c r="A147" s="19">
        <v>45337</v>
      </c>
      <c r="B147">
        <v>2701.42</v>
      </c>
      <c r="C147">
        <v>9463.8799999999992</v>
      </c>
      <c r="D147">
        <v>220.93</v>
      </c>
      <c r="E147">
        <v>415.85</v>
      </c>
      <c r="F147">
        <v>10444.52</v>
      </c>
      <c r="G147">
        <v>3189.92</v>
      </c>
      <c r="H147">
        <v>6374.09</v>
      </c>
      <c r="I147">
        <v>3723.73</v>
      </c>
      <c r="J147">
        <v>4659.45</v>
      </c>
      <c r="K147">
        <v>946.32</v>
      </c>
      <c r="L147">
        <v>5999.52</v>
      </c>
      <c r="M147">
        <v>744.09</v>
      </c>
      <c r="N147">
        <v>7643.46</v>
      </c>
      <c r="O147">
        <v>2499.75</v>
      </c>
      <c r="P147">
        <v>11380.73</v>
      </c>
      <c r="Q147">
        <v>2985.56</v>
      </c>
      <c r="R147">
        <v>4733.83</v>
      </c>
      <c r="S147">
        <v>1114.77</v>
      </c>
      <c r="T147">
        <v>334.24</v>
      </c>
      <c r="U147">
        <v>3768.26</v>
      </c>
      <c r="V147">
        <v>5287</v>
      </c>
      <c r="W147">
        <v>3835.92</v>
      </c>
      <c r="X147">
        <v>995.19</v>
      </c>
      <c r="Y147">
        <v>1429.2</v>
      </c>
      <c r="Z147">
        <v>6869.49</v>
      </c>
      <c r="AA147">
        <v>3034.66</v>
      </c>
      <c r="AB147">
        <v>7525.76</v>
      </c>
      <c r="AC147">
        <v>2548.14</v>
      </c>
      <c r="AD147">
        <v>11103.36</v>
      </c>
      <c r="AE147">
        <v>3350.92</v>
      </c>
      <c r="AF147">
        <v>2701.91</v>
      </c>
      <c r="AG147">
        <v>3666.24</v>
      </c>
      <c r="AH147">
        <v>1330.32</v>
      </c>
      <c r="AI147">
        <v>137022.43000000002</v>
      </c>
    </row>
    <row r="148" spans="1:35" x14ac:dyDescent="0.35">
      <c r="A148" s="19">
        <v>45338</v>
      </c>
      <c r="B148">
        <v>4659.3100000000004</v>
      </c>
      <c r="C148">
        <v>13415</v>
      </c>
      <c r="D148">
        <v>701.1</v>
      </c>
      <c r="E148">
        <v>718.88</v>
      </c>
      <c r="F148">
        <v>12510.76</v>
      </c>
      <c r="G148">
        <v>3715.55</v>
      </c>
      <c r="H148">
        <v>12088.26</v>
      </c>
      <c r="I148">
        <v>5794.43</v>
      </c>
      <c r="J148">
        <v>6110.58</v>
      </c>
      <c r="K148">
        <v>1452.5</v>
      </c>
      <c r="L148">
        <v>7552.43</v>
      </c>
      <c r="M148">
        <v>1275.97</v>
      </c>
      <c r="N148">
        <v>10415.41</v>
      </c>
      <c r="O148">
        <v>2777.82</v>
      </c>
      <c r="P148">
        <v>17058.93</v>
      </c>
      <c r="Q148">
        <v>5089.3900000000003</v>
      </c>
      <c r="R148">
        <v>28160.1</v>
      </c>
      <c r="S148">
        <v>1203.18</v>
      </c>
      <c r="T148">
        <v>1212.6300000000001</v>
      </c>
      <c r="U148">
        <v>5008.6099999999997</v>
      </c>
      <c r="V148">
        <v>7246.62</v>
      </c>
      <c r="W148">
        <v>6823.53</v>
      </c>
      <c r="X148">
        <v>919.76</v>
      </c>
      <c r="Y148">
        <v>2095.36</v>
      </c>
      <c r="Z148">
        <v>9351.23</v>
      </c>
      <c r="AA148">
        <v>404.81</v>
      </c>
      <c r="AB148">
        <v>10887.67</v>
      </c>
      <c r="AC148">
        <v>2887.61</v>
      </c>
      <c r="AD148">
        <v>13578.53</v>
      </c>
      <c r="AE148">
        <v>5082.63</v>
      </c>
      <c r="AF148">
        <v>5155.6099999999997</v>
      </c>
      <c r="AG148">
        <v>4418.8500000000004</v>
      </c>
      <c r="AH148">
        <v>1078.74</v>
      </c>
      <c r="AI148">
        <v>210851.78999999998</v>
      </c>
    </row>
    <row r="149" spans="1:35" x14ac:dyDescent="0.35">
      <c r="A149" s="19">
        <v>45339</v>
      </c>
      <c r="B149">
        <v>4457.38</v>
      </c>
      <c r="C149">
        <v>9682.92</v>
      </c>
      <c r="D149">
        <v>373.06</v>
      </c>
      <c r="E149">
        <v>605.36</v>
      </c>
      <c r="F149">
        <v>9618.06</v>
      </c>
      <c r="G149">
        <v>2355.08</v>
      </c>
      <c r="H149">
        <v>8047.01</v>
      </c>
      <c r="I149">
        <v>3726.38</v>
      </c>
      <c r="J149">
        <v>5119.5</v>
      </c>
      <c r="K149">
        <v>1380.61</v>
      </c>
      <c r="L149">
        <v>5491.39</v>
      </c>
      <c r="M149">
        <v>973.58</v>
      </c>
      <c r="N149">
        <v>8123.47</v>
      </c>
      <c r="O149">
        <v>2559.12</v>
      </c>
      <c r="P149">
        <v>9472.77</v>
      </c>
      <c r="Q149">
        <v>3718.43</v>
      </c>
      <c r="R149">
        <v>2709.52</v>
      </c>
      <c r="S149">
        <v>917.88</v>
      </c>
      <c r="T149">
        <v>736.78</v>
      </c>
      <c r="U149">
        <v>4252.2</v>
      </c>
      <c r="V149">
        <v>4780.04</v>
      </c>
      <c r="W149">
        <v>5140.1400000000003</v>
      </c>
      <c r="X149">
        <v>1096.18</v>
      </c>
      <c r="Y149">
        <v>1488.68</v>
      </c>
      <c r="Z149">
        <v>7493.38</v>
      </c>
      <c r="AA149">
        <v>438.32</v>
      </c>
      <c r="AB149">
        <v>9622.5499999999993</v>
      </c>
      <c r="AC149">
        <v>3003.4</v>
      </c>
      <c r="AD149">
        <v>10290.19</v>
      </c>
      <c r="AE149">
        <v>5575.47</v>
      </c>
      <c r="AF149">
        <v>3789.45</v>
      </c>
      <c r="AG149">
        <v>3031.84</v>
      </c>
      <c r="AH149">
        <v>1041.3699999999999</v>
      </c>
      <c r="AI149">
        <v>141111.51</v>
      </c>
    </row>
    <row r="150" spans="1:35" x14ac:dyDescent="0.35">
      <c r="A150" s="19">
        <v>45340</v>
      </c>
      <c r="B150">
        <v>3283</v>
      </c>
      <c r="C150">
        <v>10813</v>
      </c>
      <c r="D150">
        <v>307</v>
      </c>
      <c r="E150">
        <v>335</v>
      </c>
      <c r="F150">
        <v>10230</v>
      </c>
      <c r="G150">
        <v>2395</v>
      </c>
      <c r="H150">
        <v>12201</v>
      </c>
      <c r="I150">
        <v>3256</v>
      </c>
      <c r="J150">
        <v>5476</v>
      </c>
      <c r="K150">
        <v>1119</v>
      </c>
      <c r="L150">
        <v>2967</v>
      </c>
      <c r="M150">
        <v>687</v>
      </c>
      <c r="N150">
        <v>6046</v>
      </c>
      <c r="O150">
        <v>1907</v>
      </c>
      <c r="P150">
        <v>9022</v>
      </c>
      <c r="Q150">
        <v>2139</v>
      </c>
      <c r="R150">
        <v>18875</v>
      </c>
      <c r="S150">
        <v>1148.74</v>
      </c>
      <c r="T150">
        <v>542</v>
      </c>
      <c r="U150">
        <v>2819</v>
      </c>
      <c r="V150">
        <v>5498</v>
      </c>
      <c r="W150">
        <v>4634</v>
      </c>
      <c r="X150">
        <v>1215</v>
      </c>
      <c r="Y150">
        <v>1073</v>
      </c>
      <c r="Z150">
        <v>6664</v>
      </c>
      <c r="AA150">
        <v>442</v>
      </c>
      <c r="AB150">
        <v>7383</v>
      </c>
      <c r="AC150">
        <v>2591</v>
      </c>
      <c r="AD150">
        <v>9631</v>
      </c>
      <c r="AE150">
        <v>4795</v>
      </c>
      <c r="AF150">
        <v>3842</v>
      </c>
      <c r="AG150">
        <v>2074</v>
      </c>
      <c r="AH150">
        <v>842</v>
      </c>
      <c r="AI150">
        <v>146251.74</v>
      </c>
    </row>
    <row r="151" spans="1:35" x14ac:dyDescent="0.35">
      <c r="A151" s="19">
        <v>45341</v>
      </c>
      <c r="B151">
        <v>3099</v>
      </c>
      <c r="C151">
        <v>7669</v>
      </c>
      <c r="D151">
        <v>228</v>
      </c>
      <c r="E151">
        <v>577</v>
      </c>
      <c r="F151">
        <v>7023</v>
      </c>
      <c r="G151">
        <v>1912</v>
      </c>
      <c r="H151">
        <v>6990</v>
      </c>
      <c r="I151">
        <v>3237</v>
      </c>
      <c r="J151">
        <v>5153</v>
      </c>
      <c r="K151">
        <v>1518</v>
      </c>
      <c r="L151">
        <v>4002</v>
      </c>
      <c r="M151">
        <v>756</v>
      </c>
      <c r="N151">
        <v>4785</v>
      </c>
      <c r="O151">
        <v>1301</v>
      </c>
      <c r="P151">
        <v>8267</v>
      </c>
      <c r="Q151">
        <v>3942</v>
      </c>
      <c r="R151">
        <v>10698</v>
      </c>
      <c r="S151">
        <v>1066.3900000000001</v>
      </c>
      <c r="T151">
        <v>715</v>
      </c>
      <c r="U151">
        <v>2974</v>
      </c>
      <c r="V151">
        <v>4678</v>
      </c>
      <c r="W151">
        <v>4463</v>
      </c>
      <c r="X151">
        <v>781</v>
      </c>
      <c r="Y151">
        <v>1377</v>
      </c>
      <c r="Z151">
        <v>5244</v>
      </c>
      <c r="AA151">
        <v>347</v>
      </c>
      <c r="AB151">
        <v>6418</v>
      </c>
      <c r="AC151">
        <v>3654</v>
      </c>
      <c r="AD151">
        <v>8922</v>
      </c>
      <c r="AE151">
        <v>4776</v>
      </c>
      <c r="AF151">
        <v>2182</v>
      </c>
      <c r="AG151">
        <v>2672</v>
      </c>
      <c r="AH151">
        <v>612</v>
      </c>
      <c r="AI151">
        <v>122038.39</v>
      </c>
    </row>
    <row r="152" spans="1:35" x14ac:dyDescent="0.35">
      <c r="A152" s="19">
        <v>45342</v>
      </c>
      <c r="B152">
        <v>3139</v>
      </c>
      <c r="C152">
        <v>9544</v>
      </c>
      <c r="D152">
        <v>421</v>
      </c>
      <c r="E152">
        <v>676</v>
      </c>
      <c r="F152">
        <v>8869</v>
      </c>
      <c r="G152">
        <v>3819</v>
      </c>
      <c r="H152">
        <v>19098</v>
      </c>
      <c r="I152">
        <v>5828</v>
      </c>
      <c r="J152">
        <v>4904</v>
      </c>
      <c r="K152">
        <v>1793</v>
      </c>
      <c r="L152">
        <v>5926</v>
      </c>
      <c r="M152">
        <v>788</v>
      </c>
      <c r="N152">
        <v>6864</v>
      </c>
      <c r="O152">
        <v>2692</v>
      </c>
      <c r="P152">
        <v>13480</v>
      </c>
      <c r="Q152">
        <v>5194</v>
      </c>
      <c r="R152">
        <v>3941</v>
      </c>
      <c r="S152">
        <v>854.18</v>
      </c>
      <c r="T152">
        <v>966</v>
      </c>
      <c r="U152">
        <v>5414</v>
      </c>
      <c r="V152">
        <v>6184</v>
      </c>
      <c r="W152">
        <v>5042</v>
      </c>
      <c r="X152">
        <v>994</v>
      </c>
      <c r="Y152">
        <v>1533</v>
      </c>
      <c r="Z152">
        <v>6779</v>
      </c>
      <c r="AA152">
        <v>665</v>
      </c>
      <c r="AB152">
        <v>7977</v>
      </c>
      <c r="AC152">
        <v>3913</v>
      </c>
      <c r="AD152">
        <v>9794</v>
      </c>
      <c r="AE152">
        <v>3012</v>
      </c>
      <c r="AF152">
        <v>2702</v>
      </c>
      <c r="AG152">
        <v>5068</v>
      </c>
      <c r="AH152">
        <v>1814</v>
      </c>
      <c r="AI152">
        <v>159687.18</v>
      </c>
    </row>
    <row r="153" spans="1:35" x14ac:dyDescent="0.35">
      <c r="A153" s="19">
        <v>45343</v>
      </c>
      <c r="B153">
        <v>4045</v>
      </c>
      <c r="C153">
        <v>10222</v>
      </c>
      <c r="D153">
        <v>281</v>
      </c>
      <c r="E153">
        <v>543</v>
      </c>
      <c r="F153">
        <v>10116</v>
      </c>
      <c r="G153">
        <v>2032</v>
      </c>
      <c r="H153">
        <v>12454</v>
      </c>
      <c r="I153">
        <v>3034</v>
      </c>
      <c r="J153">
        <v>4034</v>
      </c>
      <c r="K153">
        <v>1044</v>
      </c>
      <c r="L153">
        <v>4252</v>
      </c>
      <c r="M153">
        <v>899</v>
      </c>
      <c r="N153">
        <v>5009</v>
      </c>
      <c r="O153">
        <v>1439</v>
      </c>
      <c r="P153">
        <v>10640</v>
      </c>
      <c r="Q153">
        <v>3106</v>
      </c>
      <c r="R153">
        <v>2514</v>
      </c>
      <c r="S153">
        <v>952.48</v>
      </c>
      <c r="T153">
        <v>457</v>
      </c>
      <c r="U153">
        <v>2881</v>
      </c>
      <c r="V153">
        <v>4490</v>
      </c>
      <c r="W153">
        <v>5760</v>
      </c>
      <c r="X153">
        <v>1091</v>
      </c>
      <c r="Y153">
        <v>1279</v>
      </c>
      <c r="Z153">
        <v>6182</v>
      </c>
      <c r="AA153">
        <v>323</v>
      </c>
      <c r="AB153">
        <v>7189</v>
      </c>
      <c r="AC153">
        <v>3531</v>
      </c>
      <c r="AD153">
        <v>10524</v>
      </c>
      <c r="AE153">
        <v>5022</v>
      </c>
      <c r="AF153">
        <v>2613</v>
      </c>
      <c r="AG153">
        <v>2357</v>
      </c>
      <c r="AH153">
        <v>1066</v>
      </c>
      <c r="AI153">
        <v>131381.47999999998</v>
      </c>
    </row>
    <row r="154" spans="1:35" x14ac:dyDescent="0.35">
      <c r="A154" s="19">
        <v>45344</v>
      </c>
      <c r="B154">
        <v>3474</v>
      </c>
      <c r="C154">
        <v>9332</v>
      </c>
      <c r="D154">
        <v>550</v>
      </c>
      <c r="E154">
        <v>429</v>
      </c>
      <c r="F154">
        <v>8722</v>
      </c>
      <c r="G154">
        <v>2727</v>
      </c>
      <c r="H154">
        <v>12201</v>
      </c>
      <c r="I154">
        <v>3955</v>
      </c>
      <c r="J154">
        <v>5574</v>
      </c>
      <c r="K154">
        <v>699</v>
      </c>
      <c r="L154">
        <v>4463</v>
      </c>
      <c r="M154">
        <v>638</v>
      </c>
      <c r="N154">
        <v>6828</v>
      </c>
      <c r="O154">
        <v>2367</v>
      </c>
      <c r="P154">
        <v>12526</v>
      </c>
      <c r="Q154">
        <v>3277</v>
      </c>
      <c r="R154">
        <v>2754</v>
      </c>
      <c r="S154">
        <v>922.35</v>
      </c>
      <c r="T154">
        <v>527</v>
      </c>
      <c r="U154">
        <v>3943</v>
      </c>
      <c r="V154">
        <v>5094</v>
      </c>
      <c r="W154">
        <v>4971</v>
      </c>
      <c r="X154">
        <v>1015</v>
      </c>
      <c r="Y154">
        <v>1311</v>
      </c>
      <c r="Z154">
        <v>7321</v>
      </c>
      <c r="AA154">
        <v>65795</v>
      </c>
      <c r="AB154">
        <v>8675</v>
      </c>
      <c r="AC154">
        <v>2743</v>
      </c>
      <c r="AD154">
        <v>12008</v>
      </c>
      <c r="AE154">
        <v>4412</v>
      </c>
      <c r="AF154">
        <v>3842</v>
      </c>
      <c r="AG154">
        <v>3190</v>
      </c>
      <c r="AH154">
        <v>1421</v>
      </c>
      <c r="AI154">
        <v>207706.35</v>
      </c>
    </row>
    <row r="155" spans="1:35" x14ac:dyDescent="0.35">
      <c r="A155" s="19">
        <v>45345</v>
      </c>
      <c r="B155">
        <v>4396</v>
      </c>
      <c r="C155">
        <v>13389</v>
      </c>
      <c r="D155">
        <v>283.83</v>
      </c>
      <c r="E155">
        <v>367</v>
      </c>
      <c r="F155">
        <v>11171</v>
      </c>
      <c r="G155">
        <v>3684</v>
      </c>
      <c r="H155">
        <v>13864</v>
      </c>
      <c r="I155">
        <v>4458</v>
      </c>
      <c r="J155">
        <v>5236</v>
      </c>
      <c r="K155">
        <v>1509</v>
      </c>
      <c r="L155">
        <v>5394</v>
      </c>
      <c r="M155">
        <v>972</v>
      </c>
      <c r="N155">
        <v>8662</v>
      </c>
      <c r="O155">
        <v>2638</v>
      </c>
      <c r="P155">
        <v>13236</v>
      </c>
      <c r="Q155">
        <v>4413</v>
      </c>
      <c r="R155">
        <v>4515</v>
      </c>
      <c r="S155">
        <v>924.56</v>
      </c>
      <c r="T155">
        <v>1003</v>
      </c>
      <c r="U155">
        <v>4771</v>
      </c>
      <c r="V155">
        <v>7861</v>
      </c>
      <c r="W155">
        <v>5469</v>
      </c>
      <c r="X155">
        <v>1287</v>
      </c>
      <c r="Y155">
        <v>1438</v>
      </c>
      <c r="Z155">
        <v>9480</v>
      </c>
      <c r="AA155">
        <v>471</v>
      </c>
      <c r="AB155">
        <v>9047</v>
      </c>
      <c r="AC155">
        <v>3908</v>
      </c>
      <c r="AD155">
        <v>10364</v>
      </c>
      <c r="AE155">
        <v>6081</v>
      </c>
      <c r="AF155">
        <v>4390</v>
      </c>
      <c r="AG155">
        <v>3816</v>
      </c>
      <c r="AH155">
        <v>1616</v>
      </c>
      <c r="AI155">
        <v>170114.38999999998</v>
      </c>
    </row>
    <row r="156" spans="1:35" x14ac:dyDescent="0.35">
      <c r="A156" s="19">
        <v>45346</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row>
    <row r="157" spans="1:35" x14ac:dyDescent="0.35">
      <c r="A157" s="19">
        <v>45347</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row>
    <row r="158" spans="1:35" x14ac:dyDescent="0.35">
      <c r="A158" s="19">
        <v>45348</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row>
    <row r="159" spans="1:35" x14ac:dyDescent="0.35">
      <c r="A159" s="19">
        <v>45349</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row>
    <row r="160" spans="1:35" x14ac:dyDescent="0.35">
      <c r="A160" s="19">
        <v>45350</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row>
    <row r="161" spans="1:35" x14ac:dyDescent="0.35">
      <c r="A161" s="19">
        <v>45351</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row>
    <row r="162" spans="1:35" x14ac:dyDescent="0.35">
      <c r="A162" s="19">
        <v>45352</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row>
    <row r="163" spans="1:35" x14ac:dyDescent="0.35">
      <c r="A163" s="19">
        <v>45353</v>
      </c>
      <c r="B163">
        <v>0</v>
      </c>
      <c r="C163">
        <v>0</v>
      </c>
      <c r="D163">
        <v>0</v>
      </c>
      <c r="E163">
        <v>0</v>
      </c>
      <c r="F163">
        <v>0</v>
      </c>
      <c r="G163">
        <v>0</v>
      </c>
      <c r="H163">
        <v>0</v>
      </c>
      <c r="I163">
        <v>0</v>
      </c>
      <c r="K163">
        <v>0</v>
      </c>
      <c r="L163">
        <v>0</v>
      </c>
      <c r="M163">
        <v>0</v>
      </c>
      <c r="N163">
        <v>0</v>
      </c>
      <c r="O163">
        <v>0</v>
      </c>
      <c r="P163">
        <v>0</v>
      </c>
      <c r="Q163">
        <v>0</v>
      </c>
      <c r="R163">
        <v>0</v>
      </c>
      <c r="S163">
        <v>0</v>
      </c>
      <c r="T163">
        <v>0</v>
      </c>
      <c r="V163">
        <v>0</v>
      </c>
      <c r="W163">
        <v>0</v>
      </c>
      <c r="Y163">
        <v>0</v>
      </c>
      <c r="Z163">
        <v>0</v>
      </c>
      <c r="AA163">
        <v>0</v>
      </c>
      <c r="AB163">
        <v>0</v>
      </c>
      <c r="AC163">
        <v>0</v>
      </c>
      <c r="AD163">
        <v>0</v>
      </c>
      <c r="AE163">
        <v>0</v>
      </c>
      <c r="AF163">
        <v>0</v>
      </c>
      <c r="AG163">
        <v>0</v>
      </c>
      <c r="AH163">
        <v>0</v>
      </c>
      <c r="AI163">
        <v>0</v>
      </c>
    </row>
    <row r="164" spans="1:35" x14ac:dyDescent="0.35">
      <c r="A164" s="20" t="s">
        <v>37</v>
      </c>
      <c r="B164">
        <v>82616.899999999994</v>
      </c>
      <c r="C164">
        <v>228748.78000000003</v>
      </c>
      <c r="D164">
        <v>7348.4300000000012</v>
      </c>
      <c r="E164">
        <v>11747.95</v>
      </c>
      <c r="F164">
        <v>216019.15000000002</v>
      </c>
      <c r="G164">
        <v>59037.930000000008</v>
      </c>
      <c r="H164">
        <v>220369.73</v>
      </c>
      <c r="I164">
        <v>82759.47</v>
      </c>
      <c r="J164">
        <v>124394.95999999999</v>
      </c>
      <c r="K164">
        <v>27660.87</v>
      </c>
      <c r="L164">
        <v>117572.32000000002</v>
      </c>
      <c r="M164">
        <v>21210.25</v>
      </c>
      <c r="N164">
        <v>165034.10999999999</v>
      </c>
      <c r="O164">
        <v>50023.58</v>
      </c>
      <c r="P164">
        <v>258375.59999999998</v>
      </c>
      <c r="Q164">
        <v>78914.97</v>
      </c>
      <c r="R164">
        <v>114039.98</v>
      </c>
      <c r="S164">
        <v>19372.189999999999</v>
      </c>
      <c r="T164">
        <v>12056.65</v>
      </c>
      <c r="U164">
        <v>87628.31</v>
      </c>
      <c r="V164">
        <v>120527.23</v>
      </c>
      <c r="W164">
        <v>115030.76</v>
      </c>
      <c r="X164">
        <v>24527.82</v>
      </c>
      <c r="Y164">
        <v>32136.7</v>
      </c>
      <c r="Z164">
        <v>159279.53</v>
      </c>
      <c r="AA164">
        <v>75342.009999999995</v>
      </c>
      <c r="AB164">
        <v>188161</v>
      </c>
      <c r="AC164">
        <v>65365.810000000005</v>
      </c>
      <c r="AD164">
        <v>236205.09</v>
      </c>
      <c r="AE164">
        <v>104640.23000000001</v>
      </c>
      <c r="AF164">
        <v>66077.53</v>
      </c>
      <c r="AG164">
        <v>77923.360000000001</v>
      </c>
      <c r="AH164">
        <v>26854.86</v>
      </c>
      <c r="AI164">
        <v>3277004.0600000005</v>
      </c>
    </row>
    <row r="205" spans="1:3" x14ac:dyDescent="0.35">
      <c r="A205" t="s">
        <v>47</v>
      </c>
      <c r="C205" t="s">
        <v>46</v>
      </c>
    </row>
    <row r="206" spans="1:3" x14ac:dyDescent="0.35">
      <c r="A206">
        <v>3277004.0600000005</v>
      </c>
      <c r="C206">
        <v>4064428.6599999922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E1F06-50C9-4823-812E-7C23D18D23FD}">
  <dimension ref="A1"/>
  <sheetViews>
    <sheetView tabSelected="1" zoomScale="38" zoomScaleNormal="100" workbookViewId="0">
      <selection activeCell="AI42" sqref="AI42"/>
    </sheetView>
  </sheetViews>
  <sheetFormatPr defaultRowHeight="14.5" x14ac:dyDescent="0.35"/>
  <cols>
    <col min="1" max="16384" width="8.7265625" style="30"/>
  </cols>
  <sheetData/>
  <sheetProtection algorithmName="SHA-512" hashValue="ZuSjjvqnBKTBRf1h/1N9xtLCH4nsrJG7pjUj4mDSWWM9kPsNrUeAnKSw3/kj+Z2cK3lmQxsd3VANOqGT62y1UA==" saltValue="3/Yom5EBAUFAEyhQuECBcA=="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1C3C0-34A6-4354-A39A-E5B0CA90BE76}">
  <dimension ref="B1:P1090"/>
  <sheetViews>
    <sheetView topLeftCell="A63" zoomScale="56" zoomScaleNormal="56" workbookViewId="0">
      <selection activeCell="H14" sqref="H14"/>
    </sheetView>
  </sheetViews>
  <sheetFormatPr defaultRowHeight="14.5" x14ac:dyDescent="0.35"/>
  <cols>
    <col min="2" max="2" width="23.81640625" customWidth="1"/>
    <col min="3" max="3" width="12.7265625" customWidth="1"/>
    <col min="4" max="4" width="15.81640625" customWidth="1"/>
    <col min="5" max="5" width="17.54296875" style="23" customWidth="1"/>
    <col min="6" max="6" width="20.453125" style="23" customWidth="1"/>
    <col min="7" max="7" width="10.54296875" customWidth="1"/>
    <col min="8" max="8" width="12.54296875" customWidth="1"/>
    <col min="9" max="9" width="18.54296875" customWidth="1"/>
    <col min="10" max="10" width="12" customWidth="1"/>
    <col min="11" max="11" width="17.26953125" customWidth="1"/>
    <col min="12" max="12" width="20.26953125" customWidth="1"/>
    <col min="16" max="16" width="9.453125" bestFit="1" customWidth="1"/>
  </cols>
  <sheetData>
    <row r="1" spans="2:12" x14ac:dyDescent="0.35">
      <c r="C1" s="2">
        <v>45291</v>
      </c>
      <c r="D1" s="2">
        <v>45322</v>
      </c>
      <c r="L1" s="1"/>
    </row>
    <row r="2" spans="2:12" x14ac:dyDescent="0.35">
      <c r="B2" s="15" t="s">
        <v>36</v>
      </c>
      <c r="C2" s="3" t="s">
        <v>3</v>
      </c>
      <c r="D2" s="3" t="s">
        <v>4</v>
      </c>
      <c r="E2" s="24" t="s">
        <v>38</v>
      </c>
      <c r="F2" s="24" t="s">
        <v>39</v>
      </c>
      <c r="G2" s="16" t="s">
        <v>40</v>
      </c>
      <c r="H2" s="16" t="s">
        <v>41</v>
      </c>
      <c r="I2" s="16" t="s">
        <v>42</v>
      </c>
      <c r="J2" s="16" t="s">
        <v>43</v>
      </c>
      <c r="K2" s="16" t="s">
        <v>44</v>
      </c>
      <c r="L2" s="17" t="s">
        <v>45</v>
      </c>
    </row>
    <row r="3" spans="2:12" x14ac:dyDescent="0.35">
      <c r="B3" t="s">
        <v>1</v>
      </c>
      <c r="C3" s="11">
        <f>$C$1</f>
        <v>45291</v>
      </c>
      <c r="D3" s="11">
        <f>$D$1</f>
        <v>45322</v>
      </c>
      <c r="E3" s="31">
        <v>0</v>
      </c>
      <c r="F3" s="31">
        <v>0</v>
      </c>
      <c r="G3" s="25"/>
      <c r="H3" s="5"/>
      <c r="I3" s="4"/>
      <c r="J3" s="4"/>
      <c r="L3" s="1"/>
    </row>
    <row r="4" spans="2:12" x14ac:dyDescent="0.35">
      <c r="B4" t="s">
        <v>1</v>
      </c>
      <c r="C4" s="11">
        <f>C3+1</f>
        <v>45292</v>
      </c>
      <c r="D4" s="11">
        <f>D3+1</f>
        <v>45323</v>
      </c>
      <c r="E4" s="31">
        <v>4646</v>
      </c>
      <c r="F4" s="31">
        <v>6310.33</v>
      </c>
      <c r="G4" s="27">
        <f t="shared" ref="G4:G34" si="0">F4-E4</f>
        <v>1664.33</v>
      </c>
      <c r="H4" s="7">
        <f t="shared" ref="H4:H34" si="1">G4/E4</f>
        <v>0.35822858372793798</v>
      </c>
      <c r="I4" s="8">
        <f t="shared" ref="I4:I26" si="2">+I3+E4</f>
        <v>4646</v>
      </c>
      <c r="J4" s="8">
        <f t="shared" ref="J4:J26" si="3">+J3+F4</f>
        <v>6310.33</v>
      </c>
      <c r="K4" s="10">
        <f t="shared" ref="K4:K34" si="4">-I4+J4</f>
        <v>1664.33</v>
      </c>
      <c r="L4" s="1">
        <f t="shared" ref="L4:L34" si="5">K4/I4</f>
        <v>0.35822858372793798</v>
      </c>
    </row>
    <row r="5" spans="2:12" x14ac:dyDescent="0.35">
      <c r="B5" t="s">
        <v>1</v>
      </c>
      <c r="C5" s="11">
        <f t="shared" ref="C5:C10" si="6">C4+1</f>
        <v>45293</v>
      </c>
      <c r="D5" s="11">
        <f t="shared" ref="D5:D34" si="7">D4+1</f>
        <v>45324</v>
      </c>
      <c r="E5" s="31">
        <v>7694</v>
      </c>
      <c r="F5" s="31">
        <v>6996.62</v>
      </c>
      <c r="G5" s="27">
        <f t="shared" si="0"/>
        <v>-697.38000000000011</v>
      </c>
      <c r="H5" s="7">
        <f t="shared" si="1"/>
        <v>-9.0639459318949844E-2</v>
      </c>
      <c r="I5" s="8">
        <f t="shared" si="2"/>
        <v>12340</v>
      </c>
      <c r="J5" s="8">
        <f t="shared" si="3"/>
        <v>13306.95</v>
      </c>
      <c r="K5" s="10">
        <f t="shared" si="4"/>
        <v>966.95000000000073</v>
      </c>
      <c r="L5" s="1">
        <f t="shared" si="5"/>
        <v>7.8358995137763426E-2</v>
      </c>
    </row>
    <row r="6" spans="2:12" x14ac:dyDescent="0.35">
      <c r="B6" t="s">
        <v>1</v>
      </c>
      <c r="C6" s="11">
        <f t="shared" si="6"/>
        <v>45294</v>
      </c>
      <c r="D6" s="11">
        <f t="shared" si="7"/>
        <v>45325</v>
      </c>
      <c r="E6" s="31">
        <v>5277</v>
      </c>
      <c r="F6" s="31">
        <v>7548.59</v>
      </c>
      <c r="G6" s="27">
        <f t="shared" si="0"/>
        <v>2271.59</v>
      </c>
      <c r="H6" s="7">
        <f t="shared" si="1"/>
        <v>0.430469963994694</v>
      </c>
      <c r="I6" s="8">
        <f t="shared" si="2"/>
        <v>17617</v>
      </c>
      <c r="J6" s="8">
        <f t="shared" si="3"/>
        <v>20855.54</v>
      </c>
      <c r="K6" s="10">
        <f t="shared" si="4"/>
        <v>3238.5400000000009</v>
      </c>
      <c r="L6" s="1">
        <f t="shared" si="5"/>
        <v>0.18383039109950622</v>
      </c>
    </row>
    <row r="7" spans="2:12" x14ac:dyDescent="0.35">
      <c r="B7" t="s">
        <v>1</v>
      </c>
      <c r="C7" s="11">
        <f t="shared" si="6"/>
        <v>45295</v>
      </c>
      <c r="D7" s="11">
        <f t="shared" si="7"/>
        <v>45326</v>
      </c>
      <c r="E7" s="31">
        <v>6551</v>
      </c>
      <c r="F7" s="31">
        <v>6451.33</v>
      </c>
      <c r="G7" s="27">
        <f t="shared" si="0"/>
        <v>-99.670000000000073</v>
      </c>
      <c r="H7" s="7">
        <f t="shared" si="1"/>
        <v>-1.5214471073118619E-2</v>
      </c>
      <c r="I7" s="8">
        <f t="shared" si="2"/>
        <v>24168</v>
      </c>
      <c r="J7" s="8">
        <f t="shared" si="3"/>
        <v>27306.870000000003</v>
      </c>
      <c r="K7" s="10">
        <f t="shared" si="4"/>
        <v>3138.8700000000026</v>
      </c>
      <c r="L7" s="1">
        <f t="shared" si="5"/>
        <v>0.12987711022840129</v>
      </c>
    </row>
    <row r="8" spans="2:12" x14ac:dyDescent="0.35">
      <c r="B8" t="s">
        <v>1</v>
      </c>
      <c r="C8" s="11">
        <f t="shared" si="6"/>
        <v>45296</v>
      </c>
      <c r="D8" s="11">
        <f t="shared" si="7"/>
        <v>45327</v>
      </c>
      <c r="E8" s="31">
        <v>9685</v>
      </c>
      <c r="F8" s="31">
        <v>5077.93</v>
      </c>
      <c r="G8" s="27">
        <f t="shared" si="0"/>
        <v>-4607.07</v>
      </c>
      <c r="H8" s="7">
        <f t="shared" si="1"/>
        <v>-0.4756912751677852</v>
      </c>
      <c r="I8" s="8">
        <f t="shared" si="2"/>
        <v>33853</v>
      </c>
      <c r="J8" s="8">
        <f t="shared" si="3"/>
        <v>32384.800000000003</v>
      </c>
      <c r="K8" s="10">
        <f t="shared" si="4"/>
        <v>-1468.1999999999971</v>
      </c>
      <c r="L8" s="1">
        <f t="shared" si="5"/>
        <v>-4.3369863822999351E-2</v>
      </c>
    </row>
    <row r="9" spans="2:12" x14ac:dyDescent="0.35">
      <c r="B9" t="s">
        <v>1</v>
      </c>
      <c r="C9" s="11">
        <f t="shared" si="6"/>
        <v>45297</v>
      </c>
      <c r="D9" s="11">
        <f t="shared" si="7"/>
        <v>45328</v>
      </c>
      <c r="E9" s="31">
        <v>6829</v>
      </c>
      <c r="F9" s="31">
        <v>6354.4</v>
      </c>
      <c r="G9" s="27">
        <f t="shared" si="0"/>
        <v>-474.60000000000036</v>
      </c>
      <c r="H9" s="7">
        <f t="shared" si="1"/>
        <v>-6.9497730267974872E-2</v>
      </c>
      <c r="I9" s="8">
        <f t="shared" si="2"/>
        <v>40682</v>
      </c>
      <c r="J9" s="8">
        <f t="shared" si="3"/>
        <v>38739.200000000004</v>
      </c>
      <c r="K9" s="10">
        <f t="shared" si="4"/>
        <v>-1942.7999999999956</v>
      </c>
      <c r="L9" s="1">
        <f t="shared" si="5"/>
        <v>-4.7755764220048069E-2</v>
      </c>
    </row>
    <row r="10" spans="2:12" x14ac:dyDescent="0.35">
      <c r="B10" t="s">
        <v>1</v>
      </c>
      <c r="C10" s="11">
        <f t="shared" si="6"/>
        <v>45298</v>
      </c>
      <c r="D10" s="11">
        <f t="shared" si="7"/>
        <v>45329</v>
      </c>
      <c r="E10" s="31">
        <v>5245</v>
      </c>
      <c r="F10" s="31">
        <v>6532.25</v>
      </c>
      <c r="G10" s="27">
        <f t="shared" si="0"/>
        <v>1287.25</v>
      </c>
      <c r="H10" s="7">
        <f t="shared" si="1"/>
        <v>0.24542421353670163</v>
      </c>
      <c r="I10" s="8">
        <f t="shared" si="2"/>
        <v>45927</v>
      </c>
      <c r="J10" s="4">
        <f t="shared" si="3"/>
        <v>45271.450000000004</v>
      </c>
      <c r="K10" s="10">
        <f t="shared" si="4"/>
        <v>-655.54999999999563</v>
      </c>
      <c r="L10" s="1">
        <f t="shared" si="5"/>
        <v>-1.4273738759335372E-2</v>
      </c>
    </row>
    <row r="11" spans="2:12" x14ac:dyDescent="0.35">
      <c r="B11" t="s">
        <v>1</v>
      </c>
      <c r="C11" s="11">
        <f t="shared" ref="C11:C34" si="8">C10+1</f>
        <v>45299</v>
      </c>
      <c r="D11" s="11">
        <f t="shared" si="7"/>
        <v>45330</v>
      </c>
      <c r="E11" s="31">
        <v>6037.65</v>
      </c>
      <c r="F11" s="31">
        <v>7066.2</v>
      </c>
      <c r="G11" s="27">
        <f t="shared" si="0"/>
        <v>1028.5500000000002</v>
      </c>
      <c r="H11" s="7">
        <f t="shared" si="1"/>
        <v>0.17035601599960254</v>
      </c>
      <c r="I11" s="8">
        <f t="shared" si="2"/>
        <v>51964.65</v>
      </c>
      <c r="J11" s="8">
        <f t="shared" si="3"/>
        <v>52337.65</v>
      </c>
      <c r="K11" s="10">
        <f t="shared" si="4"/>
        <v>373</v>
      </c>
      <c r="L11" s="1">
        <f t="shared" si="5"/>
        <v>7.1779565531568095E-3</v>
      </c>
    </row>
    <row r="12" spans="2:12" x14ac:dyDescent="0.35">
      <c r="B12" t="s">
        <v>1</v>
      </c>
      <c r="C12" s="11">
        <f t="shared" si="8"/>
        <v>45300</v>
      </c>
      <c r="D12" s="6">
        <f t="shared" si="7"/>
        <v>45331</v>
      </c>
      <c r="E12" s="31">
        <v>5161</v>
      </c>
      <c r="F12" s="31">
        <v>9424.7800000000007</v>
      </c>
      <c r="G12" s="27">
        <f t="shared" si="0"/>
        <v>4263.7800000000007</v>
      </c>
      <c r="H12" s="7">
        <f t="shared" si="1"/>
        <v>0.82615384615384624</v>
      </c>
      <c r="I12" s="8">
        <f t="shared" si="2"/>
        <v>57125.65</v>
      </c>
      <c r="J12" s="8">
        <f t="shared" si="3"/>
        <v>61762.43</v>
      </c>
      <c r="K12" s="10">
        <f t="shared" si="4"/>
        <v>4636.7799999999988</v>
      </c>
      <c r="L12" s="1">
        <f t="shared" si="5"/>
        <v>8.1168091741625675E-2</v>
      </c>
    </row>
    <row r="13" spans="2:12" x14ac:dyDescent="0.35">
      <c r="B13" t="s">
        <v>1</v>
      </c>
      <c r="C13" s="11">
        <f t="shared" si="8"/>
        <v>45301</v>
      </c>
      <c r="D13" s="11">
        <f t="shared" si="7"/>
        <v>45332</v>
      </c>
      <c r="E13" s="31">
        <v>7191.04</v>
      </c>
      <c r="F13" s="31">
        <v>8760</v>
      </c>
      <c r="G13" s="27">
        <f t="shared" si="0"/>
        <v>1568.96</v>
      </c>
      <c r="H13" s="7">
        <f t="shared" si="1"/>
        <v>0.21818262726949092</v>
      </c>
      <c r="I13" s="8">
        <f t="shared" si="2"/>
        <v>64316.69</v>
      </c>
      <c r="J13" s="8">
        <f t="shared" si="3"/>
        <v>70522.429999999993</v>
      </c>
      <c r="K13" s="10">
        <f t="shared" si="4"/>
        <v>6205.7399999999907</v>
      </c>
      <c r="L13" s="1">
        <f t="shared" si="5"/>
        <v>9.6487241492060463E-2</v>
      </c>
    </row>
    <row r="14" spans="2:12" x14ac:dyDescent="0.35">
      <c r="B14" t="s">
        <v>1</v>
      </c>
      <c r="C14" s="11">
        <f t="shared" si="8"/>
        <v>45302</v>
      </c>
      <c r="D14" s="11">
        <f t="shared" si="7"/>
        <v>45333</v>
      </c>
      <c r="E14" s="31">
        <v>7836.83</v>
      </c>
      <c r="F14" s="31">
        <v>5896</v>
      </c>
      <c r="G14" s="27">
        <f t="shared" si="0"/>
        <v>-1940.83</v>
      </c>
      <c r="H14" s="7">
        <f t="shared" si="1"/>
        <v>-0.24765498294591051</v>
      </c>
      <c r="I14" s="8">
        <f t="shared" si="2"/>
        <v>72153.52</v>
      </c>
      <c r="J14" s="8">
        <f t="shared" si="3"/>
        <v>76418.429999999993</v>
      </c>
      <c r="K14" s="10">
        <f t="shared" si="4"/>
        <v>4264.9099999999889</v>
      </c>
      <c r="L14" s="1">
        <f t="shared" si="5"/>
        <v>5.9108827954616611E-2</v>
      </c>
    </row>
    <row r="15" spans="2:12" x14ac:dyDescent="0.35">
      <c r="B15" t="s">
        <v>1</v>
      </c>
      <c r="C15" s="6">
        <f t="shared" si="8"/>
        <v>45303</v>
      </c>
      <c r="D15" s="11">
        <f t="shared" si="7"/>
        <v>45334</v>
      </c>
      <c r="E15" s="31">
        <v>10681.03</v>
      </c>
      <c r="F15" s="31">
        <v>5061</v>
      </c>
      <c r="G15" s="27">
        <f t="shared" si="0"/>
        <v>-5620.0300000000007</v>
      </c>
      <c r="H15" s="7">
        <f t="shared" si="1"/>
        <v>-0.52616929266185009</v>
      </c>
      <c r="I15" s="8">
        <f t="shared" si="2"/>
        <v>82834.55</v>
      </c>
      <c r="J15" s="8">
        <f t="shared" si="3"/>
        <v>81479.429999999993</v>
      </c>
      <c r="K15" s="10">
        <f t="shared" si="4"/>
        <v>-1355.1200000000099</v>
      </c>
      <c r="L15" s="1">
        <f t="shared" si="5"/>
        <v>-1.6359357297166578E-2</v>
      </c>
    </row>
    <row r="16" spans="2:12" x14ac:dyDescent="0.35">
      <c r="B16" t="s">
        <v>1</v>
      </c>
      <c r="C16" s="11">
        <f t="shared" si="8"/>
        <v>45304</v>
      </c>
      <c r="D16" s="11">
        <f t="shared" si="7"/>
        <v>45335</v>
      </c>
      <c r="E16" s="31">
        <v>6403.09</v>
      </c>
      <c r="F16" s="31">
        <v>5910</v>
      </c>
      <c r="G16" s="27">
        <f t="shared" si="0"/>
        <v>-493.09000000000015</v>
      </c>
      <c r="H16" s="7">
        <f t="shared" si="1"/>
        <v>-7.7008132011263331E-2</v>
      </c>
      <c r="I16" s="8">
        <f t="shared" si="2"/>
        <v>89237.64</v>
      </c>
      <c r="J16" s="8">
        <f t="shared" si="3"/>
        <v>87389.43</v>
      </c>
      <c r="K16" s="10">
        <f t="shared" si="4"/>
        <v>-1848.2100000000064</v>
      </c>
      <c r="L16" s="1">
        <f t="shared" si="5"/>
        <v>-2.0711103520891033E-2</v>
      </c>
    </row>
    <row r="17" spans="2:12" x14ac:dyDescent="0.35">
      <c r="B17" t="s">
        <v>1</v>
      </c>
      <c r="C17" s="11">
        <f t="shared" si="8"/>
        <v>45305</v>
      </c>
      <c r="D17" s="6">
        <f t="shared" si="7"/>
        <v>45336</v>
      </c>
      <c r="E17" s="31">
        <v>7441.51</v>
      </c>
      <c r="F17" s="32">
        <v>6506</v>
      </c>
      <c r="G17" s="27">
        <f t="shared" si="0"/>
        <v>-935.51000000000022</v>
      </c>
      <c r="H17" s="7">
        <f t="shared" si="1"/>
        <v>-0.12571507664439074</v>
      </c>
      <c r="I17" s="8">
        <f t="shared" si="2"/>
        <v>96679.15</v>
      </c>
      <c r="J17" s="8">
        <f t="shared" si="3"/>
        <v>93895.43</v>
      </c>
      <c r="K17" s="10">
        <f t="shared" si="4"/>
        <v>-2783.7200000000012</v>
      </c>
      <c r="L17" s="1">
        <f t="shared" si="5"/>
        <v>-2.8793385130092698E-2</v>
      </c>
    </row>
    <row r="18" spans="2:12" x14ac:dyDescent="0.35">
      <c r="B18" t="s">
        <v>1</v>
      </c>
      <c r="C18" s="11">
        <f t="shared" si="8"/>
        <v>45306</v>
      </c>
      <c r="D18" s="11">
        <f t="shared" si="7"/>
        <v>45337</v>
      </c>
      <c r="E18" s="31">
        <v>6319.56</v>
      </c>
      <c r="F18" s="31">
        <v>6869.49</v>
      </c>
      <c r="G18" s="27">
        <f t="shared" si="0"/>
        <v>549.92999999999938</v>
      </c>
      <c r="H18" s="7">
        <f t="shared" si="1"/>
        <v>8.7020298881567607E-2</v>
      </c>
      <c r="I18" s="8">
        <f t="shared" si="2"/>
        <v>102998.70999999999</v>
      </c>
      <c r="J18" s="8">
        <f t="shared" si="3"/>
        <v>100764.92</v>
      </c>
      <c r="K18" s="10">
        <f t="shared" si="4"/>
        <v>-2233.7899999999936</v>
      </c>
      <c r="L18" s="1">
        <f t="shared" si="5"/>
        <v>-2.1687553174209596E-2</v>
      </c>
    </row>
    <row r="19" spans="2:12" x14ac:dyDescent="0.35">
      <c r="B19" t="s">
        <v>1</v>
      </c>
      <c r="C19" s="11">
        <f t="shared" si="8"/>
        <v>45307</v>
      </c>
      <c r="D19" s="11">
        <f t="shared" si="7"/>
        <v>45338</v>
      </c>
      <c r="E19" s="31">
        <v>6216.91</v>
      </c>
      <c r="F19" s="31">
        <v>9351.23</v>
      </c>
      <c r="G19" s="27">
        <f t="shared" si="0"/>
        <v>3134.3199999999997</v>
      </c>
      <c r="H19" s="7">
        <f t="shared" si="1"/>
        <v>0.5041604269645209</v>
      </c>
      <c r="I19" s="8">
        <f t="shared" si="2"/>
        <v>109215.62</v>
      </c>
      <c r="J19" s="8">
        <f t="shared" si="3"/>
        <v>110116.15</v>
      </c>
      <c r="K19" s="10">
        <f t="shared" si="4"/>
        <v>900.52999999999884</v>
      </c>
      <c r="L19" s="1">
        <f t="shared" si="5"/>
        <v>8.2454322925603393E-3</v>
      </c>
    </row>
    <row r="20" spans="2:12" x14ac:dyDescent="0.35">
      <c r="B20" t="s">
        <v>1</v>
      </c>
      <c r="C20" s="6">
        <f t="shared" si="8"/>
        <v>45308</v>
      </c>
      <c r="D20" s="11">
        <f t="shared" si="7"/>
        <v>45339</v>
      </c>
      <c r="E20" s="32">
        <v>6728.29</v>
      </c>
      <c r="F20" s="31">
        <v>7493.38</v>
      </c>
      <c r="G20" s="27">
        <f t="shared" si="0"/>
        <v>765.09000000000015</v>
      </c>
      <c r="H20" s="7">
        <f t="shared" si="1"/>
        <v>0.11371239943581507</v>
      </c>
      <c r="I20" s="8">
        <f t="shared" si="2"/>
        <v>115943.90999999999</v>
      </c>
      <c r="J20" s="8">
        <f t="shared" si="3"/>
        <v>117609.53</v>
      </c>
      <c r="K20" s="10">
        <f t="shared" si="4"/>
        <v>1665.6200000000099</v>
      </c>
      <c r="L20" s="1">
        <f t="shared" si="5"/>
        <v>1.4365739433834948E-2</v>
      </c>
    </row>
    <row r="21" spans="2:12" x14ac:dyDescent="0.35">
      <c r="B21" t="s">
        <v>1</v>
      </c>
      <c r="C21" s="11">
        <f t="shared" si="8"/>
        <v>45309</v>
      </c>
      <c r="D21" s="11">
        <f t="shared" si="7"/>
        <v>45340</v>
      </c>
      <c r="E21" s="31">
        <v>6711.25</v>
      </c>
      <c r="F21" s="31">
        <v>6664</v>
      </c>
      <c r="G21" s="27">
        <f t="shared" si="0"/>
        <v>-47.25</v>
      </c>
      <c r="H21" s="7">
        <f t="shared" si="1"/>
        <v>-7.0404172099087356E-3</v>
      </c>
      <c r="I21" s="8">
        <f t="shared" si="2"/>
        <v>122655.15999999999</v>
      </c>
      <c r="J21" s="8">
        <f t="shared" si="3"/>
        <v>124273.53</v>
      </c>
      <c r="K21" s="10">
        <f t="shared" si="4"/>
        <v>1618.3700000000099</v>
      </c>
      <c r="L21" s="1">
        <f t="shared" si="5"/>
        <v>1.3194471394436321E-2</v>
      </c>
    </row>
    <row r="22" spans="2:12" x14ac:dyDescent="0.35">
      <c r="B22" t="s">
        <v>1</v>
      </c>
      <c r="C22" s="11">
        <f t="shared" si="8"/>
        <v>45310</v>
      </c>
      <c r="D22" s="11">
        <f t="shared" si="7"/>
        <v>45341</v>
      </c>
      <c r="E22" s="31">
        <v>10201.39</v>
      </c>
      <c r="F22" s="31">
        <v>5244</v>
      </c>
      <c r="G22" s="27">
        <f t="shared" si="0"/>
        <v>-4957.3899999999994</v>
      </c>
      <c r="H22" s="7">
        <f t="shared" si="1"/>
        <v>-0.48595240452526567</v>
      </c>
      <c r="I22" s="8">
        <f t="shared" si="2"/>
        <v>132856.54999999999</v>
      </c>
      <c r="J22" s="8">
        <f t="shared" si="3"/>
        <v>129517.53</v>
      </c>
      <c r="K22" s="10">
        <f t="shared" si="4"/>
        <v>-3339.0199999999895</v>
      </c>
      <c r="L22" s="1">
        <f t="shared" si="5"/>
        <v>-2.5132520752646291E-2</v>
      </c>
    </row>
    <row r="23" spans="2:12" x14ac:dyDescent="0.35">
      <c r="B23" t="s">
        <v>1</v>
      </c>
      <c r="C23" s="11">
        <f t="shared" si="8"/>
        <v>45311</v>
      </c>
      <c r="D23" s="11">
        <f t="shared" si="7"/>
        <v>45342</v>
      </c>
      <c r="E23" s="31">
        <v>7774.41</v>
      </c>
      <c r="F23" s="31">
        <v>6779</v>
      </c>
      <c r="G23" s="27">
        <f t="shared" si="0"/>
        <v>-995.40999999999985</v>
      </c>
      <c r="H23" s="7">
        <f t="shared" si="1"/>
        <v>-0.12803672561647764</v>
      </c>
      <c r="I23" s="8">
        <f t="shared" si="2"/>
        <v>140630.96</v>
      </c>
      <c r="J23" s="8">
        <f t="shared" si="3"/>
        <v>136296.53</v>
      </c>
      <c r="K23" s="10">
        <f t="shared" si="4"/>
        <v>-4334.429999999993</v>
      </c>
      <c r="L23" s="1">
        <f t="shared" si="5"/>
        <v>-3.0821307057848382E-2</v>
      </c>
    </row>
    <row r="24" spans="2:12" x14ac:dyDescent="0.35">
      <c r="B24" t="s">
        <v>1</v>
      </c>
      <c r="C24" s="11">
        <f t="shared" si="8"/>
        <v>45312</v>
      </c>
      <c r="D24" s="11">
        <f t="shared" si="7"/>
        <v>45343</v>
      </c>
      <c r="E24" s="31">
        <v>6181.59</v>
      </c>
      <c r="F24" s="31">
        <v>6182</v>
      </c>
      <c r="G24" s="27">
        <f t="shared" si="0"/>
        <v>0.40999999999985448</v>
      </c>
      <c r="H24" s="7">
        <f t="shared" si="1"/>
        <v>6.6325977620620985E-5</v>
      </c>
      <c r="I24" s="8">
        <f t="shared" si="2"/>
        <v>146812.54999999999</v>
      </c>
      <c r="J24" s="8">
        <f t="shared" si="3"/>
        <v>142478.53</v>
      </c>
      <c r="K24" s="10">
        <f t="shared" si="4"/>
        <v>-4334.0199999999895</v>
      </c>
      <c r="L24" s="1">
        <f t="shared" si="5"/>
        <v>-2.9520773258144416E-2</v>
      </c>
    </row>
    <row r="25" spans="2:12" x14ac:dyDescent="0.35">
      <c r="B25" t="s">
        <v>1</v>
      </c>
      <c r="C25" s="11">
        <f t="shared" si="8"/>
        <v>45313</v>
      </c>
      <c r="D25" s="11">
        <f t="shared" si="7"/>
        <v>45344</v>
      </c>
      <c r="E25" s="31">
        <v>6232.37</v>
      </c>
      <c r="F25" s="31">
        <v>7321</v>
      </c>
      <c r="G25" s="27">
        <f t="shared" si="0"/>
        <v>1088.6300000000001</v>
      </c>
      <c r="H25" s="7">
        <f t="shared" si="1"/>
        <v>0.17467351906257172</v>
      </c>
      <c r="I25" s="8">
        <f t="shared" si="2"/>
        <v>153044.91999999998</v>
      </c>
      <c r="J25" s="8">
        <f t="shared" si="3"/>
        <v>149799.53</v>
      </c>
      <c r="K25" s="10">
        <f t="shared" si="4"/>
        <v>-3245.3899999999849</v>
      </c>
      <c r="L25" s="1">
        <f t="shared" si="5"/>
        <v>-2.1205473530254943E-2</v>
      </c>
    </row>
    <row r="26" spans="2:12" x14ac:dyDescent="0.35">
      <c r="B26" t="s">
        <v>1</v>
      </c>
      <c r="C26" s="11">
        <f t="shared" si="8"/>
        <v>45314</v>
      </c>
      <c r="D26" s="13">
        <f t="shared" si="7"/>
        <v>45345</v>
      </c>
      <c r="E26" s="31">
        <v>7880.2</v>
      </c>
      <c r="F26" s="33">
        <v>9480</v>
      </c>
      <c r="G26" s="27">
        <f t="shared" si="0"/>
        <v>1599.8000000000002</v>
      </c>
      <c r="H26" s="7">
        <f t="shared" si="1"/>
        <v>0.20301515189969802</v>
      </c>
      <c r="I26" s="8">
        <f t="shared" si="2"/>
        <v>160925.12</v>
      </c>
      <c r="J26" s="8">
        <f t="shared" si="3"/>
        <v>159279.53</v>
      </c>
      <c r="K26" s="10">
        <f t="shared" si="4"/>
        <v>-1645.5899999999965</v>
      </c>
      <c r="L26" s="1">
        <f t="shared" si="5"/>
        <v>-1.0225811855849457E-2</v>
      </c>
    </row>
    <row r="27" spans="2:12" x14ac:dyDescent="0.35">
      <c r="B27" t="s">
        <v>1</v>
      </c>
      <c r="C27" s="11">
        <f t="shared" si="8"/>
        <v>45315</v>
      </c>
      <c r="D27" s="11">
        <f t="shared" si="7"/>
        <v>45346</v>
      </c>
      <c r="E27" s="31">
        <v>5807.8</v>
      </c>
      <c r="F27" s="31">
        <v>0</v>
      </c>
      <c r="G27" s="27">
        <f t="shared" si="0"/>
        <v>-5807.8</v>
      </c>
      <c r="H27" s="7">
        <f t="shared" si="1"/>
        <v>-1</v>
      </c>
      <c r="I27" s="8">
        <f t="shared" ref="I27:I34" si="9">+I26+E27</f>
        <v>166732.91999999998</v>
      </c>
      <c r="J27" s="8">
        <f t="shared" ref="J27:J34" si="10">+J26+F27</f>
        <v>159279.53</v>
      </c>
      <c r="K27" s="10">
        <f t="shared" si="4"/>
        <v>-7453.3899999999849</v>
      </c>
      <c r="L27" s="1">
        <f t="shared" si="5"/>
        <v>-4.4702569834439328E-2</v>
      </c>
    </row>
    <row r="28" spans="2:12" x14ac:dyDescent="0.35">
      <c r="B28" t="s">
        <v>1</v>
      </c>
      <c r="C28" s="11">
        <f t="shared" si="8"/>
        <v>45316</v>
      </c>
      <c r="D28" s="11">
        <f t="shared" si="7"/>
        <v>45347</v>
      </c>
      <c r="E28" s="31">
        <v>7641.61</v>
      </c>
      <c r="F28" s="31">
        <v>0</v>
      </c>
      <c r="G28" s="27">
        <f t="shared" si="0"/>
        <v>-7641.61</v>
      </c>
      <c r="H28" s="7">
        <f t="shared" si="1"/>
        <v>-1</v>
      </c>
      <c r="I28" s="8">
        <f t="shared" si="9"/>
        <v>174374.52999999997</v>
      </c>
      <c r="J28" s="8">
        <f t="shared" si="10"/>
        <v>159279.53</v>
      </c>
      <c r="K28" s="10">
        <f t="shared" si="4"/>
        <v>-15094.999999999971</v>
      </c>
      <c r="L28" s="1">
        <f t="shared" si="5"/>
        <v>-8.6566541570033045E-2</v>
      </c>
    </row>
    <row r="29" spans="2:12" x14ac:dyDescent="0.35">
      <c r="B29" t="s">
        <v>1</v>
      </c>
      <c r="C29" s="13">
        <f t="shared" si="8"/>
        <v>45317</v>
      </c>
      <c r="D29" s="11">
        <f t="shared" si="7"/>
        <v>45348</v>
      </c>
      <c r="E29" s="33">
        <v>9198.59</v>
      </c>
      <c r="F29" s="31">
        <v>0</v>
      </c>
      <c r="G29" s="27">
        <f t="shared" si="0"/>
        <v>-9198.59</v>
      </c>
      <c r="H29" s="7">
        <f t="shared" si="1"/>
        <v>-1</v>
      </c>
      <c r="I29" s="8">
        <f t="shared" si="9"/>
        <v>183573.11999999997</v>
      </c>
      <c r="J29" s="8">
        <f t="shared" si="10"/>
        <v>159279.53</v>
      </c>
      <c r="K29" s="10">
        <f t="shared" si="4"/>
        <v>-24293.589999999967</v>
      </c>
      <c r="L29" s="1">
        <f t="shared" si="5"/>
        <v>-0.13233740321023019</v>
      </c>
    </row>
    <row r="30" spans="2:12" x14ac:dyDescent="0.35">
      <c r="B30" t="s">
        <v>1</v>
      </c>
      <c r="C30" s="11">
        <f t="shared" si="8"/>
        <v>45318</v>
      </c>
      <c r="D30" s="11">
        <f t="shared" si="7"/>
        <v>45349</v>
      </c>
      <c r="E30" s="31">
        <v>9495.07</v>
      </c>
      <c r="F30" s="31">
        <v>0</v>
      </c>
      <c r="G30" s="27">
        <f t="shared" si="0"/>
        <v>-9495.07</v>
      </c>
      <c r="H30" s="7">
        <f t="shared" si="1"/>
        <v>-1</v>
      </c>
      <c r="I30" s="8">
        <f t="shared" si="9"/>
        <v>193068.18999999997</v>
      </c>
      <c r="J30" s="8">
        <f t="shared" si="10"/>
        <v>159279.53</v>
      </c>
      <c r="K30" s="10">
        <f t="shared" si="4"/>
        <v>-33788.659999999974</v>
      </c>
      <c r="L30" s="1">
        <f t="shared" si="5"/>
        <v>-0.17500894373122769</v>
      </c>
    </row>
    <row r="31" spans="2:12" x14ac:dyDescent="0.35">
      <c r="B31" t="s">
        <v>1</v>
      </c>
      <c r="C31" s="11">
        <f t="shared" si="8"/>
        <v>45319</v>
      </c>
      <c r="D31" s="11">
        <f t="shared" si="7"/>
        <v>45350</v>
      </c>
      <c r="E31" s="31">
        <v>7176.9</v>
      </c>
      <c r="F31" s="31">
        <v>0</v>
      </c>
      <c r="G31" s="27">
        <f t="shared" si="0"/>
        <v>-7176.9</v>
      </c>
      <c r="H31" s="7">
        <f t="shared" si="1"/>
        <v>-1</v>
      </c>
      <c r="I31" s="8">
        <f t="shared" si="9"/>
        <v>200245.08999999997</v>
      </c>
      <c r="J31" s="8">
        <f t="shared" si="10"/>
        <v>159279.53</v>
      </c>
      <c r="K31" s="10">
        <f t="shared" si="4"/>
        <v>-40965.559999999969</v>
      </c>
      <c r="L31" s="1">
        <f t="shared" si="5"/>
        <v>-0.20457710099158974</v>
      </c>
    </row>
    <row r="32" spans="2:12" x14ac:dyDescent="0.35">
      <c r="B32" t="s">
        <v>1</v>
      </c>
      <c r="C32" s="11">
        <f t="shared" si="8"/>
        <v>45320</v>
      </c>
      <c r="D32" s="11">
        <f t="shared" si="7"/>
        <v>45351</v>
      </c>
      <c r="E32" s="31">
        <v>6663.4</v>
      </c>
      <c r="F32" s="31">
        <v>0</v>
      </c>
      <c r="G32" s="27">
        <f t="shared" si="0"/>
        <v>-6663.4</v>
      </c>
      <c r="H32" s="7">
        <f t="shared" si="1"/>
        <v>-1</v>
      </c>
      <c r="I32" s="8">
        <f t="shared" si="9"/>
        <v>206908.48999999996</v>
      </c>
      <c r="J32" s="8">
        <f t="shared" si="10"/>
        <v>159279.53</v>
      </c>
      <c r="K32" s="10">
        <f t="shared" si="4"/>
        <v>-47628.959999999963</v>
      </c>
      <c r="L32" s="1">
        <f t="shared" si="5"/>
        <v>-0.23019335745961886</v>
      </c>
    </row>
    <row r="33" spans="2:16" x14ac:dyDescent="0.35">
      <c r="B33" t="s">
        <v>1</v>
      </c>
      <c r="C33" s="11">
        <f t="shared" si="8"/>
        <v>45321</v>
      </c>
      <c r="D33" s="11">
        <f t="shared" si="7"/>
        <v>45352</v>
      </c>
      <c r="E33" s="31">
        <v>5062.34</v>
      </c>
      <c r="F33" s="31">
        <v>0</v>
      </c>
      <c r="G33" s="27">
        <f t="shared" si="0"/>
        <v>-5062.34</v>
      </c>
      <c r="H33" s="7">
        <f t="shared" si="1"/>
        <v>-1</v>
      </c>
      <c r="I33" s="8">
        <f t="shared" si="9"/>
        <v>211970.82999999996</v>
      </c>
      <c r="J33" s="8">
        <f t="shared" si="10"/>
        <v>159279.53</v>
      </c>
      <c r="K33" s="10">
        <f t="shared" si="4"/>
        <v>-52691.299999999959</v>
      </c>
      <c r="L33" s="1">
        <f t="shared" si="5"/>
        <v>-0.24857807086003281</v>
      </c>
    </row>
    <row r="34" spans="2:16" x14ac:dyDescent="0.35">
      <c r="B34" t="s">
        <v>1</v>
      </c>
      <c r="C34" s="11">
        <f t="shared" si="8"/>
        <v>45322</v>
      </c>
      <c r="D34" s="11">
        <f t="shared" si="7"/>
        <v>45353</v>
      </c>
      <c r="E34" s="31">
        <v>8428.6</v>
      </c>
      <c r="F34" s="31">
        <v>0</v>
      </c>
      <c r="G34" s="27">
        <f t="shared" si="0"/>
        <v>-8428.6</v>
      </c>
      <c r="H34" s="7">
        <f t="shared" si="1"/>
        <v>-1</v>
      </c>
      <c r="I34" s="8">
        <f t="shared" si="9"/>
        <v>220399.42999999996</v>
      </c>
      <c r="J34" s="8">
        <f t="shared" si="10"/>
        <v>159279.53</v>
      </c>
      <c r="K34" s="10">
        <f t="shared" si="4"/>
        <v>-61119.899999999965</v>
      </c>
      <c r="L34" s="1">
        <f t="shared" si="5"/>
        <v>-0.27731423806313826</v>
      </c>
    </row>
    <row r="35" spans="2:16" x14ac:dyDescent="0.35">
      <c r="B35" t="s">
        <v>2</v>
      </c>
      <c r="C35" s="14">
        <v>45291</v>
      </c>
      <c r="D35" s="6">
        <v>45322</v>
      </c>
      <c r="E35" s="31">
        <v>0</v>
      </c>
      <c r="F35" s="31">
        <v>0</v>
      </c>
      <c r="G35" s="25"/>
      <c r="H35" s="7"/>
      <c r="I35" s="8"/>
      <c r="J35" s="8"/>
      <c r="K35" s="8"/>
      <c r="L35" s="1"/>
    </row>
    <row r="36" spans="2:16" x14ac:dyDescent="0.35">
      <c r="B36" t="s">
        <v>2</v>
      </c>
      <c r="C36" s="14">
        <v>45292</v>
      </c>
      <c r="D36" s="6">
        <f t="shared" ref="D36:D66" si="11">D35+1</f>
        <v>45323</v>
      </c>
      <c r="E36" s="31">
        <v>1962.36</v>
      </c>
      <c r="F36" s="31">
        <v>3704.24</v>
      </c>
      <c r="G36" s="25">
        <f t="shared" ref="G36:G66" si="12">F36-E36</f>
        <v>1741.8799999999999</v>
      </c>
      <c r="H36" s="7">
        <f t="shared" ref="H36:H66" si="13">G36/E36</f>
        <v>0.88764548808577426</v>
      </c>
      <c r="I36" s="8">
        <f t="shared" ref="I36:I66" si="14">+I35+E36</f>
        <v>1962.36</v>
      </c>
      <c r="J36" s="8">
        <f t="shared" ref="J36:J66" si="15">+J35+F36</f>
        <v>3704.24</v>
      </c>
      <c r="K36" s="10">
        <f t="shared" ref="K36:K66" si="16">-I36+J36</f>
        <v>1741.8799999999999</v>
      </c>
      <c r="L36" s="1">
        <f t="shared" ref="L36:L66" si="17">K36/I36</f>
        <v>0.88764548808577426</v>
      </c>
    </row>
    <row r="37" spans="2:16" x14ac:dyDescent="0.35">
      <c r="B37" t="s">
        <v>2</v>
      </c>
      <c r="C37" s="14">
        <v>45293</v>
      </c>
      <c r="D37" s="6">
        <f t="shared" si="11"/>
        <v>45324</v>
      </c>
      <c r="E37" s="31">
        <v>4646</v>
      </c>
      <c r="F37" s="31">
        <v>4875.68</v>
      </c>
      <c r="G37" s="27">
        <f t="shared" si="12"/>
        <v>229.68000000000029</v>
      </c>
      <c r="H37" s="7">
        <f t="shared" si="13"/>
        <v>4.9436074042186889E-2</v>
      </c>
      <c r="I37" s="8">
        <f t="shared" si="14"/>
        <v>6608.36</v>
      </c>
      <c r="J37" s="8">
        <f t="shared" si="15"/>
        <v>8579.92</v>
      </c>
      <c r="K37" s="10">
        <f t="shared" si="16"/>
        <v>1971.5600000000004</v>
      </c>
      <c r="L37" s="1">
        <f t="shared" si="17"/>
        <v>0.29834331059445923</v>
      </c>
    </row>
    <row r="38" spans="2:16" x14ac:dyDescent="0.35">
      <c r="B38" t="s">
        <v>2</v>
      </c>
      <c r="C38" s="14">
        <v>45294</v>
      </c>
      <c r="D38" s="6">
        <f t="shared" si="11"/>
        <v>45325</v>
      </c>
      <c r="E38" s="31">
        <v>7694</v>
      </c>
      <c r="F38" s="31">
        <v>3950.18</v>
      </c>
      <c r="G38" s="27">
        <f t="shared" si="12"/>
        <v>-3743.82</v>
      </c>
      <c r="H38" s="7">
        <f t="shared" si="13"/>
        <v>-0.48658955029893425</v>
      </c>
      <c r="I38" s="8">
        <f t="shared" si="14"/>
        <v>14302.36</v>
      </c>
      <c r="J38" s="8">
        <f t="shared" si="15"/>
        <v>12530.1</v>
      </c>
      <c r="K38" s="10">
        <f t="shared" si="16"/>
        <v>-1772.2600000000002</v>
      </c>
      <c r="L38" s="1">
        <f t="shared" si="17"/>
        <v>-0.12391381562203721</v>
      </c>
    </row>
    <row r="39" spans="2:16" x14ac:dyDescent="0.35">
      <c r="B39" t="s">
        <v>2</v>
      </c>
      <c r="C39" s="14">
        <v>45295</v>
      </c>
      <c r="D39" s="6">
        <f t="shared" si="11"/>
        <v>45326</v>
      </c>
      <c r="E39" s="31">
        <v>2742</v>
      </c>
      <c r="F39" s="31">
        <v>3317.52</v>
      </c>
      <c r="G39" s="27">
        <f t="shared" si="12"/>
        <v>575.52</v>
      </c>
      <c r="H39" s="7">
        <f t="shared" si="13"/>
        <v>0.20989059080962799</v>
      </c>
      <c r="I39" s="8">
        <f t="shared" si="14"/>
        <v>17044.36</v>
      </c>
      <c r="J39" s="8">
        <f t="shared" si="15"/>
        <v>15847.62</v>
      </c>
      <c r="K39" s="10">
        <f t="shared" si="16"/>
        <v>-1196.7399999999998</v>
      </c>
      <c r="L39" s="1">
        <f t="shared" si="17"/>
        <v>-7.0213255293833252E-2</v>
      </c>
      <c r="P39" s="21"/>
    </row>
    <row r="40" spans="2:16" x14ac:dyDescent="0.35">
      <c r="B40" t="s">
        <v>2</v>
      </c>
      <c r="C40" s="14">
        <v>45296</v>
      </c>
      <c r="D40" s="6">
        <f t="shared" si="11"/>
        <v>45327</v>
      </c>
      <c r="E40" s="31">
        <v>3945</v>
      </c>
      <c r="F40" s="31">
        <v>2273.65</v>
      </c>
      <c r="G40" s="27">
        <f t="shared" si="12"/>
        <v>-1671.35</v>
      </c>
      <c r="H40" s="7">
        <f t="shared" si="13"/>
        <v>-0.42366286438529782</v>
      </c>
      <c r="I40" s="8">
        <f t="shared" si="14"/>
        <v>20989.360000000001</v>
      </c>
      <c r="J40" s="8">
        <f t="shared" si="15"/>
        <v>18121.27</v>
      </c>
      <c r="K40" s="10">
        <f t="shared" si="16"/>
        <v>-2868.09</v>
      </c>
      <c r="L40" s="1">
        <f t="shared" si="17"/>
        <v>-0.13664494772589542</v>
      </c>
    </row>
    <row r="41" spans="2:16" x14ac:dyDescent="0.35">
      <c r="B41" t="s">
        <v>2</v>
      </c>
      <c r="C41" s="14">
        <v>45297</v>
      </c>
      <c r="D41" s="11">
        <f t="shared" si="11"/>
        <v>45328</v>
      </c>
      <c r="E41" s="31">
        <v>3213</v>
      </c>
      <c r="F41" s="31">
        <v>2556.7199999999998</v>
      </c>
      <c r="G41" s="27">
        <f t="shared" si="12"/>
        <v>-656.2800000000002</v>
      </c>
      <c r="H41" s="7">
        <f t="shared" si="13"/>
        <v>-0.20425770308123256</v>
      </c>
      <c r="I41" s="8">
        <f t="shared" si="14"/>
        <v>24202.36</v>
      </c>
      <c r="J41" s="8">
        <f t="shared" si="15"/>
        <v>20677.990000000002</v>
      </c>
      <c r="K41" s="10">
        <f t="shared" si="16"/>
        <v>-3524.369999999999</v>
      </c>
      <c r="L41" s="1">
        <f t="shared" si="17"/>
        <v>-0.14562092291826081</v>
      </c>
    </row>
    <row r="42" spans="2:16" x14ac:dyDescent="0.35">
      <c r="B42" t="s">
        <v>2</v>
      </c>
      <c r="C42" s="14">
        <v>45298</v>
      </c>
      <c r="D42" s="6">
        <f t="shared" si="11"/>
        <v>45329</v>
      </c>
      <c r="E42" s="31">
        <v>2806</v>
      </c>
      <c r="F42" s="31">
        <v>3234.39</v>
      </c>
      <c r="G42" s="27">
        <f t="shared" si="12"/>
        <v>428.38999999999987</v>
      </c>
      <c r="H42" s="7">
        <f t="shared" si="13"/>
        <v>0.15266928011404129</v>
      </c>
      <c r="I42" s="8">
        <f t="shared" si="14"/>
        <v>27008.36</v>
      </c>
      <c r="J42" s="4">
        <f t="shared" si="15"/>
        <v>23912.38</v>
      </c>
      <c r="K42" s="10">
        <f t="shared" si="16"/>
        <v>-3095.9799999999996</v>
      </c>
      <c r="L42" s="1">
        <f t="shared" si="17"/>
        <v>-0.11463043294742811</v>
      </c>
    </row>
    <row r="43" spans="2:16" x14ac:dyDescent="0.35">
      <c r="B43" t="s">
        <v>2</v>
      </c>
      <c r="C43" s="14">
        <v>45299</v>
      </c>
      <c r="D43" s="6">
        <f t="shared" si="11"/>
        <v>45330</v>
      </c>
      <c r="E43" s="31">
        <v>2985</v>
      </c>
      <c r="F43" s="31">
        <v>3566.71</v>
      </c>
      <c r="G43" s="27">
        <f t="shared" si="12"/>
        <v>581.71</v>
      </c>
      <c r="H43" s="7">
        <f t="shared" si="13"/>
        <v>0.19487772194304859</v>
      </c>
      <c r="I43" s="8">
        <f t="shared" si="14"/>
        <v>29993.360000000001</v>
      </c>
      <c r="J43" s="8">
        <f t="shared" si="15"/>
        <v>27479.09</v>
      </c>
      <c r="K43" s="10">
        <f t="shared" si="16"/>
        <v>-2514.2700000000004</v>
      </c>
      <c r="L43" s="1">
        <f t="shared" si="17"/>
        <v>-8.3827553831914814E-2</v>
      </c>
    </row>
    <row r="44" spans="2:16" x14ac:dyDescent="0.35">
      <c r="B44" t="s">
        <v>2</v>
      </c>
      <c r="C44" s="14">
        <v>45300</v>
      </c>
      <c r="D44" s="6">
        <f t="shared" si="11"/>
        <v>45331</v>
      </c>
      <c r="E44" s="31">
        <v>2654</v>
      </c>
      <c r="F44" s="32">
        <v>4885.7</v>
      </c>
      <c r="G44" s="27">
        <f t="shared" si="12"/>
        <v>2231.6999999999998</v>
      </c>
      <c r="H44" s="12">
        <f t="shared" si="13"/>
        <v>0.84088168801808583</v>
      </c>
      <c r="I44" s="8">
        <f t="shared" si="14"/>
        <v>32647.360000000001</v>
      </c>
      <c r="J44" s="8">
        <f t="shared" si="15"/>
        <v>32364.79</v>
      </c>
      <c r="K44" s="10">
        <f t="shared" si="16"/>
        <v>-282.56999999999971</v>
      </c>
      <c r="L44" s="1">
        <f t="shared" si="17"/>
        <v>-8.6552174509669302E-3</v>
      </c>
    </row>
    <row r="45" spans="2:16" x14ac:dyDescent="0.35">
      <c r="B45" t="s">
        <v>2</v>
      </c>
      <c r="C45" s="14">
        <v>45301</v>
      </c>
      <c r="D45" s="6">
        <f t="shared" si="11"/>
        <v>45332</v>
      </c>
      <c r="E45" s="31">
        <v>2636.84</v>
      </c>
      <c r="F45" s="31">
        <v>3619</v>
      </c>
      <c r="G45" s="27">
        <f t="shared" si="12"/>
        <v>982.15999999999985</v>
      </c>
      <c r="H45" s="7">
        <f t="shared" si="13"/>
        <v>0.37247614568953741</v>
      </c>
      <c r="I45" s="8">
        <f t="shared" si="14"/>
        <v>35284.199999999997</v>
      </c>
      <c r="J45" s="8">
        <f t="shared" si="15"/>
        <v>35983.79</v>
      </c>
      <c r="K45" s="10">
        <f t="shared" si="16"/>
        <v>699.59000000000378</v>
      </c>
      <c r="L45" s="1">
        <f t="shared" si="17"/>
        <v>1.9827288134632606E-2</v>
      </c>
    </row>
    <row r="46" spans="2:16" x14ac:dyDescent="0.35">
      <c r="B46" t="s">
        <v>2</v>
      </c>
      <c r="C46" s="14">
        <v>45302</v>
      </c>
      <c r="D46" s="6">
        <f t="shared" si="11"/>
        <v>45333</v>
      </c>
      <c r="E46" s="31">
        <v>3152.44</v>
      </c>
      <c r="F46" s="31">
        <v>3328</v>
      </c>
      <c r="G46" s="27">
        <f t="shared" si="12"/>
        <v>175.55999999999995</v>
      </c>
      <c r="H46" s="7">
        <f t="shared" si="13"/>
        <v>5.569019553108067E-2</v>
      </c>
      <c r="I46" s="8">
        <f t="shared" si="14"/>
        <v>38436.639999999999</v>
      </c>
      <c r="J46" s="8">
        <f t="shared" si="15"/>
        <v>39311.79</v>
      </c>
      <c r="K46" s="10">
        <f t="shared" si="16"/>
        <v>875.15000000000146</v>
      </c>
      <c r="L46" s="1">
        <f t="shared" si="17"/>
        <v>2.2768639506470949E-2</v>
      </c>
    </row>
    <row r="47" spans="2:16" x14ac:dyDescent="0.35">
      <c r="B47" t="s">
        <v>2</v>
      </c>
      <c r="C47" s="14">
        <v>45303</v>
      </c>
      <c r="D47" s="6">
        <f t="shared" si="11"/>
        <v>45334</v>
      </c>
      <c r="E47" s="32">
        <v>3916.49</v>
      </c>
      <c r="F47" s="31">
        <v>2660</v>
      </c>
      <c r="G47" s="27">
        <f t="shared" si="12"/>
        <v>-1256.4899999999998</v>
      </c>
      <c r="H47" s="7">
        <f t="shared" si="13"/>
        <v>-0.32082042849592363</v>
      </c>
      <c r="I47" s="8">
        <f t="shared" si="14"/>
        <v>42353.13</v>
      </c>
      <c r="J47" s="8">
        <f t="shared" si="15"/>
        <v>41971.79</v>
      </c>
      <c r="K47" s="10">
        <f t="shared" si="16"/>
        <v>-381.33999999999651</v>
      </c>
      <c r="L47" s="1">
        <f t="shared" si="17"/>
        <v>-9.003820969075876E-3</v>
      </c>
    </row>
    <row r="48" spans="2:16" x14ac:dyDescent="0.35">
      <c r="B48" t="s">
        <v>2</v>
      </c>
      <c r="C48" s="14">
        <v>45304</v>
      </c>
      <c r="D48" s="6">
        <f t="shared" si="11"/>
        <v>45335</v>
      </c>
      <c r="E48" s="31">
        <v>3319.49</v>
      </c>
      <c r="F48" s="31">
        <v>3828</v>
      </c>
      <c r="G48" s="27">
        <f t="shared" si="12"/>
        <v>508.51000000000022</v>
      </c>
      <c r="H48" s="7">
        <f t="shared" si="13"/>
        <v>0.15318919472569589</v>
      </c>
      <c r="I48" s="8">
        <f t="shared" si="14"/>
        <v>45672.619999999995</v>
      </c>
      <c r="J48" s="8">
        <f t="shared" si="15"/>
        <v>45799.79</v>
      </c>
      <c r="K48" s="10">
        <f t="shared" si="16"/>
        <v>127.17000000000553</v>
      </c>
      <c r="L48" s="1">
        <f t="shared" si="17"/>
        <v>2.7843815397497569E-3</v>
      </c>
    </row>
    <row r="49" spans="2:12" x14ac:dyDescent="0.35">
      <c r="B49" t="s">
        <v>2</v>
      </c>
      <c r="C49" s="14">
        <v>45305</v>
      </c>
      <c r="D49" s="6">
        <f t="shared" si="11"/>
        <v>45336</v>
      </c>
      <c r="E49" s="31">
        <v>3451.77</v>
      </c>
      <c r="F49" s="32">
        <v>3563</v>
      </c>
      <c r="G49" s="27">
        <f t="shared" si="12"/>
        <v>111.23000000000002</v>
      </c>
      <c r="H49" s="7">
        <f t="shared" si="13"/>
        <v>3.2224047372797153E-2</v>
      </c>
      <c r="I49" s="8">
        <f t="shared" si="14"/>
        <v>49124.389999999992</v>
      </c>
      <c r="J49" s="8">
        <f t="shared" si="15"/>
        <v>49362.79</v>
      </c>
      <c r="K49" s="10">
        <f t="shared" si="16"/>
        <v>238.40000000000873</v>
      </c>
      <c r="L49" s="1">
        <f t="shared" si="17"/>
        <v>4.852986469654051E-3</v>
      </c>
    </row>
    <row r="50" spans="2:12" x14ac:dyDescent="0.35">
      <c r="B50" t="s">
        <v>2</v>
      </c>
      <c r="C50" s="14">
        <v>45306</v>
      </c>
      <c r="D50" s="6">
        <f t="shared" si="11"/>
        <v>45337</v>
      </c>
      <c r="E50" s="31">
        <v>2374.29</v>
      </c>
      <c r="F50" s="31">
        <v>2701.42</v>
      </c>
      <c r="G50" s="27">
        <f t="shared" si="12"/>
        <v>327.13000000000011</v>
      </c>
      <c r="H50" s="7">
        <f t="shared" si="13"/>
        <v>0.13778013637761188</v>
      </c>
      <c r="I50" s="8">
        <f t="shared" si="14"/>
        <v>51498.679999999993</v>
      </c>
      <c r="J50" s="8">
        <f t="shared" si="15"/>
        <v>52064.21</v>
      </c>
      <c r="K50" s="10">
        <f t="shared" si="16"/>
        <v>565.53000000000611</v>
      </c>
      <c r="L50" s="1">
        <f t="shared" si="17"/>
        <v>1.0981446514745741E-2</v>
      </c>
    </row>
    <row r="51" spans="2:12" x14ac:dyDescent="0.35">
      <c r="B51" t="s">
        <v>2</v>
      </c>
      <c r="C51" s="14">
        <v>45307</v>
      </c>
      <c r="D51" s="6">
        <f t="shared" si="11"/>
        <v>45338</v>
      </c>
      <c r="E51" s="31">
        <v>2829.85</v>
      </c>
      <c r="F51" s="31">
        <v>4659.3100000000004</v>
      </c>
      <c r="G51" s="27">
        <f t="shared" si="12"/>
        <v>1829.4600000000005</v>
      </c>
      <c r="H51" s="7">
        <f t="shared" si="13"/>
        <v>0.64648656289202633</v>
      </c>
      <c r="I51" s="8">
        <f t="shared" si="14"/>
        <v>54328.529999999992</v>
      </c>
      <c r="J51" s="8">
        <f t="shared" si="15"/>
        <v>56723.519999999997</v>
      </c>
      <c r="K51" s="10">
        <f t="shared" si="16"/>
        <v>2394.9900000000052</v>
      </c>
      <c r="L51" s="1">
        <f t="shared" si="17"/>
        <v>4.4083467747056758E-2</v>
      </c>
    </row>
    <row r="52" spans="2:12" x14ac:dyDescent="0.35">
      <c r="B52" t="s">
        <v>2</v>
      </c>
      <c r="C52" s="14">
        <v>45308</v>
      </c>
      <c r="D52" s="6">
        <f t="shared" si="11"/>
        <v>45339</v>
      </c>
      <c r="E52" s="32">
        <v>2665.29</v>
      </c>
      <c r="F52" s="31">
        <v>4457.38</v>
      </c>
      <c r="G52" s="27">
        <f t="shared" si="12"/>
        <v>1792.0900000000001</v>
      </c>
      <c r="H52" s="7">
        <f t="shared" si="13"/>
        <v>0.67238086662239382</v>
      </c>
      <c r="I52" s="8">
        <f t="shared" si="14"/>
        <v>56993.819999999992</v>
      </c>
      <c r="J52" s="8">
        <f t="shared" si="15"/>
        <v>61180.899999999994</v>
      </c>
      <c r="K52" s="10">
        <f t="shared" si="16"/>
        <v>4187.0800000000017</v>
      </c>
      <c r="L52" s="1">
        <f t="shared" si="17"/>
        <v>7.3465509067474372E-2</v>
      </c>
    </row>
    <row r="53" spans="2:12" x14ac:dyDescent="0.35">
      <c r="B53" t="s">
        <v>2</v>
      </c>
      <c r="C53" s="14">
        <v>45309</v>
      </c>
      <c r="D53" s="6">
        <f t="shared" si="11"/>
        <v>45340</v>
      </c>
      <c r="E53" s="31">
        <v>3517.53</v>
      </c>
      <c r="F53" s="31">
        <v>3283</v>
      </c>
      <c r="G53" s="27">
        <f t="shared" si="12"/>
        <v>-234.5300000000002</v>
      </c>
      <c r="H53" s="7">
        <f t="shared" si="13"/>
        <v>-6.6674626797781453E-2</v>
      </c>
      <c r="I53" s="8">
        <f t="shared" si="14"/>
        <v>60511.349999999991</v>
      </c>
      <c r="J53" s="8">
        <f t="shared" si="15"/>
        <v>64463.899999999994</v>
      </c>
      <c r="K53" s="10">
        <f t="shared" si="16"/>
        <v>3952.5500000000029</v>
      </c>
      <c r="L53" s="1">
        <f t="shared" si="17"/>
        <v>6.5319150870043446E-2</v>
      </c>
    </row>
    <row r="54" spans="2:12" x14ac:dyDescent="0.35">
      <c r="B54" t="s">
        <v>2</v>
      </c>
      <c r="C54" s="14">
        <v>45310</v>
      </c>
      <c r="D54" s="6">
        <f t="shared" si="11"/>
        <v>45341</v>
      </c>
      <c r="E54" s="31">
        <v>5197.71</v>
      </c>
      <c r="F54" s="31">
        <v>3099</v>
      </c>
      <c r="G54" s="27">
        <f t="shared" si="12"/>
        <v>-2098.71</v>
      </c>
      <c r="H54" s="7">
        <f t="shared" si="13"/>
        <v>-0.40377589361468802</v>
      </c>
      <c r="I54" s="8">
        <f t="shared" si="14"/>
        <v>65709.06</v>
      </c>
      <c r="J54" s="8">
        <f t="shared" si="15"/>
        <v>67562.899999999994</v>
      </c>
      <c r="K54" s="10">
        <f t="shared" si="16"/>
        <v>1853.8399999999965</v>
      </c>
      <c r="L54" s="1">
        <f t="shared" si="17"/>
        <v>2.821285223072734E-2</v>
      </c>
    </row>
    <row r="55" spans="2:12" x14ac:dyDescent="0.35">
      <c r="B55" t="s">
        <v>2</v>
      </c>
      <c r="C55" s="14">
        <v>45311</v>
      </c>
      <c r="D55" s="6">
        <f t="shared" si="11"/>
        <v>45342</v>
      </c>
      <c r="E55" s="31">
        <v>3129.81</v>
      </c>
      <c r="F55" s="31">
        <v>3139</v>
      </c>
      <c r="G55" s="27">
        <f t="shared" si="12"/>
        <v>9.1900000000000546</v>
      </c>
      <c r="H55" s="7">
        <f t="shared" si="13"/>
        <v>2.936280477089681E-3</v>
      </c>
      <c r="I55" s="8">
        <f t="shared" si="14"/>
        <v>68838.87</v>
      </c>
      <c r="J55" s="8">
        <f t="shared" si="15"/>
        <v>70701.899999999994</v>
      </c>
      <c r="K55" s="10">
        <f t="shared" si="16"/>
        <v>1863.0299999999988</v>
      </c>
      <c r="L55" s="1">
        <f t="shared" si="17"/>
        <v>2.7063634251985817E-2</v>
      </c>
    </row>
    <row r="56" spans="2:12" x14ac:dyDescent="0.35">
      <c r="B56" t="s">
        <v>2</v>
      </c>
      <c r="C56" s="14">
        <v>45312</v>
      </c>
      <c r="D56" s="6">
        <f t="shared" si="11"/>
        <v>45343</v>
      </c>
      <c r="E56" s="31">
        <v>2965.07</v>
      </c>
      <c r="F56" s="31">
        <v>4045</v>
      </c>
      <c r="G56" s="27">
        <f t="shared" si="12"/>
        <v>1079.9299999999998</v>
      </c>
      <c r="H56" s="7">
        <f t="shared" si="13"/>
        <v>0.36421737092210293</v>
      </c>
      <c r="I56" s="8">
        <f t="shared" si="14"/>
        <v>71803.94</v>
      </c>
      <c r="J56" s="8">
        <f t="shared" si="15"/>
        <v>74746.899999999994</v>
      </c>
      <c r="K56" s="10">
        <f t="shared" si="16"/>
        <v>2942.9599999999919</v>
      </c>
      <c r="L56" s="1">
        <f t="shared" si="17"/>
        <v>4.0986051740336142E-2</v>
      </c>
    </row>
    <row r="57" spans="2:12" x14ac:dyDescent="0.35">
      <c r="B57" t="s">
        <v>2</v>
      </c>
      <c r="C57" s="14">
        <v>45313</v>
      </c>
      <c r="D57" s="6">
        <f t="shared" si="11"/>
        <v>45344</v>
      </c>
      <c r="E57" s="31">
        <v>3306.28</v>
      </c>
      <c r="F57" s="31">
        <v>3474</v>
      </c>
      <c r="G57" s="27">
        <f t="shared" si="12"/>
        <v>167.7199999999998</v>
      </c>
      <c r="H57" s="7">
        <f t="shared" si="13"/>
        <v>5.0727706062402393E-2</v>
      </c>
      <c r="I57" s="8">
        <f t="shared" si="14"/>
        <v>75110.22</v>
      </c>
      <c r="J57" s="8">
        <f t="shared" si="15"/>
        <v>78220.899999999994</v>
      </c>
      <c r="K57" s="10">
        <f t="shared" si="16"/>
        <v>3110.679999999993</v>
      </c>
      <c r="L57" s="1">
        <f t="shared" si="17"/>
        <v>4.1414870040321981E-2</v>
      </c>
    </row>
    <row r="58" spans="2:12" x14ac:dyDescent="0.35">
      <c r="B58" t="s">
        <v>2</v>
      </c>
      <c r="C58" s="14">
        <v>45314</v>
      </c>
      <c r="D58" s="6">
        <f t="shared" si="11"/>
        <v>45345</v>
      </c>
      <c r="E58" s="31">
        <v>3078.51</v>
      </c>
      <c r="F58" s="33">
        <v>4396</v>
      </c>
      <c r="G58" s="27">
        <f t="shared" si="12"/>
        <v>1317.4899999999998</v>
      </c>
      <c r="H58" s="7">
        <f t="shared" si="13"/>
        <v>0.4279635278105316</v>
      </c>
      <c r="I58" s="8">
        <f t="shared" si="14"/>
        <v>78188.73</v>
      </c>
      <c r="J58" s="8">
        <f t="shared" si="15"/>
        <v>82616.899999999994</v>
      </c>
      <c r="K58" s="10">
        <f t="shared" si="16"/>
        <v>4428.1699999999983</v>
      </c>
      <c r="L58" s="1">
        <f t="shared" si="17"/>
        <v>5.6634376846893389E-2</v>
      </c>
    </row>
    <row r="59" spans="2:12" x14ac:dyDescent="0.35">
      <c r="B59" t="s">
        <v>2</v>
      </c>
      <c r="C59" s="14">
        <v>45315</v>
      </c>
      <c r="D59" s="6">
        <f t="shared" si="11"/>
        <v>45346</v>
      </c>
      <c r="E59" s="31">
        <v>2781.76</v>
      </c>
      <c r="F59" s="31">
        <v>0</v>
      </c>
      <c r="G59" s="27">
        <f t="shared" si="12"/>
        <v>-2781.76</v>
      </c>
      <c r="H59" s="7">
        <f t="shared" si="13"/>
        <v>-1</v>
      </c>
      <c r="I59" s="8">
        <f t="shared" si="14"/>
        <v>80970.489999999991</v>
      </c>
      <c r="J59" s="8">
        <f t="shared" si="15"/>
        <v>82616.899999999994</v>
      </c>
      <c r="K59" s="10">
        <f t="shared" si="16"/>
        <v>1646.4100000000035</v>
      </c>
      <c r="L59" s="1">
        <f t="shared" si="17"/>
        <v>2.0333457287957671E-2</v>
      </c>
    </row>
    <row r="60" spans="2:12" x14ac:dyDescent="0.35">
      <c r="B60" t="s">
        <v>2</v>
      </c>
      <c r="C60" s="14">
        <v>45316</v>
      </c>
      <c r="D60" s="6">
        <f t="shared" si="11"/>
        <v>45347</v>
      </c>
      <c r="E60" s="31">
        <v>3548.03</v>
      </c>
      <c r="F60" s="31">
        <v>0</v>
      </c>
      <c r="G60" s="27">
        <f t="shared" si="12"/>
        <v>-3548.03</v>
      </c>
      <c r="H60" s="7">
        <f t="shared" si="13"/>
        <v>-1</v>
      </c>
      <c r="I60" s="8">
        <f t="shared" si="14"/>
        <v>84518.51999999999</v>
      </c>
      <c r="J60" s="8">
        <f t="shared" si="15"/>
        <v>82616.899999999994</v>
      </c>
      <c r="K60" s="10">
        <f t="shared" si="16"/>
        <v>-1901.6199999999953</v>
      </c>
      <c r="L60" s="1">
        <f t="shared" si="17"/>
        <v>-2.2499447458379482E-2</v>
      </c>
    </row>
    <row r="61" spans="2:12" x14ac:dyDescent="0.35">
      <c r="B61" t="s">
        <v>2</v>
      </c>
      <c r="C61" s="14">
        <v>45317</v>
      </c>
      <c r="D61" s="6">
        <f t="shared" si="11"/>
        <v>45348</v>
      </c>
      <c r="E61" s="33">
        <v>4545.93</v>
      </c>
      <c r="F61" s="31">
        <v>0</v>
      </c>
      <c r="G61" s="27">
        <f t="shared" si="12"/>
        <v>-4545.93</v>
      </c>
      <c r="H61" s="7">
        <f t="shared" si="13"/>
        <v>-1</v>
      </c>
      <c r="I61" s="8">
        <f t="shared" si="14"/>
        <v>89064.449999999983</v>
      </c>
      <c r="J61" s="8">
        <f t="shared" si="15"/>
        <v>82616.899999999994</v>
      </c>
      <c r="K61" s="10">
        <f t="shared" si="16"/>
        <v>-6447.5499999999884</v>
      </c>
      <c r="L61" s="1">
        <f t="shared" si="17"/>
        <v>-7.2391958856760349E-2</v>
      </c>
    </row>
    <row r="62" spans="2:12" x14ac:dyDescent="0.35">
      <c r="B62" t="s">
        <v>2</v>
      </c>
      <c r="C62" s="14">
        <v>45318</v>
      </c>
      <c r="D62" s="6">
        <f t="shared" si="11"/>
        <v>45349</v>
      </c>
      <c r="E62" s="31">
        <v>3403.96</v>
      </c>
      <c r="F62" s="31">
        <v>0</v>
      </c>
      <c r="G62" s="27">
        <f t="shared" si="12"/>
        <v>-3403.96</v>
      </c>
      <c r="H62" s="7">
        <f t="shared" si="13"/>
        <v>-1</v>
      </c>
      <c r="I62" s="8">
        <f t="shared" si="14"/>
        <v>92468.409999999989</v>
      </c>
      <c r="J62" s="8">
        <f t="shared" si="15"/>
        <v>82616.899999999994</v>
      </c>
      <c r="K62" s="10">
        <f t="shared" si="16"/>
        <v>-9851.5099999999948</v>
      </c>
      <c r="L62" s="1">
        <f t="shared" si="17"/>
        <v>-0.10653919538575386</v>
      </c>
    </row>
    <row r="63" spans="2:12" x14ac:dyDescent="0.35">
      <c r="B63" t="s">
        <v>2</v>
      </c>
      <c r="C63" s="14">
        <v>45319</v>
      </c>
      <c r="D63" s="11">
        <f t="shared" si="11"/>
        <v>45350</v>
      </c>
      <c r="E63" s="31">
        <v>2820.48</v>
      </c>
      <c r="F63" s="31">
        <v>0</v>
      </c>
      <c r="G63" s="27">
        <f t="shared" si="12"/>
        <v>-2820.48</v>
      </c>
      <c r="H63" s="7">
        <f t="shared" si="13"/>
        <v>-1</v>
      </c>
      <c r="I63" s="8">
        <f t="shared" si="14"/>
        <v>95288.889999999985</v>
      </c>
      <c r="J63" s="8">
        <f t="shared" si="15"/>
        <v>82616.899999999994</v>
      </c>
      <c r="K63" s="10">
        <f t="shared" si="16"/>
        <v>-12671.989999999991</v>
      </c>
      <c r="L63" s="1">
        <f t="shared" si="17"/>
        <v>-0.13298496813217148</v>
      </c>
    </row>
    <row r="64" spans="2:12" x14ac:dyDescent="0.35">
      <c r="B64" t="s">
        <v>2</v>
      </c>
      <c r="C64" s="14">
        <v>45320</v>
      </c>
      <c r="D64" s="11">
        <f t="shared" si="11"/>
        <v>45351</v>
      </c>
      <c r="E64" s="31">
        <v>2919.71</v>
      </c>
      <c r="F64" s="31">
        <v>0</v>
      </c>
      <c r="G64" s="27">
        <f t="shared" si="12"/>
        <v>-2919.71</v>
      </c>
      <c r="H64" s="7">
        <f t="shared" si="13"/>
        <v>-1</v>
      </c>
      <c r="I64" s="8">
        <f t="shared" si="14"/>
        <v>98208.599999999991</v>
      </c>
      <c r="J64" s="8">
        <f t="shared" si="15"/>
        <v>82616.899999999994</v>
      </c>
      <c r="K64" s="10">
        <f t="shared" si="16"/>
        <v>-15591.699999999997</v>
      </c>
      <c r="L64" s="1">
        <f t="shared" si="17"/>
        <v>-0.15876104536669902</v>
      </c>
    </row>
    <row r="65" spans="2:12" x14ac:dyDescent="0.35">
      <c r="B65" t="s">
        <v>2</v>
      </c>
      <c r="C65" s="14">
        <v>45321</v>
      </c>
      <c r="D65" s="11">
        <f t="shared" si="11"/>
        <v>45352</v>
      </c>
      <c r="E65" s="31">
        <v>3626.65</v>
      </c>
      <c r="F65" s="31">
        <v>0</v>
      </c>
      <c r="G65" s="27">
        <f t="shared" si="12"/>
        <v>-3626.65</v>
      </c>
      <c r="H65" s="7">
        <f t="shared" si="13"/>
        <v>-1</v>
      </c>
      <c r="I65" s="8">
        <f t="shared" si="14"/>
        <v>101835.24999999999</v>
      </c>
      <c r="J65" s="8">
        <f t="shared" si="15"/>
        <v>82616.899999999994</v>
      </c>
      <c r="K65" s="10">
        <f t="shared" si="16"/>
        <v>-19218.349999999991</v>
      </c>
      <c r="L65" s="1">
        <f t="shared" si="17"/>
        <v>-0.18872001590804749</v>
      </c>
    </row>
    <row r="66" spans="2:12" x14ac:dyDescent="0.35">
      <c r="B66" t="s">
        <v>2</v>
      </c>
      <c r="C66" s="14">
        <v>45322</v>
      </c>
      <c r="D66" s="11">
        <f t="shared" si="11"/>
        <v>45353</v>
      </c>
      <c r="E66" s="31">
        <v>3489.49</v>
      </c>
      <c r="F66" s="31">
        <v>0</v>
      </c>
      <c r="G66" s="27">
        <f t="shared" si="12"/>
        <v>-3489.49</v>
      </c>
      <c r="H66" s="7">
        <f t="shared" si="13"/>
        <v>-1</v>
      </c>
      <c r="I66" s="8">
        <f t="shared" si="14"/>
        <v>105324.73999999999</v>
      </c>
      <c r="J66" s="8">
        <f t="shared" si="15"/>
        <v>82616.899999999994</v>
      </c>
      <c r="K66" s="10">
        <f t="shared" si="16"/>
        <v>-22707.839999999997</v>
      </c>
      <c r="L66" s="1">
        <f t="shared" si="17"/>
        <v>-0.21559834849817811</v>
      </c>
    </row>
    <row r="67" spans="2:12" x14ac:dyDescent="0.35">
      <c r="B67" t="s">
        <v>5</v>
      </c>
      <c r="C67" s="14">
        <v>45291</v>
      </c>
      <c r="D67" s="22">
        <v>45322</v>
      </c>
      <c r="E67" s="31">
        <v>0</v>
      </c>
      <c r="F67" s="31">
        <v>0</v>
      </c>
      <c r="G67" s="25"/>
      <c r="H67" s="7"/>
      <c r="I67" s="8"/>
      <c r="J67" s="8"/>
      <c r="K67" s="8"/>
      <c r="L67" s="1"/>
    </row>
    <row r="68" spans="2:12" x14ac:dyDescent="0.35">
      <c r="B68" t="s">
        <v>5</v>
      </c>
      <c r="C68" s="14">
        <v>45292</v>
      </c>
      <c r="D68" s="6">
        <f t="shared" ref="D68:D98" si="18">D67+1</f>
        <v>45323</v>
      </c>
      <c r="E68" s="31">
        <v>3244</v>
      </c>
      <c r="F68" s="31">
        <v>6011.28</v>
      </c>
      <c r="G68" s="25">
        <f t="shared" ref="G68:G98" si="19">F68-E68</f>
        <v>2767.2799999999997</v>
      </c>
      <c r="H68" s="7">
        <f t="shared" ref="H68:H98" si="20">G68/E68</f>
        <v>0.85304562268803941</v>
      </c>
      <c r="I68" s="8">
        <f t="shared" ref="I68:I98" si="21">+I67+E68</f>
        <v>3244</v>
      </c>
      <c r="J68" s="8">
        <f t="shared" ref="J68:J98" si="22">+J67+F68</f>
        <v>6011.28</v>
      </c>
      <c r="K68" s="10">
        <f t="shared" ref="K68:K98" si="23">-I68+J68</f>
        <v>2767.2799999999997</v>
      </c>
      <c r="L68" s="1">
        <f t="shared" ref="L68:L98" si="24">K68/I68</f>
        <v>0.85304562268803941</v>
      </c>
    </row>
    <row r="69" spans="2:12" x14ac:dyDescent="0.35">
      <c r="B69" t="s">
        <v>5</v>
      </c>
      <c r="C69" s="14">
        <v>45293</v>
      </c>
      <c r="D69" s="6">
        <f t="shared" si="18"/>
        <v>45324</v>
      </c>
      <c r="E69" s="31">
        <v>5121</v>
      </c>
      <c r="F69" s="31">
        <v>5273.41</v>
      </c>
      <c r="G69" s="27">
        <f t="shared" si="19"/>
        <v>152.40999999999985</v>
      </c>
      <c r="H69" s="7">
        <f t="shared" si="20"/>
        <v>2.9761765280218677E-2</v>
      </c>
      <c r="I69" s="8">
        <f t="shared" si="21"/>
        <v>8365</v>
      </c>
      <c r="J69" s="8">
        <f t="shared" si="22"/>
        <v>11284.689999999999</v>
      </c>
      <c r="K69" s="10">
        <f t="shared" si="23"/>
        <v>2919.6899999999987</v>
      </c>
      <c r="L69" s="1">
        <f t="shared" si="24"/>
        <v>0.34903646144650313</v>
      </c>
    </row>
    <row r="70" spans="2:12" x14ac:dyDescent="0.35">
      <c r="B70" t="s">
        <v>5</v>
      </c>
      <c r="C70" s="14">
        <v>45294</v>
      </c>
      <c r="D70" s="6">
        <f t="shared" si="18"/>
        <v>45325</v>
      </c>
      <c r="E70" s="31">
        <v>5122</v>
      </c>
      <c r="F70" s="31">
        <v>6043.29</v>
      </c>
      <c r="G70" s="27">
        <f t="shared" si="19"/>
        <v>921.29</v>
      </c>
      <c r="H70" s="7">
        <f t="shared" si="20"/>
        <v>0.1798691917219836</v>
      </c>
      <c r="I70" s="8">
        <f t="shared" si="21"/>
        <v>13487</v>
      </c>
      <c r="J70" s="8">
        <f t="shared" si="22"/>
        <v>17327.98</v>
      </c>
      <c r="K70" s="10">
        <f t="shared" si="23"/>
        <v>3840.9799999999996</v>
      </c>
      <c r="L70" s="1">
        <f t="shared" si="24"/>
        <v>0.28479128049232594</v>
      </c>
    </row>
    <row r="71" spans="2:12" x14ac:dyDescent="0.35">
      <c r="B71" t="s">
        <v>5</v>
      </c>
      <c r="C71" s="14">
        <v>45295</v>
      </c>
      <c r="D71" s="6">
        <f t="shared" si="18"/>
        <v>45326</v>
      </c>
      <c r="E71" s="31">
        <v>4222</v>
      </c>
      <c r="F71" s="31">
        <v>3808.74</v>
      </c>
      <c r="G71" s="27">
        <f t="shared" si="19"/>
        <v>-413.26000000000022</v>
      </c>
      <c r="H71" s="7">
        <f t="shared" si="20"/>
        <v>-9.7882520132638609E-2</v>
      </c>
      <c r="I71" s="8">
        <f t="shared" si="21"/>
        <v>17709</v>
      </c>
      <c r="J71" s="8">
        <f t="shared" si="22"/>
        <v>21136.720000000001</v>
      </c>
      <c r="K71" s="10">
        <f t="shared" si="23"/>
        <v>3427.7200000000012</v>
      </c>
      <c r="L71" s="1">
        <f t="shared" si="24"/>
        <v>0.1935580778135412</v>
      </c>
    </row>
    <row r="72" spans="2:12" x14ac:dyDescent="0.35">
      <c r="B72" t="s">
        <v>5</v>
      </c>
      <c r="C72" s="14">
        <v>45296</v>
      </c>
      <c r="D72" s="6">
        <f t="shared" si="18"/>
        <v>45327</v>
      </c>
      <c r="E72" s="31">
        <v>5835</v>
      </c>
      <c r="F72" s="31">
        <v>4851.8</v>
      </c>
      <c r="G72" s="27">
        <f t="shared" si="19"/>
        <v>-983.19999999999982</v>
      </c>
      <c r="H72" s="7">
        <f t="shared" si="20"/>
        <v>-0.16850042844901453</v>
      </c>
      <c r="I72" s="8">
        <f t="shared" si="21"/>
        <v>23544</v>
      </c>
      <c r="J72" s="8">
        <f t="shared" si="22"/>
        <v>25988.52</v>
      </c>
      <c r="K72" s="10">
        <f t="shared" si="23"/>
        <v>2444.5200000000004</v>
      </c>
      <c r="L72" s="1">
        <f t="shared" si="24"/>
        <v>0.1038277268093782</v>
      </c>
    </row>
    <row r="73" spans="2:12" x14ac:dyDescent="0.35">
      <c r="B73" t="s">
        <v>5</v>
      </c>
      <c r="C73" s="14">
        <v>45297</v>
      </c>
      <c r="D73" s="11">
        <f t="shared" si="18"/>
        <v>45328</v>
      </c>
      <c r="E73" s="31">
        <v>5766</v>
      </c>
      <c r="F73" s="31">
        <v>4596.7299999999996</v>
      </c>
      <c r="G73" s="27">
        <f t="shared" si="19"/>
        <v>-1169.2700000000004</v>
      </c>
      <c r="H73" s="7">
        <f t="shared" si="20"/>
        <v>-0.20278702740201188</v>
      </c>
      <c r="I73" s="8">
        <f t="shared" si="21"/>
        <v>29310</v>
      </c>
      <c r="J73" s="8">
        <f t="shared" si="22"/>
        <v>30585.25</v>
      </c>
      <c r="K73" s="10">
        <f t="shared" si="23"/>
        <v>1275.25</v>
      </c>
      <c r="L73" s="1">
        <f t="shared" si="24"/>
        <v>4.3509041282838619E-2</v>
      </c>
    </row>
    <row r="74" spans="2:12" x14ac:dyDescent="0.35">
      <c r="B74" t="s">
        <v>5</v>
      </c>
      <c r="C74" s="14">
        <v>45298</v>
      </c>
      <c r="D74" s="6">
        <f t="shared" si="18"/>
        <v>45329</v>
      </c>
      <c r="E74" s="31">
        <v>4390</v>
      </c>
      <c r="F74" s="31">
        <v>4947.09</v>
      </c>
      <c r="G74" s="27">
        <f t="shared" si="19"/>
        <v>557.09000000000015</v>
      </c>
      <c r="H74" s="7">
        <f t="shared" si="20"/>
        <v>0.12689977220956722</v>
      </c>
      <c r="I74" s="8">
        <f t="shared" si="21"/>
        <v>33700</v>
      </c>
      <c r="J74" s="4">
        <f t="shared" si="22"/>
        <v>35532.339999999997</v>
      </c>
      <c r="K74" s="10">
        <f t="shared" si="23"/>
        <v>1832.3399999999965</v>
      </c>
      <c r="L74" s="1">
        <f t="shared" si="24"/>
        <v>5.4372106824925714E-2</v>
      </c>
    </row>
    <row r="75" spans="2:12" x14ac:dyDescent="0.35">
      <c r="B75" t="s">
        <v>5</v>
      </c>
      <c r="C75" s="14">
        <v>45299</v>
      </c>
      <c r="D75" s="6">
        <f t="shared" si="18"/>
        <v>45330</v>
      </c>
      <c r="E75" s="31">
        <v>4783</v>
      </c>
      <c r="F75" s="31">
        <v>5474.15</v>
      </c>
      <c r="G75" s="27">
        <f t="shared" si="19"/>
        <v>691.14999999999964</v>
      </c>
      <c r="H75" s="7">
        <f t="shared" si="20"/>
        <v>0.14450135897971977</v>
      </c>
      <c r="I75" s="8">
        <f t="shared" si="21"/>
        <v>38483</v>
      </c>
      <c r="J75" s="8">
        <f t="shared" si="22"/>
        <v>41006.49</v>
      </c>
      <c r="K75" s="10">
        <f t="shared" si="23"/>
        <v>2523.489999999998</v>
      </c>
      <c r="L75" s="1">
        <f t="shared" si="24"/>
        <v>6.557414962450947E-2</v>
      </c>
    </row>
    <row r="76" spans="2:12" x14ac:dyDescent="0.35">
      <c r="B76" t="s">
        <v>5</v>
      </c>
      <c r="C76" s="14">
        <v>45300</v>
      </c>
      <c r="D76" s="6">
        <f t="shared" si="18"/>
        <v>45331</v>
      </c>
      <c r="E76" s="31">
        <v>2659</v>
      </c>
      <c r="F76" s="32">
        <v>6185.68</v>
      </c>
      <c r="G76" s="27">
        <f t="shared" si="19"/>
        <v>3526.6800000000003</v>
      </c>
      <c r="H76" s="7">
        <f t="shared" si="20"/>
        <v>1.3263181647235804</v>
      </c>
      <c r="I76" s="8">
        <f t="shared" si="21"/>
        <v>41142</v>
      </c>
      <c r="J76" s="8">
        <f t="shared" si="22"/>
        <v>47192.17</v>
      </c>
      <c r="K76" s="10">
        <f t="shared" si="23"/>
        <v>6050.1699999999983</v>
      </c>
      <c r="L76" s="1">
        <f t="shared" si="24"/>
        <v>0.14705580671819549</v>
      </c>
    </row>
    <row r="77" spans="2:12" x14ac:dyDescent="0.35">
      <c r="B77" t="s">
        <v>5</v>
      </c>
      <c r="C77" s="14">
        <v>45301</v>
      </c>
      <c r="D77" s="6">
        <f t="shared" si="18"/>
        <v>45332</v>
      </c>
      <c r="E77" s="31">
        <v>5353.35</v>
      </c>
      <c r="F77" s="31">
        <v>4443</v>
      </c>
      <c r="G77" s="27">
        <f t="shared" si="19"/>
        <v>-910.35000000000036</v>
      </c>
      <c r="H77" s="7">
        <f t="shared" si="20"/>
        <v>-0.17005239709714484</v>
      </c>
      <c r="I77" s="8">
        <f t="shared" si="21"/>
        <v>46495.35</v>
      </c>
      <c r="J77" s="8">
        <f t="shared" si="22"/>
        <v>51635.17</v>
      </c>
      <c r="K77" s="10">
        <f t="shared" si="23"/>
        <v>5139.82</v>
      </c>
      <c r="L77" s="1">
        <f t="shared" si="24"/>
        <v>0.11054481792265247</v>
      </c>
    </row>
    <row r="78" spans="2:12" x14ac:dyDescent="0.35">
      <c r="B78" t="s">
        <v>5</v>
      </c>
      <c r="C78" s="14">
        <v>45302</v>
      </c>
      <c r="D78" s="6">
        <f t="shared" si="18"/>
        <v>45333</v>
      </c>
      <c r="E78" s="31">
        <v>5205.3</v>
      </c>
      <c r="F78" s="31">
        <v>4166</v>
      </c>
      <c r="G78" s="27">
        <f t="shared" si="19"/>
        <v>-1039.3000000000002</v>
      </c>
      <c r="H78" s="7">
        <f t="shared" si="20"/>
        <v>-0.19966188308070623</v>
      </c>
      <c r="I78" s="8">
        <f t="shared" si="21"/>
        <v>51700.65</v>
      </c>
      <c r="J78" s="8">
        <f t="shared" si="22"/>
        <v>55801.17</v>
      </c>
      <c r="K78" s="10">
        <f t="shared" si="23"/>
        <v>4100.5199999999968</v>
      </c>
      <c r="L78" s="1">
        <f t="shared" si="24"/>
        <v>7.9312735913378202E-2</v>
      </c>
    </row>
    <row r="79" spans="2:12" x14ac:dyDescent="0.35">
      <c r="B79" t="s">
        <v>5</v>
      </c>
      <c r="C79" s="14">
        <v>45303</v>
      </c>
      <c r="D79" s="11">
        <f t="shared" si="18"/>
        <v>45334</v>
      </c>
      <c r="E79" s="32">
        <v>5662.75</v>
      </c>
      <c r="F79" s="31">
        <v>4060</v>
      </c>
      <c r="G79" s="25">
        <f t="shared" si="19"/>
        <v>-1602.75</v>
      </c>
      <c r="H79" s="7">
        <f t="shared" si="20"/>
        <v>-0.28303386163966271</v>
      </c>
      <c r="I79" s="8">
        <f t="shared" si="21"/>
        <v>57363.4</v>
      </c>
      <c r="J79" s="8">
        <f t="shared" si="22"/>
        <v>59861.17</v>
      </c>
      <c r="K79" s="10">
        <f t="shared" si="23"/>
        <v>2497.7699999999968</v>
      </c>
      <c r="L79" s="1">
        <f t="shared" si="24"/>
        <v>4.3542921096029814E-2</v>
      </c>
    </row>
    <row r="80" spans="2:12" x14ac:dyDescent="0.35">
      <c r="B80" t="s">
        <v>5</v>
      </c>
      <c r="C80" s="14">
        <v>45304</v>
      </c>
      <c r="D80" s="6">
        <f t="shared" si="18"/>
        <v>45335</v>
      </c>
      <c r="E80" s="31">
        <v>4791.6499999999996</v>
      </c>
      <c r="F80" s="31">
        <v>4149</v>
      </c>
      <c r="G80" s="27">
        <f t="shared" si="19"/>
        <v>-642.64999999999964</v>
      </c>
      <c r="H80" s="7">
        <f t="shared" si="20"/>
        <v>-0.13411872736948643</v>
      </c>
      <c r="I80" s="8">
        <f t="shared" si="21"/>
        <v>62155.05</v>
      </c>
      <c r="J80" s="8">
        <f t="shared" si="22"/>
        <v>64010.17</v>
      </c>
      <c r="K80" s="10">
        <f t="shared" si="23"/>
        <v>1855.1199999999953</v>
      </c>
      <c r="L80" s="1">
        <f t="shared" si="24"/>
        <v>2.9846649628630262E-2</v>
      </c>
    </row>
    <row r="81" spans="2:12" x14ac:dyDescent="0.35">
      <c r="B81" t="s">
        <v>5</v>
      </c>
      <c r="C81" s="14">
        <v>45305</v>
      </c>
      <c r="D81" s="6">
        <f t="shared" si="18"/>
        <v>45336</v>
      </c>
      <c r="E81" s="31">
        <v>3747.17</v>
      </c>
      <c r="F81" s="32">
        <v>4882</v>
      </c>
      <c r="G81" s="27">
        <f t="shared" si="19"/>
        <v>1134.83</v>
      </c>
      <c r="H81" s="7">
        <f t="shared" si="20"/>
        <v>0.30284988404582658</v>
      </c>
      <c r="I81" s="8">
        <f t="shared" si="21"/>
        <v>65902.22</v>
      </c>
      <c r="J81" s="8">
        <f t="shared" si="22"/>
        <v>68892.17</v>
      </c>
      <c r="K81" s="10">
        <f t="shared" si="23"/>
        <v>2989.9499999999971</v>
      </c>
      <c r="L81" s="1">
        <f t="shared" si="24"/>
        <v>4.5369488311622838E-2</v>
      </c>
    </row>
    <row r="82" spans="2:12" x14ac:dyDescent="0.35">
      <c r="B82" t="s">
        <v>5</v>
      </c>
      <c r="C82" s="14">
        <v>45306</v>
      </c>
      <c r="D82" s="6">
        <f t="shared" si="18"/>
        <v>45337</v>
      </c>
      <c r="E82" s="31">
        <v>4726.55</v>
      </c>
      <c r="F82" s="31">
        <v>3835.92</v>
      </c>
      <c r="G82" s="27">
        <f t="shared" si="19"/>
        <v>-890.63000000000011</v>
      </c>
      <c r="H82" s="7">
        <f t="shared" si="20"/>
        <v>-0.18843130824808793</v>
      </c>
      <c r="I82" s="8">
        <f t="shared" si="21"/>
        <v>70628.77</v>
      </c>
      <c r="J82" s="8">
        <f t="shared" si="22"/>
        <v>72728.09</v>
      </c>
      <c r="K82" s="10">
        <f t="shared" si="23"/>
        <v>2099.3199999999924</v>
      </c>
      <c r="L82" s="1">
        <f t="shared" si="24"/>
        <v>2.9723298310306016E-2</v>
      </c>
    </row>
    <row r="83" spans="2:12" x14ac:dyDescent="0.35">
      <c r="B83" t="s">
        <v>5</v>
      </c>
      <c r="C83" s="14">
        <v>45307</v>
      </c>
      <c r="D83" s="6">
        <f t="shared" si="18"/>
        <v>45338</v>
      </c>
      <c r="E83" s="31">
        <v>4760.74</v>
      </c>
      <c r="F83" s="31">
        <v>6823.53</v>
      </c>
      <c r="G83" s="27">
        <f t="shared" si="19"/>
        <v>2062.79</v>
      </c>
      <c r="H83" s="7">
        <f t="shared" si="20"/>
        <v>0.43329188319462941</v>
      </c>
      <c r="I83" s="8">
        <f t="shared" si="21"/>
        <v>75389.510000000009</v>
      </c>
      <c r="J83" s="8">
        <f t="shared" si="22"/>
        <v>79551.62</v>
      </c>
      <c r="K83" s="10">
        <f t="shared" si="23"/>
        <v>4162.109999999986</v>
      </c>
      <c r="L83" s="1">
        <f t="shared" si="24"/>
        <v>5.5208078683625685E-2</v>
      </c>
    </row>
    <row r="84" spans="2:12" x14ac:dyDescent="0.35">
      <c r="B84" t="s">
        <v>5</v>
      </c>
      <c r="C84" s="14">
        <v>45308</v>
      </c>
      <c r="D84" s="6">
        <f t="shared" si="18"/>
        <v>45339</v>
      </c>
      <c r="E84" s="32">
        <v>4144.3</v>
      </c>
      <c r="F84" s="31">
        <v>5140.1400000000003</v>
      </c>
      <c r="G84" s="27">
        <f t="shared" si="19"/>
        <v>995.84000000000015</v>
      </c>
      <c r="H84" s="7">
        <f t="shared" si="20"/>
        <v>0.24029148468981495</v>
      </c>
      <c r="I84" s="8">
        <f t="shared" si="21"/>
        <v>79533.810000000012</v>
      </c>
      <c r="J84" s="8">
        <f t="shared" si="22"/>
        <v>84691.76</v>
      </c>
      <c r="K84" s="10">
        <f t="shared" si="23"/>
        <v>5157.9499999999825</v>
      </c>
      <c r="L84" s="1">
        <f t="shared" si="24"/>
        <v>6.4852293634618807E-2</v>
      </c>
    </row>
    <row r="85" spans="2:12" x14ac:dyDescent="0.35">
      <c r="B85" t="s">
        <v>5</v>
      </c>
      <c r="C85" s="14">
        <v>45309</v>
      </c>
      <c r="D85" s="6">
        <f t="shared" si="18"/>
        <v>45340</v>
      </c>
      <c r="E85" s="31">
        <v>5030.08</v>
      </c>
      <c r="F85" s="31">
        <v>4634</v>
      </c>
      <c r="G85" s="27">
        <f t="shared" si="19"/>
        <v>-396.07999999999993</v>
      </c>
      <c r="H85" s="7">
        <f t="shared" si="20"/>
        <v>-7.874228640498758E-2</v>
      </c>
      <c r="I85" s="8">
        <f t="shared" si="21"/>
        <v>84563.890000000014</v>
      </c>
      <c r="J85" s="8">
        <f t="shared" si="22"/>
        <v>89325.759999999995</v>
      </c>
      <c r="K85" s="10">
        <f t="shared" si="23"/>
        <v>4761.8699999999808</v>
      </c>
      <c r="L85" s="1">
        <f t="shared" si="24"/>
        <v>5.6310914741504681E-2</v>
      </c>
    </row>
    <row r="86" spans="2:12" x14ac:dyDescent="0.35">
      <c r="B86" t="s">
        <v>5</v>
      </c>
      <c r="C86" s="14">
        <v>45310</v>
      </c>
      <c r="D86" s="6">
        <f t="shared" si="18"/>
        <v>45341</v>
      </c>
      <c r="E86" s="31">
        <v>6302.47</v>
      </c>
      <c r="F86" s="31">
        <v>4463</v>
      </c>
      <c r="G86" s="27">
        <f t="shared" si="19"/>
        <v>-1839.4700000000003</v>
      </c>
      <c r="H86" s="7">
        <f t="shared" si="20"/>
        <v>-0.29186493549354464</v>
      </c>
      <c r="I86" s="8">
        <f t="shared" si="21"/>
        <v>90866.360000000015</v>
      </c>
      <c r="J86" s="8">
        <f t="shared" si="22"/>
        <v>93788.76</v>
      </c>
      <c r="K86" s="10">
        <f t="shared" si="23"/>
        <v>2922.3999999999796</v>
      </c>
      <c r="L86" s="1">
        <f t="shared" si="24"/>
        <v>3.2161517199544243E-2</v>
      </c>
    </row>
    <row r="87" spans="2:12" x14ac:dyDescent="0.35">
      <c r="B87" t="s">
        <v>5</v>
      </c>
      <c r="C87" s="14">
        <v>45311</v>
      </c>
      <c r="D87" s="6">
        <f t="shared" si="18"/>
        <v>45342</v>
      </c>
      <c r="E87" s="31">
        <v>4743.45</v>
      </c>
      <c r="F87" s="31">
        <v>5042</v>
      </c>
      <c r="G87" s="27">
        <f t="shared" si="19"/>
        <v>298.55000000000018</v>
      </c>
      <c r="H87" s="7">
        <f t="shared" si="20"/>
        <v>6.2939421728910427E-2</v>
      </c>
      <c r="I87" s="8">
        <f t="shared" si="21"/>
        <v>95609.810000000012</v>
      </c>
      <c r="J87" s="8">
        <f t="shared" si="22"/>
        <v>98830.76</v>
      </c>
      <c r="K87" s="10">
        <f t="shared" si="23"/>
        <v>3220.9499999999825</v>
      </c>
      <c r="L87" s="1">
        <f t="shared" si="24"/>
        <v>3.3688488660316158E-2</v>
      </c>
    </row>
    <row r="88" spans="2:12" x14ac:dyDescent="0.35">
      <c r="B88" t="s">
        <v>5</v>
      </c>
      <c r="C88" s="14">
        <v>45312</v>
      </c>
      <c r="D88" s="11">
        <f t="shared" si="18"/>
        <v>45343</v>
      </c>
      <c r="E88" s="31">
        <v>4533.6499999999996</v>
      </c>
      <c r="F88" s="31">
        <v>5760</v>
      </c>
      <c r="G88" s="27">
        <f t="shared" si="19"/>
        <v>1226.3500000000004</v>
      </c>
      <c r="H88" s="7">
        <f t="shared" si="20"/>
        <v>0.27049948716817585</v>
      </c>
      <c r="I88" s="8">
        <f t="shared" si="21"/>
        <v>100143.46</v>
      </c>
      <c r="J88" s="8">
        <f t="shared" si="22"/>
        <v>104590.76</v>
      </c>
      <c r="K88" s="10">
        <f t="shared" si="23"/>
        <v>4447.2999999999884</v>
      </c>
      <c r="L88" s="1">
        <f t="shared" si="24"/>
        <v>4.4409290431946212E-2</v>
      </c>
    </row>
    <row r="89" spans="2:12" x14ac:dyDescent="0.35">
      <c r="B89" t="s">
        <v>5</v>
      </c>
      <c r="C89" s="14">
        <v>45313</v>
      </c>
      <c r="D89" s="6">
        <f t="shared" si="18"/>
        <v>45344</v>
      </c>
      <c r="E89" s="31">
        <v>4837.21</v>
      </c>
      <c r="F89" s="31">
        <v>4971</v>
      </c>
      <c r="G89" s="27">
        <f t="shared" si="19"/>
        <v>133.78999999999996</v>
      </c>
      <c r="H89" s="7">
        <f t="shared" si="20"/>
        <v>2.7658505626177065E-2</v>
      </c>
      <c r="I89" s="8">
        <f t="shared" si="21"/>
        <v>104980.67000000001</v>
      </c>
      <c r="J89" s="8">
        <f t="shared" si="22"/>
        <v>109561.76</v>
      </c>
      <c r="K89" s="10">
        <f t="shared" si="23"/>
        <v>4581.089999999982</v>
      </c>
      <c r="L89" s="1">
        <f t="shared" si="24"/>
        <v>4.3637462020388908E-2</v>
      </c>
    </row>
    <row r="90" spans="2:12" x14ac:dyDescent="0.35">
      <c r="B90" t="s">
        <v>5</v>
      </c>
      <c r="C90" s="14">
        <v>45314</v>
      </c>
      <c r="D90" s="6">
        <f t="shared" si="18"/>
        <v>45345</v>
      </c>
      <c r="E90" s="31">
        <v>4566.03</v>
      </c>
      <c r="F90" s="33">
        <v>5469</v>
      </c>
      <c r="G90" s="27">
        <f t="shared" si="19"/>
        <v>902.97000000000025</v>
      </c>
      <c r="H90" s="7">
        <f t="shared" si="20"/>
        <v>0.19775822760691461</v>
      </c>
      <c r="I90" s="8">
        <f t="shared" si="21"/>
        <v>109546.70000000001</v>
      </c>
      <c r="J90" s="8">
        <f t="shared" si="22"/>
        <v>115030.76</v>
      </c>
      <c r="K90" s="10">
        <f t="shared" si="23"/>
        <v>5484.0599999999831</v>
      </c>
      <c r="L90" s="1">
        <f t="shared" si="24"/>
        <v>5.0061389343540083E-2</v>
      </c>
    </row>
    <row r="91" spans="2:12" x14ac:dyDescent="0.35">
      <c r="B91" t="s">
        <v>5</v>
      </c>
      <c r="C91" s="14">
        <v>45315</v>
      </c>
      <c r="D91" s="6">
        <f t="shared" si="18"/>
        <v>45346</v>
      </c>
      <c r="E91" s="31">
        <v>4319.46</v>
      </c>
      <c r="F91" s="31">
        <v>0</v>
      </c>
      <c r="G91" s="27">
        <f t="shared" si="19"/>
        <v>-4319.46</v>
      </c>
      <c r="H91" s="7">
        <f t="shared" si="20"/>
        <v>-1</v>
      </c>
      <c r="I91" s="8">
        <f t="shared" si="21"/>
        <v>113866.16000000002</v>
      </c>
      <c r="J91" s="8">
        <f t="shared" si="22"/>
        <v>115030.76</v>
      </c>
      <c r="K91" s="10">
        <f t="shared" si="23"/>
        <v>1164.5999999999767</v>
      </c>
      <c r="L91" s="1">
        <f t="shared" si="24"/>
        <v>1.0227797266545009E-2</v>
      </c>
    </row>
    <row r="92" spans="2:12" x14ac:dyDescent="0.35">
      <c r="B92" t="s">
        <v>5</v>
      </c>
      <c r="C92" s="14">
        <v>45316</v>
      </c>
      <c r="D92" s="6">
        <f t="shared" si="18"/>
        <v>45347</v>
      </c>
      <c r="E92" s="31">
        <v>5030.76</v>
      </c>
      <c r="F92" s="31">
        <v>0</v>
      </c>
      <c r="G92" s="27">
        <f t="shared" si="19"/>
        <v>-5030.76</v>
      </c>
      <c r="H92" s="7">
        <f t="shared" si="20"/>
        <v>-1</v>
      </c>
      <c r="I92" s="8">
        <f t="shared" si="21"/>
        <v>118896.92000000001</v>
      </c>
      <c r="J92" s="8">
        <f t="shared" si="22"/>
        <v>115030.76</v>
      </c>
      <c r="K92" s="10">
        <f t="shared" si="23"/>
        <v>-3866.160000000018</v>
      </c>
      <c r="L92" s="1">
        <f t="shared" si="24"/>
        <v>-3.2516906241137428E-2</v>
      </c>
    </row>
    <row r="93" spans="2:12" x14ac:dyDescent="0.35">
      <c r="B93" t="s">
        <v>5</v>
      </c>
      <c r="C93" s="14">
        <v>45317</v>
      </c>
      <c r="D93" s="6">
        <f t="shared" si="18"/>
        <v>45348</v>
      </c>
      <c r="E93" s="33">
        <v>5836.91</v>
      </c>
      <c r="F93" s="31">
        <v>0</v>
      </c>
      <c r="G93" s="27">
        <f t="shared" si="19"/>
        <v>-5836.91</v>
      </c>
      <c r="H93" s="7">
        <f t="shared" si="20"/>
        <v>-1</v>
      </c>
      <c r="I93" s="8">
        <f t="shared" si="21"/>
        <v>124733.83000000002</v>
      </c>
      <c r="J93" s="8">
        <f t="shared" si="22"/>
        <v>115030.76</v>
      </c>
      <c r="K93" s="10">
        <f t="shared" si="23"/>
        <v>-9703.0700000000215</v>
      </c>
      <c r="L93" s="1">
        <f t="shared" si="24"/>
        <v>-7.7790203347399986E-2</v>
      </c>
    </row>
    <row r="94" spans="2:12" x14ac:dyDescent="0.35">
      <c r="B94" t="s">
        <v>5</v>
      </c>
      <c r="C94" s="14">
        <v>45318</v>
      </c>
      <c r="D94" s="6">
        <f t="shared" si="18"/>
        <v>45349</v>
      </c>
      <c r="E94" s="31">
        <v>4255.04</v>
      </c>
      <c r="F94" s="31">
        <v>0</v>
      </c>
      <c r="G94" s="27">
        <f t="shared" si="19"/>
        <v>-4255.04</v>
      </c>
      <c r="H94" s="7">
        <f t="shared" si="20"/>
        <v>-1</v>
      </c>
      <c r="I94" s="8">
        <f t="shared" si="21"/>
        <v>128988.87000000001</v>
      </c>
      <c r="J94" s="8">
        <f t="shared" si="22"/>
        <v>115030.76</v>
      </c>
      <c r="K94" s="10">
        <f t="shared" si="23"/>
        <v>-13958.110000000015</v>
      </c>
      <c r="L94" s="1">
        <f t="shared" si="24"/>
        <v>-0.10821173950899805</v>
      </c>
    </row>
    <row r="95" spans="2:12" x14ac:dyDescent="0.35">
      <c r="B95" t="s">
        <v>5</v>
      </c>
      <c r="C95" s="14">
        <v>45319</v>
      </c>
      <c r="D95" s="11">
        <f t="shared" si="18"/>
        <v>45350</v>
      </c>
      <c r="E95" s="31">
        <v>3989.61</v>
      </c>
      <c r="F95" s="31">
        <v>0</v>
      </c>
      <c r="G95" s="27">
        <f t="shared" si="19"/>
        <v>-3989.61</v>
      </c>
      <c r="H95" s="7">
        <f t="shared" si="20"/>
        <v>-1</v>
      </c>
      <c r="I95" s="8">
        <f t="shared" si="21"/>
        <v>132978.48000000001</v>
      </c>
      <c r="J95" s="8">
        <f t="shared" si="22"/>
        <v>115030.76</v>
      </c>
      <c r="K95" s="10">
        <f t="shared" si="23"/>
        <v>-17947.720000000016</v>
      </c>
      <c r="L95" s="1">
        <f t="shared" si="24"/>
        <v>-0.1349671014437826</v>
      </c>
    </row>
    <row r="96" spans="2:12" x14ac:dyDescent="0.35">
      <c r="B96" t="s">
        <v>5</v>
      </c>
      <c r="C96" s="14">
        <v>45320</v>
      </c>
      <c r="D96" s="11">
        <f t="shared" si="18"/>
        <v>45351</v>
      </c>
      <c r="E96" s="31">
        <v>5071.5600000000004</v>
      </c>
      <c r="F96" s="31">
        <v>0</v>
      </c>
      <c r="G96" s="27">
        <f t="shared" si="19"/>
        <v>-5071.5600000000004</v>
      </c>
      <c r="H96" s="7">
        <f t="shared" si="20"/>
        <v>-1</v>
      </c>
      <c r="I96" s="8">
        <f t="shared" si="21"/>
        <v>138050.04</v>
      </c>
      <c r="J96" s="8">
        <f t="shared" si="22"/>
        <v>115030.76</v>
      </c>
      <c r="K96" s="10">
        <f t="shared" si="23"/>
        <v>-23019.280000000013</v>
      </c>
      <c r="L96" s="1">
        <f t="shared" si="24"/>
        <v>-0.16674591329346961</v>
      </c>
    </row>
    <row r="97" spans="2:12" x14ac:dyDescent="0.35">
      <c r="B97" t="s">
        <v>5</v>
      </c>
      <c r="C97" s="14">
        <v>45321</v>
      </c>
      <c r="D97" s="11">
        <f t="shared" si="18"/>
        <v>45352</v>
      </c>
      <c r="E97" s="31">
        <v>4907.0200000000004</v>
      </c>
      <c r="F97" s="31">
        <v>0</v>
      </c>
      <c r="G97" s="27">
        <f t="shared" si="19"/>
        <v>-4907.0200000000004</v>
      </c>
      <c r="H97" s="7">
        <f t="shared" si="20"/>
        <v>-1</v>
      </c>
      <c r="I97" s="8">
        <f t="shared" si="21"/>
        <v>142957.06</v>
      </c>
      <c r="J97" s="8">
        <f t="shared" si="22"/>
        <v>115030.76</v>
      </c>
      <c r="K97" s="10">
        <f t="shared" si="23"/>
        <v>-27926.300000000003</v>
      </c>
      <c r="L97" s="1">
        <f t="shared" si="24"/>
        <v>-0.19534747007248193</v>
      </c>
    </row>
    <row r="98" spans="2:12" x14ac:dyDescent="0.35">
      <c r="B98" t="s">
        <v>5</v>
      </c>
      <c r="C98" s="14">
        <v>45322</v>
      </c>
      <c r="D98" s="11">
        <f t="shared" si="18"/>
        <v>45353</v>
      </c>
      <c r="E98" s="34">
        <v>8177.91</v>
      </c>
      <c r="F98" s="34">
        <v>0</v>
      </c>
      <c r="G98" s="27">
        <f t="shared" si="19"/>
        <v>-8177.91</v>
      </c>
      <c r="H98" s="7">
        <f t="shared" si="20"/>
        <v>-1</v>
      </c>
      <c r="I98" s="8">
        <f t="shared" si="21"/>
        <v>151134.97</v>
      </c>
      <c r="J98" s="8">
        <f t="shared" si="22"/>
        <v>115030.76</v>
      </c>
      <c r="K98" s="10">
        <f t="shared" si="23"/>
        <v>-36104.210000000006</v>
      </c>
      <c r="L98" s="1">
        <f t="shared" si="24"/>
        <v>-0.23888720128769672</v>
      </c>
    </row>
    <row r="99" spans="2:12" x14ac:dyDescent="0.35">
      <c r="B99" t="s">
        <v>6</v>
      </c>
      <c r="C99" s="14">
        <v>45291</v>
      </c>
      <c r="D99" s="22">
        <v>45322</v>
      </c>
      <c r="E99" s="31">
        <v>0</v>
      </c>
      <c r="F99" s="31">
        <v>0</v>
      </c>
      <c r="G99" s="25"/>
      <c r="H99" s="7"/>
      <c r="I99" s="8"/>
      <c r="J99" s="8"/>
      <c r="K99" s="8"/>
      <c r="L99" s="1"/>
    </row>
    <row r="100" spans="2:12" x14ac:dyDescent="0.35">
      <c r="B100" t="s">
        <v>6</v>
      </c>
      <c r="C100" s="14">
        <v>45292</v>
      </c>
      <c r="D100" s="6">
        <f t="shared" ref="D100:D130" si="25">D99+1</f>
        <v>45323</v>
      </c>
      <c r="E100" s="31">
        <v>6639</v>
      </c>
      <c r="F100" s="31">
        <v>8579.77</v>
      </c>
      <c r="G100" s="27">
        <f t="shared" ref="G100:G130" si="26">F100-E100</f>
        <v>1940.7700000000004</v>
      </c>
      <c r="H100" s="7">
        <f t="shared" ref="H100:H130" si="27">G100/E100</f>
        <v>0.29232866395541501</v>
      </c>
      <c r="I100" s="8">
        <f t="shared" ref="I100:I130" si="28">+I99+E100</f>
        <v>6639</v>
      </c>
      <c r="J100" s="8">
        <f t="shared" ref="J100:J130" si="29">+J99+F100</f>
        <v>8579.77</v>
      </c>
      <c r="K100" s="10">
        <f t="shared" ref="K100:K130" si="30">-I100+J100</f>
        <v>1940.7700000000004</v>
      </c>
      <c r="L100" s="1">
        <f t="shared" ref="L100:L130" si="31">K100/I100</f>
        <v>0.29232866395541501</v>
      </c>
    </row>
    <row r="101" spans="2:12" x14ac:dyDescent="0.35">
      <c r="B101" t="s">
        <v>6</v>
      </c>
      <c r="C101" s="14">
        <v>45293</v>
      </c>
      <c r="D101" s="6">
        <f t="shared" si="25"/>
        <v>45324</v>
      </c>
      <c r="E101" s="31">
        <v>9155</v>
      </c>
      <c r="F101" s="31">
        <v>12267.78</v>
      </c>
      <c r="G101" s="27">
        <f t="shared" si="26"/>
        <v>3112.7800000000007</v>
      </c>
      <c r="H101" s="7">
        <f t="shared" si="27"/>
        <v>0.34000873839432011</v>
      </c>
      <c r="I101" s="8">
        <f t="shared" si="28"/>
        <v>15794</v>
      </c>
      <c r="J101" s="8">
        <f t="shared" si="29"/>
        <v>20847.550000000003</v>
      </c>
      <c r="K101" s="10">
        <f t="shared" si="30"/>
        <v>5053.5500000000029</v>
      </c>
      <c r="L101" s="1">
        <f t="shared" si="31"/>
        <v>0.31996644295302029</v>
      </c>
    </row>
    <row r="102" spans="2:12" x14ac:dyDescent="0.35">
      <c r="B102" t="s">
        <v>6</v>
      </c>
      <c r="C102" s="14">
        <v>45294</v>
      </c>
      <c r="D102" s="6">
        <f t="shared" si="25"/>
        <v>45325</v>
      </c>
      <c r="E102" s="31">
        <v>9215</v>
      </c>
      <c r="F102" s="31">
        <v>11180.72</v>
      </c>
      <c r="G102" s="27">
        <f t="shared" si="26"/>
        <v>1965.7199999999993</v>
      </c>
      <c r="H102" s="7">
        <f t="shared" si="27"/>
        <v>0.21331741725447634</v>
      </c>
      <c r="I102" s="8">
        <f t="shared" si="28"/>
        <v>25009</v>
      </c>
      <c r="J102" s="8">
        <f t="shared" si="29"/>
        <v>32028.270000000004</v>
      </c>
      <c r="K102" s="10">
        <f t="shared" si="30"/>
        <v>7019.2700000000041</v>
      </c>
      <c r="L102" s="1">
        <f t="shared" si="31"/>
        <v>0.2806697588868009</v>
      </c>
    </row>
    <row r="103" spans="2:12" x14ac:dyDescent="0.35">
      <c r="B103" t="s">
        <v>6</v>
      </c>
      <c r="C103" s="14">
        <v>45295</v>
      </c>
      <c r="D103" s="6">
        <f t="shared" si="25"/>
        <v>45326</v>
      </c>
      <c r="E103" s="31">
        <v>8200</v>
      </c>
      <c r="F103" s="31">
        <v>9357.6200000000008</v>
      </c>
      <c r="G103" s="27">
        <f t="shared" si="26"/>
        <v>1157.6200000000008</v>
      </c>
      <c r="H103" s="7">
        <f t="shared" si="27"/>
        <v>0.1411731707317074</v>
      </c>
      <c r="I103" s="8">
        <f t="shared" si="28"/>
        <v>33209</v>
      </c>
      <c r="J103" s="8">
        <f t="shared" si="29"/>
        <v>41385.890000000007</v>
      </c>
      <c r="K103" s="10">
        <f t="shared" si="30"/>
        <v>8176.8900000000067</v>
      </c>
      <c r="L103" s="1">
        <f t="shared" si="31"/>
        <v>0.24622511969646801</v>
      </c>
    </row>
    <row r="104" spans="2:12" x14ac:dyDescent="0.35">
      <c r="B104" t="s">
        <v>6</v>
      </c>
      <c r="C104" s="14">
        <v>45296</v>
      </c>
      <c r="D104" s="6">
        <f t="shared" si="25"/>
        <v>45327</v>
      </c>
      <c r="E104" s="31">
        <v>12607</v>
      </c>
      <c r="F104" s="31">
        <v>8738.27</v>
      </c>
      <c r="G104" s="27">
        <f t="shared" si="26"/>
        <v>-3868.7299999999996</v>
      </c>
      <c r="H104" s="7">
        <f t="shared" si="27"/>
        <v>-0.30687157928135161</v>
      </c>
      <c r="I104" s="8">
        <f t="shared" si="28"/>
        <v>45816</v>
      </c>
      <c r="J104" s="8">
        <f t="shared" si="29"/>
        <v>50124.160000000003</v>
      </c>
      <c r="K104" s="10">
        <f t="shared" si="30"/>
        <v>4308.1600000000035</v>
      </c>
      <c r="L104" s="1">
        <f t="shared" si="31"/>
        <v>9.4031779291077436E-2</v>
      </c>
    </row>
    <row r="105" spans="2:12" x14ac:dyDescent="0.35">
      <c r="B105" t="s">
        <v>6</v>
      </c>
      <c r="C105" s="14">
        <v>45297</v>
      </c>
      <c r="D105" s="6">
        <f t="shared" si="25"/>
        <v>45328</v>
      </c>
      <c r="E105" s="31">
        <v>11393</v>
      </c>
      <c r="F105" s="31">
        <v>9518.77</v>
      </c>
      <c r="G105" s="27">
        <f t="shared" si="26"/>
        <v>-1874.2299999999996</v>
      </c>
      <c r="H105" s="7">
        <f t="shared" si="27"/>
        <v>-0.16450715351531639</v>
      </c>
      <c r="I105" s="8">
        <f t="shared" si="28"/>
        <v>57209</v>
      </c>
      <c r="J105" s="8">
        <f t="shared" si="29"/>
        <v>59642.930000000008</v>
      </c>
      <c r="K105" s="10">
        <f t="shared" si="30"/>
        <v>2433.9300000000076</v>
      </c>
      <c r="L105" s="1">
        <f t="shared" si="31"/>
        <v>4.254452970686444E-2</v>
      </c>
    </row>
    <row r="106" spans="2:12" x14ac:dyDescent="0.35">
      <c r="B106" t="s">
        <v>6</v>
      </c>
      <c r="C106" s="14">
        <v>45298</v>
      </c>
      <c r="D106" s="6">
        <f t="shared" si="25"/>
        <v>45329</v>
      </c>
      <c r="E106" s="31">
        <v>9135</v>
      </c>
      <c r="F106" s="31">
        <v>9159.19</v>
      </c>
      <c r="G106" s="27">
        <f t="shared" si="26"/>
        <v>24.190000000000509</v>
      </c>
      <c r="H106" s="7">
        <f t="shared" si="27"/>
        <v>2.6480569239190487E-3</v>
      </c>
      <c r="I106" s="8">
        <f t="shared" si="28"/>
        <v>66344</v>
      </c>
      <c r="J106" s="4">
        <f t="shared" si="29"/>
        <v>68802.12000000001</v>
      </c>
      <c r="K106" s="10">
        <f t="shared" si="30"/>
        <v>2458.1200000000099</v>
      </c>
      <c r="L106" s="1">
        <f t="shared" si="31"/>
        <v>3.70511274568915E-2</v>
      </c>
    </row>
    <row r="107" spans="2:12" x14ac:dyDescent="0.35">
      <c r="B107" t="s">
        <v>6</v>
      </c>
      <c r="C107" s="14">
        <v>45299</v>
      </c>
      <c r="D107" s="6">
        <f t="shared" si="25"/>
        <v>45330</v>
      </c>
      <c r="E107" s="31">
        <v>9118.66</v>
      </c>
      <c r="F107" s="31">
        <v>10279.26</v>
      </c>
      <c r="G107" s="27">
        <f t="shared" si="26"/>
        <v>1160.6000000000004</v>
      </c>
      <c r="H107" s="7">
        <f t="shared" si="27"/>
        <v>0.12727747278657175</v>
      </c>
      <c r="I107" s="8">
        <f t="shared" si="28"/>
        <v>75462.66</v>
      </c>
      <c r="J107" s="8">
        <f t="shared" si="29"/>
        <v>79081.38</v>
      </c>
      <c r="K107" s="10">
        <f t="shared" si="30"/>
        <v>3618.7200000000012</v>
      </c>
      <c r="L107" s="1">
        <f t="shared" si="31"/>
        <v>4.7953782705247881E-2</v>
      </c>
    </row>
    <row r="108" spans="2:12" x14ac:dyDescent="0.35">
      <c r="B108" t="s">
        <v>6</v>
      </c>
      <c r="C108" s="14">
        <v>45300</v>
      </c>
      <c r="D108" s="6">
        <f t="shared" si="25"/>
        <v>45331</v>
      </c>
      <c r="E108" s="31">
        <v>8571.26</v>
      </c>
      <c r="F108" s="32">
        <v>12543.6</v>
      </c>
      <c r="G108" s="27">
        <f t="shared" si="26"/>
        <v>3972.34</v>
      </c>
      <c r="H108" s="7">
        <f t="shared" si="27"/>
        <v>0.46344878115936283</v>
      </c>
      <c r="I108" s="8">
        <f t="shared" si="28"/>
        <v>84033.919999999998</v>
      </c>
      <c r="J108" s="8">
        <f t="shared" si="29"/>
        <v>91624.98000000001</v>
      </c>
      <c r="K108" s="10">
        <f t="shared" si="30"/>
        <v>7591.0600000000122</v>
      </c>
      <c r="L108" s="1">
        <f t="shared" si="31"/>
        <v>9.0333284464178418E-2</v>
      </c>
    </row>
    <row r="109" spans="2:12" x14ac:dyDescent="0.35">
      <c r="B109" t="s">
        <v>6</v>
      </c>
      <c r="C109" s="14">
        <v>45301</v>
      </c>
      <c r="D109" s="6">
        <f t="shared" si="25"/>
        <v>45332</v>
      </c>
      <c r="E109" s="31">
        <v>9004.2999999999993</v>
      </c>
      <c r="F109" s="31">
        <v>10572</v>
      </c>
      <c r="G109" s="27">
        <f t="shared" si="26"/>
        <v>1567.7000000000007</v>
      </c>
      <c r="H109" s="7">
        <f t="shared" si="27"/>
        <v>0.1741057050520308</v>
      </c>
      <c r="I109" s="8">
        <f t="shared" si="28"/>
        <v>93038.22</v>
      </c>
      <c r="J109" s="8">
        <f t="shared" si="29"/>
        <v>102196.98000000001</v>
      </c>
      <c r="K109" s="10">
        <f t="shared" si="30"/>
        <v>9158.7600000000093</v>
      </c>
      <c r="L109" s="1">
        <f t="shared" si="31"/>
        <v>9.8440834315187992E-2</v>
      </c>
    </row>
    <row r="110" spans="2:12" x14ac:dyDescent="0.35">
      <c r="B110" t="s">
        <v>6</v>
      </c>
      <c r="C110" s="14">
        <v>45302</v>
      </c>
      <c r="D110" s="6">
        <f t="shared" si="25"/>
        <v>45333</v>
      </c>
      <c r="E110" s="31">
        <v>10200.93</v>
      </c>
      <c r="F110" s="31">
        <v>7032</v>
      </c>
      <c r="G110" s="27">
        <f t="shared" si="26"/>
        <v>-3168.9300000000003</v>
      </c>
      <c r="H110" s="7">
        <f t="shared" si="27"/>
        <v>-0.31065108769494548</v>
      </c>
      <c r="I110" s="8">
        <f t="shared" si="28"/>
        <v>103239.15</v>
      </c>
      <c r="J110" s="8">
        <f t="shared" si="29"/>
        <v>109228.98000000001</v>
      </c>
      <c r="K110" s="10">
        <f t="shared" si="30"/>
        <v>5989.8300000000163</v>
      </c>
      <c r="L110" s="1">
        <f t="shared" si="31"/>
        <v>5.8018978265512805E-2</v>
      </c>
    </row>
    <row r="111" spans="2:12" x14ac:dyDescent="0.35">
      <c r="B111" t="s">
        <v>6</v>
      </c>
      <c r="C111" s="14">
        <v>45303</v>
      </c>
      <c r="D111" s="6">
        <f t="shared" si="25"/>
        <v>45334</v>
      </c>
      <c r="E111" s="32">
        <v>11616.93</v>
      </c>
      <c r="F111" s="31">
        <v>8359</v>
      </c>
      <c r="G111" s="27">
        <f t="shared" si="26"/>
        <v>-3257.9300000000003</v>
      </c>
      <c r="H111" s="7">
        <f t="shared" si="27"/>
        <v>-0.28044672731952419</v>
      </c>
      <c r="I111" s="8">
        <f t="shared" si="28"/>
        <v>114856.07999999999</v>
      </c>
      <c r="J111" s="8">
        <f t="shared" si="29"/>
        <v>117587.98000000001</v>
      </c>
      <c r="K111" s="10">
        <f t="shared" si="30"/>
        <v>2731.9000000000233</v>
      </c>
      <c r="L111" s="1">
        <f t="shared" si="31"/>
        <v>2.378541910885365E-2</v>
      </c>
    </row>
    <row r="112" spans="2:12" x14ac:dyDescent="0.35">
      <c r="B112" t="s">
        <v>6</v>
      </c>
      <c r="C112" s="14">
        <v>45304</v>
      </c>
      <c r="D112" s="6">
        <f t="shared" si="25"/>
        <v>45335</v>
      </c>
      <c r="E112" s="31">
        <v>9916.2199999999993</v>
      </c>
      <c r="F112" s="31">
        <v>8726</v>
      </c>
      <c r="G112" s="27">
        <f t="shared" si="26"/>
        <v>-1190.2199999999993</v>
      </c>
      <c r="H112" s="7">
        <f t="shared" si="27"/>
        <v>-0.12002759115872777</v>
      </c>
      <c r="I112" s="8">
        <f t="shared" si="28"/>
        <v>124772.29999999999</v>
      </c>
      <c r="J112" s="8">
        <f t="shared" si="29"/>
        <v>126313.98000000001</v>
      </c>
      <c r="K112" s="10">
        <f t="shared" si="30"/>
        <v>1541.6800000000221</v>
      </c>
      <c r="L112" s="1">
        <f t="shared" si="31"/>
        <v>1.235594759413766E-2</v>
      </c>
    </row>
    <row r="113" spans="2:12" x14ac:dyDescent="0.35">
      <c r="B113" t="s">
        <v>6</v>
      </c>
      <c r="C113" s="14">
        <v>45305</v>
      </c>
      <c r="D113" s="6">
        <f t="shared" si="25"/>
        <v>45336</v>
      </c>
      <c r="E113" s="31">
        <v>8843.19</v>
      </c>
      <c r="F113" s="32">
        <v>8904</v>
      </c>
      <c r="G113" s="27">
        <f t="shared" si="26"/>
        <v>60.809999999999491</v>
      </c>
      <c r="H113" s="7">
        <f t="shared" si="27"/>
        <v>6.8764778320944686E-3</v>
      </c>
      <c r="I113" s="8">
        <f t="shared" si="28"/>
        <v>133615.49</v>
      </c>
      <c r="J113" s="8">
        <f t="shared" si="29"/>
        <v>135217.98000000001</v>
      </c>
      <c r="K113" s="10">
        <f t="shared" si="30"/>
        <v>1602.4900000000198</v>
      </c>
      <c r="L113" s="1">
        <f t="shared" si="31"/>
        <v>1.199329508876568E-2</v>
      </c>
    </row>
    <row r="114" spans="2:12" x14ac:dyDescent="0.35">
      <c r="B114" t="s">
        <v>6</v>
      </c>
      <c r="C114" s="14">
        <v>45306</v>
      </c>
      <c r="D114" s="6">
        <f t="shared" si="25"/>
        <v>45337</v>
      </c>
      <c r="E114" s="31">
        <v>8224.2900000000009</v>
      </c>
      <c r="F114" s="31">
        <v>9463.8799999999992</v>
      </c>
      <c r="G114" s="27">
        <f t="shared" si="26"/>
        <v>1239.5899999999983</v>
      </c>
      <c r="H114" s="7">
        <f t="shared" si="27"/>
        <v>0.15072304113789739</v>
      </c>
      <c r="I114" s="8">
        <f t="shared" si="28"/>
        <v>141839.78</v>
      </c>
      <c r="J114" s="8">
        <f t="shared" si="29"/>
        <v>144681.86000000002</v>
      </c>
      <c r="K114" s="10">
        <f t="shared" si="30"/>
        <v>2842.0800000000163</v>
      </c>
      <c r="L114" s="1">
        <f t="shared" si="31"/>
        <v>2.0037256120955745E-2</v>
      </c>
    </row>
    <row r="115" spans="2:12" x14ac:dyDescent="0.35">
      <c r="B115" t="s">
        <v>6</v>
      </c>
      <c r="C115" s="14">
        <v>45307</v>
      </c>
      <c r="D115" s="6">
        <f t="shared" si="25"/>
        <v>45338</v>
      </c>
      <c r="E115" s="31">
        <v>7976.4</v>
      </c>
      <c r="F115" s="31">
        <v>13415</v>
      </c>
      <c r="G115" s="27">
        <f t="shared" si="26"/>
        <v>5438.6</v>
      </c>
      <c r="H115" s="7">
        <f t="shared" si="27"/>
        <v>0.68183641743142276</v>
      </c>
      <c r="I115" s="8">
        <f t="shared" si="28"/>
        <v>149816.18</v>
      </c>
      <c r="J115" s="8">
        <f t="shared" si="29"/>
        <v>158096.86000000002</v>
      </c>
      <c r="K115" s="10">
        <f t="shared" si="30"/>
        <v>8280.6800000000221</v>
      </c>
      <c r="L115" s="1">
        <f t="shared" si="31"/>
        <v>5.5272267654935682E-2</v>
      </c>
    </row>
    <row r="116" spans="2:12" x14ac:dyDescent="0.35">
      <c r="B116" t="s">
        <v>6</v>
      </c>
      <c r="C116" s="14">
        <v>45308</v>
      </c>
      <c r="D116" s="6">
        <f t="shared" si="25"/>
        <v>45339</v>
      </c>
      <c r="E116" s="32">
        <v>8213.4</v>
      </c>
      <c r="F116" s="31">
        <v>9682.92</v>
      </c>
      <c r="G116" s="27">
        <f t="shared" si="26"/>
        <v>1469.5200000000004</v>
      </c>
      <c r="H116" s="7">
        <f t="shared" si="27"/>
        <v>0.17891737891737897</v>
      </c>
      <c r="I116" s="8">
        <f t="shared" si="28"/>
        <v>158029.57999999999</v>
      </c>
      <c r="J116" s="8">
        <f t="shared" si="29"/>
        <v>167779.78000000003</v>
      </c>
      <c r="K116" s="10">
        <f t="shared" si="30"/>
        <v>9750.2000000000407</v>
      </c>
      <c r="L116" s="1">
        <f t="shared" si="31"/>
        <v>6.1698575671719443E-2</v>
      </c>
    </row>
    <row r="117" spans="2:12" x14ac:dyDescent="0.35">
      <c r="B117" t="s">
        <v>6</v>
      </c>
      <c r="C117" s="14">
        <v>45309</v>
      </c>
      <c r="D117" s="6">
        <f t="shared" si="25"/>
        <v>45340</v>
      </c>
      <c r="E117" s="31">
        <v>9464.52</v>
      </c>
      <c r="F117" s="31">
        <v>10813</v>
      </c>
      <c r="G117" s="27">
        <f t="shared" si="26"/>
        <v>1348.4799999999996</v>
      </c>
      <c r="H117" s="7">
        <f t="shared" si="27"/>
        <v>0.14247737867319205</v>
      </c>
      <c r="I117" s="8">
        <f t="shared" si="28"/>
        <v>167494.09999999998</v>
      </c>
      <c r="J117" s="8">
        <f t="shared" si="29"/>
        <v>178592.78000000003</v>
      </c>
      <c r="K117" s="10">
        <f t="shared" si="30"/>
        <v>11098.680000000051</v>
      </c>
      <c r="L117" s="1">
        <f t="shared" si="31"/>
        <v>6.6263110163283678E-2</v>
      </c>
    </row>
    <row r="118" spans="2:12" x14ac:dyDescent="0.35">
      <c r="B118" t="s">
        <v>6</v>
      </c>
      <c r="C118" s="14">
        <v>45310</v>
      </c>
      <c r="D118" s="6">
        <f t="shared" si="25"/>
        <v>45341</v>
      </c>
      <c r="E118" s="31">
        <v>14274.07</v>
      </c>
      <c r="F118" s="31">
        <v>7669</v>
      </c>
      <c r="G118" s="27">
        <f t="shared" si="26"/>
        <v>-6605.07</v>
      </c>
      <c r="H118" s="7">
        <f t="shared" si="27"/>
        <v>-0.46273207291263108</v>
      </c>
      <c r="I118" s="8">
        <f t="shared" si="28"/>
        <v>181768.16999999998</v>
      </c>
      <c r="J118" s="8">
        <f t="shared" si="29"/>
        <v>186261.78000000003</v>
      </c>
      <c r="K118" s="10">
        <f t="shared" si="30"/>
        <v>4493.6100000000442</v>
      </c>
      <c r="L118" s="1">
        <f t="shared" si="31"/>
        <v>2.4721655062049888E-2</v>
      </c>
    </row>
    <row r="119" spans="2:12" x14ac:dyDescent="0.35">
      <c r="B119" t="s">
        <v>6</v>
      </c>
      <c r="C119" s="14">
        <v>45311</v>
      </c>
      <c r="D119" s="6">
        <f t="shared" si="25"/>
        <v>45342</v>
      </c>
      <c r="E119" s="31">
        <v>10543.85</v>
      </c>
      <c r="F119" s="31">
        <v>9544</v>
      </c>
      <c r="G119" s="27">
        <f t="shared" si="26"/>
        <v>-999.85000000000036</v>
      </c>
      <c r="H119" s="7">
        <f t="shared" si="27"/>
        <v>-9.4827790607795101E-2</v>
      </c>
      <c r="I119" s="8">
        <f t="shared" si="28"/>
        <v>192312.02</v>
      </c>
      <c r="J119" s="8">
        <f t="shared" si="29"/>
        <v>195805.78000000003</v>
      </c>
      <c r="K119" s="10">
        <f t="shared" si="30"/>
        <v>3493.7600000000384</v>
      </c>
      <c r="L119" s="1">
        <f t="shared" si="31"/>
        <v>1.8167143166610378E-2</v>
      </c>
    </row>
    <row r="120" spans="2:12" x14ac:dyDescent="0.35">
      <c r="B120" t="s">
        <v>6</v>
      </c>
      <c r="C120" s="14">
        <v>45312</v>
      </c>
      <c r="D120" s="6">
        <f t="shared" si="25"/>
        <v>45343</v>
      </c>
      <c r="E120" s="31">
        <v>8115.42</v>
      </c>
      <c r="F120" s="31">
        <v>10222</v>
      </c>
      <c r="G120" s="27">
        <f t="shared" si="26"/>
        <v>2106.58</v>
      </c>
      <c r="H120" s="7">
        <f t="shared" si="27"/>
        <v>0.25957744639217684</v>
      </c>
      <c r="I120" s="8">
        <f t="shared" si="28"/>
        <v>200427.44</v>
      </c>
      <c r="J120" s="8">
        <f t="shared" si="29"/>
        <v>206027.78000000003</v>
      </c>
      <c r="K120" s="10">
        <f t="shared" si="30"/>
        <v>5600.3400000000256</v>
      </c>
      <c r="L120" s="1">
        <f t="shared" si="31"/>
        <v>2.7941982395225051E-2</v>
      </c>
    </row>
    <row r="121" spans="2:12" x14ac:dyDescent="0.35">
      <c r="B121" t="s">
        <v>6</v>
      </c>
      <c r="C121" s="14">
        <v>45313</v>
      </c>
      <c r="D121" s="6">
        <f t="shared" si="25"/>
        <v>45344</v>
      </c>
      <c r="E121" s="31">
        <v>7650.28</v>
      </c>
      <c r="F121" s="31">
        <v>9332</v>
      </c>
      <c r="G121" s="27">
        <f t="shared" si="26"/>
        <v>1681.7200000000003</v>
      </c>
      <c r="H121" s="7">
        <f t="shared" si="27"/>
        <v>0.21982463386961004</v>
      </c>
      <c r="I121" s="8">
        <f t="shared" si="28"/>
        <v>208077.72</v>
      </c>
      <c r="J121" s="8">
        <f t="shared" si="29"/>
        <v>215359.78000000003</v>
      </c>
      <c r="K121" s="10">
        <f t="shared" si="30"/>
        <v>7282.0600000000268</v>
      </c>
      <c r="L121" s="1">
        <f t="shared" si="31"/>
        <v>3.4996827147087281E-2</v>
      </c>
    </row>
    <row r="122" spans="2:12" x14ac:dyDescent="0.35">
      <c r="B122" t="s">
        <v>6</v>
      </c>
      <c r="C122" s="14">
        <v>45314</v>
      </c>
      <c r="D122" s="6">
        <f t="shared" si="25"/>
        <v>45345</v>
      </c>
      <c r="E122" s="31">
        <v>8908.7999999999993</v>
      </c>
      <c r="F122" s="33">
        <v>13389</v>
      </c>
      <c r="G122" s="27">
        <f t="shared" si="26"/>
        <v>4480.2000000000007</v>
      </c>
      <c r="H122" s="7">
        <f t="shared" si="27"/>
        <v>0.50289601293103459</v>
      </c>
      <c r="I122" s="8">
        <f t="shared" si="28"/>
        <v>216986.52</v>
      </c>
      <c r="J122" s="8">
        <f t="shared" si="29"/>
        <v>228748.78000000003</v>
      </c>
      <c r="K122" s="10">
        <f t="shared" si="30"/>
        <v>11762.260000000038</v>
      </c>
      <c r="L122" s="1">
        <f t="shared" si="31"/>
        <v>5.42073304830182E-2</v>
      </c>
    </row>
    <row r="123" spans="2:12" x14ac:dyDescent="0.35">
      <c r="B123" t="s">
        <v>6</v>
      </c>
      <c r="C123" s="14">
        <v>45315</v>
      </c>
      <c r="D123" s="6">
        <f t="shared" si="25"/>
        <v>45346</v>
      </c>
      <c r="E123" s="31">
        <v>8106.44</v>
      </c>
      <c r="F123" s="31">
        <v>0</v>
      </c>
      <c r="G123" s="27">
        <f t="shared" si="26"/>
        <v>-8106.44</v>
      </c>
      <c r="H123" s="7">
        <f t="shared" si="27"/>
        <v>-1</v>
      </c>
      <c r="I123" s="8">
        <f t="shared" si="28"/>
        <v>225092.96</v>
      </c>
      <c r="J123" s="8">
        <f t="shared" si="29"/>
        <v>228748.78000000003</v>
      </c>
      <c r="K123" s="10">
        <f t="shared" si="30"/>
        <v>3655.8200000000361</v>
      </c>
      <c r="L123" s="1">
        <f t="shared" si="31"/>
        <v>1.6241378673060393E-2</v>
      </c>
    </row>
    <row r="124" spans="2:12" x14ac:dyDescent="0.35">
      <c r="B124" t="s">
        <v>6</v>
      </c>
      <c r="C124" s="14">
        <v>45316</v>
      </c>
      <c r="D124" s="6">
        <f t="shared" si="25"/>
        <v>45347</v>
      </c>
      <c r="E124" s="31">
        <v>9502.16</v>
      </c>
      <c r="F124" s="31">
        <v>0</v>
      </c>
      <c r="G124" s="27">
        <f t="shared" si="26"/>
        <v>-9502.16</v>
      </c>
      <c r="H124" s="7">
        <f t="shared" si="27"/>
        <v>-1</v>
      </c>
      <c r="I124" s="8">
        <f t="shared" si="28"/>
        <v>234595.12</v>
      </c>
      <c r="J124" s="8">
        <f t="shared" si="29"/>
        <v>228748.78000000003</v>
      </c>
      <c r="K124" s="10">
        <f t="shared" si="30"/>
        <v>-5846.3399999999674</v>
      </c>
      <c r="L124" s="1">
        <f t="shared" si="31"/>
        <v>-2.4920978748406906E-2</v>
      </c>
    </row>
    <row r="125" spans="2:12" x14ac:dyDescent="0.35">
      <c r="B125" t="s">
        <v>6</v>
      </c>
      <c r="C125" s="14">
        <v>45317</v>
      </c>
      <c r="D125" s="6">
        <f t="shared" si="25"/>
        <v>45348</v>
      </c>
      <c r="E125" s="33">
        <v>11874.17</v>
      </c>
      <c r="F125" s="31">
        <v>0</v>
      </c>
      <c r="G125" s="25">
        <f t="shared" si="26"/>
        <v>-11874.17</v>
      </c>
      <c r="H125" s="7">
        <f t="shared" si="27"/>
        <v>-1</v>
      </c>
      <c r="I125" s="8">
        <f t="shared" si="28"/>
        <v>246469.29</v>
      </c>
      <c r="J125" s="8">
        <f t="shared" si="29"/>
        <v>228748.78000000003</v>
      </c>
      <c r="K125" s="10">
        <f t="shared" si="30"/>
        <v>-17720.50999999998</v>
      </c>
      <c r="L125" s="1">
        <f t="shared" si="31"/>
        <v>-7.1897435984823829E-2</v>
      </c>
    </row>
    <row r="126" spans="2:12" x14ac:dyDescent="0.35">
      <c r="B126" t="s">
        <v>6</v>
      </c>
      <c r="C126" s="14">
        <v>45318</v>
      </c>
      <c r="D126" s="6">
        <f t="shared" si="25"/>
        <v>45349</v>
      </c>
      <c r="E126" s="31">
        <v>10735.3</v>
      </c>
      <c r="F126" s="31">
        <v>0</v>
      </c>
      <c r="G126" s="27">
        <f t="shared" si="26"/>
        <v>-10735.3</v>
      </c>
      <c r="H126" s="7">
        <f t="shared" si="27"/>
        <v>-1</v>
      </c>
      <c r="I126" s="8">
        <f t="shared" si="28"/>
        <v>257204.59</v>
      </c>
      <c r="J126" s="8">
        <f t="shared" si="29"/>
        <v>228748.78000000003</v>
      </c>
      <c r="K126" s="10">
        <f t="shared" si="30"/>
        <v>-28455.809999999969</v>
      </c>
      <c r="L126" s="1">
        <f t="shared" si="31"/>
        <v>-0.11063492296152246</v>
      </c>
    </row>
    <row r="127" spans="2:12" x14ac:dyDescent="0.35">
      <c r="B127" t="s">
        <v>6</v>
      </c>
      <c r="C127" s="14">
        <v>45319</v>
      </c>
      <c r="D127" s="6">
        <f t="shared" si="25"/>
        <v>45350</v>
      </c>
      <c r="E127" s="31">
        <v>8094.33</v>
      </c>
      <c r="F127" s="31">
        <v>0</v>
      </c>
      <c r="G127" s="27">
        <f t="shared" si="26"/>
        <v>-8094.33</v>
      </c>
      <c r="H127" s="7">
        <f t="shared" si="27"/>
        <v>-1</v>
      </c>
      <c r="I127" s="8">
        <f t="shared" si="28"/>
        <v>265298.92</v>
      </c>
      <c r="J127" s="8">
        <f t="shared" si="29"/>
        <v>228748.78000000003</v>
      </c>
      <c r="K127" s="10">
        <f t="shared" si="30"/>
        <v>-36550.139999999956</v>
      </c>
      <c r="L127" s="1">
        <f t="shared" si="31"/>
        <v>-0.13776965243582581</v>
      </c>
    </row>
    <row r="128" spans="2:12" x14ac:dyDescent="0.35">
      <c r="B128" t="s">
        <v>6</v>
      </c>
      <c r="C128" s="14">
        <v>45320</v>
      </c>
      <c r="D128" s="6">
        <f t="shared" si="25"/>
        <v>45351</v>
      </c>
      <c r="E128" s="31">
        <v>10332.69</v>
      </c>
      <c r="F128" s="31">
        <v>0</v>
      </c>
      <c r="G128" s="27">
        <f t="shared" si="26"/>
        <v>-10332.69</v>
      </c>
      <c r="H128" s="7">
        <f t="shared" si="27"/>
        <v>-1</v>
      </c>
      <c r="I128" s="8">
        <f t="shared" si="28"/>
        <v>275631.61</v>
      </c>
      <c r="J128" s="8">
        <f t="shared" si="29"/>
        <v>228748.78000000003</v>
      </c>
      <c r="K128" s="10">
        <f t="shared" si="30"/>
        <v>-46882.829999999958</v>
      </c>
      <c r="L128" s="1">
        <f t="shared" si="31"/>
        <v>-0.17009235624317531</v>
      </c>
    </row>
    <row r="129" spans="2:12" x14ac:dyDescent="0.35">
      <c r="B129" t="s">
        <v>6</v>
      </c>
      <c r="C129" s="14">
        <v>45321</v>
      </c>
      <c r="D129" s="6">
        <f t="shared" si="25"/>
        <v>45352</v>
      </c>
      <c r="E129" s="31">
        <v>7668.85</v>
      </c>
      <c r="F129" s="31">
        <v>0</v>
      </c>
      <c r="G129" s="27">
        <f t="shared" si="26"/>
        <v>-7668.85</v>
      </c>
      <c r="H129" s="7">
        <f t="shared" si="27"/>
        <v>-1</v>
      </c>
      <c r="I129" s="8">
        <f t="shared" si="28"/>
        <v>283300.45999999996</v>
      </c>
      <c r="J129" s="8">
        <f t="shared" si="29"/>
        <v>228748.78000000003</v>
      </c>
      <c r="K129" s="10">
        <f t="shared" si="30"/>
        <v>-54551.679999999935</v>
      </c>
      <c r="L129" s="1">
        <f t="shared" si="31"/>
        <v>-0.1925576823983976</v>
      </c>
    </row>
    <row r="130" spans="2:12" x14ac:dyDescent="0.35">
      <c r="B130" t="s">
        <v>6</v>
      </c>
      <c r="C130" s="14">
        <v>45322</v>
      </c>
      <c r="D130" s="6">
        <f t="shared" si="25"/>
        <v>45353</v>
      </c>
      <c r="E130" s="31">
        <v>10149.51</v>
      </c>
      <c r="F130" s="31">
        <v>0</v>
      </c>
      <c r="G130" s="27">
        <f t="shared" si="26"/>
        <v>-10149.51</v>
      </c>
      <c r="H130" s="7">
        <f t="shared" si="27"/>
        <v>-1</v>
      </c>
      <c r="I130" s="8">
        <f t="shared" si="28"/>
        <v>293449.96999999997</v>
      </c>
      <c r="J130" s="8">
        <f t="shared" si="29"/>
        <v>228748.78000000003</v>
      </c>
      <c r="K130" s="10">
        <f t="shared" si="30"/>
        <v>-64701.189999999944</v>
      </c>
      <c r="L130" s="1">
        <f t="shared" si="31"/>
        <v>-0.22048456845982964</v>
      </c>
    </row>
    <row r="131" spans="2:12" x14ac:dyDescent="0.35">
      <c r="B131" t="s">
        <v>7</v>
      </c>
      <c r="C131" s="14">
        <v>45291</v>
      </c>
      <c r="D131" s="6">
        <v>45322</v>
      </c>
      <c r="E131" s="31">
        <v>0</v>
      </c>
      <c r="F131" s="31">
        <v>0</v>
      </c>
      <c r="G131" s="25"/>
      <c r="H131" s="7"/>
      <c r="I131" s="8"/>
      <c r="J131" s="8"/>
      <c r="K131" s="8"/>
      <c r="L131" s="1"/>
    </row>
    <row r="132" spans="2:12" x14ac:dyDescent="0.35">
      <c r="B132" t="s">
        <v>7</v>
      </c>
      <c r="C132" s="14">
        <v>45292</v>
      </c>
      <c r="D132" s="6">
        <f t="shared" ref="D132:D162" si="32">D131+1</f>
        <v>45323</v>
      </c>
      <c r="E132" s="31">
        <v>7076</v>
      </c>
      <c r="F132" s="31">
        <v>12989.99</v>
      </c>
      <c r="G132" s="27">
        <f t="shared" ref="G132:G162" si="33">F132-E132</f>
        <v>5913.99</v>
      </c>
      <c r="H132" s="7">
        <f t="shared" ref="H132:H162" si="34">G132/E132</f>
        <v>0.8357815149802148</v>
      </c>
      <c r="I132" s="8">
        <f t="shared" ref="I132:I162" si="35">+I131+E132</f>
        <v>7076</v>
      </c>
      <c r="J132" s="8">
        <f t="shared" ref="J132:J162" si="36">+J131+F132</f>
        <v>12989.99</v>
      </c>
      <c r="K132" s="10">
        <f t="shared" ref="K132:K162" si="37">-I132+J132</f>
        <v>5913.99</v>
      </c>
      <c r="L132" s="1">
        <f t="shared" ref="L132:L162" si="38">K132/I132</f>
        <v>0.8357815149802148</v>
      </c>
    </row>
    <row r="133" spans="2:12" x14ac:dyDescent="0.35">
      <c r="B133" t="s">
        <v>7</v>
      </c>
      <c r="C133" s="14">
        <v>45293</v>
      </c>
      <c r="D133" s="6">
        <f t="shared" si="32"/>
        <v>45324</v>
      </c>
      <c r="E133" s="31">
        <v>7993</v>
      </c>
      <c r="F133" s="31">
        <v>14143.9</v>
      </c>
      <c r="G133" s="27">
        <f t="shared" si="33"/>
        <v>6150.9</v>
      </c>
      <c r="H133" s="7">
        <f t="shared" si="34"/>
        <v>0.76953584386338036</v>
      </c>
      <c r="I133" s="8">
        <f t="shared" si="35"/>
        <v>15069</v>
      </c>
      <c r="J133" s="8">
        <f t="shared" si="36"/>
        <v>27133.89</v>
      </c>
      <c r="K133" s="10">
        <f t="shared" si="37"/>
        <v>12064.89</v>
      </c>
      <c r="L133" s="1">
        <f t="shared" si="38"/>
        <v>0.80064304200676883</v>
      </c>
    </row>
    <row r="134" spans="2:12" x14ac:dyDescent="0.35">
      <c r="B134" t="s">
        <v>7</v>
      </c>
      <c r="C134" s="14">
        <v>45294</v>
      </c>
      <c r="D134" s="6">
        <f t="shared" si="32"/>
        <v>45325</v>
      </c>
      <c r="E134" s="31">
        <v>9481</v>
      </c>
      <c r="F134" s="31">
        <v>10090.19</v>
      </c>
      <c r="G134" s="27">
        <f t="shared" si="33"/>
        <v>609.19000000000051</v>
      </c>
      <c r="H134" s="7">
        <f t="shared" si="34"/>
        <v>6.4253770699293375E-2</v>
      </c>
      <c r="I134" s="8">
        <f t="shared" si="35"/>
        <v>24550</v>
      </c>
      <c r="J134" s="8">
        <f t="shared" si="36"/>
        <v>37224.080000000002</v>
      </c>
      <c r="K134" s="10">
        <f t="shared" si="37"/>
        <v>12674.080000000002</v>
      </c>
      <c r="L134" s="1">
        <f t="shared" si="38"/>
        <v>0.51625580448065178</v>
      </c>
    </row>
    <row r="135" spans="2:12" x14ac:dyDescent="0.35">
      <c r="B135" t="s">
        <v>7</v>
      </c>
      <c r="C135" s="14">
        <v>45295</v>
      </c>
      <c r="D135" s="6">
        <f t="shared" si="32"/>
        <v>45326</v>
      </c>
      <c r="E135" s="31">
        <v>9648</v>
      </c>
      <c r="F135" s="31">
        <v>9342.61</v>
      </c>
      <c r="G135" s="27">
        <f t="shared" si="33"/>
        <v>-305.38999999999942</v>
      </c>
      <c r="H135" s="7">
        <f t="shared" si="34"/>
        <v>-3.1653192371475895E-2</v>
      </c>
      <c r="I135" s="8">
        <f t="shared" si="35"/>
        <v>34198</v>
      </c>
      <c r="J135" s="8">
        <f t="shared" si="36"/>
        <v>46566.69</v>
      </c>
      <c r="K135" s="10">
        <f t="shared" si="37"/>
        <v>12368.690000000002</v>
      </c>
      <c r="L135" s="1">
        <f t="shared" si="38"/>
        <v>0.36167875314345876</v>
      </c>
    </row>
    <row r="136" spans="2:12" x14ac:dyDescent="0.35">
      <c r="B136" t="s">
        <v>7</v>
      </c>
      <c r="C136" s="14">
        <v>45296</v>
      </c>
      <c r="D136" s="6">
        <f t="shared" si="32"/>
        <v>45327</v>
      </c>
      <c r="E136" s="31">
        <v>15374</v>
      </c>
      <c r="F136" s="31">
        <v>7616.9</v>
      </c>
      <c r="G136" s="27">
        <f t="shared" si="33"/>
        <v>-7757.1</v>
      </c>
      <c r="H136" s="7">
        <f t="shared" si="34"/>
        <v>-0.50455964615584759</v>
      </c>
      <c r="I136" s="8">
        <f t="shared" si="35"/>
        <v>49572</v>
      </c>
      <c r="J136" s="8">
        <f t="shared" si="36"/>
        <v>54183.590000000004</v>
      </c>
      <c r="K136" s="10">
        <f t="shared" si="37"/>
        <v>4611.5900000000038</v>
      </c>
      <c r="L136" s="1">
        <f t="shared" si="38"/>
        <v>9.3028120713305976E-2</v>
      </c>
    </row>
    <row r="137" spans="2:12" x14ac:dyDescent="0.35">
      <c r="B137" t="s">
        <v>7</v>
      </c>
      <c r="C137" s="14">
        <v>45297</v>
      </c>
      <c r="D137" s="11">
        <f t="shared" si="32"/>
        <v>45328</v>
      </c>
      <c r="E137" s="31">
        <v>9955</v>
      </c>
      <c r="F137" s="31">
        <v>7474.26</v>
      </c>
      <c r="G137" s="27">
        <f t="shared" si="33"/>
        <v>-2480.7399999999998</v>
      </c>
      <c r="H137" s="7">
        <f t="shared" si="34"/>
        <v>-0.2491953792064289</v>
      </c>
      <c r="I137" s="8">
        <f t="shared" si="35"/>
        <v>59527</v>
      </c>
      <c r="J137" s="8">
        <f t="shared" si="36"/>
        <v>61657.850000000006</v>
      </c>
      <c r="K137" s="10">
        <f t="shared" si="37"/>
        <v>2130.8500000000058</v>
      </c>
      <c r="L137" s="1">
        <f t="shared" si="38"/>
        <v>3.5796361315033609E-2</v>
      </c>
    </row>
    <row r="138" spans="2:12" x14ac:dyDescent="0.35">
      <c r="B138" t="s">
        <v>7</v>
      </c>
      <c r="C138" s="14">
        <v>45298</v>
      </c>
      <c r="D138" s="6">
        <f t="shared" si="32"/>
        <v>45329</v>
      </c>
      <c r="E138" s="31">
        <v>7616</v>
      </c>
      <c r="F138" s="31">
        <v>8730.0499999999993</v>
      </c>
      <c r="G138" s="27">
        <f t="shared" si="33"/>
        <v>1114.0499999999993</v>
      </c>
      <c r="H138" s="7">
        <f t="shared" si="34"/>
        <v>0.14627757352941168</v>
      </c>
      <c r="I138" s="8">
        <f t="shared" si="35"/>
        <v>67143</v>
      </c>
      <c r="J138" s="4">
        <f t="shared" si="36"/>
        <v>70387.900000000009</v>
      </c>
      <c r="K138" s="10">
        <f t="shared" si="37"/>
        <v>3244.9000000000087</v>
      </c>
      <c r="L138" s="1">
        <f t="shared" si="38"/>
        <v>4.832819504639365E-2</v>
      </c>
    </row>
    <row r="139" spans="2:12" x14ac:dyDescent="0.35">
      <c r="B139" t="s">
        <v>7</v>
      </c>
      <c r="C139" s="14">
        <v>45299</v>
      </c>
      <c r="D139" s="6">
        <f t="shared" si="32"/>
        <v>45330</v>
      </c>
      <c r="E139" s="31">
        <v>8703.33</v>
      </c>
      <c r="F139" s="31">
        <v>11374.83</v>
      </c>
      <c r="G139" s="27">
        <f t="shared" si="33"/>
        <v>2671.5</v>
      </c>
      <c r="H139" s="7">
        <f t="shared" si="34"/>
        <v>0.30695147719321225</v>
      </c>
      <c r="I139" s="8">
        <f t="shared" si="35"/>
        <v>75846.33</v>
      </c>
      <c r="J139" s="8">
        <f t="shared" si="36"/>
        <v>81762.73000000001</v>
      </c>
      <c r="K139" s="10">
        <f t="shared" si="37"/>
        <v>5916.4000000000087</v>
      </c>
      <c r="L139" s="1">
        <f t="shared" si="38"/>
        <v>7.8005092665657111E-2</v>
      </c>
    </row>
    <row r="140" spans="2:12" x14ac:dyDescent="0.35">
      <c r="B140" t="s">
        <v>7</v>
      </c>
      <c r="C140" s="14">
        <v>45300</v>
      </c>
      <c r="D140" s="6">
        <f t="shared" si="32"/>
        <v>45331</v>
      </c>
      <c r="E140" s="31">
        <v>8950.2800000000007</v>
      </c>
      <c r="F140" s="31">
        <v>13867.28</v>
      </c>
      <c r="G140" s="27">
        <f t="shared" si="33"/>
        <v>4917</v>
      </c>
      <c r="H140" s="7">
        <f t="shared" si="34"/>
        <v>0.549368287919484</v>
      </c>
      <c r="I140" s="8">
        <f t="shared" si="35"/>
        <v>84796.61</v>
      </c>
      <c r="J140" s="8">
        <f t="shared" si="36"/>
        <v>95630.010000000009</v>
      </c>
      <c r="K140" s="10">
        <f t="shared" si="37"/>
        <v>10833.400000000009</v>
      </c>
      <c r="L140" s="1">
        <f t="shared" si="38"/>
        <v>0.12775746577604941</v>
      </c>
    </row>
    <row r="141" spans="2:12" x14ac:dyDescent="0.35">
      <c r="B141" t="s">
        <v>7</v>
      </c>
      <c r="C141" s="14">
        <v>45301</v>
      </c>
      <c r="D141" s="6">
        <f t="shared" si="32"/>
        <v>45332</v>
      </c>
      <c r="E141" s="31">
        <v>9373.9599999999991</v>
      </c>
      <c r="F141" s="31">
        <v>11144</v>
      </c>
      <c r="G141" s="27">
        <f t="shared" si="33"/>
        <v>1770.0400000000009</v>
      </c>
      <c r="H141" s="7">
        <f t="shared" si="34"/>
        <v>0.18882521367703736</v>
      </c>
      <c r="I141" s="8">
        <f t="shared" si="35"/>
        <v>94170.57</v>
      </c>
      <c r="J141" s="8">
        <f t="shared" si="36"/>
        <v>106774.01000000001</v>
      </c>
      <c r="K141" s="10">
        <f t="shared" si="37"/>
        <v>12603.440000000002</v>
      </c>
      <c r="L141" s="1">
        <f t="shared" si="38"/>
        <v>0.13383629301596031</v>
      </c>
    </row>
    <row r="142" spans="2:12" x14ac:dyDescent="0.35">
      <c r="B142" t="s">
        <v>7</v>
      </c>
      <c r="C142" s="14">
        <v>45302</v>
      </c>
      <c r="D142" s="11">
        <f t="shared" si="32"/>
        <v>45333</v>
      </c>
      <c r="E142" s="31">
        <v>10917.47</v>
      </c>
      <c r="F142" s="31">
        <v>9053</v>
      </c>
      <c r="G142" s="27">
        <f t="shared" si="33"/>
        <v>-1864.4699999999993</v>
      </c>
      <c r="H142" s="7">
        <f t="shared" si="34"/>
        <v>-0.17077857782068551</v>
      </c>
      <c r="I142" s="8">
        <f t="shared" si="35"/>
        <v>105088.04000000001</v>
      </c>
      <c r="J142" s="8">
        <f t="shared" si="36"/>
        <v>115827.01000000001</v>
      </c>
      <c r="K142" s="10">
        <f t="shared" si="37"/>
        <v>10738.970000000001</v>
      </c>
      <c r="L142" s="1">
        <f t="shared" si="38"/>
        <v>0.10219022069495254</v>
      </c>
    </row>
    <row r="143" spans="2:12" x14ac:dyDescent="0.35">
      <c r="B143" t="s">
        <v>7</v>
      </c>
      <c r="C143" s="14">
        <v>45303</v>
      </c>
      <c r="D143" s="11">
        <f t="shared" si="32"/>
        <v>45334</v>
      </c>
      <c r="E143" s="32">
        <v>14044.33</v>
      </c>
      <c r="F143" s="31">
        <v>6647</v>
      </c>
      <c r="G143" s="27">
        <f t="shared" si="33"/>
        <v>-7397.33</v>
      </c>
      <c r="H143" s="7">
        <f t="shared" si="34"/>
        <v>-0.52671291546125731</v>
      </c>
      <c r="I143" s="8">
        <f t="shared" si="35"/>
        <v>119132.37000000001</v>
      </c>
      <c r="J143" s="8">
        <f t="shared" si="36"/>
        <v>122474.01000000001</v>
      </c>
      <c r="K143" s="10">
        <f t="shared" si="37"/>
        <v>3341.6399999999994</v>
      </c>
      <c r="L143" s="1">
        <f t="shared" si="38"/>
        <v>2.8049807117914292E-2</v>
      </c>
    </row>
    <row r="144" spans="2:12" x14ac:dyDescent="0.35">
      <c r="B144" t="s">
        <v>7</v>
      </c>
      <c r="C144" s="14">
        <v>45304</v>
      </c>
      <c r="D144" s="6">
        <f t="shared" si="32"/>
        <v>45335</v>
      </c>
      <c r="E144" s="31">
        <v>11568.66</v>
      </c>
      <c r="F144" s="31">
        <v>8412</v>
      </c>
      <c r="G144" s="27">
        <f t="shared" si="33"/>
        <v>-3156.66</v>
      </c>
      <c r="H144" s="7">
        <f t="shared" si="34"/>
        <v>-0.27286306279206063</v>
      </c>
      <c r="I144" s="8">
        <f t="shared" si="35"/>
        <v>130701.03000000001</v>
      </c>
      <c r="J144" s="8">
        <f t="shared" si="36"/>
        <v>130886.01000000001</v>
      </c>
      <c r="K144" s="10">
        <f t="shared" si="37"/>
        <v>184.97999999999593</v>
      </c>
      <c r="L144" s="1">
        <f t="shared" si="38"/>
        <v>1.4152910654185043E-3</v>
      </c>
    </row>
    <row r="145" spans="2:12" x14ac:dyDescent="0.35">
      <c r="B145" t="s">
        <v>7</v>
      </c>
      <c r="C145" s="14">
        <v>45305</v>
      </c>
      <c r="D145" s="6">
        <f t="shared" si="32"/>
        <v>45336</v>
      </c>
      <c r="E145" s="31">
        <v>10666.34</v>
      </c>
      <c r="F145" s="32">
        <v>9104</v>
      </c>
      <c r="G145" s="27">
        <f t="shared" si="33"/>
        <v>-1562.3400000000001</v>
      </c>
      <c r="H145" s="7">
        <f t="shared" si="34"/>
        <v>-0.14647386076198585</v>
      </c>
      <c r="I145" s="8">
        <f t="shared" si="35"/>
        <v>141367.37000000002</v>
      </c>
      <c r="J145" s="8">
        <f t="shared" si="36"/>
        <v>139990.01</v>
      </c>
      <c r="K145" s="10">
        <f t="shared" si="37"/>
        <v>-1377.3600000000151</v>
      </c>
      <c r="L145" s="1">
        <f t="shared" si="38"/>
        <v>-9.7431253053658351E-3</v>
      </c>
    </row>
    <row r="146" spans="2:12" x14ac:dyDescent="0.35">
      <c r="B146" t="s">
        <v>7</v>
      </c>
      <c r="C146" s="14">
        <v>45306</v>
      </c>
      <c r="D146" s="6">
        <f t="shared" si="32"/>
        <v>45337</v>
      </c>
      <c r="E146" s="31">
        <v>9039.02</v>
      </c>
      <c r="F146" s="31">
        <v>11103.36</v>
      </c>
      <c r="G146" s="27">
        <f t="shared" si="33"/>
        <v>2064.34</v>
      </c>
      <c r="H146" s="7">
        <f t="shared" si="34"/>
        <v>0.22838095280240558</v>
      </c>
      <c r="I146" s="8">
        <f t="shared" si="35"/>
        <v>150406.39000000001</v>
      </c>
      <c r="J146" s="8">
        <f t="shared" si="36"/>
        <v>151093.37</v>
      </c>
      <c r="K146" s="10">
        <f t="shared" si="37"/>
        <v>686.97999999998137</v>
      </c>
      <c r="L146" s="1">
        <f t="shared" si="38"/>
        <v>4.5674921125357856E-3</v>
      </c>
    </row>
    <row r="147" spans="2:12" x14ac:dyDescent="0.35">
      <c r="B147" t="s">
        <v>7</v>
      </c>
      <c r="C147" s="14">
        <v>45307</v>
      </c>
      <c r="D147" s="6">
        <f t="shared" si="32"/>
        <v>45338</v>
      </c>
      <c r="E147" s="31">
        <v>9172.6</v>
      </c>
      <c r="F147" s="31">
        <v>13578.53</v>
      </c>
      <c r="G147" s="27">
        <f t="shared" si="33"/>
        <v>4405.93</v>
      </c>
      <c r="H147" s="7">
        <f t="shared" si="34"/>
        <v>0.48033600069773019</v>
      </c>
      <c r="I147" s="8">
        <f t="shared" si="35"/>
        <v>159578.99000000002</v>
      </c>
      <c r="J147" s="8">
        <f t="shared" si="36"/>
        <v>164671.9</v>
      </c>
      <c r="K147" s="10">
        <f t="shared" si="37"/>
        <v>5092.9099999999744</v>
      </c>
      <c r="L147" s="1">
        <f t="shared" si="38"/>
        <v>3.1914664956834066E-2</v>
      </c>
    </row>
    <row r="148" spans="2:12" x14ac:dyDescent="0.35">
      <c r="B148" t="s">
        <v>7</v>
      </c>
      <c r="C148" s="14">
        <v>45308</v>
      </c>
      <c r="D148" s="6">
        <f t="shared" si="32"/>
        <v>45339</v>
      </c>
      <c r="E148" s="32">
        <v>7683.63</v>
      </c>
      <c r="F148" s="31">
        <v>10290.19</v>
      </c>
      <c r="G148" s="27">
        <f t="shared" si="33"/>
        <v>2606.5600000000004</v>
      </c>
      <c r="H148" s="7">
        <f t="shared" si="34"/>
        <v>0.33923549155802668</v>
      </c>
      <c r="I148" s="8">
        <f t="shared" si="35"/>
        <v>167262.62000000002</v>
      </c>
      <c r="J148" s="8">
        <f t="shared" si="36"/>
        <v>174962.09</v>
      </c>
      <c r="K148" s="10">
        <f t="shared" si="37"/>
        <v>7699.4699999999721</v>
      </c>
      <c r="L148" s="1">
        <f t="shared" si="38"/>
        <v>4.6032221664350177E-2</v>
      </c>
    </row>
    <row r="149" spans="2:12" x14ac:dyDescent="0.35">
      <c r="B149" t="s">
        <v>7</v>
      </c>
      <c r="C149" s="14">
        <v>45309</v>
      </c>
      <c r="D149" s="6">
        <f t="shared" si="32"/>
        <v>45340</v>
      </c>
      <c r="E149" s="31">
        <v>11108.65</v>
      </c>
      <c r="F149" s="31">
        <v>9631</v>
      </c>
      <c r="G149" s="27">
        <f t="shared" si="33"/>
        <v>-1477.6499999999996</v>
      </c>
      <c r="H149" s="7">
        <f t="shared" si="34"/>
        <v>-0.13301796347891054</v>
      </c>
      <c r="I149" s="8">
        <f t="shared" si="35"/>
        <v>178371.27000000002</v>
      </c>
      <c r="J149" s="8">
        <f t="shared" si="36"/>
        <v>184593.09</v>
      </c>
      <c r="K149" s="10">
        <f t="shared" si="37"/>
        <v>6221.8199999999779</v>
      </c>
      <c r="L149" s="1">
        <f t="shared" si="38"/>
        <v>3.4881290019407145E-2</v>
      </c>
    </row>
    <row r="150" spans="2:12" x14ac:dyDescent="0.35">
      <c r="B150" t="s">
        <v>7</v>
      </c>
      <c r="C150" s="14">
        <v>45310</v>
      </c>
      <c r="D150" s="11">
        <f t="shared" si="32"/>
        <v>45341</v>
      </c>
      <c r="E150" s="31">
        <v>14741.82</v>
      </c>
      <c r="F150" s="31">
        <v>8922</v>
      </c>
      <c r="G150" s="27">
        <f t="shared" si="33"/>
        <v>-5819.82</v>
      </c>
      <c r="H150" s="7">
        <f t="shared" si="34"/>
        <v>-0.39478300508349712</v>
      </c>
      <c r="I150" s="8">
        <f t="shared" si="35"/>
        <v>193113.09000000003</v>
      </c>
      <c r="J150" s="8">
        <f t="shared" si="36"/>
        <v>193515.09</v>
      </c>
      <c r="K150" s="10">
        <f t="shared" si="37"/>
        <v>401.9999999999709</v>
      </c>
      <c r="L150" s="1">
        <f t="shared" si="38"/>
        <v>2.0816817751710712E-3</v>
      </c>
    </row>
    <row r="151" spans="2:12" x14ac:dyDescent="0.35">
      <c r="B151" t="s">
        <v>7</v>
      </c>
      <c r="C151" s="14">
        <v>45311</v>
      </c>
      <c r="D151" s="6">
        <f t="shared" si="32"/>
        <v>45342</v>
      </c>
      <c r="E151" s="31">
        <v>10638.09</v>
      </c>
      <c r="F151" s="31">
        <v>9794</v>
      </c>
      <c r="G151" s="27">
        <f t="shared" si="33"/>
        <v>-844.09000000000015</v>
      </c>
      <c r="H151" s="7">
        <f t="shared" si="34"/>
        <v>-7.9346010421043639E-2</v>
      </c>
      <c r="I151" s="8">
        <f t="shared" si="35"/>
        <v>203751.18000000002</v>
      </c>
      <c r="J151" s="8">
        <f t="shared" si="36"/>
        <v>203309.09</v>
      </c>
      <c r="K151" s="10">
        <f t="shared" si="37"/>
        <v>-442.09000000002561</v>
      </c>
      <c r="L151" s="1">
        <f t="shared" si="38"/>
        <v>-2.1697543052267257E-3</v>
      </c>
    </row>
    <row r="152" spans="2:12" x14ac:dyDescent="0.35">
      <c r="B152" t="s">
        <v>7</v>
      </c>
      <c r="C152" s="14">
        <v>45312</v>
      </c>
      <c r="D152" s="6">
        <f t="shared" si="32"/>
        <v>45343</v>
      </c>
      <c r="E152" s="31">
        <v>8728.61</v>
      </c>
      <c r="F152" s="31">
        <v>10524</v>
      </c>
      <c r="G152" s="27">
        <f t="shared" si="33"/>
        <v>1795.3899999999994</v>
      </c>
      <c r="H152" s="7">
        <f t="shared" si="34"/>
        <v>0.20569025308726124</v>
      </c>
      <c r="I152" s="8">
        <f t="shared" si="35"/>
        <v>212479.79000000004</v>
      </c>
      <c r="J152" s="8">
        <f t="shared" si="36"/>
        <v>213833.09</v>
      </c>
      <c r="K152" s="10">
        <f t="shared" si="37"/>
        <v>1353.2999999999593</v>
      </c>
      <c r="L152" s="1">
        <f t="shared" si="38"/>
        <v>6.3690763248587506E-3</v>
      </c>
    </row>
    <row r="153" spans="2:12" x14ac:dyDescent="0.35">
      <c r="B153" t="s">
        <v>7</v>
      </c>
      <c r="C153" s="14">
        <v>45313</v>
      </c>
      <c r="D153" s="6">
        <f t="shared" si="32"/>
        <v>45344</v>
      </c>
      <c r="E153" s="31">
        <v>9254.39</v>
      </c>
      <c r="F153" s="31">
        <v>12008</v>
      </c>
      <c r="G153" s="27">
        <f t="shared" si="33"/>
        <v>2753.6100000000006</v>
      </c>
      <c r="H153" s="7">
        <f t="shared" si="34"/>
        <v>0.29754635367647148</v>
      </c>
      <c r="I153" s="8">
        <f t="shared" si="35"/>
        <v>221734.18000000005</v>
      </c>
      <c r="J153" s="8">
        <f t="shared" si="36"/>
        <v>225841.09</v>
      </c>
      <c r="K153" s="10">
        <f t="shared" si="37"/>
        <v>4106.9099999999453</v>
      </c>
      <c r="L153" s="1">
        <f t="shared" si="38"/>
        <v>1.8521772331175756E-2</v>
      </c>
    </row>
    <row r="154" spans="2:12" x14ac:dyDescent="0.35">
      <c r="B154" t="s">
        <v>7</v>
      </c>
      <c r="C154" s="14">
        <v>45314</v>
      </c>
      <c r="D154" s="6">
        <f t="shared" si="32"/>
        <v>45345</v>
      </c>
      <c r="E154" s="31">
        <v>9297.61</v>
      </c>
      <c r="F154" s="33">
        <v>10364</v>
      </c>
      <c r="G154" s="27">
        <f t="shared" si="33"/>
        <v>1066.3899999999994</v>
      </c>
      <c r="H154" s="7">
        <f t="shared" si="34"/>
        <v>0.11469506679673587</v>
      </c>
      <c r="I154" s="8">
        <f t="shared" si="35"/>
        <v>231031.79000000004</v>
      </c>
      <c r="J154" s="8">
        <f t="shared" si="36"/>
        <v>236205.09</v>
      </c>
      <c r="K154" s="10">
        <f t="shared" si="37"/>
        <v>5173.2999999999593</v>
      </c>
      <c r="L154" s="1">
        <f t="shared" si="38"/>
        <v>2.239215650798515E-2</v>
      </c>
    </row>
    <row r="155" spans="2:12" x14ac:dyDescent="0.35">
      <c r="B155" t="s">
        <v>7</v>
      </c>
      <c r="C155" s="14">
        <v>45315</v>
      </c>
      <c r="D155" s="6">
        <f t="shared" si="32"/>
        <v>45346</v>
      </c>
      <c r="E155" s="31">
        <v>7301.13</v>
      </c>
      <c r="F155" s="31">
        <v>0</v>
      </c>
      <c r="G155" s="27">
        <f t="shared" si="33"/>
        <v>-7301.13</v>
      </c>
      <c r="H155" s="7">
        <f t="shared" si="34"/>
        <v>-1</v>
      </c>
      <c r="I155" s="8">
        <f t="shared" si="35"/>
        <v>238332.92000000004</v>
      </c>
      <c r="J155" s="8">
        <f t="shared" si="36"/>
        <v>236205.09</v>
      </c>
      <c r="K155" s="10">
        <f t="shared" si="37"/>
        <v>-2127.8300000000454</v>
      </c>
      <c r="L155" s="1">
        <f t="shared" si="38"/>
        <v>-8.9279735254367918E-3</v>
      </c>
    </row>
    <row r="156" spans="2:12" x14ac:dyDescent="0.35">
      <c r="B156" t="s">
        <v>7</v>
      </c>
      <c r="C156" s="14">
        <v>45316</v>
      </c>
      <c r="D156" s="6">
        <f t="shared" si="32"/>
        <v>45347</v>
      </c>
      <c r="E156" s="31">
        <v>12104.38</v>
      </c>
      <c r="F156" s="31">
        <v>0</v>
      </c>
      <c r="G156" s="27">
        <f t="shared" si="33"/>
        <v>-12104.38</v>
      </c>
      <c r="H156" s="7">
        <f t="shared" si="34"/>
        <v>-1</v>
      </c>
      <c r="I156" s="8">
        <f t="shared" si="35"/>
        <v>250437.30000000005</v>
      </c>
      <c r="J156" s="8">
        <f t="shared" si="36"/>
        <v>236205.09</v>
      </c>
      <c r="K156" s="10">
        <f t="shared" si="37"/>
        <v>-14232.21000000005</v>
      </c>
      <c r="L156" s="1">
        <f t="shared" si="38"/>
        <v>-5.682943395412763E-2</v>
      </c>
    </row>
    <row r="157" spans="2:12" x14ac:dyDescent="0.35">
      <c r="B157" t="s">
        <v>7</v>
      </c>
      <c r="C157" s="14">
        <v>45317</v>
      </c>
      <c r="D157" s="6">
        <f t="shared" si="32"/>
        <v>45348</v>
      </c>
      <c r="E157" s="33">
        <v>14111.43</v>
      </c>
      <c r="F157" s="31">
        <v>0</v>
      </c>
      <c r="G157" s="25">
        <f t="shared" si="33"/>
        <v>-14111.43</v>
      </c>
      <c r="H157" s="7">
        <f t="shared" si="34"/>
        <v>-1</v>
      </c>
      <c r="I157" s="8">
        <f t="shared" si="35"/>
        <v>264548.73000000004</v>
      </c>
      <c r="J157" s="8">
        <f t="shared" si="36"/>
        <v>236205.09</v>
      </c>
      <c r="K157" s="10">
        <f t="shared" si="37"/>
        <v>-28343.640000000043</v>
      </c>
      <c r="L157" s="1">
        <f t="shared" si="38"/>
        <v>-0.10713958067385181</v>
      </c>
    </row>
    <row r="158" spans="2:12" x14ac:dyDescent="0.35">
      <c r="B158" t="s">
        <v>7</v>
      </c>
      <c r="C158" s="14">
        <v>45318</v>
      </c>
      <c r="D158" s="6">
        <f t="shared" si="32"/>
        <v>45349</v>
      </c>
      <c r="E158" s="31">
        <v>12207.28</v>
      </c>
      <c r="F158" s="31">
        <v>0</v>
      </c>
      <c r="G158" s="27">
        <f t="shared" si="33"/>
        <v>-12207.28</v>
      </c>
      <c r="H158" s="7">
        <f t="shared" si="34"/>
        <v>-1</v>
      </c>
      <c r="I158" s="8">
        <f t="shared" si="35"/>
        <v>276756.01000000007</v>
      </c>
      <c r="J158" s="8">
        <f t="shared" si="36"/>
        <v>236205.09</v>
      </c>
      <c r="K158" s="10">
        <f t="shared" si="37"/>
        <v>-40550.920000000071</v>
      </c>
      <c r="L158" s="1">
        <f t="shared" si="38"/>
        <v>-0.14652227425883205</v>
      </c>
    </row>
    <row r="159" spans="2:12" x14ac:dyDescent="0.35">
      <c r="B159" t="s">
        <v>7</v>
      </c>
      <c r="C159" s="14">
        <v>45319</v>
      </c>
      <c r="D159" s="6">
        <f t="shared" si="32"/>
        <v>45350</v>
      </c>
      <c r="E159" s="31">
        <v>8933.35</v>
      </c>
      <c r="F159" s="31">
        <v>0</v>
      </c>
      <c r="G159" s="27">
        <f t="shared" si="33"/>
        <v>-8933.35</v>
      </c>
      <c r="H159" s="7">
        <f t="shared" si="34"/>
        <v>-1</v>
      </c>
      <c r="I159" s="8">
        <f t="shared" si="35"/>
        <v>285689.36000000004</v>
      </c>
      <c r="J159" s="8">
        <f t="shared" si="36"/>
        <v>236205.09</v>
      </c>
      <c r="K159" s="10">
        <f t="shared" si="37"/>
        <v>-49484.270000000048</v>
      </c>
      <c r="L159" s="1">
        <f t="shared" si="38"/>
        <v>-0.17321005584527208</v>
      </c>
    </row>
    <row r="160" spans="2:12" x14ac:dyDescent="0.35">
      <c r="B160" t="s">
        <v>7</v>
      </c>
      <c r="C160" s="14">
        <v>45320</v>
      </c>
      <c r="D160" s="6">
        <f t="shared" si="32"/>
        <v>45351</v>
      </c>
      <c r="E160" s="31">
        <v>8320.02</v>
      </c>
      <c r="F160" s="31">
        <v>0</v>
      </c>
      <c r="G160" s="27">
        <f t="shared" si="33"/>
        <v>-8320.02</v>
      </c>
      <c r="H160" s="7">
        <f t="shared" si="34"/>
        <v>-1</v>
      </c>
      <c r="I160" s="8">
        <f t="shared" si="35"/>
        <v>294009.38000000006</v>
      </c>
      <c r="J160" s="8">
        <f t="shared" si="36"/>
        <v>236205.09</v>
      </c>
      <c r="K160" s="10">
        <f t="shared" si="37"/>
        <v>-57804.290000000066</v>
      </c>
      <c r="L160" s="1">
        <f t="shared" si="38"/>
        <v>-0.19660695859431443</v>
      </c>
    </row>
    <row r="161" spans="2:12" x14ac:dyDescent="0.35">
      <c r="B161" t="s">
        <v>7</v>
      </c>
      <c r="C161" s="14">
        <v>45321</v>
      </c>
      <c r="D161" s="6">
        <f t="shared" si="32"/>
        <v>45352</v>
      </c>
      <c r="E161" s="31">
        <v>9302.2000000000007</v>
      </c>
      <c r="F161" s="31">
        <v>0</v>
      </c>
      <c r="G161" s="27">
        <f t="shared" si="33"/>
        <v>-9302.2000000000007</v>
      </c>
      <c r="H161" s="7">
        <f t="shared" si="34"/>
        <v>-1</v>
      </c>
      <c r="I161" s="8">
        <f t="shared" si="35"/>
        <v>303311.58000000007</v>
      </c>
      <c r="J161" s="8">
        <f t="shared" si="36"/>
        <v>236205.09</v>
      </c>
      <c r="K161" s="10">
        <f t="shared" si="37"/>
        <v>-67106.490000000078</v>
      </c>
      <c r="L161" s="1">
        <f t="shared" si="38"/>
        <v>-0.22124605331586766</v>
      </c>
    </row>
    <row r="162" spans="2:12" x14ac:dyDescent="0.35">
      <c r="B162" t="s">
        <v>7</v>
      </c>
      <c r="C162" s="14">
        <v>45322</v>
      </c>
      <c r="D162" s="6">
        <f t="shared" si="32"/>
        <v>45353</v>
      </c>
      <c r="E162" s="31">
        <v>14975.24</v>
      </c>
      <c r="F162" s="31">
        <v>0</v>
      </c>
      <c r="G162" s="27">
        <f t="shared" si="33"/>
        <v>-14975.24</v>
      </c>
      <c r="H162" s="7">
        <f t="shared" si="34"/>
        <v>-1</v>
      </c>
      <c r="I162" s="8">
        <f t="shared" si="35"/>
        <v>318286.82000000007</v>
      </c>
      <c r="J162" s="8">
        <f t="shared" si="36"/>
        <v>236205.09</v>
      </c>
      <c r="K162" s="10">
        <f t="shared" si="37"/>
        <v>-82081.730000000069</v>
      </c>
      <c r="L162" s="1">
        <f t="shared" si="38"/>
        <v>-0.25788604755924249</v>
      </c>
    </row>
    <row r="163" spans="2:12" x14ac:dyDescent="0.35">
      <c r="B163" t="s">
        <v>8</v>
      </c>
      <c r="C163" s="14">
        <v>45291</v>
      </c>
      <c r="D163" s="6">
        <v>45322</v>
      </c>
      <c r="E163" s="32">
        <v>0</v>
      </c>
      <c r="F163" s="31">
        <v>0</v>
      </c>
      <c r="G163" s="26"/>
      <c r="H163" s="7"/>
      <c r="L163" s="1"/>
    </row>
    <row r="164" spans="2:12" x14ac:dyDescent="0.35">
      <c r="B164" t="s">
        <v>8</v>
      </c>
      <c r="C164" s="14">
        <v>45292</v>
      </c>
      <c r="D164" s="6">
        <f t="shared" ref="D164:D194" si="39">D163+1</f>
        <v>45323</v>
      </c>
      <c r="E164" s="31">
        <v>2105</v>
      </c>
      <c r="F164" s="31">
        <v>3760.91</v>
      </c>
      <c r="G164" s="27">
        <f t="shared" ref="G164:G194" si="40">F164-E164</f>
        <v>1655.9099999999999</v>
      </c>
      <c r="H164" s="7">
        <f t="shared" ref="H164:H194" si="41">G164/E164</f>
        <v>0.78665558194774343</v>
      </c>
      <c r="I164" s="8">
        <f t="shared" ref="I164:I194" si="42">+I163+E164</f>
        <v>2105</v>
      </c>
      <c r="J164" s="8">
        <f t="shared" ref="J164:J194" si="43">+J163+F164</f>
        <v>3760.91</v>
      </c>
      <c r="K164" s="10">
        <f t="shared" ref="K164:K194" si="44">-I164+J164</f>
        <v>1655.9099999999999</v>
      </c>
      <c r="L164" s="1">
        <f t="shared" ref="L164:L194" si="45">K164/I164</f>
        <v>0.78665558194774343</v>
      </c>
    </row>
    <row r="165" spans="2:12" x14ac:dyDescent="0.35">
      <c r="B165" t="s">
        <v>8</v>
      </c>
      <c r="C165" s="14">
        <v>45293</v>
      </c>
      <c r="D165" s="6">
        <f t="shared" si="39"/>
        <v>45324</v>
      </c>
      <c r="E165" s="31">
        <v>3687</v>
      </c>
      <c r="F165" s="31">
        <v>4373.41</v>
      </c>
      <c r="G165" s="27">
        <f t="shared" si="40"/>
        <v>686.40999999999985</v>
      </c>
      <c r="H165" s="7">
        <f t="shared" si="41"/>
        <v>0.18617032818009219</v>
      </c>
      <c r="I165" s="8">
        <f t="shared" si="42"/>
        <v>5792</v>
      </c>
      <c r="J165" s="8">
        <f t="shared" si="43"/>
        <v>8134.32</v>
      </c>
      <c r="K165" s="10">
        <f t="shared" si="44"/>
        <v>2342.3199999999997</v>
      </c>
      <c r="L165" s="1">
        <f t="shared" si="45"/>
        <v>0.40440607734806627</v>
      </c>
    </row>
    <row r="166" spans="2:12" x14ac:dyDescent="0.35">
      <c r="B166" t="s">
        <v>8</v>
      </c>
      <c r="C166" s="14">
        <v>45294</v>
      </c>
      <c r="D166" s="6">
        <f t="shared" si="39"/>
        <v>45325</v>
      </c>
      <c r="E166" s="31">
        <v>3234</v>
      </c>
      <c r="F166" s="31">
        <v>3688.73</v>
      </c>
      <c r="G166" s="27">
        <f t="shared" si="40"/>
        <v>454.73</v>
      </c>
      <c r="H166" s="7">
        <f t="shared" si="41"/>
        <v>0.14060915275200991</v>
      </c>
      <c r="I166" s="8">
        <f t="shared" si="42"/>
        <v>9026</v>
      </c>
      <c r="J166" s="8">
        <f t="shared" si="43"/>
        <v>11823.05</v>
      </c>
      <c r="K166" s="10">
        <f t="shared" si="44"/>
        <v>2797.0499999999993</v>
      </c>
      <c r="L166" s="1">
        <f t="shared" si="45"/>
        <v>0.30988810104143577</v>
      </c>
    </row>
    <row r="167" spans="2:12" x14ac:dyDescent="0.35">
      <c r="B167" t="s">
        <v>8</v>
      </c>
      <c r="C167" s="14">
        <v>45295</v>
      </c>
      <c r="D167" s="6">
        <f t="shared" si="39"/>
        <v>45326</v>
      </c>
      <c r="E167" s="31">
        <v>2958</v>
      </c>
      <c r="F167" s="31">
        <v>2001.18</v>
      </c>
      <c r="G167" s="27">
        <f t="shared" si="40"/>
        <v>-956.81999999999994</v>
      </c>
      <c r="H167" s="7">
        <f t="shared" si="41"/>
        <v>-0.32346855983772815</v>
      </c>
      <c r="I167" s="8">
        <f t="shared" si="42"/>
        <v>11984</v>
      </c>
      <c r="J167" s="8">
        <f t="shared" si="43"/>
        <v>13824.23</v>
      </c>
      <c r="K167" s="10">
        <f t="shared" si="44"/>
        <v>1840.2299999999996</v>
      </c>
      <c r="L167" s="1">
        <f t="shared" si="45"/>
        <v>0.15355724299065418</v>
      </c>
    </row>
    <row r="168" spans="2:12" x14ac:dyDescent="0.35">
      <c r="B168" t="s">
        <v>8</v>
      </c>
      <c r="C168" s="14">
        <v>45296</v>
      </c>
      <c r="D168" s="6">
        <f t="shared" si="39"/>
        <v>45327</v>
      </c>
      <c r="E168" s="31">
        <v>5252</v>
      </c>
      <c r="F168" s="31">
        <v>3350</v>
      </c>
      <c r="G168" s="27">
        <f t="shared" si="40"/>
        <v>-1902</v>
      </c>
      <c r="H168" s="7">
        <f t="shared" si="41"/>
        <v>-0.36214775323686216</v>
      </c>
      <c r="I168" s="8">
        <f t="shared" si="42"/>
        <v>17236</v>
      </c>
      <c r="J168" s="8">
        <f t="shared" si="43"/>
        <v>17174.23</v>
      </c>
      <c r="K168" s="10">
        <f t="shared" si="44"/>
        <v>-61.770000000000437</v>
      </c>
      <c r="L168" s="1">
        <f t="shared" si="45"/>
        <v>-3.5837781387793245E-3</v>
      </c>
    </row>
    <row r="169" spans="2:12" x14ac:dyDescent="0.35">
      <c r="B169" t="s">
        <v>8</v>
      </c>
      <c r="C169" s="14">
        <v>45297</v>
      </c>
      <c r="D169" s="11">
        <f t="shared" si="39"/>
        <v>45328</v>
      </c>
      <c r="E169" s="31">
        <v>2498</v>
      </c>
      <c r="F169" s="31">
        <v>3257.77</v>
      </c>
      <c r="G169" s="27">
        <f t="shared" si="40"/>
        <v>759.77</v>
      </c>
      <c r="H169" s="7">
        <f t="shared" si="41"/>
        <v>0.30415132105684545</v>
      </c>
      <c r="I169" s="8">
        <f t="shared" si="42"/>
        <v>19734</v>
      </c>
      <c r="J169" s="8">
        <f t="shared" si="43"/>
        <v>20432</v>
      </c>
      <c r="K169" s="10">
        <f t="shared" si="44"/>
        <v>698</v>
      </c>
      <c r="L169" s="1">
        <f t="shared" si="45"/>
        <v>3.5370426674774504E-2</v>
      </c>
    </row>
    <row r="170" spans="2:12" x14ac:dyDescent="0.35">
      <c r="B170" t="s">
        <v>8</v>
      </c>
      <c r="C170" s="14">
        <v>45298</v>
      </c>
      <c r="D170" s="6">
        <f t="shared" si="39"/>
        <v>45329</v>
      </c>
      <c r="E170" s="31">
        <v>2575</v>
      </c>
      <c r="F170" s="31">
        <v>1995.2</v>
      </c>
      <c r="G170" s="27">
        <f t="shared" si="40"/>
        <v>-579.79999999999995</v>
      </c>
      <c r="H170" s="7">
        <f t="shared" si="41"/>
        <v>-0.22516504854368929</v>
      </c>
      <c r="I170" s="8">
        <f t="shared" si="42"/>
        <v>22309</v>
      </c>
      <c r="J170" s="4">
        <f t="shared" si="43"/>
        <v>22427.200000000001</v>
      </c>
      <c r="K170" s="10">
        <f t="shared" si="44"/>
        <v>118.20000000000073</v>
      </c>
      <c r="L170" s="1">
        <f t="shared" si="45"/>
        <v>5.2983100990631913E-3</v>
      </c>
    </row>
    <row r="171" spans="2:12" x14ac:dyDescent="0.35">
      <c r="B171" t="s">
        <v>8</v>
      </c>
      <c r="C171" s="14">
        <v>45299</v>
      </c>
      <c r="D171" s="6">
        <f t="shared" si="39"/>
        <v>45330</v>
      </c>
      <c r="E171" s="31">
        <v>2918.34</v>
      </c>
      <c r="F171" s="31">
        <v>3982.91</v>
      </c>
      <c r="G171" s="27">
        <f t="shared" si="40"/>
        <v>1064.5699999999997</v>
      </c>
      <c r="H171" s="7">
        <f t="shared" si="41"/>
        <v>0.36478614554849664</v>
      </c>
      <c r="I171" s="8">
        <f t="shared" si="42"/>
        <v>25227.34</v>
      </c>
      <c r="J171" s="8">
        <f t="shared" si="43"/>
        <v>26410.11</v>
      </c>
      <c r="K171" s="10">
        <f t="shared" si="44"/>
        <v>1182.7700000000004</v>
      </c>
      <c r="L171" s="1">
        <f t="shared" si="45"/>
        <v>4.6884451551372455E-2</v>
      </c>
    </row>
    <row r="172" spans="2:12" x14ac:dyDescent="0.35">
      <c r="B172" t="s">
        <v>8</v>
      </c>
      <c r="C172" s="14">
        <v>45300</v>
      </c>
      <c r="D172" s="6">
        <f t="shared" si="39"/>
        <v>45331</v>
      </c>
      <c r="E172" s="31">
        <v>2737.72</v>
      </c>
      <c r="F172" s="31">
        <v>5198.4799999999996</v>
      </c>
      <c r="G172" s="27">
        <f t="shared" si="40"/>
        <v>2460.7599999999998</v>
      </c>
      <c r="H172" s="7">
        <f t="shared" si="41"/>
        <v>0.89883552737314254</v>
      </c>
      <c r="I172" s="8">
        <f t="shared" si="42"/>
        <v>27965.06</v>
      </c>
      <c r="J172" s="8">
        <f t="shared" si="43"/>
        <v>31608.59</v>
      </c>
      <c r="K172" s="10">
        <f t="shared" si="44"/>
        <v>3643.5299999999988</v>
      </c>
      <c r="L172" s="1">
        <f t="shared" si="45"/>
        <v>0.13028865305491918</v>
      </c>
    </row>
    <row r="173" spans="2:12" x14ac:dyDescent="0.35">
      <c r="B173" t="s">
        <v>8</v>
      </c>
      <c r="C173" s="14">
        <v>45301</v>
      </c>
      <c r="D173" s="6">
        <f t="shared" si="39"/>
        <v>45332</v>
      </c>
      <c r="E173" s="31">
        <v>3462.91</v>
      </c>
      <c r="F173" s="31">
        <v>3201</v>
      </c>
      <c r="G173" s="27">
        <f t="shared" si="40"/>
        <v>-261.90999999999985</v>
      </c>
      <c r="H173" s="7">
        <f t="shared" si="41"/>
        <v>-7.5632921444680881E-2</v>
      </c>
      <c r="I173" s="8">
        <f t="shared" si="42"/>
        <v>31427.97</v>
      </c>
      <c r="J173" s="8">
        <f t="shared" si="43"/>
        <v>34809.589999999997</v>
      </c>
      <c r="K173" s="10">
        <f t="shared" si="44"/>
        <v>3381.6199999999953</v>
      </c>
      <c r="L173" s="1">
        <f t="shared" si="45"/>
        <v>0.10759905905472085</v>
      </c>
    </row>
    <row r="174" spans="2:12" x14ac:dyDescent="0.35">
      <c r="B174" t="s">
        <v>8</v>
      </c>
      <c r="C174" s="14">
        <v>45302</v>
      </c>
      <c r="D174" s="6">
        <f t="shared" si="39"/>
        <v>45333</v>
      </c>
      <c r="E174" s="31">
        <v>2720.71</v>
      </c>
      <c r="F174" s="31">
        <v>2861</v>
      </c>
      <c r="G174" s="27">
        <f t="shared" si="40"/>
        <v>140.28999999999996</v>
      </c>
      <c r="H174" s="7">
        <f t="shared" si="41"/>
        <v>5.1563746228006649E-2</v>
      </c>
      <c r="I174" s="8">
        <f t="shared" si="42"/>
        <v>34148.68</v>
      </c>
      <c r="J174" s="8">
        <f t="shared" si="43"/>
        <v>37670.589999999997</v>
      </c>
      <c r="K174" s="10">
        <f t="shared" si="44"/>
        <v>3521.9099999999962</v>
      </c>
      <c r="L174" s="1">
        <f t="shared" si="45"/>
        <v>0.10313458675415847</v>
      </c>
    </row>
    <row r="175" spans="2:12" x14ac:dyDescent="0.35">
      <c r="B175" t="s">
        <v>8</v>
      </c>
      <c r="C175" s="14">
        <v>45303</v>
      </c>
      <c r="D175" s="6">
        <f t="shared" si="39"/>
        <v>45334</v>
      </c>
      <c r="E175" s="32">
        <v>4040.8</v>
      </c>
      <c r="F175" s="31">
        <v>2584</v>
      </c>
      <c r="G175" s="27">
        <f t="shared" si="40"/>
        <v>-1456.8000000000002</v>
      </c>
      <c r="H175" s="7">
        <f t="shared" si="41"/>
        <v>-0.36052266877845973</v>
      </c>
      <c r="I175" s="8">
        <f t="shared" si="42"/>
        <v>38189.480000000003</v>
      </c>
      <c r="J175" s="8">
        <f t="shared" si="43"/>
        <v>40254.589999999997</v>
      </c>
      <c r="K175" s="10">
        <f t="shared" si="44"/>
        <v>2065.1099999999933</v>
      </c>
      <c r="L175" s="1">
        <f t="shared" si="45"/>
        <v>5.4075363162839431E-2</v>
      </c>
    </row>
    <row r="176" spans="2:12" x14ac:dyDescent="0.35">
      <c r="B176" t="s">
        <v>8</v>
      </c>
      <c r="C176" s="14">
        <v>45304</v>
      </c>
      <c r="D176" s="6">
        <f t="shared" si="39"/>
        <v>45335</v>
      </c>
      <c r="E176" s="31">
        <v>2998.29</v>
      </c>
      <c r="F176" s="31">
        <v>1997</v>
      </c>
      <c r="G176" s="27">
        <f t="shared" si="40"/>
        <v>-1001.29</v>
      </c>
      <c r="H176" s="7">
        <f t="shared" si="41"/>
        <v>-0.3339536869348862</v>
      </c>
      <c r="I176" s="8">
        <f t="shared" si="42"/>
        <v>41187.770000000004</v>
      </c>
      <c r="J176" s="8">
        <f t="shared" si="43"/>
        <v>42251.59</v>
      </c>
      <c r="K176" s="10">
        <f t="shared" si="44"/>
        <v>1063.8199999999924</v>
      </c>
      <c r="L176" s="1">
        <f t="shared" si="45"/>
        <v>2.582854085083976E-2</v>
      </c>
    </row>
    <row r="177" spans="2:12" x14ac:dyDescent="0.35">
      <c r="B177" t="s">
        <v>8</v>
      </c>
      <c r="C177" s="14">
        <v>45305</v>
      </c>
      <c r="D177" s="6">
        <f t="shared" si="39"/>
        <v>45336</v>
      </c>
      <c r="E177" s="31">
        <v>2785.23</v>
      </c>
      <c r="F177" s="32">
        <v>2799</v>
      </c>
      <c r="G177" s="27">
        <f t="shared" si="40"/>
        <v>13.769999999999982</v>
      </c>
      <c r="H177" s="7">
        <f t="shared" si="41"/>
        <v>4.9439364074062037E-3</v>
      </c>
      <c r="I177" s="8">
        <f t="shared" si="42"/>
        <v>43973.000000000007</v>
      </c>
      <c r="J177" s="8">
        <f t="shared" si="43"/>
        <v>45050.59</v>
      </c>
      <c r="K177" s="10">
        <f t="shared" si="44"/>
        <v>1077.5899999999892</v>
      </c>
      <c r="L177" s="1">
        <f t="shared" si="45"/>
        <v>2.4505719418733973E-2</v>
      </c>
    </row>
    <row r="178" spans="2:12" x14ac:dyDescent="0.35">
      <c r="B178" t="s">
        <v>8</v>
      </c>
      <c r="C178" s="14">
        <v>45306</v>
      </c>
      <c r="D178" s="6">
        <f t="shared" si="39"/>
        <v>45337</v>
      </c>
      <c r="E178" s="31">
        <v>2865</v>
      </c>
      <c r="F178" s="31">
        <v>2985.56</v>
      </c>
      <c r="G178" s="27">
        <f t="shared" si="40"/>
        <v>120.55999999999995</v>
      </c>
      <c r="H178" s="7">
        <f t="shared" si="41"/>
        <v>4.2080279232111675E-2</v>
      </c>
      <c r="I178" s="8">
        <f t="shared" si="42"/>
        <v>46838.000000000007</v>
      </c>
      <c r="J178" s="8">
        <f t="shared" si="43"/>
        <v>48036.149999999994</v>
      </c>
      <c r="K178" s="10">
        <f t="shared" si="44"/>
        <v>1198.1499999999869</v>
      </c>
      <c r="L178" s="1">
        <f t="shared" si="45"/>
        <v>2.5580725052307671E-2</v>
      </c>
    </row>
    <row r="179" spans="2:12" x14ac:dyDescent="0.35">
      <c r="B179" t="s">
        <v>8</v>
      </c>
      <c r="C179" s="14">
        <v>45307</v>
      </c>
      <c r="D179" s="6">
        <f t="shared" si="39"/>
        <v>45338</v>
      </c>
      <c r="E179" s="31">
        <v>3516.64</v>
      </c>
      <c r="F179" s="31">
        <v>5089.3900000000003</v>
      </c>
      <c r="G179" s="27">
        <f t="shared" si="40"/>
        <v>1572.7500000000005</v>
      </c>
      <c r="H179" s="7">
        <f t="shared" si="41"/>
        <v>0.44723087947586349</v>
      </c>
      <c r="I179" s="8">
        <f t="shared" si="42"/>
        <v>50354.640000000007</v>
      </c>
      <c r="J179" s="8">
        <f t="shared" si="43"/>
        <v>53125.539999999994</v>
      </c>
      <c r="K179" s="10">
        <f t="shared" si="44"/>
        <v>2770.8999999999869</v>
      </c>
      <c r="L179" s="1">
        <f t="shared" si="45"/>
        <v>5.5027699532753813E-2</v>
      </c>
    </row>
    <row r="180" spans="2:12" x14ac:dyDescent="0.35">
      <c r="B180" t="s">
        <v>8</v>
      </c>
      <c r="C180" s="14">
        <v>45308</v>
      </c>
      <c r="D180" s="6">
        <f t="shared" si="39"/>
        <v>45339</v>
      </c>
      <c r="E180" s="32">
        <v>2994.62</v>
      </c>
      <c r="F180" s="31">
        <v>3718.43</v>
      </c>
      <c r="G180" s="27">
        <f t="shared" si="40"/>
        <v>723.81</v>
      </c>
      <c r="H180" s="7">
        <f t="shared" si="41"/>
        <v>0.24170345486238654</v>
      </c>
      <c r="I180" s="8">
        <f t="shared" si="42"/>
        <v>53349.260000000009</v>
      </c>
      <c r="J180" s="8">
        <f t="shared" si="43"/>
        <v>56843.969999999994</v>
      </c>
      <c r="K180" s="10">
        <f t="shared" si="44"/>
        <v>3494.7099999999846</v>
      </c>
      <c r="L180" s="1">
        <f t="shared" si="45"/>
        <v>6.5506250695885643E-2</v>
      </c>
    </row>
    <row r="181" spans="2:12" x14ac:dyDescent="0.35">
      <c r="B181" t="s">
        <v>8</v>
      </c>
      <c r="C181" s="14">
        <v>45309</v>
      </c>
      <c r="D181" s="6">
        <f t="shared" si="39"/>
        <v>45340</v>
      </c>
      <c r="E181" s="31">
        <v>3353.33</v>
      </c>
      <c r="F181" s="31">
        <v>2139</v>
      </c>
      <c r="G181" s="27">
        <f t="shared" si="40"/>
        <v>-1214.33</v>
      </c>
      <c r="H181" s="7">
        <f t="shared" si="41"/>
        <v>-0.36212660251153328</v>
      </c>
      <c r="I181" s="8">
        <f t="shared" si="42"/>
        <v>56702.590000000011</v>
      </c>
      <c r="J181" s="8">
        <f t="shared" si="43"/>
        <v>58982.969999999994</v>
      </c>
      <c r="K181" s="10">
        <f t="shared" si="44"/>
        <v>2280.3799999999828</v>
      </c>
      <c r="L181" s="1">
        <f t="shared" si="45"/>
        <v>4.0216505101442146E-2</v>
      </c>
    </row>
    <row r="182" spans="2:12" x14ac:dyDescent="0.35">
      <c r="B182" t="s">
        <v>8</v>
      </c>
      <c r="C182" s="14">
        <v>45310</v>
      </c>
      <c r="D182" s="6">
        <f t="shared" si="39"/>
        <v>45341</v>
      </c>
      <c r="E182" s="31">
        <v>4250.04</v>
      </c>
      <c r="F182" s="31">
        <v>3942</v>
      </c>
      <c r="G182" s="27">
        <f t="shared" si="40"/>
        <v>-308.03999999999996</v>
      </c>
      <c r="H182" s="7">
        <f t="shared" si="41"/>
        <v>-7.2479317841714422E-2</v>
      </c>
      <c r="I182" s="8">
        <f t="shared" si="42"/>
        <v>60952.630000000012</v>
      </c>
      <c r="J182" s="8">
        <f t="shared" si="43"/>
        <v>62924.969999999994</v>
      </c>
      <c r="K182" s="10">
        <f t="shared" si="44"/>
        <v>1972.339999999982</v>
      </c>
      <c r="L182" s="1">
        <f t="shared" si="45"/>
        <v>3.2358570909901373E-2</v>
      </c>
    </row>
    <row r="183" spans="2:12" x14ac:dyDescent="0.35">
      <c r="B183" t="s">
        <v>8</v>
      </c>
      <c r="C183" s="14">
        <v>45311</v>
      </c>
      <c r="D183" s="6">
        <f t="shared" si="39"/>
        <v>45342</v>
      </c>
      <c r="E183" s="31">
        <v>3092.36</v>
      </c>
      <c r="F183" s="31">
        <v>5194</v>
      </c>
      <c r="G183" s="27">
        <f t="shared" si="40"/>
        <v>2101.64</v>
      </c>
      <c r="H183" s="7">
        <f t="shared" si="41"/>
        <v>0.67962332975462103</v>
      </c>
      <c r="I183" s="8">
        <f t="shared" si="42"/>
        <v>64044.990000000013</v>
      </c>
      <c r="J183" s="8">
        <f t="shared" si="43"/>
        <v>68118.97</v>
      </c>
      <c r="K183" s="10">
        <f t="shared" si="44"/>
        <v>4073.9799999999886</v>
      </c>
      <c r="L183" s="1">
        <f t="shared" si="45"/>
        <v>6.3611220799628318E-2</v>
      </c>
    </row>
    <row r="184" spans="2:12" x14ac:dyDescent="0.35">
      <c r="B184" t="s">
        <v>8</v>
      </c>
      <c r="C184" s="14">
        <v>45312</v>
      </c>
      <c r="D184" s="6">
        <f t="shared" si="39"/>
        <v>45343</v>
      </c>
      <c r="E184" s="31">
        <v>2799.06</v>
      </c>
      <c r="F184" s="31">
        <v>3106</v>
      </c>
      <c r="G184" s="25">
        <f t="shared" si="40"/>
        <v>306.94000000000005</v>
      </c>
      <c r="H184" s="7">
        <f t="shared" si="41"/>
        <v>0.10965824240995194</v>
      </c>
      <c r="I184" s="8">
        <f t="shared" si="42"/>
        <v>66844.050000000017</v>
      </c>
      <c r="J184" s="8">
        <f t="shared" si="43"/>
        <v>71224.97</v>
      </c>
      <c r="K184" s="10">
        <f t="shared" si="44"/>
        <v>4380.9199999999837</v>
      </c>
      <c r="L184" s="1">
        <f t="shared" si="45"/>
        <v>6.5539415998880718E-2</v>
      </c>
    </row>
    <row r="185" spans="2:12" x14ac:dyDescent="0.35">
      <c r="B185" t="s">
        <v>8</v>
      </c>
      <c r="C185" s="14">
        <v>45313</v>
      </c>
      <c r="D185" s="6">
        <f t="shared" si="39"/>
        <v>45344</v>
      </c>
      <c r="E185" s="31">
        <v>2852.55</v>
      </c>
      <c r="F185" s="31">
        <v>3277</v>
      </c>
      <c r="G185" s="27">
        <f t="shared" si="40"/>
        <v>424.44999999999982</v>
      </c>
      <c r="H185" s="7">
        <f t="shared" si="41"/>
        <v>0.14879669068026846</v>
      </c>
      <c r="I185" s="8">
        <f t="shared" si="42"/>
        <v>69696.60000000002</v>
      </c>
      <c r="J185" s="8">
        <f t="shared" si="43"/>
        <v>74501.97</v>
      </c>
      <c r="K185" s="10">
        <f t="shared" si="44"/>
        <v>4805.3699999999808</v>
      </c>
      <c r="L185" s="1">
        <f t="shared" si="45"/>
        <v>6.8946978762234878E-2</v>
      </c>
    </row>
    <row r="186" spans="2:12" x14ac:dyDescent="0.35">
      <c r="B186" t="s">
        <v>8</v>
      </c>
      <c r="C186" s="14">
        <v>45314</v>
      </c>
      <c r="D186" s="6">
        <f t="shared" si="39"/>
        <v>45345</v>
      </c>
      <c r="E186" s="31">
        <v>3268.32</v>
      </c>
      <c r="F186" s="33">
        <v>4413</v>
      </c>
      <c r="G186" s="27">
        <f t="shared" si="40"/>
        <v>1144.6799999999998</v>
      </c>
      <c r="H186" s="7">
        <f t="shared" si="41"/>
        <v>0.35023498311058887</v>
      </c>
      <c r="I186" s="8">
        <f t="shared" si="42"/>
        <v>72964.920000000027</v>
      </c>
      <c r="J186" s="8">
        <f t="shared" si="43"/>
        <v>78914.97</v>
      </c>
      <c r="K186" s="10">
        <f t="shared" si="44"/>
        <v>5950.0499999999738</v>
      </c>
      <c r="L186" s="1">
        <f t="shared" si="45"/>
        <v>8.1546721355960805E-2</v>
      </c>
    </row>
    <row r="187" spans="2:12" x14ac:dyDescent="0.35">
      <c r="B187" t="s">
        <v>8</v>
      </c>
      <c r="C187" s="14">
        <v>45315</v>
      </c>
      <c r="D187" s="6">
        <f t="shared" si="39"/>
        <v>45346</v>
      </c>
      <c r="E187" s="31">
        <v>2729.56</v>
      </c>
      <c r="F187" s="31">
        <v>0</v>
      </c>
      <c r="G187" s="27">
        <f t="shared" si="40"/>
        <v>-2729.56</v>
      </c>
      <c r="H187" s="7">
        <f t="shared" si="41"/>
        <v>-1</v>
      </c>
      <c r="I187" s="8">
        <f t="shared" si="42"/>
        <v>75694.480000000025</v>
      </c>
      <c r="J187" s="8">
        <f t="shared" si="43"/>
        <v>78914.97</v>
      </c>
      <c r="K187" s="10">
        <f t="shared" si="44"/>
        <v>3220.4899999999761</v>
      </c>
      <c r="L187" s="1">
        <f t="shared" si="45"/>
        <v>4.2545902950914982E-2</v>
      </c>
    </row>
    <row r="188" spans="2:12" x14ac:dyDescent="0.35">
      <c r="B188" t="s">
        <v>8</v>
      </c>
      <c r="C188" s="14">
        <v>45316</v>
      </c>
      <c r="D188" s="6">
        <f t="shared" si="39"/>
        <v>45347</v>
      </c>
      <c r="E188" s="31">
        <v>3358.95</v>
      </c>
      <c r="F188" s="31">
        <v>0</v>
      </c>
      <c r="G188" s="27">
        <f t="shared" si="40"/>
        <v>-3358.95</v>
      </c>
      <c r="H188" s="7">
        <f t="shared" si="41"/>
        <v>-1</v>
      </c>
      <c r="I188" s="8">
        <f t="shared" si="42"/>
        <v>79053.430000000022</v>
      </c>
      <c r="J188" s="8">
        <f t="shared" si="43"/>
        <v>78914.97</v>
      </c>
      <c r="K188" s="10">
        <f t="shared" si="44"/>
        <v>-138.46000000002095</v>
      </c>
      <c r="L188" s="1">
        <f t="shared" si="45"/>
        <v>-1.7514736552230678E-3</v>
      </c>
    </row>
    <row r="189" spans="2:12" x14ac:dyDescent="0.35">
      <c r="B189" t="s">
        <v>8</v>
      </c>
      <c r="C189" s="14">
        <v>45317</v>
      </c>
      <c r="D189" s="6">
        <f t="shared" si="39"/>
        <v>45348</v>
      </c>
      <c r="E189" s="33">
        <v>3910.51</v>
      </c>
      <c r="F189" s="31">
        <v>0</v>
      </c>
      <c r="G189" s="25">
        <f t="shared" si="40"/>
        <v>-3910.51</v>
      </c>
      <c r="H189" s="7">
        <f t="shared" si="41"/>
        <v>-1</v>
      </c>
      <c r="I189" s="8">
        <f t="shared" si="42"/>
        <v>82963.940000000017</v>
      </c>
      <c r="J189" s="8">
        <f t="shared" si="43"/>
        <v>78914.97</v>
      </c>
      <c r="K189" s="10">
        <f t="shared" si="44"/>
        <v>-4048.9700000000157</v>
      </c>
      <c r="L189" s="1">
        <f t="shared" si="45"/>
        <v>-4.880397435319507E-2</v>
      </c>
    </row>
    <row r="190" spans="2:12" x14ac:dyDescent="0.35">
      <c r="B190" t="s">
        <v>8</v>
      </c>
      <c r="C190" s="14">
        <v>45318</v>
      </c>
      <c r="D190" s="6">
        <f t="shared" si="39"/>
        <v>45349</v>
      </c>
      <c r="E190" s="31">
        <v>4151.12</v>
      </c>
      <c r="F190" s="31">
        <v>0</v>
      </c>
      <c r="G190" s="27">
        <f t="shared" si="40"/>
        <v>-4151.12</v>
      </c>
      <c r="H190" s="7">
        <f t="shared" si="41"/>
        <v>-1</v>
      </c>
      <c r="I190" s="8">
        <f t="shared" si="42"/>
        <v>87115.060000000012</v>
      </c>
      <c r="J190" s="8">
        <f t="shared" si="43"/>
        <v>78914.97</v>
      </c>
      <c r="K190" s="10">
        <f t="shared" si="44"/>
        <v>-8200.0900000000111</v>
      </c>
      <c r="L190" s="1">
        <f t="shared" si="45"/>
        <v>-9.4129419184237603E-2</v>
      </c>
    </row>
    <row r="191" spans="2:12" x14ac:dyDescent="0.35">
      <c r="B191" t="s">
        <v>8</v>
      </c>
      <c r="C191" s="14">
        <v>45319</v>
      </c>
      <c r="D191" s="11">
        <f t="shared" si="39"/>
        <v>45350</v>
      </c>
      <c r="E191" s="31">
        <v>2478.44</v>
      </c>
      <c r="F191" s="31">
        <v>0</v>
      </c>
      <c r="G191" s="27">
        <f t="shared" si="40"/>
        <v>-2478.44</v>
      </c>
      <c r="H191" s="7">
        <f t="shared" si="41"/>
        <v>-1</v>
      </c>
      <c r="I191" s="8">
        <f t="shared" si="42"/>
        <v>89593.500000000015</v>
      </c>
      <c r="J191" s="8">
        <f t="shared" si="43"/>
        <v>78914.97</v>
      </c>
      <c r="K191" s="10">
        <f t="shared" si="44"/>
        <v>-10678.530000000013</v>
      </c>
      <c r="L191" s="1">
        <f t="shared" si="45"/>
        <v>-0.11918866882084093</v>
      </c>
    </row>
    <row r="192" spans="2:12" x14ac:dyDescent="0.35">
      <c r="B192" t="s">
        <v>8</v>
      </c>
      <c r="C192" s="14">
        <v>45320</v>
      </c>
      <c r="D192" s="11">
        <f t="shared" si="39"/>
        <v>45351</v>
      </c>
      <c r="E192" s="31">
        <v>3194.86</v>
      </c>
      <c r="F192" s="31">
        <v>0</v>
      </c>
      <c r="G192" s="27">
        <f t="shared" si="40"/>
        <v>-3194.86</v>
      </c>
      <c r="H192" s="7">
        <f t="shared" si="41"/>
        <v>-1</v>
      </c>
      <c r="I192" s="8">
        <f t="shared" si="42"/>
        <v>92788.360000000015</v>
      </c>
      <c r="J192" s="8">
        <f t="shared" si="43"/>
        <v>78914.97</v>
      </c>
      <c r="K192" s="10">
        <f t="shared" si="44"/>
        <v>-13873.390000000014</v>
      </c>
      <c r="L192" s="1">
        <f t="shared" si="45"/>
        <v>-0.14951649107711368</v>
      </c>
    </row>
    <row r="193" spans="2:12" x14ac:dyDescent="0.35">
      <c r="B193" t="s">
        <v>8</v>
      </c>
      <c r="C193" s="14">
        <v>45321</v>
      </c>
      <c r="D193" s="11">
        <f t="shared" si="39"/>
        <v>45352</v>
      </c>
      <c r="E193" s="31">
        <v>3221.64</v>
      </c>
      <c r="F193" s="31">
        <v>0</v>
      </c>
      <c r="G193" s="27">
        <f t="shared" si="40"/>
        <v>-3221.64</v>
      </c>
      <c r="H193" s="7">
        <f t="shared" si="41"/>
        <v>-1</v>
      </c>
      <c r="I193" s="8">
        <f t="shared" si="42"/>
        <v>96010.000000000015</v>
      </c>
      <c r="J193" s="8">
        <f t="shared" si="43"/>
        <v>78914.97</v>
      </c>
      <c r="K193" s="10">
        <f t="shared" si="44"/>
        <v>-17095.030000000013</v>
      </c>
      <c r="L193" s="1">
        <f t="shared" si="45"/>
        <v>-0.17805468180397888</v>
      </c>
    </row>
    <row r="194" spans="2:12" x14ac:dyDescent="0.35">
      <c r="B194" t="s">
        <v>8</v>
      </c>
      <c r="C194" s="14">
        <v>45322</v>
      </c>
      <c r="D194" s="11">
        <f t="shared" si="39"/>
        <v>45353</v>
      </c>
      <c r="E194" s="31">
        <v>4347.7299999999996</v>
      </c>
      <c r="F194" s="31">
        <v>0</v>
      </c>
      <c r="G194" s="27">
        <f t="shared" si="40"/>
        <v>-4347.7299999999996</v>
      </c>
      <c r="H194" s="7">
        <f t="shared" si="41"/>
        <v>-1</v>
      </c>
      <c r="I194" s="8">
        <f t="shared" si="42"/>
        <v>100357.73000000001</v>
      </c>
      <c r="J194" s="8">
        <f t="shared" si="43"/>
        <v>78914.97</v>
      </c>
      <c r="K194" s="10">
        <f t="shared" si="44"/>
        <v>-21442.760000000009</v>
      </c>
      <c r="L194" s="1">
        <f t="shared" si="45"/>
        <v>-0.21366326241137584</v>
      </c>
    </row>
    <row r="195" spans="2:12" x14ac:dyDescent="0.35">
      <c r="B195" t="s">
        <v>9</v>
      </c>
      <c r="C195" s="14">
        <v>45291</v>
      </c>
      <c r="D195" s="6">
        <v>45322</v>
      </c>
      <c r="E195" s="31">
        <v>0</v>
      </c>
      <c r="F195" s="31">
        <v>0</v>
      </c>
      <c r="G195" s="25"/>
      <c r="H195" s="7"/>
      <c r="L195" s="1"/>
    </row>
    <row r="196" spans="2:12" x14ac:dyDescent="0.35">
      <c r="B196" t="s">
        <v>9</v>
      </c>
      <c r="C196" s="14">
        <v>45292</v>
      </c>
      <c r="D196" s="6">
        <f t="shared" ref="D196:D226" si="46">D195+1</f>
        <v>45323</v>
      </c>
      <c r="E196" s="31">
        <v>1704</v>
      </c>
      <c r="F196" s="31">
        <v>3057.09</v>
      </c>
      <c r="G196" s="27">
        <f t="shared" ref="G196:G226" si="47">F196-E196</f>
        <v>1353.0900000000001</v>
      </c>
      <c r="H196" s="7">
        <f t="shared" ref="H196:H226" si="48">G196/E196</f>
        <v>0.79406690140845082</v>
      </c>
      <c r="I196" s="8">
        <f t="shared" ref="I196:I226" si="49">+I195+E196</f>
        <v>1704</v>
      </c>
      <c r="J196" s="8">
        <f t="shared" ref="J196:J226" si="50">+J195+F196</f>
        <v>3057.09</v>
      </c>
      <c r="K196" s="10">
        <f t="shared" ref="K196:K226" si="51">-I196+J196</f>
        <v>1353.0900000000001</v>
      </c>
      <c r="L196" s="1">
        <f t="shared" ref="L196:L226" si="52">K196/I196</f>
        <v>0.79406690140845082</v>
      </c>
    </row>
    <row r="197" spans="2:12" x14ac:dyDescent="0.35">
      <c r="B197" t="s">
        <v>9</v>
      </c>
      <c r="C197" s="14">
        <v>45293</v>
      </c>
      <c r="D197" s="6">
        <f t="shared" si="46"/>
        <v>45324</v>
      </c>
      <c r="E197" s="31">
        <v>2868</v>
      </c>
      <c r="F197" s="31">
        <v>3066.5</v>
      </c>
      <c r="G197" s="27">
        <f t="shared" si="47"/>
        <v>198.5</v>
      </c>
      <c r="H197" s="7">
        <f t="shared" si="48"/>
        <v>6.9211994421199435E-2</v>
      </c>
      <c r="I197" s="8">
        <f t="shared" si="49"/>
        <v>4572</v>
      </c>
      <c r="J197" s="8">
        <f t="shared" si="50"/>
        <v>6123.59</v>
      </c>
      <c r="K197" s="10">
        <f t="shared" si="51"/>
        <v>1551.5900000000001</v>
      </c>
      <c r="L197" s="1">
        <f t="shared" si="52"/>
        <v>0.33936789151356084</v>
      </c>
    </row>
    <row r="198" spans="2:12" x14ac:dyDescent="0.35">
      <c r="B198" t="s">
        <v>9</v>
      </c>
      <c r="C198" s="14">
        <v>45294</v>
      </c>
      <c r="D198" s="6">
        <f t="shared" si="46"/>
        <v>45325</v>
      </c>
      <c r="E198" s="31">
        <v>2255</v>
      </c>
      <c r="F198" s="31">
        <v>2142.21</v>
      </c>
      <c r="G198" s="27">
        <f t="shared" si="47"/>
        <v>-112.78999999999996</v>
      </c>
      <c r="H198" s="7">
        <f t="shared" si="48"/>
        <v>-5.0017738359201758E-2</v>
      </c>
      <c r="I198" s="8">
        <f t="shared" si="49"/>
        <v>6827</v>
      </c>
      <c r="J198" s="8">
        <f t="shared" si="50"/>
        <v>8265.7999999999993</v>
      </c>
      <c r="K198" s="10">
        <f t="shared" si="51"/>
        <v>1438.7999999999993</v>
      </c>
      <c r="L198" s="1">
        <f t="shared" si="52"/>
        <v>0.21075142815292211</v>
      </c>
    </row>
    <row r="199" spans="2:12" x14ac:dyDescent="0.35">
      <c r="B199" t="s">
        <v>9</v>
      </c>
      <c r="C199" s="14">
        <v>45295</v>
      </c>
      <c r="D199" s="6">
        <f t="shared" si="46"/>
        <v>45326</v>
      </c>
      <c r="E199" s="31">
        <v>2908</v>
      </c>
      <c r="F199" s="31">
        <v>2088.52</v>
      </c>
      <c r="G199" s="27">
        <f t="shared" si="47"/>
        <v>-819.48</v>
      </c>
      <c r="H199" s="7">
        <f t="shared" si="48"/>
        <v>-0.2818019257221458</v>
      </c>
      <c r="I199" s="8">
        <f t="shared" si="49"/>
        <v>9735</v>
      </c>
      <c r="J199" s="8">
        <f t="shared" si="50"/>
        <v>10354.32</v>
      </c>
      <c r="K199" s="10">
        <f t="shared" si="51"/>
        <v>619.31999999999971</v>
      </c>
      <c r="L199" s="1">
        <f t="shared" si="52"/>
        <v>6.3617873651771933E-2</v>
      </c>
    </row>
    <row r="200" spans="2:12" x14ac:dyDescent="0.35">
      <c r="B200" t="s">
        <v>9</v>
      </c>
      <c r="C200" s="14">
        <v>45296</v>
      </c>
      <c r="D200" s="6">
        <f t="shared" si="46"/>
        <v>45327</v>
      </c>
      <c r="E200" s="31">
        <v>4293</v>
      </c>
      <c r="F200" s="31">
        <v>2404.34</v>
      </c>
      <c r="G200" s="27">
        <f t="shared" si="47"/>
        <v>-1888.6599999999999</v>
      </c>
      <c r="H200" s="7">
        <f t="shared" si="48"/>
        <v>-0.43993943629163751</v>
      </c>
      <c r="I200" s="8">
        <f t="shared" si="49"/>
        <v>14028</v>
      </c>
      <c r="J200" s="8">
        <f t="shared" si="50"/>
        <v>12758.66</v>
      </c>
      <c r="K200" s="10">
        <f t="shared" si="51"/>
        <v>-1269.3400000000001</v>
      </c>
      <c r="L200" s="1">
        <f t="shared" si="52"/>
        <v>-9.0486170516110645E-2</v>
      </c>
    </row>
    <row r="201" spans="2:12" x14ac:dyDescent="0.35">
      <c r="B201" t="s">
        <v>9</v>
      </c>
      <c r="C201" s="14">
        <v>45297</v>
      </c>
      <c r="D201" s="11">
        <f t="shared" si="46"/>
        <v>45328</v>
      </c>
      <c r="E201" s="31">
        <v>2411</v>
      </c>
      <c r="F201" s="31">
        <v>2294.39</v>
      </c>
      <c r="G201" s="27">
        <f t="shared" si="47"/>
        <v>-116.61000000000013</v>
      </c>
      <c r="H201" s="7">
        <f t="shared" si="48"/>
        <v>-4.8365823309829997E-2</v>
      </c>
      <c r="I201" s="8">
        <f t="shared" si="49"/>
        <v>16439</v>
      </c>
      <c r="J201" s="8">
        <f t="shared" si="50"/>
        <v>15053.05</v>
      </c>
      <c r="K201" s="10">
        <f t="shared" si="51"/>
        <v>-1385.9500000000007</v>
      </c>
      <c r="L201" s="1">
        <f t="shared" si="52"/>
        <v>-8.4308656244297148E-2</v>
      </c>
    </row>
    <row r="202" spans="2:12" x14ac:dyDescent="0.35">
      <c r="B202" t="s">
        <v>9</v>
      </c>
      <c r="C202" s="14">
        <v>45298</v>
      </c>
      <c r="D202" s="6">
        <f t="shared" si="46"/>
        <v>45329</v>
      </c>
      <c r="E202" s="31">
        <v>1924</v>
      </c>
      <c r="F202" s="31">
        <v>1864.41</v>
      </c>
      <c r="G202" s="27">
        <f t="shared" si="47"/>
        <v>-59.589999999999918</v>
      </c>
      <c r="H202" s="7">
        <f t="shared" si="48"/>
        <v>-3.097193347193343E-2</v>
      </c>
      <c r="I202" s="8">
        <f t="shared" si="49"/>
        <v>18363</v>
      </c>
      <c r="J202" s="4">
        <f t="shared" si="50"/>
        <v>16917.46</v>
      </c>
      <c r="K202" s="10">
        <f t="shared" si="51"/>
        <v>-1445.5400000000009</v>
      </c>
      <c r="L202" s="1">
        <f t="shared" si="52"/>
        <v>-7.8720252682023678E-2</v>
      </c>
    </row>
    <row r="203" spans="2:12" x14ac:dyDescent="0.35">
      <c r="B203" t="s">
        <v>9</v>
      </c>
      <c r="C203" s="14">
        <v>45299</v>
      </c>
      <c r="D203" s="6">
        <f t="shared" si="46"/>
        <v>45330</v>
      </c>
      <c r="E203" s="31">
        <v>1770.03</v>
      </c>
      <c r="F203" s="31">
        <v>2532.58</v>
      </c>
      <c r="G203" s="27">
        <f t="shared" si="47"/>
        <v>762.55</v>
      </c>
      <c r="H203" s="7">
        <f t="shared" si="48"/>
        <v>0.43081190714281675</v>
      </c>
      <c r="I203" s="8">
        <f t="shared" si="49"/>
        <v>20133.03</v>
      </c>
      <c r="J203" s="8">
        <f t="shared" si="50"/>
        <v>19450.04</v>
      </c>
      <c r="K203" s="10">
        <f t="shared" si="51"/>
        <v>-682.98999999999796</v>
      </c>
      <c r="L203" s="1">
        <f t="shared" si="52"/>
        <v>-3.3923855475305902E-2</v>
      </c>
    </row>
    <row r="204" spans="2:12" x14ac:dyDescent="0.35">
      <c r="B204" t="s">
        <v>9</v>
      </c>
      <c r="C204" s="14">
        <v>45300</v>
      </c>
      <c r="D204" s="6">
        <f t="shared" si="46"/>
        <v>45331</v>
      </c>
      <c r="E204" s="31">
        <v>2587.4</v>
      </c>
      <c r="F204" s="32">
        <v>3356.34</v>
      </c>
      <c r="G204" s="27">
        <f t="shared" si="47"/>
        <v>768.94</v>
      </c>
      <c r="H204" s="7">
        <f t="shared" si="48"/>
        <v>0.29718636469042281</v>
      </c>
      <c r="I204" s="8">
        <f t="shared" si="49"/>
        <v>22720.43</v>
      </c>
      <c r="J204" s="8">
        <f t="shared" si="50"/>
        <v>22806.38</v>
      </c>
      <c r="K204" s="10">
        <f t="shared" si="51"/>
        <v>85.950000000000728</v>
      </c>
      <c r="L204" s="1">
        <f t="shared" si="52"/>
        <v>3.782938967264296E-3</v>
      </c>
    </row>
    <row r="205" spans="2:12" x14ac:dyDescent="0.35">
      <c r="B205" t="s">
        <v>9</v>
      </c>
      <c r="C205" s="14">
        <v>45301</v>
      </c>
      <c r="D205" s="6">
        <f t="shared" si="46"/>
        <v>45332</v>
      </c>
      <c r="E205" s="31">
        <v>2332.75</v>
      </c>
      <c r="F205" s="31">
        <v>1956</v>
      </c>
      <c r="G205" s="27">
        <f t="shared" si="47"/>
        <v>-376.75</v>
      </c>
      <c r="H205" s="7">
        <f t="shared" si="48"/>
        <v>-0.16150466187975565</v>
      </c>
      <c r="I205" s="8">
        <f t="shared" si="49"/>
        <v>25053.18</v>
      </c>
      <c r="J205" s="8">
        <f t="shared" si="50"/>
        <v>24762.38</v>
      </c>
      <c r="K205" s="10">
        <f t="shared" si="51"/>
        <v>-290.79999999999927</v>
      </c>
      <c r="L205" s="1">
        <f t="shared" si="52"/>
        <v>-1.1607308932438887E-2</v>
      </c>
    </row>
    <row r="206" spans="2:12" x14ac:dyDescent="0.35">
      <c r="B206" t="s">
        <v>9</v>
      </c>
      <c r="C206" s="14">
        <v>45302</v>
      </c>
      <c r="D206" s="11">
        <f t="shared" si="46"/>
        <v>45333</v>
      </c>
      <c r="E206" s="31">
        <v>2560.4899999999998</v>
      </c>
      <c r="F206" s="31">
        <v>1802</v>
      </c>
      <c r="G206" s="27">
        <f t="shared" si="47"/>
        <v>-758.48999999999978</v>
      </c>
      <c r="H206" s="7">
        <f t="shared" si="48"/>
        <v>-0.29622845627204164</v>
      </c>
      <c r="I206" s="8">
        <f t="shared" si="49"/>
        <v>27613.67</v>
      </c>
      <c r="J206" s="8">
        <f t="shared" si="50"/>
        <v>26564.38</v>
      </c>
      <c r="K206" s="10">
        <f t="shared" si="51"/>
        <v>-1049.2899999999972</v>
      </c>
      <c r="L206" s="1">
        <f t="shared" si="52"/>
        <v>-3.7998933137101926E-2</v>
      </c>
    </row>
    <row r="207" spans="2:12" x14ac:dyDescent="0.35">
      <c r="B207" t="s">
        <v>9</v>
      </c>
      <c r="C207" s="14">
        <v>45303</v>
      </c>
      <c r="D207" s="6">
        <f t="shared" si="46"/>
        <v>45334</v>
      </c>
      <c r="E207" s="32">
        <v>3826.99</v>
      </c>
      <c r="F207" s="31">
        <v>2573</v>
      </c>
      <c r="G207" s="27">
        <f t="shared" si="47"/>
        <v>-1253.9899999999998</v>
      </c>
      <c r="H207" s="7">
        <f t="shared" si="48"/>
        <v>-0.3276700487850765</v>
      </c>
      <c r="I207" s="8">
        <f t="shared" si="49"/>
        <v>31440.659999999996</v>
      </c>
      <c r="J207" s="8">
        <f t="shared" si="50"/>
        <v>29137.38</v>
      </c>
      <c r="K207" s="10">
        <f t="shared" si="51"/>
        <v>-2303.2799999999952</v>
      </c>
      <c r="L207" s="1">
        <f t="shared" si="52"/>
        <v>-7.3258004125867443E-2</v>
      </c>
    </row>
    <row r="208" spans="2:12" x14ac:dyDescent="0.35">
      <c r="B208" t="s">
        <v>9</v>
      </c>
      <c r="C208" s="14">
        <v>45304</v>
      </c>
      <c r="D208" s="6">
        <f t="shared" si="46"/>
        <v>45335</v>
      </c>
      <c r="E208" s="31">
        <v>3101.36</v>
      </c>
      <c r="F208" s="31">
        <v>1589</v>
      </c>
      <c r="G208" s="27">
        <f t="shared" si="47"/>
        <v>-1512.3600000000001</v>
      </c>
      <c r="H208" s="7">
        <f t="shared" si="48"/>
        <v>-0.48764413031702225</v>
      </c>
      <c r="I208" s="8">
        <f t="shared" si="49"/>
        <v>34542.019999999997</v>
      </c>
      <c r="J208" s="8">
        <f t="shared" si="50"/>
        <v>30726.38</v>
      </c>
      <c r="K208" s="10">
        <f t="shared" si="51"/>
        <v>-3815.6399999999958</v>
      </c>
      <c r="L208" s="1">
        <f t="shared" si="52"/>
        <v>-0.11046371926135172</v>
      </c>
    </row>
    <row r="209" spans="2:12" x14ac:dyDescent="0.35">
      <c r="B209" t="s">
        <v>9</v>
      </c>
      <c r="C209" s="14">
        <v>45305</v>
      </c>
      <c r="D209" s="6">
        <f t="shared" si="46"/>
        <v>45336</v>
      </c>
      <c r="E209" s="31">
        <v>1758.18</v>
      </c>
      <c r="F209" s="32">
        <v>2482</v>
      </c>
      <c r="G209" s="27">
        <f t="shared" si="47"/>
        <v>723.81999999999994</v>
      </c>
      <c r="H209" s="7">
        <f t="shared" si="48"/>
        <v>0.41168708550887845</v>
      </c>
      <c r="I209" s="8">
        <f t="shared" si="49"/>
        <v>36300.199999999997</v>
      </c>
      <c r="J209" s="4">
        <f t="shared" si="50"/>
        <v>33208.380000000005</v>
      </c>
      <c r="K209" s="10">
        <f t="shared" si="51"/>
        <v>-3091.8199999999924</v>
      </c>
      <c r="L209" s="1">
        <f t="shared" si="52"/>
        <v>-8.5173635406967249E-2</v>
      </c>
    </row>
    <row r="210" spans="2:12" x14ac:dyDescent="0.35">
      <c r="B210" t="s">
        <v>9</v>
      </c>
      <c r="C210" s="14">
        <v>45306</v>
      </c>
      <c r="D210" s="6">
        <f t="shared" si="46"/>
        <v>45337</v>
      </c>
      <c r="E210" s="31">
        <v>2170.23</v>
      </c>
      <c r="F210" s="31">
        <v>3189.92</v>
      </c>
      <c r="G210" s="27">
        <f t="shared" si="47"/>
        <v>1019.69</v>
      </c>
      <c r="H210" s="7">
        <f t="shared" si="48"/>
        <v>0.46985342567377653</v>
      </c>
      <c r="I210" s="8">
        <f t="shared" si="49"/>
        <v>38470.43</v>
      </c>
      <c r="J210" s="8">
        <f t="shared" si="50"/>
        <v>36398.300000000003</v>
      </c>
      <c r="K210" s="10">
        <f t="shared" si="51"/>
        <v>-2072.1299999999974</v>
      </c>
      <c r="L210" s="1">
        <f t="shared" si="52"/>
        <v>-5.386292796831222E-2</v>
      </c>
    </row>
    <row r="211" spans="2:12" x14ac:dyDescent="0.35">
      <c r="B211" t="s">
        <v>9</v>
      </c>
      <c r="C211" s="14">
        <v>45307</v>
      </c>
      <c r="D211" s="6">
        <f t="shared" si="46"/>
        <v>45338</v>
      </c>
      <c r="E211" s="31">
        <v>1758.72</v>
      </c>
      <c r="F211" s="31">
        <v>3715.55</v>
      </c>
      <c r="G211" s="27">
        <f t="shared" si="47"/>
        <v>1956.8300000000002</v>
      </c>
      <c r="H211" s="7">
        <f t="shared" si="48"/>
        <v>1.1126444232168851</v>
      </c>
      <c r="I211" s="8">
        <f t="shared" si="49"/>
        <v>40229.15</v>
      </c>
      <c r="J211" s="8">
        <f t="shared" si="50"/>
        <v>40113.850000000006</v>
      </c>
      <c r="K211" s="10">
        <f t="shared" si="51"/>
        <v>-115.29999999999563</v>
      </c>
      <c r="L211" s="1">
        <f t="shared" si="52"/>
        <v>-2.8660809388216164E-3</v>
      </c>
    </row>
    <row r="212" spans="2:12" x14ac:dyDescent="0.35">
      <c r="B212" t="s">
        <v>9</v>
      </c>
      <c r="C212" s="14">
        <v>45308</v>
      </c>
      <c r="D212" s="6">
        <f t="shared" si="46"/>
        <v>45339</v>
      </c>
      <c r="E212" s="32">
        <v>2405.64</v>
      </c>
      <c r="F212" s="31">
        <v>2355.08</v>
      </c>
      <c r="G212" s="27">
        <f t="shared" si="47"/>
        <v>-50.559999999999945</v>
      </c>
      <c r="H212" s="7">
        <f t="shared" si="48"/>
        <v>-2.1017276067907063E-2</v>
      </c>
      <c r="I212" s="8">
        <f t="shared" si="49"/>
        <v>42634.79</v>
      </c>
      <c r="J212" s="8">
        <f t="shared" si="50"/>
        <v>42468.930000000008</v>
      </c>
      <c r="K212" s="10">
        <f t="shared" si="51"/>
        <v>-165.85999999999331</v>
      </c>
      <c r="L212" s="1">
        <f t="shared" si="52"/>
        <v>-3.8902501923896728E-3</v>
      </c>
    </row>
    <row r="213" spans="2:12" x14ac:dyDescent="0.35">
      <c r="B213" t="s">
        <v>9</v>
      </c>
      <c r="C213" s="14">
        <v>45309</v>
      </c>
      <c r="D213" s="11">
        <f t="shared" si="46"/>
        <v>45340</v>
      </c>
      <c r="E213" s="31">
        <v>3553.21</v>
      </c>
      <c r="F213" s="31">
        <v>2395</v>
      </c>
      <c r="G213" s="27">
        <f t="shared" si="47"/>
        <v>-1158.21</v>
      </c>
      <c r="H213" s="7">
        <f t="shared" si="48"/>
        <v>-0.32596159528989282</v>
      </c>
      <c r="I213" s="8">
        <f t="shared" si="49"/>
        <v>46188</v>
      </c>
      <c r="J213" s="8">
        <f t="shared" si="50"/>
        <v>44863.930000000008</v>
      </c>
      <c r="K213" s="10">
        <f t="shared" si="51"/>
        <v>-1324.0699999999924</v>
      </c>
      <c r="L213" s="1">
        <f t="shared" si="52"/>
        <v>-2.8666969775699151E-2</v>
      </c>
    </row>
    <row r="214" spans="2:12" x14ac:dyDescent="0.35">
      <c r="B214" t="s">
        <v>9</v>
      </c>
      <c r="C214" s="14">
        <v>45310</v>
      </c>
      <c r="D214" s="6">
        <f t="shared" si="46"/>
        <v>45341</v>
      </c>
      <c r="E214" s="31">
        <v>3968.12</v>
      </c>
      <c r="F214" s="31">
        <v>1912</v>
      </c>
      <c r="G214" s="27">
        <f t="shared" si="47"/>
        <v>-2056.12</v>
      </c>
      <c r="H214" s="7">
        <f t="shared" si="48"/>
        <v>-0.51815973307258856</v>
      </c>
      <c r="I214" s="8">
        <f t="shared" si="49"/>
        <v>50156.12</v>
      </c>
      <c r="J214" s="8">
        <f t="shared" si="50"/>
        <v>46775.930000000008</v>
      </c>
      <c r="K214" s="10">
        <f t="shared" si="51"/>
        <v>-3380.1899999999951</v>
      </c>
      <c r="L214" s="1">
        <f t="shared" si="52"/>
        <v>-6.7393370938581276E-2</v>
      </c>
    </row>
    <row r="215" spans="2:12" x14ac:dyDescent="0.35">
      <c r="B215" t="s">
        <v>9</v>
      </c>
      <c r="C215" s="14">
        <v>45311</v>
      </c>
      <c r="D215" s="6">
        <f t="shared" si="46"/>
        <v>45342</v>
      </c>
      <c r="E215" s="31">
        <v>3397.8</v>
      </c>
      <c r="F215" s="31">
        <v>3819</v>
      </c>
      <c r="G215" s="27">
        <f t="shared" si="47"/>
        <v>421.19999999999982</v>
      </c>
      <c r="H215" s="7">
        <f t="shared" si="48"/>
        <v>0.12396256401200771</v>
      </c>
      <c r="I215" s="8">
        <f t="shared" si="49"/>
        <v>53553.920000000006</v>
      </c>
      <c r="J215" s="8">
        <f t="shared" si="50"/>
        <v>50594.930000000008</v>
      </c>
      <c r="K215" s="10">
        <f t="shared" si="51"/>
        <v>-2958.989999999998</v>
      </c>
      <c r="L215" s="1">
        <f t="shared" si="52"/>
        <v>-5.5252538002820289E-2</v>
      </c>
    </row>
    <row r="216" spans="2:12" x14ac:dyDescent="0.35">
      <c r="B216" t="s">
        <v>9</v>
      </c>
      <c r="C216" s="14">
        <v>45312</v>
      </c>
      <c r="D216" s="6">
        <f t="shared" si="46"/>
        <v>45343</v>
      </c>
      <c r="E216" s="31">
        <v>2147.8200000000002</v>
      </c>
      <c r="F216" s="31">
        <v>2032</v>
      </c>
      <c r="G216" s="27">
        <f t="shared" si="47"/>
        <v>-115.82000000000016</v>
      </c>
      <c r="H216" s="7">
        <f t="shared" si="48"/>
        <v>-5.3924444320287618E-2</v>
      </c>
      <c r="I216" s="8">
        <f t="shared" si="49"/>
        <v>55701.740000000005</v>
      </c>
      <c r="J216" s="8">
        <f t="shared" si="50"/>
        <v>52626.930000000008</v>
      </c>
      <c r="K216" s="10">
        <f t="shared" si="51"/>
        <v>-3074.8099999999977</v>
      </c>
      <c r="L216" s="1">
        <f t="shared" si="52"/>
        <v>-5.5201327642547565E-2</v>
      </c>
    </row>
    <row r="217" spans="2:12" x14ac:dyDescent="0.35">
      <c r="B217" t="s">
        <v>9</v>
      </c>
      <c r="C217" s="14">
        <v>45313</v>
      </c>
      <c r="D217" s="6">
        <f t="shared" si="46"/>
        <v>45344</v>
      </c>
      <c r="E217" s="31">
        <v>2418.08</v>
      </c>
      <c r="F217" s="31">
        <v>2727</v>
      </c>
      <c r="G217" s="27">
        <f t="shared" si="47"/>
        <v>308.92000000000007</v>
      </c>
      <c r="H217" s="7">
        <f t="shared" si="48"/>
        <v>0.12775425130682197</v>
      </c>
      <c r="I217" s="8">
        <f t="shared" si="49"/>
        <v>58119.820000000007</v>
      </c>
      <c r="J217" s="8">
        <f t="shared" si="50"/>
        <v>55353.930000000008</v>
      </c>
      <c r="K217" s="10">
        <f t="shared" si="51"/>
        <v>-2765.8899999999994</v>
      </c>
      <c r="L217" s="1">
        <f t="shared" si="52"/>
        <v>-4.7589445390574144E-2</v>
      </c>
    </row>
    <row r="218" spans="2:12" x14ac:dyDescent="0.35">
      <c r="B218" t="s">
        <v>9</v>
      </c>
      <c r="C218" s="14">
        <v>45314</v>
      </c>
      <c r="D218" s="6">
        <f t="shared" si="46"/>
        <v>45345</v>
      </c>
      <c r="E218" s="31">
        <v>2303.88</v>
      </c>
      <c r="F218" s="33">
        <v>3684</v>
      </c>
      <c r="G218" s="27">
        <f t="shared" si="47"/>
        <v>1380.12</v>
      </c>
      <c r="H218" s="7">
        <f t="shared" si="48"/>
        <v>0.59904161675087242</v>
      </c>
      <c r="I218" s="8">
        <f t="shared" si="49"/>
        <v>60423.700000000004</v>
      </c>
      <c r="J218" s="8">
        <f t="shared" si="50"/>
        <v>59037.930000000008</v>
      </c>
      <c r="K218" s="10">
        <f t="shared" si="51"/>
        <v>-1385.7699999999968</v>
      </c>
      <c r="L218" s="1">
        <f t="shared" si="52"/>
        <v>-2.2934212899905115E-2</v>
      </c>
    </row>
    <row r="219" spans="2:12" x14ac:dyDescent="0.35">
      <c r="B219" t="s">
        <v>9</v>
      </c>
      <c r="C219" s="14">
        <v>45315</v>
      </c>
      <c r="D219" s="6">
        <f t="shared" si="46"/>
        <v>45346</v>
      </c>
      <c r="E219" s="31">
        <v>2600.98</v>
      </c>
      <c r="F219" s="31">
        <v>0</v>
      </c>
      <c r="G219" s="27">
        <f t="shared" si="47"/>
        <v>-2600.98</v>
      </c>
      <c r="H219" s="7">
        <f t="shared" si="48"/>
        <v>-1</v>
      </c>
      <c r="I219" s="8">
        <f t="shared" si="49"/>
        <v>63024.680000000008</v>
      </c>
      <c r="J219" s="8">
        <f t="shared" si="50"/>
        <v>59037.930000000008</v>
      </c>
      <c r="K219" s="10">
        <f t="shared" si="51"/>
        <v>-3986.75</v>
      </c>
      <c r="L219" s="1">
        <f t="shared" si="52"/>
        <v>-6.3256965366583373E-2</v>
      </c>
    </row>
    <row r="220" spans="2:12" x14ac:dyDescent="0.35">
      <c r="B220" t="s">
        <v>9</v>
      </c>
      <c r="C220" s="14">
        <v>45316</v>
      </c>
      <c r="D220" s="6">
        <f t="shared" si="46"/>
        <v>45347</v>
      </c>
      <c r="E220" s="31">
        <v>2808.69</v>
      </c>
      <c r="F220" s="31">
        <v>0</v>
      </c>
      <c r="G220" s="27">
        <f t="shared" si="47"/>
        <v>-2808.69</v>
      </c>
      <c r="H220" s="7">
        <f t="shared" si="48"/>
        <v>-1</v>
      </c>
      <c r="I220" s="8">
        <f t="shared" si="49"/>
        <v>65833.37000000001</v>
      </c>
      <c r="J220" s="8">
        <f t="shared" si="50"/>
        <v>59037.930000000008</v>
      </c>
      <c r="K220" s="10">
        <f t="shared" si="51"/>
        <v>-6795.4400000000023</v>
      </c>
      <c r="L220" s="1">
        <f t="shared" si="52"/>
        <v>-0.10322181592708989</v>
      </c>
    </row>
    <row r="221" spans="2:12" x14ac:dyDescent="0.35">
      <c r="B221" t="s">
        <v>9</v>
      </c>
      <c r="C221" s="14">
        <v>45317</v>
      </c>
      <c r="D221" s="6">
        <f t="shared" si="46"/>
        <v>45348</v>
      </c>
      <c r="E221" s="33">
        <v>2621.88</v>
      </c>
      <c r="F221" s="31">
        <v>0</v>
      </c>
      <c r="G221" s="25">
        <f t="shared" si="47"/>
        <v>-2621.88</v>
      </c>
      <c r="H221" s="7">
        <f t="shared" si="48"/>
        <v>-1</v>
      </c>
      <c r="I221" s="8">
        <f t="shared" si="49"/>
        <v>68455.250000000015</v>
      </c>
      <c r="J221" s="8">
        <f t="shared" si="50"/>
        <v>59037.930000000008</v>
      </c>
      <c r="K221" s="10">
        <f t="shared" si="51"/>
        <v>-9417.320000000007</v>
      </c>
      <c r="L221" s="1">
        <f t="shared" si="52"/>
        <v>-0.13756899580382811</v>
      </c>
    </row>
    <row r="222" spans="2:12" x14ac:dyDescent="0.35">
      <c r="B222" t="s">
        <v>9</v>
      </c>
      <c r="C222" s="14">
        <v>45318</v>
      </c>
      <c r="D222" s="6">
        <f t="shared" si="46"/>
        <v>45349</v>
      </c>
      <c r="E222" s="31">
        <v>2096.67</v>
      </c>
      <c r="F222" s="31">
        <v>0</v>
      </c>
      <c r="G222" s="27">
        <f t="shared" si="47"/>
        <v>-2096.67</v>
      </c>
      <c r="H222" s="7">
        <f t="shared" si="48"/>
        <v>-1</v>
      </c>
      <c r="I222" s="8">
        <f t="shared" si="49"/>
        <v>70551.920000000013</v>
      </c>
      <c r="J222" s="8">
        <f t="shared" si="50"/>
        <v>59037.930000000008</v>
      </c>
      <c r="K222" s="10">
        <f t="shared" si="51"/>
        <v>-11513.990000000005</v>
      </c>
      <c r="L222" s="1">
        <f t="shared" si="52"/>
        <v>-0.1631988186855865</v>
      </c>
    </row>
    <row r="223" spans="2:12" x14ac:dyDescent="0.35">
      <c r="B223" t="s">
        <v>9</v>
      </c>
      <c r="C223" s="14">
        <v>45319</v>
      </c>
      <c r="D223" s="11">
        <f t="shared" si="46"/>
        <v>45350</v>
      </c>
      <c r="E223" s="31">
        <v>1959.2</v>
      </c>
      <c r="F223" s="31">
        <v>0</v>
      </c>
      <c r="G223" s="27">
        <f t="shared" si="47"/>
        <v>-1959.2</v>
      </c>
      <c r="H223" s="7">
        <f t="shared" si="48"/>
        <v>-1</v>
      </c>
      <c r="I223" s="8">
        <f t="shared" si="49"/>
        <v>72511.12000000001</v>
      </c>
      <c r="J223" s="8">
        <f t="shared" si="50"/>
        <v>59037.930000000008</v>
      </c>
      <c r="K223" s="10">
        <f t="shared" si="51"/>
        <v>-13473.190000000002</v>
      </c>
      <c r="L223" s="1">
        <f t="shared" si="52"/>
        <v>-0.18580860425269946</v>
      </c>
    </row>
    <row r="224" spans="2:12" x14ac:dyDescent="0.35">
      <c r="B224" t="s">
        <v>9</v>
      </c>
      <c r="C224" s="14">
        <v>45320</v>
      </c>
      <c r="D224" s="11">
        <f t="shared" si="46"/>
        <v>45351</v>
      </c>
      <c r="E224" s="31">
        <v>2495.5500000000002</v>
      </c>
      <c r="F224" s="31">
        <v>0</v>
      </c>
      <c r="G224" s="27">
        <f t="shared" si="47"/>
        <v>-2495.5500000000002</v>
      </c>
      <c r="H224" s="7">
        <f t="shared" si="48"/>
        <v>-1</v>
      </c>
      <c r="I224" s="8">
        <f t="shared" si="49"/>
        <v>75006.670000000013</v>
      </c>
      <c r="J224" s="8">
        <f t="shared" si="50"/>
        <v>59037.930000000008</v>
      </c>
      <c r="K224" s="10">
        <f t="shared" si="51"/>
        <v>-15968.740000000005</v>
      </c>
      <c r="L224" s="1">
        <f t="shared" si="52"/>
        <v>-0.21289759964013871</v>
      </c>
    </row>
    <row r="225" spans="2:12" x14ac:dyDescent="0.35">
      <c r="B225" t="s">
        <v>9</v>
      </c>
      <c r="C225" s="14">
        <v>45321</v>
      </c>
      <c r="D225" s="11">
        <f t="shared" si="46"/>
        <v>45352</v>
      </c>
      <c r="E225" s="31">
        <v>2390.0700000000002</v>
      </c>
      <c r="F225" s="31">
        <v>0</v>
      </c>
      <c r="G225" s="27">
        <f t="shared" si="47"/>
        <v>-2390.0700000000002</v>
      </c>
      <c r="H225" s="7">
        <f t="shared" si="48"/>
        <v>-1</v>
      </c>
      <c r="I225" s="8">
        <f t="shared" si="49"/>
        <v>77396.74000000002</v>
      </c>
      <c r="J225" s="8">
        <f t="shared" si="50"/>
        <v>59037.930000000008</v>
      </c>
      <c r="K225" s="10">
        <f t="shared" si="51"/>
        <v>-18358.810000000012</v>
      </c>
      <c r="L225" s="1">
        <f t="shared" si="52"/>
        <v>-0.23720391840793303</v>
      </c>
    </row>
    <row r="226" spans="2:12" x14ac:dyDescent="0.35">
      <c r="B226" t="s">
        <v>9</v>
      </c>
      <c r="C226" s="14">
        <v>45322</v>
      </c>
      <c r="D226" s="11">
        <f t="shared" si="46"/>
        <v>45353</v>
      </c>
      <c r="E226" s="31">
        <v>3660.37</v>
      </c>
      <c r="F226" s="31">
        <v>0</v>
      </c>
      <c r="G226" s="27">
        <f t="shared" si="47"/>
        <v>-3660.37</v>
      </c>
      <c r="H226" s="7">
        <f t="shared" si="48"/>
        <v>-1</v>
      </c>
      <c r="I226" s="8">
        <f t="shared" si="49"/>
        <v>81057.110000000015</v>
      </c>
      <c r="J226" s="8">
        <f t="shared" si="50"/>
        <v>59037.930000000008</v>
      </c>
      <c r="K226" s="10">
        <f t="shared" si="51"/>
        <v>-22019.180000000008</v>
      </c>
      <c r="L226" s="1">
        <f t="shared" si="52"/>
        <v>-0.27165019823677411</v>
      </c>
    </row>
    <row r="227" spans="2:12" x14ac:dyDescent="0.35">
      <c r="B227" t="s">
        <v>10</v>
      </c>
      <c r="C227" s="14">
        <v>45291</v>
      </c>
      <c r="D227" s="6">
        <v>45322</v>
      </c>
      <c r="E227" s="31">
        <v>0</v>
      </c>
      <c r="F227" s="31">
        <v>0</v>
      </c>
      <c r="G227" s="28"/>
      <c r="H227" s="5"/>
      <c r="L227" s="1"/>
    </row>
    <row r="228" spans="2:12" x14ac:dyDescent="0.35">
      <c r="B228" t="s">
        <v>10</v>
      </c>
      <c r="C228" s="14">
        <v>45292</v>
      </c>
      <c r="D228" s="6">
        <f t="shared" ref="D228:D258" si="53">D227+1</f>
        <v>45323</v>
      </c>
      <c r="E228" s="31">
        <v>8056</v>
      </c>
      <c r="F228" s="31">
        <v>14489.59</v>
      </c>
      <c r="G228" s="27">
        <f t="shared" ref="G228:G258" si="54">F228-E228</f>
        <v>6433.59</v>
      </c>
      <c r="H228" s="7">
        <f t="shared" ref="H228:H258" si="55">G228/E228</f>
        <v>0.79860849056603778</v>
      </c>
      <c r="I228" s="8">
        <f t="shared" ref="I228:I258" si="56">+I227+E228</f>
        <v>8056</v>
      </c>
      <c r="J228" s="8">
        <f t="shared" ref="J228:J258" si="57">+J227+F228</f>
        <v>14489.59</v>
      </c>
      <c r="K228" s="10">
        <f t="shared" ref="K228:K258" si="58">-I228+J228</f>
        <v>6433.59</v>
      </c>
      <c r="L228" s="1">
        <f t="shared" ref="L228:L258" si="59">K228/I228</f>
        <v>0.79860849056603778</v>
      </c>
    </row>
    <row r="229" spans="2:12" x14ac:dyDescent="0.35">
      <c r="B229" t="s">
        <v>10</v>
      </c>
      <c r="C229" s="14">
        <v>45293</v>
      </c>
      <c r="D229" s="6">
        <f t="shared" si="53"/>
        <v>45324</v>
      </c>
      <c r="E229" s="31">
        <v>11524</v>
      </c>
      <c r="F229" s="31">
        <v>16641.82</v>
      </c>
      <c r="G229" s="27">
        <f t="shared" si="54"/>
        <v>5117.82</v>
      </c>
      <c r="H229" s="7">
        <f t="shared" si="55"/>
        <v>0.44410100659493229</v>
      </c>
      <c r="I229" s="8">
        <f t="shared" si="56"/>
        <v>19580</v>
      </c>
      <c r="J229" s="8">
        <f t="shared" si="57"/>
        <v>31131.41</v>
      </c>
      <c r="K229" s="10">
        <f t="shared" si="58"/>
        <v>11551.41</v>
      </c>
      <c r="L229" s="1">
        <f t="shared" si="59"/>
        <v>0.5899596527068437</v>
      </c>
    </row>
    <row r="230" spans="2:12" x14ac:dyDescent="0.35">
      <c r="B230" t="s">
        <v>10</v>
      </c>
      <c r="C230" s="14">
        <v>45294</v>
      </c>
      <c r="D230" s="6">
        <f t="shared" si="53"/>
        <v>45325</v>
      </c>
      <c r="E230" s="31">
        <v>12530</v>
      </c>
      <c r="F230" s="31">
        <v>10799.27</v>
      </c>
      <c r="G230" s="27">
        <f t="shared" si="54"/>
        <v>-1730.7299999999996</v>
      </c>
      <c r="H230" s="7">
        <f t="shared" si="55"/>
        <v>-0.13812689545091777</v>
      </c>
      <c r="I230" s="8">
        <f t="shared" si="56"/>
        <v>32110</v>
      </c>
      <c r="J230" s="8">
        <f t="shared" si="57"/>
        <v>41930.68</v>
      </c>
      <c r="K230" s="10">
        <f t="shared" si="58"/>
        <v>9820.68</v>
      </c>
      <c r="L230" s="1">
        <f t="shared" si="59"/>
        <v>0.30584490812830895</v>
      </c>
    </row>
    <row r="231" spans="2:12" x14ac:dyDescent="0.35">
      <c r="B231" t="s">
        <v>10</v>
      </c>
      <c r="C231" s="14">
        <v>45295</v>
      </c>
      <c r="D231" s="6">
        <f t="shared" si="53"/>
        <v>45326</v>
      </c>
      <c r="E231" s="31">
        <v>10769</v>
      </c>
      <c r="F231" s="31">
        <v>10276.25</v>
      </c>
      <c r="G231" s="27">
        <f t="shared" si="54"/>
        <v>-492.75</v>
      </c>
      <c r="H231" s="7">
        <f t="shared" si="55"/>
        <v>-4.5756337635806485E-2</v>
      </c>
      <c r="I231" s="8">
        <f t="shared" si="56"/>
        <v>42879</v>
      </c>
      <c r="J231" s="8">
        <f t="shared" si="57"/>
        <v>52206.93</v>
      </c>
      <c r="K231" s="10">
        <f t="shared" si="58"/>
        <v>9327.93</v>
      </c>
      <c r="L231" s="1">
        <f t="shared" si="59"/>
        <v>0.21754075421535018</v>
      </c>
    </row>
    <row r="232" spans="2:12" x14ac:dyDescent="0.35">
      <c r="B232" t="s">
        <v>10</v>
      </c>
      <c r="C232" s="14">
        <v>45296</v>
      </c>
      <c r="D232" s="6">
        <f t="shared" si="53"/>
        <v>45327</v>
      </c>
      <c r="E232" s="31">
        <v>15505</v>
      </c>
      <c r="F232" s="31">
        <v>10585.92</v>
      </c>
      <c r="G232" s="27">
        <f t="shared" si="54"/>
        <v>-4919.08</v>
      </c>
      <c r="H232" s="7">
        <f t="shared" si="55"/>
        <v>-0.31725765881973556</v>
      </c>
      <c r="I232" s="8">
        <f t="shared" si="56"/>
        <v>58384</v>
      </c>
      <c r="J232" s="8">
        <f t="shared" si="57"/>
        <v>62792.85</v>
      </c>
      <c r="K232" s="10">
        <f t="shared" si="58"/>
        <v>4408.8499999999985</v>
      </c>
      <c r="L232" s="1">
        <f t="shared" si="59"/>
        <v>7.5514695807070403E-2</v>
      </c>
    </row>
    <row r="233" spans="2:12" x14ac:dyDescent="0.35">
      <c r="B233" t="s">
        <v>10</v>
      </c>
      <c r="C233" s="14">
        <v>45297</v>
      </c>
      <c r="D233" s="11">
        <f t="shared" si="53"/>
        <v>45328</v>
      </c>
      <c r="E233" s="31">
        <v>11663</v>
      </c>
      <c r="F233" s="31">
        <v>8423.65</v>
      </c>
      <c r="G233" s="27">
        <f t="shared" si="54"/>
        <v>-3239.3500000000004</v>
      </c>
      <c r="H233" s="7">
        <f t="shared" si="55"/>
        <v>-0.27774586298550974</v>
      </c>
      <c r="I233" s="8">
        <f t="shared" si="56"/>
        <v>70047</v>
      </c>
      <c r="J233" s="8">
        <f t="shared" si="57"/>
        <v>71216.5</v>
      </c>
      <c r="K233" s="10">
        <f t="shared" si="58"/>
        <v>1169.5</v>
      </c>
      <c r="L233" s="1">
        <f t="shared" si="59"/>
        <v>1.6695932730880693E-2</v>
      </c>
    </row>
    <row r="234" spans="2:12" x14ac:dyDescent="0.35">
      <c r="B234" t="s">
        <v>10</v>
      </c>
      <c r="C234" s="14">
        <v>45298</v>
      </c>
      <c r="D234" s="6">
        <f t="shared" si="53"/>
        <v>45329</v>
      </c>
      <c r="E234" s="31">
        <v>8009</v>
      </c>
      <c r="F234" s="31">
        <v>8821.93</v>
      </c>
      <c r="G234" s="27">
        <f t="shared" si="54"/>
        <v>812.93000000000029</v>
      </c>
      <c r="H234" s="7">
        <f t="shared" si="55"/>
        <v>0.10150206018229495</v>
      </c>
      <c r="I234" s="8">
        <f t="shared" si="56"/>
        <v>78056</v>
      </c>
      <c r="J234" s="4">
        <f t="shared" si="57"/>
        <v>80038.429999999993</v>
      </c>
      <c r="K234" s="10">
        <f t="shared" si="58"/>
        <v>1982.429999999993</v>
      </c>
      <c r="L234" s="1">
        <f t="shared" si="59"/>
        <v>2.5397535103002883E-2</v>
      </c>
    </row>
    <row r="235" spans="2:12" x14ac:dyDescent="0.35">
      <c r="B235" t="s">
        <v>10</v>
      </c>
      <c r="C235" s="14">
        <v>45299</v>
      </c>
      <c r="D235" s="6">
        <f t="shared" si="53"/>
        <v>45330</v>
      </c>
      <c r="E235" s="31">
        <v>9241.3700000000008</v>
      </c>
      <c r="F235" s="31">
        <v>11489.22</v>
      </c>
      <c r="G235" s="27">
        <f t="shared" si="54"/>
        <v>2247.8499999999985</v>
      </c>
      <c r="H235" s="7">
        <f t="shared" si="55"/>
        <v>0.24323774505295193</v>
      </c>
      <c r="I235" s="8">
        <f t="shared" si="56"/>
        <v>87297.37</v>
      </c>
      <c r="J235" s="8">
        <f t="shared" si="57"/>
        <v>91527.65</v>
      </c>
      <c r="K235" s="10">
        <f t="shared" si="58"/>
        <v>4230.2799999999988</v>
      </c>
      <c r="L235" s="1">
        <f t="shared" si="59"/>
        <v>4.845827543258175E-2</v>
      </c>
    </row>
    <row r="236" spans="2:12" x14ac:dyDescent="0.35">
      <c r="B236" t="s">
        <v>10</v>
      </c>
      <c r="C236" s="14">
        <v>45300</v>
      </c>
      <c r="D236" s="6">
        <f t="shared" si="53"/>
        <v>45331</v>
      </c>
      <c r="E236" s="31">
        <v>9884.7000000000007</v>
      </c>
      <c r="F236" s="32">
        <v>13186.52</v>
      </c>
      <c r="G236" s="27">
        <f t="shared" si="54"/>
        <v>3301.8199999999997</v>
      </c>
      <c r="H236" s="7">
        <f t="shared" si="55"/>
        <v>0.3340334051615122</v>
      </c>
      <c r="I236" s="8">
        <f t="shared" si="56"/>
        <v>97182.069999999992</v>
      </c>
      <c r="J236" s="8">
        <f t="shared" si="57"/>
        <v>104714.17</v>
      </c>
      <c r="K236" s="10">
        <f t="shared" si="58"/>
        <v>7532.1000000000058</v>
      </c>
      <c r="L236" s="1">
        <f t="shared" si="59"/>
        <v>7.750503770911657E-2</v>
      </c>
    </row>
    <row r="237" spans="2:12" x14ac:dyDescent="0.35">
      <c r="B237" t="s">
        <v>10</v>
      </c>
      <c r="C237" s="14">
        <v>45301</v>
      </c>
      <c r="D237" s="6">
        <f t="shared" si="53"/>
        <v>45332</v>
      </c>
      <c r="E237" s="31">
        <v>13179.75</v>
      </c>
      <c r="F237" s="31">
        <v>11117</v>
      </c>
      <c r="G237" s="27">
        <f t="shared" si="54"/>
        <v>-2062.75</v>
      </c>
      <c r="H237" s="7">
        <f t="shared" si="55"/>
        <v>-0.15650903848707298</v>
      </c>
      <c r="I237" s="8">
        <f t="shared" si="56"/>
        <v>110361.81999999999</v>
      </c>
      <c r="J237" s="8">
        <f t="shared" si="57"/>
        <v>115831.17</v>
      </c>
      <c r="K237" s="10">
        <f t="shared" si="58"/>
        <v>5469.3500000000058</v>
      </c>
      <c r="L237" s="1">
        <f t="shared" si="59"/>
        <v>4.95583526984242E-2</v>
      </c>
    </row>
    <row r="238" spans="2:12" x14ac:dyDescent="0.35">
      <c r="B238" t="s">
        <v>10</v>
      </c>
      <c r="C238" s="14">
        <v>45302</v>
      </c>
      <c r="D238" s="6">
        <f t="shared" si="53"/>
        <v>45333</v>
      </c>
      <c r="E238" s="31">
        <v>10287.93</v>
      </c>
      <c r="F238" s="31">
        <v>8634</v>
      </c>
      <c r="G238" s="27">
        <f t="shared" si="54"/>
        <v>-1653.9300000000003</v>
      </c>
      <c r="H238" s="7">
        <f t="shared" si="55"/>
        <v>-0.16076411872942373</v>
      </c>
      <c r="I238" s="8">
        <f t="shared" si="56"/>
        <v>120649.75</v>
      </c>
      <c r="J238" s="8">
        <f t="shared" si="57"/>
        <v>124465.17</v>
      </c>
      <c r="K238" s="10">
        <f t="shared" si="58"/>
        <v>3815.4199999999983</v>
      </c>
      <c r="L238" s="1">
        <f t="shared" si="59"/>
        <v>3.1623936228628725E-2</v>
      </c>
    </row>
    <row r="239" spans="2:12" x14ac:dyDescent="0.35">
      <c r="B239" t="s">
        <v>10</v>
      </c>
      <c r="C239" s="14">
        <v>45303</v>
      </c>
      <c r="D239" s="6">
        <f t="shared" si="53"/>
        <v>45334</v>
      </c>
      <c r="E239" s="32">
        <v>16056.85</v>
      </c>
      <c r="F239" s="31">
        <v>9099</v>
      </c>
      <c r="G239" s="27">
        <f t="shared" si="54"/>
        <v>-6957.85</v>
      </c>
      <c r="H239" s="7">
        <f t="shared" si="55"/>
        <v>-0.43332596368528076</v>
      </c>
      <c r="I239" s="8">
        <f t="shared" si="56"/>
        <v>136706.6</v>
      </c>
      <c r="J239" s="4">
        <f t="shared" si="57"/>
        <v>133564.16999999998</v>
      </c>
      <c r="K239" s="10">
        <f t="shared" si="58"/>
        <v>-3142.4300000000221</v>
      </c>
      <c r="L239" s="1">
        <f t="shared" si="59"/>
        <v>-2.2986673649992188E-2</v>
      </c>
    </row>
    <row r="240" spans="2:12" x14ac:dyDescent="0.35">
      <c r="B240" t="s">
        <v>10</v>
      </c>
      <c r="C240" s="14">
        <v>45304</v>
      </c>
      <c r="D240" s="6">
        <f t="shared" si="53"/>
        <v>45335</v>
      </c>
      <c r="E240" s="31">
        <v>9937.6299999999992</v>
      </c>
      <c r="F240" s="31">
        <v>11393</v>
      </c>
      <c r="G240" s="27">
        <f t="shared" si="54"/>
        <v>1455.3700000000008</v>
      </c>
      <c r="H240" s="7">
        <f t="shared" si="55"/>
        <v>0.14645041121474647</v>
      </c>
      <c r="I240" s="8">
        <f t="shared" si="56"/>
        <v>146644.23000000001</v>
      </c>
      <c r="J240" s="8">
        <f t="shared" si="57"/>
        <v>144957.16999999998</v>
      </c>
      <c r="K240" s="10">
        <f t="shared" si="58"/>
        <v>-1687.0600000000268</v>
      </c>
      <c r="L240" s="1">
        <f t="shared" si="59"/>
        <v>-1.150444173630307E-2</v>
      </c>
    </row>
    <row r="241" spans="2:12" x14ac:dyDescent="0.35">
      <c r="B241" t="s">
        <v>10</v>
      </c>
      <c r="C241" s="14">
        <v>45305</v>
      </c>
      <c r="D241" s="6">
        <f t="shared" si="53"/>
        <v>45336</v>
      </c>
      <c r="E241" s="31">
        <v>10579.52</v>
      </c>
      <c r="F241" s="32">
        <v>8335</v>
      </c>
      <c r="G241" s="27">
        <f t="shared" si="54"/>
        <v>-2244.5200000000004</v>
      </c>
      <c r="H241" s="7">
        <f t="shared" si="55"/>
        <v>-0.21215707328876929</v>
      </c>
      <c r="I241" s="8">
        <f t="shared" si="56"/>
        <v>157223.75</v>
      </c>
      <c r="J241" s="8">
        <f t="shared" si="57"/>
        <v>153292.16999999998</v>
      </c>
      <c r="K241" s="10">
        <f t="shared" si="58"/>
        <v>-3931.5800000000163</v>
      </c>
      <c r="L241" s="9">
        <f t="shared" si="59"/>
        <v>-2.500627290724217E-2</v>
      </c>
    </row>
    <row r="242" spans="2:12" x14ac:dyDescent="0.35">
      <c r="B242" t="s">
        <v>10</v>
      </c>
      <c r="C242" s="14">
        <v>45306</v>
      </c>
      <c r="D242" s="6">
        <f t="shared" si="53"/>
        <v>45337</v>
      </c>
      <c r="E242" s="31">
        <v>9268.81</v>
      </c>
      <c r="F242" s="31">
        <v>11380.73</v>
      </c>
      <c r="G242" s="27">
        <f t="shared" si="54"/>
        <v>2111.92</v>
      </c>
      <c r="H242" s="7">
        <f t="shared" si="55"/>
        <v>0.22785233487362458</v>
      </c>
      <c r="I242" s="8">
        <f t="shared" si="56"/>
        <v>166492.56</v>
      </c>
      <c r="J242" s="8">
        <f t="shared" si="57"/>
        <v>164672.9</v>
      </c>
      <c r="K242" s="10">
        <f t="shared" si="58"/>
        <v>-1819.6600000000035</v>
      </c>
      <c r="L242" s="1">
        <f t="shared" si="59"/>
        <v>-1.0929377264665781E-2</v>
      </c>
    </row>
    <row r="243" spans="2:12" x14ac:dyDescent="0.35">
      <c r="B243" t="s">
        <v>10</v>
      </c>
      <c r="C243" s="14">
        <v>45307</v>
      </c>
      <c r="D243" s="6">
        <f t="shared" si="53"/>
        <v>45338</v>
      </c>
      <c r="E243" s="31">
        <v>9482.18</v>
      </c>
      <c r="F243" s="31">
        <v>17058.93</v>
      </c>
      <c r="G243" s="27">
        <f t="shared" si="54"/>
        <v>7576.75</v>
      </c>
      <c r="H243" s="7">
        <f t="shared" si="55"/>
        <v>0.79905148394145653</v>
      </c>
      <c r="I243" s="8">
        <f t="shared" si="56"/>
        <v>175974.74</v>
      </c>
      <c r="J243" s="8">
        <f t="shared" si="57"/>
        <v>181731.83</v>
      </c>
      <c r="K243" s="10">
        <f t="shared" si="58"/>
        <v>5757.0899999999965</v>
      </c>
      <c r="L243" s="1">
        <f t="shared" si="59"/>
        <v>3.2715434044681621E-2</v>
      </c>
    </row>
    <row r="244" spans="2:12" x14ac:dyDescent="0.35">
      <c r="B244" t="s">
        <v>10</v>
      </c>
      <c r="C244" s="14">
        <v>45308</v>
      </c>
      <c r="D244" s="6">
        <f t="shared" si="53"/>
        <v>45339</v>
      </c>
      <c r="E244" s="32">
        <v>9771.74</v>
      </c>
      <c r="F244" s="31">
        <v>9472.77</v>
      </c>
      <c r="G244" s="27">
        <f t="shared" si="54"/>
        <v>-298.96999999999935</v>
      </c>
      <c r="H244" s="7">
        <f t="shared" si="55"/>
        <v>-3.0595369913648883E-2</v>
      </c>
      <c r="I244" s="8">
        <f t="shared" si="56"/>
        <v>185746.47999999998</v>
      </c>
      <c r="J244" s="8">
        <f t="shared" si="57"/>
        <v>191204.59999999998</v>
      </c>
      <c r="K244" s="10">
        <f t="shared" si="58"/>
        <v>5458.1199999999953</v>
      </c>
      <c r="L244" s="1">
        <f t="shared" si="59"/>
        <v>2.9384782957932749E-2</v>
      </c>
    </row>
    <row r="245" spans="2:12" x14ac:dyDescent="0.35">
      <c r="B245" t="s">
        <v>10</v>
      </c>
      <c r="C245" s="14">
        <v>45309</v>
      </c>
      <c r="D245" s="6">
        <f t="shared" si="53"/>
        <v>45340</v>
      </c>
      <c r="E245" s="31">
        <v>10618.79</v>
      </c>
      <c r="F245" s="31">
        <v>9022</v>
      </c>
      <c r="G245" s="27">
        <f t="shared" si="54"/>
        <v>-1596.7900000000009</v>
      </c>
      <c r="H245" s="7">
        <f t="shared" si="55"/>
        <v>-0.15037400683128688</v>
      </c>
      <c r="I245" s="8">
        <f t="shared" si="56"/>
        <v>196365.27</v>
      </c>
      <c r="J245" s="8">
        <f t="shared" si="57"/>
        <v>200226.59999999998</v>
      </c>
      <c r="K245" s="10">
        <f t="shared" si="58"/>
        <v>3861.3299999999872</v>
      </c>
      <c r="L245" s="1">
        <f t="shared" si="59"/>
        <v>1.9664016961858821E-2</v>
      </c>
    </row>
    <row r="246" spans="2:12" x14ac:dyDescent="0.35">
      <c r="B246" t="s">
        <v>10</v>
      </c>
      <c r="C246" s="14">
        <v>45310</v>
      </c>
      <c r="D246" s="6">
        <f t="shared" si="53"/>
        <v>45341</v>
      </c>
      <c r="E246" s="31">
        <v>17708.349999999999</v>
      </c>
      <c r="F246" s="31">
        <v>8267</v>
      </c>
      <c r="G246" s="27">
        <f t="shared" si="54"/>
        <v>-9441.3499999999985</v>
      </c>
      <c r="H246" s="7">
        <f t="shared" si="55"/>
        <v>-0.53315808643944806</v>
      </c>
      <c r="I246" s="8">
        <f t="shared" si="56"/>
        <v>214073.62</v>
      </c>
      <c r="J246" s="8">
        <f t="shared" si="57"/>
        <v>208493.59999999998</v>
      </c>
      <c r="K246" s="10">
        <f t="shared" si="58"/>
        <v>-5580.0200000000186</v>
      </c>
      <c r="L246" s="1">
        <f t="shared" si="59"/>
        <v>-2.6065892658796625E-2</v>
      </c>
    </row>
    <row r="247" spans="2:12" x14ac:dyDescent="0.35">
      <c r="B247" t="s">
        <v>10</v>
      </c>
      <c r="C247" s="14">
        <v>45311</v>
      </c>
      <c r="D247" s="6">
        <f t="shared" si="53"/>
        <v>45342</v>
      </c>
      <c r="E247" s="31">
        <v>11110.59</v>
      </c>
      <c r="F247" s="31">
        <v>13480</v>
      </c>
      <c r="G247" s="27">
        <f t="shared" si="54"/>
        <v>2369.41</v>
      </c>
      <c r="H247" s="7">
        <f t="shared" si="55"/>
        <v>0.213256901748692</v>
      </c>
      <c r="I247" s="8">
        <f t="shared" si="56"/>
        <v>225184.21</v>
      </c>
      <c r="J247" s="8">
        <f t="shared" si="57"/>
        <v>221973.59999999998</v>
      </c>
      <c r="K247" s="10">
        <f t="shared" si="58"/>
        <v>-3210.6100000000151</v>
      </c>
      <c r="L247" s="1">
        <f t="shared" si="59"/>
        <v>-1.4257704836409335E-2</v>
      </c>
    </row>
    <row r="248" spans="2:12" x14ac:dyDescent="0.35">
      <c r="B248" t="s">
        <v>10</v>
      </c>
      <c r="C248" s="14">
        <v>45312</v>
      </c>
      <c r="D248" s="6">
        <f t="shared" si="53"/>
        <v>45343</v>
      </c>
      <c r="E248" s="31">
        <v>8408.67</v>
      </c>
      <c r="F248" s="31">
        <v>10640</v>
      </c>
      <c r="G248" s="27">
        <f t="shared" si="54"/>
        <v>2231.33</v>
      </c>
      <c r="H248" s="7">
        <f t="shared" si="55"/>
        <v>0.2653606337268557</v>
      </c>
      <c r="I248" s="8">
        <f t="shared" si="56"/>
        <v>233592.88</v>
      </c>
      <c r="J248" s="8">
        <f t="shared" si="57"/>
        <v>232613.59999999998</v>
      </c>
      <c r="K248" s="10">
        <f t="shared" si="58"/>
        <v>-979.28000000002794</v>
      </c>
      <c r="L248" s="1">
        <f t="shared" si="59"/>
        <v>-4.1922510651866956E-3</v>
      </c>
    </row>
    <row r="249" spans="2:12" x14ac:dyDescent="0.35">
      <c r="B249" t="s">
        <v>10</v>
      </c>
      <c r="C249" s="14">
        <v>45313</v>
      </c>
      <c r="D249" s="6">
        <f t="shared" si="53"/>
        <v>45344</v>
      </c>
      <c r="E249" s="31">
        <v>7449.07</v>
      </c>
      <c r="F249" s="31">
        <v>12526</v>
      </c>
      <c r="G249" s="27">
        <f t="shared" si="54"/>
        <v>5076.93</v>
      </c>
      <c r="H249" s="7">
        <f t="shared" si="55"/>
        <v>0.6815521937637854</v>
      </c>
      <c r="I249" s="8">
        <f t="shared" si="56"/>
        <v>241041.95</v>
      </c>
      <c r="J249" s="8">
        <f t="shared" si="57"/>
        <v>245139.59999999998</v>
      </c>
      <c r="K249" s="10">
        <f t="shared" si="58"/>
        <v>4097.6499999999651</v>
      </c>
      <c r="L249" s="1">
        <f t="shared" si="59"/>
        <v>1.6999738012408068E-2</v>
      </c>
    </row>
    <row r="250" spans="2:12" x14ac:dyDescent="0.35">
      <c r="B250" t="s">
        <v>10</v>
      </c>
      <c r="C250" s="14">
        <v>45314</v>
      </c>
      <c r="D250" s="6">
        <f t="shared" si="53"/>
        <v>45345</v>
      </c>
      <c r="E250" s="31">
        <v>8398.5300000000007</v>
      </c>
      <c r="F250" s="33">
        <v>13236</v>
      </c>
      <c r="G250" s="27">
        <f t="shared" si="54"/>
        <v>4837.4699999999993</v>
      </c>
      <c r="H250" s="7">
        <f t="shared" si="55"/>
        <v>0.57599008397898188</v>
      </c>
      <c r="I250" s="8">
        <f t="shared" si="56"/>
        <v>249440.48</v>
      </c>
      <c r="J250" s="8">
        <f t="shared" si="57"/>
        <v>258375.59999999998</v>
      </c>
      <c r="K250" s="10">
        <f t="shared" si="58"/>
        <v>8935.1199999999662</v>
      </c>
      <c r="L250" s="1">
        <f t="shared" si="59"/>
        <v>3.5820649479186242E-2</v>
      </c>
    </row>
    <row r="251" spans="2:12" x14ac:dyDescent="0.35">
      <c r="B251" t="s">
        <v>10</v>
      </c>
      <c r="C251" s="14">
        <v>45315</v>
      </c>
      <c r="D251" s="6">
        <f t="shared" si="53"/>
        <v>45346</v>
      </c>
      <c r="E251" s="31">
        <v>8940.7000000000007</v>
      </c>
      <c r="F251" s="31">
        <v>0</v>
      </c>
      <c r="G251" s="27">
        <f t="shared" si="54"/>
        <v>-8940.7000000000007</v>
      </c>
      <c r="H251" s="7">
        <f t="shared" si="55"/>
        <v>-1</v>
      </c>
      <c r="I251" s="8">
        <f t="shared" si="56"/>
        <v>258381.18000000002</v>
      </c>
      <c r="J251" s="8">
        <f t="shared" si="57"/>
        <v>258375.59999999998</v>
      </c>
      <c r="K251" s="10">
        <f t="shared" si="58"/>
        <v>-5.580000000045402</v>
      </c>
      <c r="L251" s="1">
        <f t="shared" si="59"/>
        <v>-2.1596000142291328E-5</v>
      </c>
    </row>
    <row r="252" spans="2:12" x14ac:dyDescent="0.35">
      <c r="B252" t="s">
        <v>10</v>
      </c>
      <c r="C252" s="14">
        <v>45316</v>
      </c>
      <c r="D252" s="6">
        <f t="shared" si="53"/>
        <v>45347</v>
      </c>
      <c r="E252" s="31">
        <v>10740.35</v>
      </c>
      <c r="F252" s="31">
        <v>0</v>
      </c>
      <c r="G252" s="27">
        <f t="shared" si="54"/>
        <v>-10740.35</v>
      </c>
      <c r="H252" s="7">
        <f t="shared" si="55"/>
        <v>-1</v>
      </c>
      <c r="I252" s="8">
        <f t="shared" si="56"/>
        <v>269121.53000000003</v>
      </c>
      <c r="J252" s="8">
        <f t="shared" si="57"/>
        <v>258375.59999999998</v>
      </c>
      <c r="K252" s="10">
        <f t="shared" si="58"/>
        <v>-10745.930000000051</v>
      </c>
      <c r="L252" s="1">
        <f t="shared" si="59"/>
        <v>-3.9929655572335854E-2</v>
      </c>
    </row>
    <row r="253" spans="2:12" x14ac:dyDescent="0.35">
      <c r="B253" t="s">
        <v>10</v>
      </c>
      <c r="C253" s="14">
        <v>45317</v>
      </c>
      <c r="D253" s="6">
        <f t="shared" si="53"/>
        <v>45348</v>
      </c>
      <c r="E253" s="33">
        <v>13888.74</v>
      </c>
      <c r="F253" s="31">
        <v>0</v>
      </c>
      <c r="G253" s="25">
        <f t="shared" si="54"/>
        <v>-13888.74</v>
      </c>
      <c r="H253" s="7">
        <f t="shared" si="55"/>
        <v>-1</v>
      </c>
      <c r="I253" s="8">
        <f t="shared" si="56"/>
        <v>283010.27</v>
      </c>
      <c r="J253" s="8">
        <f t="shared" si="57"/>
        <v>258375.59999999998</v>
      </c>
      <c r="K253" s="10">
        <f t="shared" si="58"/>
        <v>-24634.670000000042</v>
      </c>
      <c r="L253" s="1">
        <f t="shared" si="59"/>
        <v>-8.7045145040143032E-2</v>
      </c>
    </row>
    <row r="254" spans="2:12" x14ac:dyDescent="0.35">
      <c r="B254" t="s">
        <v>10</v>
      </c>
      <c r="C254" s="14">
        <v>45318</v>
      </c>
      <c r="D254" s="6">
        <f t="shared" si="53"/>
        <v>45349</v>
      </c>
      <c r="E254" s="31">
        <v>9635.5400000000009</v>
      </c>
      <c r="F254" s="31">
        <v>0</v>
      </c>
      <c r="G254" s="27">
        <f t="shared" si="54"/>
        <v>-9635.5400000000009</v>
      </c>
      <c r="H254" s="7">
        <f t="shared" si="55"/>
        <v>-1</v>
      </c>
      <c r="I254" s="8">
        <f t="shared" si="56"/>
        <v>292645.81</v>
      </c>
      <c r="J254" s="8">
        <f t="shared" si="57"/>
        <v>258375.59999999998</v>
      </c>
      <c r="K254" s="10">
        <f t="shared" si="58"/>
        <v>-34270.210000000021</v>
      </c>
      <c r="L254" s="1">
        <f t="shared" si="59"/>
        <v>-0.11710473490121051</v>
      </c>
    </row>
    <row r="255" spans="2:12" x14ac:dyDescent="0.35">
      <c r="B255" t="s">
        <v>10</v>
      </c>
      <c r="C255" s="14">
        <v>45319</v>
      </c>
      <c r="D255" s="11">
        <f t="shared" si="53"/>
        <v>45350</v>
      </c>
      <c r="E255" s="31">
        <v>9391.94</v>
      </c>
      <c r="F255" s="31">
        <v>0</v>
      </c>
      <c r="G255" s="27">
        <f t="shared" si="54"/>
        <v>-9391.94</v>
      </c>
      <c r="H255" s="7">
        <f t="shared" si="55"/>
        <v>-1</v>
      </c>
      <c r="I255" s="8">
        <f t="shared" si="56"/>
        <v>302037.75</v>
      </c>
      <c r="J255" s="8">
        <f t="shared" si="57"/>
        <v>258375.59999999998</v>
      </c>
      <c r="K255" s="10">
        <f t="shared" si="58"/>
        <v>-43662.150000000023</v>
      </c>
      <c r="L255" s="1">
        <f t="shared" si="59"/>
        <v>-0.14455858580591341</v>
      </c>
    </row>
    <row r="256" spans="2:12" x14ac:dyDescent="0.35">
      <c r="B256" t="s">
        <v>10</v>
      </c>
      <c r="C256" s="14">
        <v>45320</v>
      </c>
      <c r="D256" s="11">
        <f t="shared" si="53"/>
        <v>45351</v>
      </c>
      <c r="E256" s="31">
        <v>10025.59</v>
      </c>
      <c r="F256" s="31">
        <v>0</v>
      </c>
      <c r="G256" s="27">
        <f t="shared" si="54"/>
        <v>-10025.59</v>
      </c>
      <c r="H256" s="7">
        <f t="shared" si="55"/>
        <v>-1</v>
      </c>
      <c r="I256" s="8">
        <f t="shared" si="56"/>
        <v>312063.34000000003</v>
      </c>
      <c r="J256" s="4">
        <f t="shared" si="57"/>
        <v>258375.59999999998</v>
      </c>
      <c r="K256" s="10">
        <f t="shared" si="58"/>
        <v>-53687.740000000049</v>
      </c>
      <c r="L256" s="1">
        <f t="shared" si="59"/>
        <v>-0.17204116318180804</v>
      </c>
    </row>
    <row r="257" spans="2:12" x14ac:dyDescent="0.35">
      <c r="B257" t="s">
        <v>10</v>
      </c>
      <c r="C257" s="14">
        <v>45321</v>
      </c>
      <c r="D257" s="11">
        <f t="shared" si="53"/>
        <v>45352</v>
      </c>
      <c r="E257" s="31">
        <v>8770.56</v>
      </c>
      <c r="F257" s="31">
        <v>0</v>
      </c>
      <c r="G257" s="27">
        <f t="shared" si="54"/>
        <v>-8770.56</v>
      </c>
      <c r="H257" s="7">
        <f t="shared" si="55"/>
        <v>-1</v>
      </c>
      <c r="I257" s="8">
        <f t="shared" si="56"/>
        <v>320833.90000000002</v>
      </c>
      <c r="J257" s="8">
        <f t="shared" si="57"/>
        <v>258375.59999999998</v>
      </c>
      <c r="K257" s="10">
        <f t="shared" si="58"/>
        <v>-62458.300000000047</v>
      </c>
      <c r="L257" s="1">
        <f t="shared" si="59"/>
        <v>-0.19467487693787983</v>
      </c>
    </row>
    <row r="258" spans="2:12" x14ac:dyDescent="0.35">
      <c r="B258" t="s">
        <v>10</v>
      </c>
      <c r="C258" s="14">
        <v>45322</v>
      </c>
      <c r="D258" s="11">
        <f t="shared" si="53"/>
        <v>45353</v>
      </c>
      <c r="E258" s="31">
        <v>13547.33</v>
      </c>
      <c r="F258" s="31">
        <v>0</v>
      </c>
      <c r="G258" s="27">
        <f t="shared" si="54"/>
        <v>-13547.33</v>
      </c>
      <c r="H258" s="7">
        <f t="shared" si="55"/>
        <v>-1</v>
      </c>
      <c r="I258" s="8">
        <f t="shared" si="56"/>
        <v>334381.23000000004</v>
      </c>
      <c r="J258" s="8">
        <f t="shared" si="57"/>
        <v>258375.59999999998</v>
      </c>
      <c r="K258" s="10">
        <f t="shared" si="58"/>
        <v>-76005.630000000063</v>
      </c>
      <c r="L258" s="1">
        <f t="shared" si="59"/>
        <v>-0.22730232196346684</v>
      </c>
    </row>
    <row r="259" spans="2:12" x14ac:dyDescent="0.35">
      <c r="B259" t="s">
        <v>11</v>
      </c>
      <c r="C259" s="14">
        <v>45291</v>
      </c>
      <c r="D259" s="6">
        <v>45322</v>
      </c>
      <c r="E259" s="31">
        <v>0</v>
      </c>
      <c r="F259" s="31">
        <v>0</v>
      </c>
      <c r="G259" s="25"/>
      <c r="H259" s="5"/>
      <c r="I259" s="8"/>
      <c r="J259" s="8"/>
      <c r="K259" s="8"/>
      <c r="L259" s="1"/>
    </row>
    <row r="260" spans="2:12" x14ac:dyDescent="0.35">
      <c r="B260" t="s">
        <v>11</v>
      </c>
      <c r="C260" s="14">
        <v>45292</v>
      </c>
      <c r="D260" s="6">
        <f t="shared" ref="D260:D290" si="60">D259+1</f>
        <v>45323</v>
      </c>
      <c r="E260" s="31">
        <v>6209</v>
      </c>
      <c r="F260" s="31">
        <v>8922.9</v>
      </c>
      <c r="G260" s="27">
        <f t="shared" ref="G260:G290" si="61">F260-E260</f>
        <v>2713.8999999999996</v>
      </c>
      <c r="H260" s="7">
        <f t="shared" ref="H260:H290" si="62">G260/E260</f>
        <v>0.43709131905298754</v>
      </c>
      <c r="I260" s="8">
        <f t="shared" ref="I260:I290" si="63">+I259+E260</f>
        <v>6209</v>
      </c>
      <c r="J260" s="8">
        <f t="shared" ref="J260:J290" si="64">+J259+F260</f>
        <v>8922.9</v>
      </c>
      <c r="K260" s="10">
        <f t="shared" ref="K260:K290" si="65">-I260+J260</f>
        <v>2713.8999999999996</v>
      </c>
      <c r="L260" s="1">
        <f t="shared" ref="L260:L290" si="66">K260/I260</f>
        <v>0.43709131905298754</v>
      </c>
    </row>
    <row r="261" spans="2:12" x14ac:dyDescent="0.35">
      <c r="B261" t="s">
        <v>11</v>
      </c>
      <c r="C261" s="14">
        <v>45293</v>
      </c>
      <c r="D261" s="6">
        <f t="shared" si="60"/>
        <v>45324</v>
      </c>
      <c r="E261" s="31">
        <v>7949</v>
      </c>
      <c r="F261" s="31">
        <v>9727.84</v>
      </c>
      <c r="G261" s="27">
        <f t="shared" si="61"/>
        <v>1778.8400000000001</v>
      </c>
      <c r="H261" s="7">
        <f t="shared" si="62"/>
        <v>0.22378160774940245</v>
      </c>
      <c r="I261" s="8">
        <f t="shared" si="63"/>
        <v>14158</v>
      </c>
      <c r="J261" s="8">
        <f t="shared" si="64"/>
        <v>18650.739999999998</v>
      </c>
      <c r="K261" s="10">
        <f t="shared" si="65"/>
        <v>4492.739999999998</v>
      </c>
      <c r="L261" s="1">
        <f t="shared" si="66"/>
        <v>0.31732871874558538</v>
      </c>
    </row>
    <row r="262" spans="2:12" x14ac:dyDescent="0.35">
      <c r="B262" t="s">
        <v>11</v>
      </c>
      <c r="C262" s="14">
        <v>45294</v>
      </c>
      <c r="D262" s="6">
        <f t="shared" si="60"/>
        <v>45325</v>
      </c>
      <c r="E262" s="31">
        <v>7491</v>
      </c>
      <c r="F262" s="31">
        <v>9043.73</v>
      </c>
      <c r="G262" s="27">
        <f t="shared" si="61"/>
        <v>1552.7299999999996</v>
      </c>
      <c r="H262" s="7">
        <f t="shared" si="62"/>
        <v>0.2072794019490054</v>
      </c>
      <c r="I262" s="8">
        <f t="shared" si="63"/>
        <v>21649</v>
      </c>
      <c r="J262" s="8">
        <f t="shared" si="64"/>
        <v>27694.469999999998</v>
      </c>
      <c r="K262" s="10">
        <f t="shared" si="65"/>
        <v>6045.4699999999975</v>
      </c>
      <c r="L262" s="1">
        <f t="shared" si="66"/>
        <v>0.27924938796249238</v>
      </c>
    </row>
    <row r="263" spans="2:12" x14ac:dyDescent="0.35">
      <c r="B263" t="s">
        <v>11</v>
      </c>
      <c r="C263" s="14">
        <v>45295</v>
      </c>
      <c r="D263" s="6">
        <f t="shared" si="60"/>
        <v>45326</v>
      </c>
      <c r="E263" s="31">
        <v>7643</v>
      </c>
      <c r="F263" s="31">
        <v>5891.88</v>
      </c>
      <c r="G263" s="27">
        <f t="shared" si="61"/>
        <v>-1751.12</v>
      </c>
      <c r="H263" s="7">
        <f t="shared" si="62"/>
        <v>-0.22911422216407168</v>
      </c>
      <c r="I263" s="8">
        <f t="shared" si="63"/>
        <v>29292</v>
      </c>
      <c r="J263" s="8">
        <f t="shared" si="64"/>
        <v>33586.35</v>
      </c>
      <c r="K263" s="10">
        <f t="shared" si="65"/>
        <v>4294.3499999999985</v>
      </c>
      <c r="L263" s="1">
        <f t="shared" si="66"/>
        <v>0.14660487505120848</v>
      </c>
    </row>
    <row r="264" spans="2:12" x14ac:dyDescent="0.35">
      <c r="B264" t="s">
        <v>11</v>
      </c>
      <c r="C264" s="14">
        <v>45296</v>
      </c>
      <c r="D264" s="6">
        <f t="shared" si="60"/>
        <v>45327</v>
      </c>
      <c r="E264" s="31">
        <v>10516</v>
      </c>
      <c r="F264" s="31">
        <v>7697.69</v>
      </c>
      <c r="G264" s="27">
        <f t="shared" si="61"/>
        <v>-2818.3100000000004</v>
      </c>
      <c r="H264" s="7">
        <f t="shared" si="62"/>
        <v>-0.26800209205020925</v>
      </c>
      <c r="I264" s="8">
        <f t="shared" si="63"/>
        <v>39808</v>
      </c>
      <c r="J264" s="8">
        <f t="shared" si="64"/>
        <v>41284.04</v>
      </c>
      <c r="K264" s="10">
        <f t="shared" si="65"/>
        <v>1476.0400000000009</v>
      </c>
      <c r="L264" s="1">
        <f t="shared" si="66"/>
        <v>3.7078979099678479E-2</v>
      </c>
    </row>
    <row r="265" spans="2:12" x14ac:dyDescent="0.35">
      <c r="B265" t="s">
        <v>11</v>
      </c>
      <c r="C265" s="14">
        <v>45297</v>
      </c>
      <c r="D265" s="11">
        <f t="shared" si="60"/>
        <v>45328</v>
      </c>
      <c r="E265" s="31">
        <v>9157</v>
      </c>
      <c r="F265" s="31">
        <v>8831.1200000000008</v>
      </c>
      <c r="G265" s="27">
        <f t="shared" si="61"/>
        <v>-325.8799999999992</v>
      </c>
      <c r="H265" s="7">
        <f t="shared" si="62"/>
        <v>-3.5588074696953062E-2</v>
      </c>
      <c r="I265" s="8">
        <f t="shared" si="63"/>
        <v>48965</v>
      </c>
      <c r="J265" s="8">
        <f t="shared" si="64"/>
        <v>50115.16</v>
      </c>
      <c r="K265" s="10">
        <f t="shared" si="65"/>
        <v>1150.1600000000035</v>
      </c>
      <c r="L265" s="1">
        <f t="shared" si="66"/>
        <v>2.3489431226386265E-2</v>
      </c>
    </row>
    <row r="266" spans="2:12" x14ac:dyDescent="0.35">
      <c r="B266" t="s">
        <v>11</v>
      </c>
      <c r="C266" s="14">
        <v>45298</v>
      </c>
      <c r="D266" s="6">
        <f t="shared" si="60"/>
        <v>45329</v>
      </c>
      <c r="E266" s="31">
        <v>7141</v>
      </c>
      <c r="F266" s="31">
        <v>7104.13</v>
      </c>
      <c r="G266" s="27">
        <f t="shared" si="61"/>
        <v>-36.869999999999891</v>
      </c>
      <c r="H266" s="7">
        <f t="shared" si="62"/>
        <v>-5.1631424170284117E-3</v>
      </c>
      <c r="I266" s="8">
        <f t="shared" si="63"/>
        <v>56106</v>
      </c>
      <c r="J266" s="4">
        <f t="shared" si="64"/>
        <v>57219.29</v>
      </c>
      <c r="K266" s="10">
        <f t="shared" si="65"/>
        <v>1113.2900000000009</v>
      </c>
      <c r="L266" s="1">
        <f t="shared" si="66"/>
        <v>1.9842619327701153E-2</v>
      </c>
    </row>
    <row r="267" spans="2:12" x14ac:dyDescent="0.35">
      <c r="B267" t="s">
        <v>11</v>
      </c>
      <c r="C267" s="14">
        <v>45299</v>
      </c>
      <c r="D267" s="6">
        <f t="shared" si="60"/>
        <v>45330</v>
      </c>
      <c r="E267" s="31">
        <v>7102.24</v>
      </c>
      <c r="F267" s="31">
        <v>7816.15</v>
      </c>
      <c r="G267" s="27">
        <f t="shared" si="61"/>
        <v>713.90999999999985</v>
      </c>
      <c r="H267" s="7">
        <f t="shared" si="62"/>
        <v>0.10051899119151139</v>
      </c>
      <c r="I267" s="8">
        <f t="shared" si="63"/>
        <v>63208.24</v>
      </c>
      <c r="J267" s="8">
        <f t="shared" si="64"/>
        <v>65035.44</v>
      </c>
      <c r="K267" s="10">
        <f t="shared" si="65"/>
        <v>1827.2000000000044</v>
      </c>
      <c r="L267" s="1">
        <f t="shared" si="66"/>
        <v>2.8907623436438105E-2</v>
      </c>
    </row>
    <row r="268" spans="2:12" x14ac:dyDescent="0.35">
      <c r="B268" t="s">
        <v>11</v>
      </c>
      <c r="C268" s="14">
        <v>45300</v>
      </c>
      <c r="D268" s="6">
        <f t="shared" si="60"/>
        <v>45331</v>
      </c>
      <c r="E268" s="31">
        <v>7307.66</v>
      </c>
      <c r="F268" s="32">
        <v>11410.58</v>
      </c>
      <c r="G268" s="27">
        <f t="shared" si="61"/>
        <v>4102.92</v>
      </c>
      <c r="H268" s="7">
        <f t="shared" si="62"/>
        <v>0.56145469274706272</v>
      </c>
      <c r="I268" s="8">
        <f t="shared" si="63"/>
        <v>70515.899999999994</v>
      </c>
      <c r="J268" s="8">
        <f t="shared" si="64"/>
        <v>76446.02</v>
      </c>
      <c r="K268" s="10">
        <f t="shared" si="65"/>
        <v>5930.1200000000099</v>
      </c>
      <c r="L268" s="1">
        <f t="shared" si="66"/>
        <v>8.4096210925479364E-2</v>
      </c>
    </row>
    <row r="269" spans="2:12" x14ac:dyDescent="0.35">
      <c r="B269" t="s">
        <v>11</v>
      </c>
      <c r="C269" s="14">
        <v>45301</v>
      </c>
      <c r="D269" s="6">
        <f t="shared" si="60"/>
        <v>45332</v>
      </c>
      <c r="E269" s="31">
        <v>7669.77</v>
      </c>
      <c r="F269" s="31">
        <v>7828</v>
      </c>
      <c r="G269" s="27">
        <f t="shared" si="61"/>
        <v>158.22999999999956</v>
      </c>
      <c r="H269" s="7">
        <f t="shared" si="62"/>
        <v>2.0630344847368247E-2</v>
      </c>
      <c r="I269" s="8">
        <f t="shared" si="63"/>
        <v>78185.67</v>
      </c>
      <c r="J269" s="8">
        <f t="shared" si="64"/>
        <v>84274.02</v>
      </c>
      <c r="K269" s="10">
        <f t="shared" si="65"/>
        <v>6088.3500000000058</v>
      </c>
      <c r="L269" s="1">
        <f t="shared" si="66"/>
        <v>7.7870407710262074E-2</v>
      </c>
    </row>
    <row r="270" spans="2:12" x14ac:dyDescent="0.35">
      <c r="B270" t="s">
        <v>11</v>
      </c>
      <c r="C270" s="14">
        <v>45302</v>
      </c>
      <c r="D270" s="6">
        <f t="shared" si="60"/>
        <v>45333</v>
      </c>
      <c r="E270" s="31">
        <v>8041.19</v>
      </c>
      <c r="F270" s="31">
        <v>6841</v>
      </c>
      <c r="G270" s="27">
        <f t="shared" si="61"/>
        <v>-1200.1899999999996</v>
      </c>
      <c r="H270" s="7">
        <f t="shared" si="62"/>
        <v>-0.14925527191870852</v>
      </c>
      <c r="I270" s="8">
        <f t="shared" si="63"/>
        <v>86226.86</v>
      </c>
      <c r="J270" s="8">
        <f t="shared" si="64"/>
        <v>91115.02</v>
      </c>
      <c r="K270" s="10">
        <f t="shared" si="65"/>
        <v>4888.1600000000035</v>
      </c>
      <c r="L270" s="1">
        <f t="shared" si="66"/>
        <v>5.6689528065848663E-2</v>
      </c>
    </row>
    <row r="271" spans="2:12" x14ac:dyDescent="0.35">
      <c r="B271" t="s">
        <v>11</v>
      </c>
      <c r="C271" s="14">
        <v>45303</v>
      </c>
      <c r="D271" s="6">
        <f t="shared" si="60"/>
        <v>45334</v>
      </c>
      <c r="E271" s="32">
        <v>9963.4699999999993</v>
      </c>
      <c r="F271" s="31">
        <v>6990</v>
      </c>
      <c r="G271" s="27">
        <f t="shared" si="61"/>
        <v>-2973.4699999999993</v>
      </c>
      <c r="H271" s="7">
        <f t="shared" si="62"/>
        <v>-0.29843719105893823</v>
      </c>
      <c r="I271" s="8">
        <f t="shared" si="63"/>
        <v>96190.33</v>
      </c>
      <c r="J271" s="8">
        <f t="shared" si="64"/>
        <v>98105.02</v>
      </c>
      <c r="K271" s="10">
        <f t="shared" si="65"/>
        <v>1914.6900000000023</v>
      </c>
      <c r="L271" s="1">
        <f t="shared" si="66"/>
        <v>1.9905223321304774E-2</v>
      </c>
    </row>
    <row r="272" spans="2:12" x14ac:dyDescent="0.35">
      <c r="B272" t="s">
        <v>11</v>
      </c>
      <c r="C272" s="14">
        <v>45304</v>
      </c>
      <c r="D272" s="6">
        <f t="shared" si="60"/>
        <v>45335</v>
      </c>
      <c r="E272" s="31">
        <v>8926.2099999999991</v>
      </c>
      <c r="F272" s="31">
        <v>8398</v>
      </c>
      <c r="G272" s="27">
        <f t="shared" si="61"/>
        <v>-528.20999999999913</v>
      </c>
      <c r="H272" s="7">
        <f t="shared" si="62"/>
        <v>-5.9175170649133191E-2</v>
      </c>
      <c r="I272" s="8">
        <f t="shared" si="63"/>
        <v>105116.54000000001</v>
      </c>
      <c r="J272" s="8">
        <f t="shared" si="64"/>
        <v>106503.02</v>
      </c>
      <c r="K272" s="10">
        <f t="shared" si="65"/>
        <v>1386.4799999999959</v>
      </c>
      <c r="L272" s="1">
        <f t="shared" si="66"/>
        <v>1.3189931860390343E-2</v>
      </c>
    </row>
    <row r="273" spans="2:12" x14ac:dyDescent="0.35">
      <c r="B273" t="s">
        <v>11</v>
      </c>
      <c r="C273" s="14">
        <v>45305</v>
      </c>
      <c r="D273" s="11">
        <f t="shared" si="60"/>
        <v>45336</v>
      </c>
      <c r="E273" s="31">
        <v>6465.16</v>
      </c>
      <c r="F273" s="32">
        <v>6933</v>
      </c>
      <c r="G273" s="27">
        <f t="shared" si="61"/>
        <v>467.84000000000015</v>
      </c>
      <c r="H273" s="7">
        <f t="shared" si="62"/>
        <v>7.2363251644197532E-2</v>
      </c>
      <c r="I273" s="8">
        <f t="shared" si="63"/>
        <v>111581.70000000001</v>
      </c>
      <c r="J273" s="8">
        <f t="shared" si="64"/>
        <v>113436.02</v>
      </c>
      <c r="K273" s="10">
        <f t="shared" si="65"/>
        <v>1854.3199999999924</v>
      </c>
      <c r="L273" s="1">
        <f t="shared" si="66"/>
        <v>1.6618495685224301E-2</v>
      </c>
    </row>
    <row r="274" spans="2:12" x14ac:dyDescent="0.35">
      <c r="B274" t="s">
        <v>11</v>
      </c>
      <c r="C274" s="14">
        <v>45306</v>
      </c>
      <c r="D274" s="11">
        <f t="shared" si="60"/>
        <v>45337</v>
      </c>
      <c r="E274" s="31">
        <v>8143.17</v>
      </c>
      <c r="F274" s="31">
        <v>7525.76</v>
      </c>
      <c r="G274" s="27">
        <f t="shared" si="61"/>
        <v>-617.40999999999985</v>
      </c>
      <c r="H274" s="7">
        <f t="shared" si="62"/>
        <v>-7.5819367641839705E-2</v>
      </c>
      <c r="I274" s="8">
        <f t="shared" si="63"/>
        <v>119724.87000000001</v>
      </c>
      <c r="J274" s="8">
        <f t="shared" si="64"/>
        <v>120961.78</v>
      </c>
      <c r="K274" s="10">
        <f t="shared" si="65"/>
        <v>1236.9099999999889</v>
      </c>
      <c r="L274" s="1">
        <f t="shared" si="66"/>
        <v>1.0331270353436081E-2</v>
      </c>
    </row>
    <row r="275" spans="2:12" x14ac:dyDescent="0.35">
      <c r="B275" t="s">
        <v>11</v>
      </c>
      <c r="C275" s="14">
        <v>45307</v>
      </c>
      <c r="D275" s="11">
        <f t="shared" si="60"/>
        <v>45338</v>
      </c>
      <c r="E275" s="31">
        <v>7586.05</v>
      </c>
      <c r="F275" s="31">
        <v>10887.67</v>
      </c>
      <c r="G275" s="27">
        <f t="shared" si="61"/>
        <v>3301.62</v>
      </c>
      <c r="H275" s="7">
        <f t="shared" si="62"/>
        <v>0.43522254664812382</v>
      </c>
      <c r="I275" s="8">
        <f t="shared" si="63"/>
        <v>127310.92000000001</v>
      </c>
      <c r="J275" s="8">
        <f t="shared" si="64"/>
        <v>131849.45000000001</v>
      </c>
      <c r="K275" s="10">
        <f t="shared" si="65"/>
        <v>4538.5299999999988</v>
      </c>
      <c r="L275" s="1">
        <f t="shared" si="66"/>
        <v>3.5649180761556029E-2</v>
      </c>
    </row>
    <row r="276" spans="2:12" x14ac:dyDescent="0.35">
      <c r="B276" t="s">
        <v>11</v>
      </c>
      <c r="C276" s="14">
        <v>45308</v>
      </c>
      <c r="D276" s="11">
        <f t="shared" si="60"/>
        <v>45339</v>
      </c>
      <c r="E276" s="32">
        <v>6310.83</v>
      </c>
      <c r="F276" s="31">
        <v>9622.5499999999993</v>
      </c>
      <c r="G276" s="27">
        <f t="shared" si="61"/>
        <v>3311.7199999999993</v>
      </c>
      <c r="H276" s="7">
        <f t="shared" si="62"/>
        <v>0.52476774053492159</v>
      </c>
      <c r="I276" s="8">
        <f t="shared" si="63"/>
        <v>133621.75</v>
      </c>
      <c r="J276" s="8">
        <f t="shared" si="64"/>
        <v>141472</v>
      </c>
      <c r="K276" s="10">
        <f t="shared" si="65"/>
        <v>7850.25</v>
      </c>
      <c r="L276" s="1">
        <f t="shared" si="66"/>
        <v>5.874979185649043E-2</v>
      </c>
    </row>
    <row r="277" spans="2:12" x14ac:dyDescent="0.35">
      <c r="B277" t="s">
        <v>11</v>
      </c>
      <c r="C277" s="14">
        <v>45309</v>
      </c>
      <c r="D277" s="11">
        <f t="shared" si="60"/>
        <v>45340</v>
      </c>
      <c r="E277" s="31">
        <v>7032.39</v>
      </c>
      <c r="F277" s="31">
        <v>7383</v>
      </c>
      <c r="G277" s="27">
        <f t="shared" si="61"/>
        <v>350.60999999999967</v>
      </c>
      <c r="H277" s="7">
        <f t="shared" si="62"/>
        <v>4.9856449940916196E-2</v>
      </c>
      <c r="I277" s="8">
        <f t="shared" si="63"/>
        <v>140654.14000000001</v>
      </c>
      <c r="J277" s="8">
        <f t="shared" si="64"/>
        <v>148855</v>
      </c>
      <c r="K277" s="10">
        <f t="shared" si="65"/>
        <v>8200.859999999986</v>
      </c>
      <c r="L277" s="1">
        <f t="shared" si="66"/>
        <v>5.830514480412724E-2</v>
      </c>
    </row>
    <row r="278" spans="2:12" x14ac:dyDescent="0.35">
      <c r="B278" t="s">
        <v>11</v>
      </c>
      <c r="C278" s="14">
        <v>45310</v>
      </c>
      <c r="D278" s="6">
        <f t="shared" si="60"/>
        <v>45341</v>
      </c>
      <c r="E278" s="31">
        <v>9499.2800000000007</v>
      </c>
      <c r="F278" s="31">
        <v>6418</v>
      </c>
      <c r="G278" s="27">
        <f t="shared" si="61"/>
        <v>-3081.2800000000007</v>
      </c>
      <c r="H278" s="7">
        <f t="shared" si="62"/>
        <v>-0.32436984697787624</v>
      </c>
      <c r="I278" s="8">
        <f t="shared" si="63"/>
        <v>150153.42000000001</v>
      </c>
      <c r="J278" s="8">
        <f t="shared" si="64"/>
        <v>155273</v>
      </c>
      <c r="K278" s="10">
        <f t="shared" si="65"/>
        <v>5119.5799999999872</v>
      </c>
      <c r="L278" s="1">
        <f t="shared" si="66"/>
        <v>3.4095660291986601E-2</v>
      </c>
    </row>
    <row r="279" spans="2:12" x14ac:dyDescent="0.35">
      <c r="B279" t="s">
        <v>11</v>
      </c>
      <c r="C279" s="14">
        <v>45311</v>
      </c>
      <c r="D279" s="6">
        <f t="shared" si="60"/>
        <v>45342</v>
      </c>
      <c r="E279" s="31">
        <v>8866.76</v>
      </c>
      <c r="F279" s="31">
        <v>7977</v>
      </c>
      <c r="G279" s="27">
        <f t="shared" si="61"/>
        <v>-889.76000000000022</v>
      </c>
      <c r="H279" s="7">
        <f t="shared" si="62"/>
        <v>-0.10034781588765233</v>
      </c>
      <c r="I279" s="8">
        <f t="shared" si="63"/>
        <v>159020.18000000002</v>
      </c>
      <c r="J279" s="8">
        <f t="shared" si="64"/>
        <v>163250</v>
      </c>
      <c r="K279" s="10">
        <f t="shared" si="65"/>
        <v>4229.8199999999779</v>
      </c>
      <c r="L279" s="1">
        <f t="shared" si="66"/>
        <v>2.65992655774882E-2</v>
      </c>
    </row>
    <row r="280" spans="2:12" x14ac:dyDescent="0.35">
      <c r="B280" t="s">
        <v>11</v>
      </c>
      <c r="C280" s="14">
        <v>45312</v>
      </c>
      <c r="D280" s="6">
        <f t="shared" si="60"/>
        <v>45343</v>
      </c>
      <c r="E280" s="31">
        <v>5704.13</v>
      </c>
      <c r="F280" s="31">
        <v>7189</v>
      </c>
      <c r="G280" s="27">
        <f t="shared" si="61"/>
        <v>1484.87</v>
      </c>
      <c r="H280" s="7">
        <f t="shared" si="62"/>
        <v>0.26031489464651048</v>
      </c>
      <c r="I280" s="8">
        <f t="shared" si="63"/>
        <v>164724.31000000003</v>
      </c>
      <c r="J280" s="8">
        <f t="shared" si="64"/>
        <v>170439</v>
      </c>
      <c r="K280" s="10">
        <f t="shared" si="65"/>
        <v>5714.6899999999732</v>
      </c>
      <c r="L280" s="1">
        <f t="shared" si="66"/>
        <v>3.4692450677134251E-2</v>
      </c>
    </row>
    <row r="281" spans="2:12" x14ac:dyDescent="0.35">
      <c r="B281" t="s">
        <v>11</v>
      </c>
      <c r="C281" s="14">
        <v>45313</v>
      </c>
      <c r="D281" s="6">
        <f t="shared" si="60"/>
        <v>45344</v>
      </c>
      <c r="E281" s="31">
        <v>6810.48</v>
      </c>
      <c r="F281" s="31">
        <v>8675</v>
      </c>
      <c r="G281" s="27">
        <f t="shared" si="61"/>
        <v>1864.5200000000004</v>
      </c>
      <c r="H281" s="7">
        <f t="shared" si="62"/>
        <v>0.27377218639508533</v>
      </c>
      <c r="I281" s="8">
        <f t="shared" si="63"/>
        <v>171534.79000000004</v>
      </c>
      <c r="J281" s="8">
        <f t="shared" si="64"/>
        <v>179114</v>
      </c>
      <c r="K281" s="10">
        <f t="shared" si="65"/>
        <v>7579.2099999999627</v>
      </c>
      <c r="L281" s="1">
        <f t="shared" si="66"/>
        <v>4.4184681136695131E-2</v>
      </c>
    </row>
    <row r="282" spans="2:12" x14ac:dyDescent="0.35">
      <c r="B282" t="s">
        <v>11</v>
      </c>
      <c r="C282" s="14">
        <v>45314</v>
      </c>
      <c r="D282" s="6">
        <f t="shared" si="60"/>
        <v>45345</v>
      </c>
      <c r="E282" s="31">
        <v>8180.83</v>
      </c>
      <c r="F282" s="33">
        <v>9047</v>
      </c>
      <c r="G282" s="27">
        <f t="shared" si="61"/>
        <v>866.17000000000007</v>
      </c>
      <c r="H282" s="7">
        <f t="shared" si="62"/>
        <v>0.10587800993297747</v>
      </c>
      <c r="I282" s="8">
        <f t="shared" si="63"/>
        <v>179715.62000000002</v>
      </c>
      <c r="J282" s="8">
        <f t="shared" si="64"/>
        <v>188161</v>
      </c>
      <c r="K282" s="10">
        <f t="shared" si="65"/>
        <v>8445.3799999999756</v>
      </c>
      <c r="L282" s="1">
        <f t="shared" si="66"/>
        <v>4.6993021530348747E-2</v>
      </c>
    </row>
    <row r="283" spans="2:12" x14ac:dyDescent="0.35">
      <c r="B283" t="s">
        <v>11</v>
      </c>
      <c r="C283" s="14">
        <v>45315</v>
      </c>
      <c r="D283" s="6">
        <f t="shared" si="60"/>
        <v>45346</v>
      </c>
      <c r="E283" s="31">
        <v>7523.25</v>
      </c>
      <c r="F283" s="31">
        <v>0</v>
      </c>
      <c r="G283" s="27">
        <f t="shared" si="61"/>
        <v>-7523.25</v>
      </c>
      <c r="H283" s="7">
        <f t="shared" si="62"/>
        <v>-1</v>
      </c>
      <c r="I283" s="8">
        <f t="shared" si="63"/>
        <v>187238.87000000002</v>
      </c>
      <c r="J283" s="8">
        <f t="shared" si="64"/>
        <v>188161</v>
      </c>
      <c r="K283" s="10">
        <f t="shared" si="65"/>
        <v>922.12999999997555</v>
      </c>
      <c r="L283" s="1">
        <f t="shared" si="66"/>
        <v>4.9248855219003159E-3</v>
      </c>
    </row>
    <row r="284" spans="2:12" x14ac:dyDescent="0.35">
      <c r="B284" t="s">
        <v>11</v>
      </c>
      <c r="C284" s="14">
        <v>45316</v>
      </c>
      <c r="D284" s="6">
        <f t="shared" si="60"/>
        <v>45347</v>
      </c>
      <c r="E284" s="31">
        <v>8403.2800000000007</v>
      </c>
      <c r="F284" s="31">
        <v>0</v>
      </c>
      <c r="G284" s="27">
        <f t="shared" si="61"/>
        <v>-8403.2800000000007</v>
      </c>
      <c r="H284" s="7">
        <f t="shared" si="62"/>
        <v>-1</v>
      </c>
      <c r="I284" s="8">
        <f t="shared" si="63"/>
        <v>195642.15000000002</v>
      </c>
      <c r="J284" s="8">
        <f t="shared" si="64"/>
        <v>188161</v>
      </c>
      <c r="K284" s="10">
        <f t="shared" si="65"/>
        <v>-7481.1500000000233</v>
      </c>
      <c r="L284" s="1">
        <f t="shared" si="66"/>
        <v>-3.8238947997658083E-2</v>
      </c>
    </row>
    <row r="285" spans="2:12" x14ac:dyDescent="0.35">
      <c r="B285" t="s">
        <v>11</v>
      </c>
      <c r="C285" s="14">
        <v>45317</v>
      </c>
      <c r="D285" s="6">
        <f t="shared" si="60"/>
        <v>45348</v>
      </c>
      <c r="E285" s="33">
        <v>8115.86</v>
      </c>
      <c r="F285" s="31">
        <v>0</v>
      </c>
      <c r="G285" s="25">
        <f t="shared" si="61"/>
        <v>-8115.86</v>
      </c>
      <c r="H285" s="7">
        <f t="shared" si="62"/>
        <v>-1</v>
      </c>
      <c r="I285" s="8">
        <f t="shared" si="63"/>
        <v>203758.01</v>
      </c>
      <c r="J285" s="8">
        <f t="shared" si="64"/>
        <v>188161</v>
      </c>
      <c r="K285" s="10">
        <f t="shared" si="65"/>
        <v>-15597.010000000009</v>
      </c>
      <c r="L285" s="1">
        <f t="shared" si="66"/>
        <v>-7.6546733058494285E-2</v>
      </c>
    </row>
    <row r="286" spans="2:12" x14ac:dyDescent="0.35">
      <c r="B286" t="s">
        <v>11</v>
      </c>
      <c r="C286" s="14">
        <v>45318</v>
      </c>
      <c r="D286" s="6">
        <f t="shared" si="60"/>
        <v>45349</v>
      </c>
      <c r="E286" s="31">
        <v>9107.81</v>
      </c>
      <c r="F286" s="31">
        <v>0</v>
      </c>
      <c r="G286" s="27">
        <f t="shared" si="61"/>
        <v>-9107.81</v>
      </c>
      <c r="H286" s="7">
        <f t="shared" si="62"/>
        <v>-1</v>
      </c>
      <c r="I286" s="8">
        <f t="shared" si="63"/>
        <v>212865.82</v>
      </c>
      <c r="J286" s="8">
        <f t="shared" si="64"/>
        <v>188161</v>
      </c>
      <c r="K286" s="10">
        <f t="shared" si="65"/>
        <v>-24704.820000000007</v>
      </c>
      <c r="L286" s="1">
        <f t="shared" si="66"/>
        <v>-0.1160581816282201</v>
      </c>
    </row>
    <row r="287" spans="2:12" x14ac:dyDescent="0.35">
      <c r="B287" t="s">
        <v>11</v>
      </c>
      <c r="C287" s="14">
        <v>45319</v>
      </c>
      <c r="D287" s="11">
        <f t="shared" si="60"/>
        <v>45350</v>
      </c>
      <c r="E287" s="31">
        <v>6829.46</v>
      </c>
      <c r="F287" s="31">
        <v>0</v>
      </c>
      <c r="G287" s="27">
        <f t="shared" si="61"/>
        <v>-6829.46</v>
      </c>
      <c r="H287" s="7">
        <f t="shared" si="62"/>
        <v>-1</v>
      </c>
      <c r="I287" s="8">
        <f t="shared" si="63"/>
        <v>219695.28</v>
      </c>
      <c r="J287" s="8">
        <f t="shared" si="64"/>
        <v>188161</v>
      </c>
      <c r="K287" s="10">
        <f t="shared" si="65"/>
        <v>-31534.28</v>
      </c>
      <c r="L287" s="1">
        <f t="shared" si="66"/>
        <v>-0.14353644739204227</v>
      </c>
    </row>
    <row r="288" spans="2:12" x14ac:dyDescent="0.35">
      <c r="B288" t="s">
        <v>11</v>
      </c>
      <c r="C288" s="14">
        <v>45320</v>
      </c>
      <c r="D288" s="11">
        <f t="shared" si="60"/>
        <v>45351</v>
      </c>
      <c r="E288" s="31">
        <v>6592.64</v>
      </c>
      <c r="F288" s="31">
        <v>0</v>
      </c>
      <c r="G288" s="27">
        <f t="shared" si="61"/>
        <v>-6592.64</v>
      </c>
      <c r="H288" s="7">
        <f t="shared" si="62"/>
        <v>-1</v>
      </c>
      <c r="I288" s="8">
        <f t="shared" si="63"/>
        <v>226287.92</v>
      </c>
      <c r="J288" s="8">
        <f t="shared" si="64"/>
        <v>188161</v>
      </c>
      <c r="K288" s="10">
        <f t="shared" si="65"/>
        <v>-38126.920000000013</v>
      </c>
      <c r="L288" s="1">
        <f t="shared" si="66"/>
        <v>-0.16848853442994222</v>
      </c>
    </row>
    <row r="289" spans="2:12" x14ac:dyDescent="0.35">
      <c r="B289" t="s">
        <v>11</v>
      </c>
      <c r="C289" s="14">
        <v>45321</v>
      </c>
      <c r="D289" s="11">
        <f t="shared" si="60"/>
        <v>45352</v>
      </c>
      <c r="E289" s="31">
        <v>7232.02</v>
      </c>
      <c r="F289" s="31">
        <v>0</v>
      </c>
      <c r="G289" s="27">
        <f t="shared" si="61"/>
        <v>-7232.02</v>
      </c>
      <c r="H289" s="7">
        <f t="shared" si="62"/>
        <v>-1</v>
      </c>
      <c r="I289" s="8">
        <f t="shared" si="63"/>
        <v>233519.94</v>
      </c>
      <c r="J289" s="8">
        <f t="shared" si="64"/>
        <v>188161</v>
      </c>
      <c r="K289" s="10">
        <f t="shared" si="65"/>
        <v>-45358.94</v>
      </c>
      <c r="L289" s="1">
        <f t="shared" si="66"/>
        <v>-0.19424011499831664</v>
      </c>
    </row>
    <row r="290" spans="2:12" x14ac:dyDescent="0.35">
      <c r="B290" t="s">
        <v>11</v>
      </c>
      <c r="C290" s="14">
        <v>45322</v>
      </c>
      <c r="D290" s="11">
        <f t="shared" si="60"/>
        <v>45353</v>
      </c>
      <c r="E290" s="31">
        <v>8946.17</v>
      </c>
      <c r="F290" s="31">
        <v>0</v>
      </c>
      <c r="G290" s="27">
        <f t="shared" si="61"/>
        <v>-8946.17</v>
      </c>
      <c r="H290" s="7">
        <f t="shared" si="62"/>
        <v>-1</v>
      </c>
      <c r="I290" s="8">
        <f t="shared" si="63"/>
        <v>242466.11000000002</v>
      </c>
      <c r="J290" s="8">
        <f t="shared" si="64"/>
        <v>188161</v>
      </c>
      <c r="K290" s="10">
        <f t="shared" si="65"/>
        <v>-54305.110000000015</v>
      </c>
      <c r="L290" s="1">
        <f t="shared" si="66"/>
        <v>-0.22396989830867503</v>
      </c>
    </row>
    <row r="291" spans="2:12" x14ac:dyDescent="0.35">
      <c r="B291" t="s">
        <v>12</v>
      </c>
      <c r="C291" s="14">
        <v>45291</v>
      </c>
      <c r="D291" s="6">
        <v>45322</v>
      </c>
      <c r="E291" s="31">
        <v>0</v>
      </c>
      <c r="F291" s="31">
        <v>0</v>
      </c>
      <c r="G291" s="25"/>
      <c r="H291" s="7"/>
      <c r="I291" s="8"/>
      <c r="J291" s="8"/>
      <c r="K291" s="8"/>
      <c r="L291" s="1"/>
    </row>
    <row r="292" spans="2:12" x14ac:dyDescent="0.35">
      <c r="B292" t="s">
        <v>12</v>
      </c>
      <c r="C292" s="14">
        <v>45292</v>
      </c>
      <c r="D292" s="6">
        <f t="shared" ref="D292:D321" si="67">D291+1</f>
        <v>45323</v>
      </c>
      <c r="E292" s="31">
        <v>1986</v>
      </c>
      <c r="F292" s="31">
        <v>5399.98</v>
      </c>
      <c r="G292" s="27">
        <f t="shared" ref="G292:G322" si="68">F292-E292</f>
        <v>3413.9799999999996</v>
      </c>
      <c r="H292" s="7">
        <f t="shared" ref="H292:H322" si="69">G292/E292</f>
        <v>1.7190231621349443</v>
      </c>
      <c r="I292" s="8">
        <f t="shared" ref="I292:I322" si="70">+I291+E292</f>
        <v>1986</v>
      </c>
      <c r="J292" s="8">
        <f t="shared" ref="J292:J322" si="71">+J291+F292</f>
        <v>5399.98</v>
      </c>
      <c r="K292" s="10">
        <f t="shared" ref="K292:K322" si="72">-I292+J292</f>
        <v>3413.9799999999996</v>
      </c>
      <c r="L292" s="1">
        <f t="shared" ref="L292:L322" si="73">K292/I292</f>
        <v>1.7190231621349443</v>
      </c>
    </row>
    <row r="293" spans="2:12" x14ac:dyDescent="0.35">
      <c r="B293" t="s">
        <v>12</v>
      </c>
      <c r="C293" s="14">
        <v>45293</v>
      </c>
      <c r="D293" s="6">
        <f t="shared" si="67"/>
        <v>45324</v>
      </c>
      <c r="E293" s="31">
        <v>4584</v>
      </c>
      <c r="F293" s="31">
        <v>4634.34</v>
      </c>
      <c r="G293" s="27">
        <f t="shared" si="68"/>
        <v>50.340000000000146</v>
      </c>
      <c r="H293" s="7">
        <f t="shared" si="69"/>
        <v>1.098167539267019E-2</v>
      </c>
      <c r="I293" s="8">
        <f t="shared" si="70"/>
        <v>6570</v>
      </c>
      <c r="J293" s="8">
        <f t="shared" si="71"/>
        <v>10034.32</v>
      </c>
      <c r="K293" s="10">
        <f t="shared" si="72"/>
        <v>3464.3199999999997</v>
      </c>
      <c r="L293" s="1">
        <f t="shared" si="73"/>
        <v>0.52729375951293755</v>
      </c>
    </row>
    <row r="294" spans="2:12" x14ac:dyDescent="0.35">
      <c r="B294" t="s">
        <v>12</v>
      </c>
      <c r="C294" s="14">
        <v>45294</v>
      </c>
      <c r="D294" s="6">
        <f t="shared" si="67"/>
        <v>45325</v>
      </c>
      <c r="E294" s="31">
        <v>4241</v>
      </c>
      <c r="F294" s="31">
        <v>4104.1899999999996</v>
      </c>
      <c r="G294" s="27">
        <f t="shared" si="68"/>
        <v>-136.8100000000004</v>
      </c>
      <c r="H294" s="7">
        <f t="shared" si="69"/>
        <v>-3.2258901202546666E-2</v>
      </c>
      <c r="I294" s="8">
        <f t="shared" si="70"/>
        <v>10811</v>
      </c>
      <c r="J294" s="8">
        <f t="shared" si="71"/>
        <v>14138.509999999998</v>
      </c>
      <c r="K294" s="10">
        <f t="shared" si="72"/>
        <v>3327.5099999999984</v>
      </c>
      <c r="L294" s="1">
        <f t="shared" si="73"/>
        <v>0.30778928868744782</v>
      </c>
    </row>
    <row r="295" spans="2:12" x14ac:dyDescent="0.35">
      <c r="B295" t="s">
        <v>12</v>
      </c>
      <c r="C295" s="14">
        <v>45295</v>
      </c>
      <c r="D295" s="6">
        <f t="shared" si="67"/>
        <v>45326</v>
      </c>
      <c r="E295" s="31">
        <v>5316</v>
      </c>
      <c r="F295" s="31">
        <v>4473.2299999999996</v>
      </c>
      <c r="G295" s="27">
        <f t="shared" si="68"/>
        <v>-842.77000000000044</v>
      </c>
      <c r="H295" s="7">
        <f t="shared" si="69"/>
        <v>-0.1585346124905945</v>
      </c>
      <c r="I295" s="8">
        <f t="shared" si="70"/>
        <v>16127</v>
      </c>
      <c r="J295" s="8">
        <f t="shared" si="71"/>
        <v>18611.739999999998</v>
      </c>
      <c r="K295" s="10">
        <f t="shared" si="72"/>
        <v>2484.739999999998</v>
      </c>
      <c r="L295" s="1">
        <f t="shared" si="73"/>
        <v>0.15407329323494748</v>
      </c>
    </row>
    <row r="296" spans="2:12" x14ac:dyDescent="0.35">
      <c r="B296" t="s">
        <v>12</v>
      </c>
      <c r="C296" s="14">
        <v>45296</v>
      </c>
      <c r="D296" s="6">
        <f t="shared" si="67"/>
        <v>45327</v>
      </c>
      <c r="E296" s="31">
        <v>7598</v>
      </c>
      <c r="F296" s="31">
        <v>2529.9</v>
      </c>
      <c r="G296" s="27">
        <f t="shared" si="68"/>
        <v>-5068.1000000000004</v>
      </c>
      <c r="H296" s="7">
        <f t="shared" si="69"/>
        <v>-0.66703079757831008</v>
      </c>
      <c r="I296" s="8">
        <f t="shared" si="70"/>
        <v>23725</v>
      </c>
      <c r="J296" s="8">
        <f t="shared" si="71"/>
        <v>21141.64</v>
      </c>
      <c r="K296" s="10">
        <f t="shared" si="72"/>
        <v>-2583.3600000000006</v>
      </c>
      <c r="L296" s="1">
        <f t="shared" si="73"/>
        <v>-0.10888767123287674</v>
      </c>
    </row>
    <row r="297" spans="2:12" x14ac:dyDescent="0.35">
      <c r="B297" t="s">
        <v>12</v>
      </c>
      <c r="C297" s="14">
        <v>45297</v>
      </c>
      <c r="D297" s="11">
        <f t="shared" si="67"/>
        <v>45328</v>
      </c>
      <c r="E297" s="31">
        <v>5295</v>
      </c>
      <c r="F297" s="31">
        <v>2465.5300000000002</v>
      </c>
      <c r="G297" s="27">
        <f t="shared" si="68"/>
        <v>-2829.47</v>
      </c>
      <c r="H297" s="7">
        <f t="shared" si="69"/>
        <v>-0.53436638338054765</v>
      </c>
      <c r="I297" s="8">
        <f t="shared" si="70"/>
        <v>29020</v>
      </c>
      <c r="J297" s="8">
        <f t="shared" si="71"/>
        <v>23607.17</v>
      </c>
      <c r="K297" s="10">
        <f t="shared" si="72"/>
        <v>-5412.8300000000017</v>
      </c>
      <c r="L297" s="1">
        <f t="shared" si="73"/>
        <v>-0.18652067539627848</v>
      </c>
    </row>
    <row r="298" spans="2:12" x14ac:dyDescent="0.35">
      <c r="B298" t="s">
        <v>12</v>
      </c>
      <c r="C298" s="14">
        <v>45298</v>
      </c>
      <c r="D298" s="11">
        <f t="shared" si="67"/>
        <v>45329</v>
      </c>
      <c r="E298" s="31">
        <v>3018</v>
      </c>
      <c r="F298" s="31">
        <v>2360.16</v>
      </c>
      <c r="G298" s="27">
        <f t="shared" si="68"/>
        <v>-657.84000000000015</v>
      </c>
      <c r="H298" s="7">
        <f t="shared" si="69"/>
        <v>-0.21797216699801197</v>
      </c>
      <c r="I298" s="8">
        <f t="shared" si="70"/>
        <v>32038</v>
      </c>
      <c r="J298" s="4">
        <f t="shared" si="71"/>
        <v>25967.329999999998</v>
      </c>
      <c r="K298" s="10">
        <f t="shared" si="72"/>
        <v>-6070.6700000000019</v>
      </c>
      <c r="L298" s="1">
        <f t="shared" si="73"/>
        <v>-0.18948342593170617</v>
      </c>
    </row>
    <row r="299" spans="2:12" x14ac:dyDescent="0.35">
      <c r="B299" t="s">
        <v>12</v>
      </c>
      <c r="C299" s="14">
        <v>45299</v>
      </c>
      <c r="D299" s="6">
        <f t="shared" si="67"/>
        <v>45330</v>
      </c>
      <c r="E299" s="31">
        <v>3667.14</v>
      </c>
      <c r="F299" s="31">
        <v>4977.78</v>
      </c>
      <c r="G299" s="27">
        <f t="shared" si="68"/>
        <v>1310.6399999999999</v>
      </c>
      <c r="H299" s="7">
        <f t="shared" si="69"/>
        <v>0.3574011354897822</v>
      </c>
      <c r="I299" s="8">
        <f t="shared" si="70"/>
        <v>35705.14</v>
      </c>
      <c r="J299" s="8">
        <f t="shared" si="71"/>
        <v>30945.109999999997</v>
      </c>
      <c r="K299" s="10">
        <f t="shared" si="72"/>
        <v>-4760.0300000000025</v>
      </c>
      <c r="L299" s="1">
        <f t="shared" si="73"/>
        <v>-0.13331497929989919</v>
      </c>
    </row>
    <row r="300" spans="2:12" x14ac:dyDescent="0.35">
      <c r="B300" t="s">
        <v>12</v>
      </c>
      <c r="C300" s="14">
        <v>45300</v>
      </c>
      <c r="D300" s="6">
        <f t="shared" si="67"/>
        <v>45331</v>
      </c>
      <c r="E300" s="31">
        <v>2912.54</v>
      </c>
      <c r="F300" s="32">
        <v>5424.13</v>
      </c>
      <c r="G300" s="27">
        <f t="shared" si="68"/>
        <v>2511.59</v>
      </c>
      <c r="H300" s="7">
        <f t="shared" si="69"/>
        <v>0.86233665460388531</v>
      </c>
      <c r="I300" s="8">
        <f t="shared" si="70"/>
        <v>38617.68</v>
      </c>
      <c r="J300" s="8">
        <f t="shared" si="71"/>
        <v>36369.24</v>
      </c>
      <c r="K300" s="10">
        <f t="shared" si="72"/>
        <v>-2248.4400000000023</v>
      </c>
      <c r="L300" s="1">
        <f t="shared" si="73"/>
        <v>-5.8223072955185355E-2</v>
      </c>
    </row>
    <row r="301" spans="2:12" x14ac:dyDescent="0.35">
      <c r="B301" t="s">
        <v>12</v>
      </c>
      <c r="C301" s="14">
        <v>45301</v>
      </c>
      <c r="D301" s="6">
        <f t="shared" si="67"/>
        <v>45332</v>
      </c>
      <c r="E301" s="31">
        <v>3783.56</v>
      </c>
      <c r="F301" s="31">
        <v>3544</v>
      </c>
      <c r="G301" s="27">
        <f t="shared" si="68"/>
        <v>-239.55999999999995</v>
      </c>
      <c r="H301" s="7">
        <f t="shared" si="69"/>
        <v>-6.3316030405226806E-2</v>
      </c>
      <c r="I301" s="8">
        <f t="shared" si="70"/>
        <v>42401.24</v>
      </c>
      <c r="J301" s="8">
        <f t="shared" si="71"/>
        <v>39913.24</v>
      </c>
      <c r="K301" s="10">
        <f t="shared" si="72"/>
        <v>-2488</v>
      </c>
      <c r="L301" s="1">
        <f t="shared" si="73"/>
        <v>-5.8677529242069336E-2</v>
      </c>
    </row>
    <row r="302" spans="2:12" x14ac:dyDescent="0.35">
      <c r="B302" t="s">
        <v>12</v>
      </c>
      <c r="C302" s="14">
        <v>45302</v>
      </c>
      <c r="D302" s="6">
        <f t="shared" si="67"/>
        <v>45333</v>
      </c>
      <c r="E302" s="31">
        <v>3674.38</v>
      </c>
      <c r="F302" s="31">
        <v>2343</v>
      </c>
      <c r="G302" s="27">
        <f t="shared" si="68"/>
        <v>-1331.38</v>
      </c>
      <c r="H302" s="7">
        <f t="shared" si="69"/>
        <v>-0.36234140181472796</v>
      </c>
      <c r="I302" s="8">
        <f t="shared" si="70"/>
        <v>46075.619999999995</v>
      </c>
      <c r="J302" s="8">
        <f t="shared" si="71"/>
        <v>42256.24</v>
      </c>
      <c r="K302" s="10">
        <f t="shared" si="72"/>
        <v>-3819.3799999999974</v>
      </c>
      <c r="L302" s="1">
        <f t="shared" si="73"/>
        <v>-8.2893729916168196E-2</v>
      </c>
    </row>
    <row r="303" spans="2:12" x14ac:dyDescent="0.35">
      <c r="B303" t="s">
        <v>12</v>
      </c>
      <c r="C303" s="14">
        <v>45303</v>
      </c>
      <c r="D303" s="6">
        <f t="shared" si="67"/>
        <v>45334</v>
      </c>
      <c r="E303" s="32">
        <v>5965.22</v>
      </c>
      <c r="F303" s="31">
        <v>2948</v>
      </c>
      <c r="G303" s="27">
        <f t="shared" si="68"/>
        <v>-3017.2200000000003</v>
      </c>
      <c r="H303" s="7">
        <f t="shared" si="69"/>
        <v>-0.50580196539272648</v>
      </c>
      <c r="I303" s="8">
        <f t="shared" si="70"/>
        <v>52040.84</v>
      </c>
      <c r="J303" s="8">
        <f t="shared" si="71"/>
        <v>45204.24</v>
      </c>
      <c r="K303" s="10">
        <f t="shared" si="72"/>
        <v>-6836.5999999999985</v>
      </c>
      <c r="L303" s="1">
        <f t="shared" si="73"/>
        <v>-0.13136990102388815</v>
      </c>
    </row>
    <row r="304" spans="2:12" x14ac:dyDescent="0.35">
      <c r="B304" t="s">
        <v>12</v>
      </c>
      <c r="C304" s="14">
        <v>45304</v>
      </c>
      <c r="D304" s="6">
        <f t="shared" si="67"/>
        <v>45335</v>
      </c>
      <c r="E304" s="31">
        <v>3464.73</v>
      </c>
      <c r="F304" s="31">
        <v>4065</v>
      </c>
      <c r="G304" s="27">
        <f t="shared" si="68"/>
        <v>600.27</v>
      </c>
      <c r="H304" s="7">
        <f t="shared" si="69"/>
        <v>0.17325159536240919</v>
      </c>
      <c r="I304" s="8">
        <f t="shared" si="70"/>
        <v>55505.57</v>
      </c>
      <c r="J304" s="8">
        <f t="shared" si="71"/>
        <v>49269.24</v>
      </c>
      <c r="K304" s="10">
        <f t="shared" si="72"/>
        <v>-6236.3300000000017</v>
      </c>
      <c r="L304" s="1">
        <f t="shared" si="73"/>
        <v>-0.11235503031497562</v>
      </c>
    </row>
    <row r="305" spans="2:12" x14ac:dyDescent="0.35">
      <c r="B305" t="s">
        <v>12</v>
      </c>
      <c r="C305" s="14">
        <v>45305</v>
      </c>
      <c r="D305" s="6">
        <f t="shared" si="67"/>
        <v>45336</v>
      </c>
      <c r="E305" s="31">
        <v>2938.43</v>
      </c>
      <c r="F305" s="32">
        <v>2528</v>
      </c>
      <c r="G305" s="27">
        <f t="shared" si="68"/>
        <v>-410.42999999999984</v>
      </c>
      <c r="H305" s="7">
        <f t="shared" si="69"/>
        <v>-0.13967663003712863</v>
      </c>
      <c r="I305" s="8">
        <f t="shared" si="70"/>
        <v>58444</v>
      </c>
      <c r="J305" s="8">
        <f t="shared" si="71"/>
        <v>51797.24</v>
      </c>
      <c r="K305" s="10">
        <f t="shared" si="72"/>
        <v>-6646.760000000002</v>
      </c>
      <c r="L305" s="1">
        <f t="shared" si="73"/>
        <v>-0.11372869755663545</v>
      </c>
    </row>
    <row r="306" spans="2:12" x14ac:dyDescent="0.35">
      <c r="B306" t="s">
        <v>12</v>
      </c>
      <c r="C306" s="14">
        <v>45306</v>
      </c>
      <c r="D306" s="11">
        <f t="shared" si="67"/>
        <v>45337</v>
      </c>
      <c r="E306" s="31">
        <v>3513.86</v>
      </c>
      <c r="F306" s="31">
        <v>3768.26</v>
      </c>
      <c r="G306" s="27">
        <f t="shared" si="68"/>
        <v>254.40000000000009</v>
      </c>
      <c r="H306" s="7">
        <f t="shared" si="69"/>
        <v>7.2399014189523797E-2</v>
      </c>
      <c r="I306" s="8">
        <f t="shared" si="70"/>
        <v>61957.86</v>
      </c>
      <c r="J306" s="8">
        <f t="shared" si="71"/>
        <v>55565.5</v>
      </c>
      <c r="K306" s="10">
        <f t="shared" si="72"/>
        <v>-6392.3600000000006</v>
      </c>
      <c r="L306" s="1">
        <f t="shared" si="73"/>
        <v>-0.1031727048029096</v>
      </c>
    </row>
    <row r="307" spans="2:12" x14ac:dyDescent="0.35">
      <c r="B307" t="s">
        <v>12</v>
      </c>
      <c r="C307" s="14">
        <v>45307</v>
      </c>
      <c r="D307" s="6">
        <f t="shared" si="67"/>
        <v>45338</v>
      </c>
      <c r="E307" s="31">
        <v>4261.4799999999996</v>
      </c>
      <c r="F307" s="31">
        <v>5008.6099999999997</v>
      </c>
      <c r="G307" s="27">
        <f t="shared" si="68"/>
        <v>747.13000000000011</v>
      </c>
      <c r="H307" s="7">
        <f t="shared" si="69"/>
        <v>0.17532171921492068</v>
      </c>
      <c r="I307" s="8">
        <f t="shared" si="70"/>
        <v>66219.34</v>
      </c>
      <c r="J307" s="8">
        <f t="shared" si="71"/>
        <v>60574.11</v>
      </c>
      <c r="K307" s="10">
        <f t="shared" si="72"/>
        <v>-5645.2299999999959</v>
      </c>
      <c r="L307" s="1">
        <f t="shared" si="73"/>
        <v>-8.5250472143032482E-2</v>
      </c>
    </row>
    <row r="308" spans="2:12" x14ac:dyDescent="0.35">
      <c r="B308" t="s">
        <v>12</v>
      </c>
      <c r="C308" s="14">
        <v>45308</v>
      </c>
      <c r="D308" s="6">
        <f t="shared" si="67"/>
        <v>45339</v>
      </c>
      <c r="E308" s="32">
        <v>3250.2</v>
      </c>
      <c r="F308" s="31">
        <v>4252.2</v>
      </c>
      <c r="G308" s="27">
        <f t="shared" si="68"/>
        <v>1002</v>
      </c>
      <c r="H308" s="7">
        <f t="shared" si="69"/>
        <v>0.30828872069411117</v>
      </c>
      <c r="I308" s="8">
        <f t="shared" si="70"/>
        <v>69469.539999999994</v>
      </c>
      <c r="J308" s="8">
        <f t="shared" si="71"/>
        <v>64826.31</v>
      </c>
      <c r="K308" s="10">
        <f t="shared" si="72"/>
        <v>-4643.2299999999959</v>
      </c>
      <c r="L308" s="1">
        <f t="shared" si="73"/>
        <v>-6.683835822145931E-2</v>
      </c>
    </row>
    <row r="309" spans="2:12" x14ac:dyDescent="0.35">
      <c r="B309" t="s">
        <v>12</v>
      </c>
      <c r="C309" s="14">
        <v>45309</v>
      </c>
      <c r="D309" s="6">
        <f t="shared" si="67"/>
        <v>45340</v>
      </c>
      <c r="E309" s="31">
        <v>3834.37</v>
      </c>
      <c r="F309" s="31">
        <v>2819</v>
      </c>
      <c r="G309" s="27">
        <f t="shared" si="68"/>
        <v>-1015.3699999999999</v>
      </c>
      <c r="H309" s="7">
        <f t="shared" si="69"/>
        <v>-0.26480751727141616</v>
      </c>
      <c r="I309" s="8">
        <f t="shared" si="70"/>
        <v>73303.909999999989</v>
      </c>
      <c r="J309" s="8">
        <f t="shared" si="71"/>
        <v>67645.31</v>
      </c>
      <c r="K309" s="10">
        <f t="shared" si="72"/>
        <v>-5658.5999999999913</v>
      </c>
      <c r="L309" s="1">
        <f t="shared" si="73"/>
        <v>-7.7193699490245363E-2</v>
      </c>
    </row>
    <row r="310" spans="2:12" x14ac:dyDescent="0.35">
      <c r="B310" t="s">
        <v>12</v>
      </c>
      <c r="C310" s="14">
        <v>45310</v>
      </c>
      <c r="D310" s="6">
        <f t="shared" si="67"/>
        <v>45341</v>
      </c>
      <c r="E310" s="31">
        <v>6272.08</v>
      </c>
      <c r="F310" s="31">
        <v>2974</v>
      </c>
      <c r="G310" s="27">
        <f t="shared" si="68"/>
        <v>-3298.08</v>
      </c>
      <c r="H310" s="7">
        <f t="shared" si="69"/>
        <v>-0.52583512965395851</v>
      </c>
      <c r="I310" s="8">
        <f t="shared" si="70"/>
        <v>79575.989999999991</v>
      </c>
      <c r="J310" s="8">
        <f t="shared" si="71"/>
        <v>70619.31</v>
      </c>
      <c r="K310" s="10">
        <f t="shared" si="72"/>
        <v>-8956.679999999993</v>
      </c>
      <c r="L310" s="1">
        <f t="shared" si="73"/>
        <v>-0.11255505586546889</v>
      </c>
    </row>
    <row r="311" spans="2:12" x14ac:dyDescent="0.35">
      <c r="B311" t="s">
        <v>12</v>
      </c>
      <c r="C311" s="14">
        <v>45311</v>
      </c>
      <c r="D311" s="6">
        <f t="shared" si="67"/>
        <v>45342</v>
      </c>
      <c r="E311" s="31">
        <v>4589.7299999999996</v>
      </c>
      <c r="F311" s="31">
        <v>5414</v>
      </c>
      <c r="G311" s="27">
        <f t="shared" si="68"/>
        <v>824.27000000000044</v>
      </c>
      <c r="H311" s="7">
        <f t="shared" si="69"/>
        <v>0.17959008481980432</v>
      </c>
      <c r="I311" s="8">
        <f t="shared" si="70"/>
        <v>84165.719999999987</v>
      </c>
      <c r="J311" s="8">
        <f t="shared" si="71"/>
        <v>76033.31</v>
      </c>
      <c r="K311" s="10">
        <f t="shared" si="72"/>
        <v>-8132.4099999999889</v>
      </c>
      <c r="L311" s="1">
        <f t="shared" si="73"/>
        <v>-9.6623779847662322E-2</v>
      </c>
    </row>
    <row r="312" spans="2:12" x14ac:dyDescent="0.35">
      <c r="B312" t="s">
        <v>12</v>
      </c>
      <c r="C312" s="14">
        <v>45312</v>
      </c>
      <c r="D312" s="6">
        <f t="shared" si="67"/>
        <v>45343</v>
      </c>
      <c r="E312" s="31">
        <v>2657.29</v>
      </c>
      <c r="F312" s="31">
        <v>2881</v>
      </c>
      <c r="G312" s="27">
        <f t="shared" si="68"/>
        <v>223.71000000000004</v>
      </c>
      <c r="H312" s="7">
        <f t="shared" si="69"/>
        <v>8.4187273500445955E-2</v>
      </c>
      <c r="I312" s="8">
        <f t="shared" si="70"/>
        <v>86823.00999999998</v>
      </c>
      <c r="J312" s="8">
        <f t="shared" si="71"/>
        <v>78914.31</v>
      </c>
      <c r="K312" s="10">
        <f t="shared" si="72"/>
        <v>-7908.6999999999825</v>
      </c>
      <c r="L312" s="1">
        <f t="shared" si="73"/>
        <v>-9.1089908078514956E-2</v>
      </c>
    </row>
    <row r="313" spans="2:12" x14ac:dyDescent="0.35">
      <c r="B313" t="s">
        <v>12</v>
      </c>
      <c r="C313" s="14">
        <v>45313</v>
      </c>
      <c r="D313" s="6">
        <f t="shared" si="67"/>
        <v>45344</v>
      </c>
      <c r="E313" s="31">
        <v>3142.67</v>
      </c>
      <c r="F313" s="31">
        <v>3943</v>
      </c>
      <c r="G313" s="27">
        <f t="shared" si="68"/>
        <v>800.32999999999993</v>
      </c>
      <c r="H313" s="7">
        <f t="shared" si="69"/>
        <v>0.2546656187254786</v>
      </c>
      <c r="I313" s="8">
        <f t="shared" si="70"/>
        <v>89965.679999999978</v>
      </c>
      <c r="J313" s="8">
        <f t="shared" si="71"/>
        <v>82857.31</v>
      </c>
      <c r="K313" s="10">
        <f t="shared" si="72"/>
        <v>-7108.3699999999808</v>
      </c>
      <c r="L313" s="1">
        <f t="shared" si="73"/>
        <v>-7.9012018805393144E-2</v>
      </c>
    </row>
    <row r="314" spans="2:12" x14ac:dyDescent="0.35">
      <c r="B314" t="s">
        <v>12</v>
      </c>
      <c r="C314" s="14">
        <v>45314</v>
      </c>
      <c r="D314" s="6">
        <f t="shared" si="67"/>
        <v>45345</v>
      </c>
      <c r="E314" s="31">
        <v>2569.5700000000002</v>
      </c>
      <c r="F314" s="33">
        <v>4771</v>
      </c>
      <c r="G314" s="27">
        <f t="shared" si="68"/>
        <v>2201.4299999999998</v>
      </c>
      <c r="H314" s="7">
        <f t="shared" si="69"/>
        <v>0.85673089271745839</v>
      </c>
      <c r="I314" s="8">
        <f t="shared" si="70"/>
        <v>92535.249999999985</v>
      </c>
      <c r="J314" s="8">
        <f t="shared" si="71"/>
        <v>87628.31</v>
      </c>
      <c r="K314" s="10">
        <f t="shared" si="72"/>
        <v>-4906.9399999999878</v>
      </c>
      <c r="L314" s="1">
        <f t="shared" si="73"/>
        <v>-5.3027792111654627E-2</v>
      </c>
    </row>
    <row r="315" spans="2:12" x14ac:dyDescent="0.35">
      <c r="B315" t="s">
        <v>12</v>
      </c>
      <c r="C315" s="14">
        <v>45315</v>
      </c>
      <c r="D315" s="6">
        <f t="shared" si="67"/>
        <v>45346</v>
      </c>
      <c r="E315" s="31">
        <v>3317.9</v>
      </c>
      <c r="F315" s="31">
        <v>0</v>
      </c>
      <c r="G315" s="27">
        <f t="shared" si="68"/>
        <v>-3317.9</v>
      </c>
      <c r="H315" s="7">
        <f t="shared" si="69"/>
        <v>-1</v>
      </c>
      <c r="I315" s="8">
        <f t="shared" si="70"/>
        <v>95853.14999999998</v>
      </c>
      <c r="J315" s="8">
        <f t="shared" si="71"/>
        <v>87628.31</v>
      </c>
      <c r="K315" s="10">
        <f t="shared" si="72"/>
        <v>-8224.839999999982</v>
      </c>
      <c r="L315" s="1">
        <f t="shared" si="73"/>
        <v>-8.5806674063397856E-2</v>
      </c>
    </row>
    <row r="316" spans="2:12" x14ac:dyDescent="0.35">
      <c r="B316" t="s">
        <v>12</v>
      </c>
      <c r="C316" s="14">
        <v>45316</v>
      </c>
      <c r="D316" s="6">
        <f t="shared" si="67"/>
        <v>45347</v>
      </c>
      <c r="E316" s="31">
        <v>4458.22</v>
      </c>
      <c r="F316" s="31">
        <v>0</v>
      </c>
      <c r="G316" s="27">
        <f t="shared" si="68"/>
        <v>-4458.22</v>
      </c>
      <c r="H316" s="7">
        <f t="shared" si="69"/>
        <v>-1</v>
      </c>
      <c r="I316" s="8">
        <f t="shared" si="70"/>
        <v>100311.36999999998</v>
      </c>
      <c r="J316" s="8">
        <f t="shared" si="71"/>
        <v>87628.31</v>
      </c>
      <c r="K316" s="10">
        <f t="shared" si="72"/>
        <v>-12683.059999999983</v>
      </c>
      <c r="L316" s="1">
        <f t="shared" si="73"/>
        <v>-0.12643691338279983</v>
      </c>
    </row>
    <row r="317" spans="2:12" x14ac:dyDescent="0.35">
      <c r="B317" t="s">
        <v>12</v>
      </c>
      <c r="C317" s="14">
        <v>45317</v>
      </c>
      <c r="D317" s="6">
        <f t="shared" si="67"/>
        <v>45348</v>
      </c>
      <c r="E317" s="33">
        <v>5981.04</v>
      </c>
      <c r="F317" s="31">
        <v>0</v>
      </c>
      <c r="G317" s="25">
        <f t="shared" si="68"/>
        <v>-5981.04</v>
      </c>
      <c r="H317" s="7">
        <f t="shared" si="69"/>
        <v>-1</v>
      </c>
      <c r="I317" s="8">
        <f t="shared" si="70"/>
        <v>106292.40999999997</v>
      </c>
      <c r="J317" s="8">
        <f t="shared" si="71"/>
        <v>87628.31</v>
      </c>
      <c r="K317" s="10">
        <f t="shared" si="72"/>
        <v>-18664.099999999977</v>
      </c>
      <c r="L317" s="1">
        <f t="shared" si="73"/>
        <v>-0.17559202957200784</v>
      </c>
    </row>
    <row r="318" spans="2:12" x14ac:dyDescent="0.35">
      <c r="B318" t="s">
        <v>12</v>
      </c>
      <c r="C318" s="14">
        <v>45318</v>
      </c>
      <c r="D318" s="6">
        <f t="shared" si="67"/>
        <v>45349</v>
      </c>
      <c r="E318" s="31">
        <v>4607.5600000000004</v>
      </c>
      <c r="F318" s="31">
        <v>0</v>
      </c>
      <c r="G318" s="27">
        <f t="shared" si="68"/>
        <v>-4607.5600000000004</v>
      </c>
      <c r="H318" s="7">
        <f t="shared" si="69"/>
        <v>-1</v>
      </c>
      <c r="I318" s="8">
        <f t="shared" si="70"/>
        <v>110899.96999999997</v>
      </c>
      <c r="J318" s="8">
        <f t="shared" si="71"/>
        <v>87628.31</v>
      </c>
      <c r="K318" s="10">
        <f t="shared" si="72"/>
        <v>-23271.659999999974</v>
      </c>
      <c r="L318" s="1">
        <f t="shared" si="73"/>
        <v>-0.20984369968720443</v>
      </c>
    </row>
    <row r="319" spans="2:12" x14ac:dyDescent="0.35">
      <c r="B319" t="s">
        <v>12</v>
      </c>
      <c r="C319" s="14">
        <v>45319</v>
      </c>
      <c r="D319" s="11">
        <f t="shared" si="67"/>
        <v>45350</v>
      </c>
      <c r="E319" s="31">
        <v>3127.76</v>
      </c>
      <c r="F319" s="31">
        <v>0</v>
      </c>
      <c r="G319" s="27">
        <f t="shared" si="68"/>
        <v>-3127.76</v>
      </c>
      <c r="H319" s="7">
        <f t="shared" si="69"/>
        <v>-1</v>
      </c>
      <c r="I319" s="8">
        <f t="shared" si="70"/>
        <v>114027.72999999997</v>
      </c>
      <c r="J319" s="8">
        <f t="shared" si="71"/>
        <v>87628.31</v>
      </c>
      <c r="K319" s="10">
        <f t="shared" si="72"/>
        <v>-26399.419999999969</v>
      </c>
      <c r="L319" s="1">
        <f t="shared" si="73"/>
        <v>-0.23151754402196709</v>
      </c>
    </row>
    <row r="320" spans="2:12" x14ac:dyDescent="0.35">
      <c r="B320" t="s">
        <v>12</v>
      </c>
      <c r="C320" s="14">
        <v>45320</v>
      </c>
      <c r="D320" s="11">
        <f t="shared" si="67"/>
        <v>45351</v>
      </c>
      <c r="E320" s="31">
        <v>3788.34</v>
      </c>
      <c r="F320" s="31">
        <v>0</v>
      </c>
      <c r="G320" s="27">
        <f t="shared" si="68"/>
        <v>-3788.34</v>
      </c>
      <c r="H320" s="7">
        <f t="shared" si="69"/>
        <v>-1</v>
      </c>
      <c r="I320" s="8">
        <f t="shared" si="70"/>
        <v>117816.06999999996</v>
      </c>
      <c r="J320" s="8">
        <f t="shared" si="71"/>
        <v>87628.31</v>
      </c>
      <c r="K320" s="10">
        <f t="shared" si="72"/>
        <v>-30187.759999999966</v>
      </c>
      <c r="L320" s="1">
        <f t="shared" si="73"/>
        <v>-0.25622786433124084</v>
      </c>
    </row>
    <row r="321" spans="2:12" x14ac:dyDescent="0.35">
      <c r="B321" t="s">
        <v>12</v>
      </c>
      <c r="C321" s="14">
        <v>45321</v>
      </c>
      <c r="D321" s="11">
        <f t="shared" si="67"/>
        <v>45352</v>
      </c>
      <c r="E321" s="31">
        <v>4279.84</v>
      </c>
      <c r="F321" s="31">
        <v>0</v>
      </c>
      <c r="G321" s="27">
        <f t="shared" si="68"/>
        <v>-4279.84</v>
      </c>
      <c r="H321" s="7">
        <f t="shared" si="69"/>
        <v>-1</v>
      </c>
      <c r="I321" s="8">
        <f t="shared" si="70"/>
        <v>122095.90999999996</v>
      </c>
      <c r="J321" s="8">
        <f t="shared" si="71"/>
        <v>87628.31</v>
      </c>
      <c r="K321" s="10">
        <f t="shared" si="72"/>
        <v>-34467.599999999962</v>
      </c>
      <c r="L321" s="1">
        <f t="shared" si="73"/>
        <v>-0.28229938251002817</v>
      </c>
    </row>
    <row r="322" spans="2:12" x14ac:dyDescent="0.35">
      <c r="B322" t="s">
        <v>12</v>
      </c>
      <c r="C322" s="14">
        <v>45322</v>
      </c>
      <c r="D322" s="6">
        <v>45077</v>
      </c>
      <c r="E322" s="34">
        <v>6834.85</v>
      </c>
      <c r="F322" s="34">
        <v>0</v>
      </c>
      <c r="G322" s="27">
        <f t="shared" si="68"/>
        <v>-6834.85</v>
      </c>
      <c r="H322" s="7">
        <f t="shared" si="69"/>
        <v>-1</v>
      </c>
      <c r="I322" s="8">
        <f t="shared" si="70"/>
        <v>128930.75999999997</v>
      </c>
      <c r="J322" s="8">
        <f t="shared" si="71"/>
        <v>87628.31</v>
      </c>
      <c r="K322" s="10">
        <f t="shared" si="72"/>
        <v>-41302.449999999968</v>
      </c>
      <c r="L322" s="1">
        <f t="shared" si="73"/>
        <v>-0.32034597484727445</v>
      </c>
    </row>
    <row r="323" spans="2:12" x14ac:dyDescent="0.35">
      <c r="B323" t="s">
        <v>13</v>
      </c>
      <c r="C323" s="14">
        <v>45291</v>
      </c>
      <c r="D323" s="6">
        <v>45322</v>
      </c>
      <c r="E323" s="31">
        <v>0</v>
      </c>
      <c r="F323" s="31">
        <v>0</v>
      </c>
      <c r="G323" s="25"/>
      <c r="H323" s="7"/>
      <c r="I323" s="8"/>
      <c r="J323" s="8"/>
      <c r="K323" s="8"/>
      <c r="L323" s="1"/>
    </row>
    <row r="324" spans="2:12" x14ac:dyDescent="0.35">
      <c r="B324" t="s">
        <v>13</v>
      </c>
      <c r="C324" s="14">
        <v>45292</v>
      </c>
      <c r="D324" s="6">
        <f t="shared" ref="D324:D354" si="74">D323+1</f>
        <v>45323</v>
      </c>
      <c r="E324" s="31">
        <v>3055</v>
      </c>
      <c r="F324" s="31">
        <v>7312.44</v>
      </c>
      <c r="G324" s="27">
        <f t="shared" ref="G324:G354" si="75">F324-E324</f>
        <v>4257.4399999999996</v>
      </c>
      <c r="H324" s="7">
        <f t="shared" ref="H324:H354" si="76">G324/E324</f>
        <v>1.3935973813420621</v>
      </c>
      <c r="I324" s="8">
        <f t="shared" ref="I324:I354" si="77">+I323+E324</f>
        <v>3055</v>
      </c>
      <c r="J324" s="8">
        <f t="shared" ref="J324:J354" si="78">+J323+F324</f>
        <v>7312.44</v>
      </c>
      <c r="K324" s="10">
        <f t="shared" ref="K324:K354" si="79">-I324+J324</f>
        <v>4257.4399999999996</v>
      </c>
      <c r="L324" s="1">
        <f t="shared" ref="L324:L354" si="80">K324/I324</f>
        <v>1.3935973813420621</v>
      </c>
    </row>
    <row r="325" spans="2:12" x14ac:dyDescent="0.35">
      <c r="B325" t="s">
        <v>13</v>
      </c>
      <c r="C325" s="14">
        <v>45293</v>
      </c>
      <c r="D325" s="11">
        <f t="shared" si="74"/>
        <v>45324</v>
      </c>
      <c r="E325" s="31">
        <v>5926</v>
      </c>
      <c r="F325" s="31">
        <v>7685.61</v>
      </c>
      <c r="G325" s="27">
        <f t="shared" si="75"/>
        <v>1759.6099999999997</v>
      </c>
      <c r="H325" s="7">
        <f t="shared" si="76"/>
        <v>0.29693047586905158</v>
      </c>
      <c r="I325" s="8">
        <f t="shared" si="77"/>
        <v>8981</v>
      </c>
      <c r="J325" s="8">
        <f t="shared" si="78"/>
        <v>14998.05</v>
      </c>
      <c r="K325" s="10">
        <f t="shared" si="79"/>
        <v>6017.0499999999993</v>
      </c>
      <c r="L325" s="1">
        <f t="shared" si="80"/>
        <v>0.669975503841443</v>
      </c>
    </row>
    <row r="326" spans="2:12" x14ac:dyDescent="0.35">
      <c r="B326" t="s">
        <v>13</v>
      </c>
      <c r="C326" s="14">
        <v>45294</v>
      </c>
      <c r="D326" s="6">
        <f t="shared" si="74"/>
        <v>45325</v>
      </c>
      <c r="E326" s="31">
        <v>5683</v>
      </c>
      <c r="F326" s="31">
        <v>3744.44</v>
      </c>
      <c r="G326" s="27">
        <f t="shared" si="75"/>
        <v>-1938.56</v>
      </c>
      <c r="H326" s="7">
        <f t="shared" si="76"/>
        <v>-0.34111560795354567</v>
      </c>
      <c r="I326" s="8">
        <f t="shared" si="77"/>
        <v>14664</v>
      </c>
      <c r="J326" s="8">
        <f t="shared" si="78"/>
        <v>18742.489999999998</v>
      </c>
      <c r="K326" s="10">
        <f t="shared" si="79"/>
        <v>4078.489999999998</v>
      </c>
      <c r="L326" s="1">
        <f t="shared" si="80"/>
        <v>0.27812943262411333</v>
      </c>
    </row>
    <row r="327" spans="2:12" x14ac:dyDescent="0.35">
      <c r="B327" t="s">
        <v>13</v>
      </c>
      <c r="C327" s="14">
        <v>45295</v>
      </c>
      <c r="D327" s="6">
        <f t="shared" si="74"/>
        <v>45326</v>
      </c>
      <c r="E327" s="31">
        <v>5984</v>
      </c>
      <c r="F327" s="31">
        <v>4340.9799999999996</v>
      </c>
      <c r="G327" s="27">
        <f t="shared" si="75"/>
        <v>-1643.0200000000004</v>
      </c>
      <c r="H327" s="7">
        <f t="shared" si="76"/>
        <v>-0.27456885026737976</v>
      </c>
      <c r="I327" s="8">
        <f t="shared" si="77"/>
        <v>20648</v>
      </c>
      <c r="J327" s="8">
        <f t="shared" si="78"/>
        <v>23083.469999999998</v>
      </c>
      <c r="K327" s="10">
        <f t="shared" si="79"/>
        <v>2435.4699999999975</v>
      </c>
      <c r="L327" s="1">
        <f t="shared" si="80"/>
        <v>0.11795185974428504</v>
      </c>
    </row>
    <row r="328" spans="2:12" x14ac:dyDescent="0.35">
      <c r="B328" t="s">
        <v>13</v>
      </c>
      <c r="C328" s="14">
        <v>45296</v>
      </c>
      <c r="D328" s="6">
        <f t="shared" si="74"/>
        <v>45327</v>
      </c>
      <c r="E328" s="31">
        <v>7840</v>
      </c>
      <c r="F328" s="31">
        <v>3740.59</v>
      </c>
      <c r="G328" s="27">
        <f t="shared" si="75"/>
        <v>-4099.41</v>
      </c>
      <c r="H328" s="7">
        <f t="shared" si="76"/>
        <v>-0.52288392857142851</v>
      </c>
      <c r="I328" s="8">
        <f t="shared" si="77"/>
        <v>28488</v>
      </c>
      <c r="J328" s="8">
        <f t="shared" si="78"/>
        <v>26824.059999999998</v>
      </c>
      <c r="K328" s="10">
        <f t="shared" si="79"/>
        <v>-1663.9400000000023</v>
      </c>
      <c r="L328" s="1">
        <f t="shared" si="80"/>
        <v>-5.8408452681831029E-2</v>
      </c>
    </row>
    <row r="329" spans="2:12" x14ac:dyDescent="0.35">
      <c r="B329" t="s">
        <v>13</v>
      </c>
      <c r="C329" s="14">
        <v>45297</v>
      </c>
      <c r="D329" s="11">
        <f t="shared" si="74"/>
        <v>45328</v>
      </c>
      <c r="E329" s="31">
        <v>5892</v>
      </c>
      <c r="F329" s="31">
        <v>5728.4</v>
      </c>
      <c r="G329" s="27">
        <f t="shared" si="75"/>
        <v>-163.60000000000036</v>
      </c>
      <c r="H329" s="7">
        <f t="shared" si="76"/>
        <v>-2.7766463000678948E-2</v>
      </c>
      <c r="I329" s="8">
        <f t="shared" si="77"/>
        <v>34380</v>
      </c>
      <c r="J329" s="8">
        <f t="shared" si="78"/>
        <v>32552.46</v>
      </c>
      <c r="K329" s="10">
        <f t="shared" si="79"/>
        <v>-1827.5400000000009</v>
      </c>
      <c r="L329" s="1">
        <f t="shared" si="80"/>
        <v>-5.3157068062827252E-2</v>
      </c>
    </row>
    <row r="330" spans="2:12" x14ac:dyDescent="0.35">
      <c r="B330" t="s">
        <v>13</v>
      </c>
      <c r="C330" s="14">
        <v>45298</v>
      </c>
      <c r="D330" s="6">
        <f t="shared" si="74"/>
        <v>45329</v>
      </c>
      <c r="E330" s="31">
        <v>4988</v>
      </c>
      <c r="F330" s="31">
        <v>4879.26</v>
      </c>
      <c r="G330" s="27">
        <f t="shared" si="75"/>
        <v>-108.73999999999978</v>
      </c>
      <c r="H330" s="7">
        <f t="shared" si="76"/>
        <v>-2.180032076984759E-2</v>
      </c>
      <c r="I330" s="8">
        <f t="shared" si="77"/>
        <v>39368</v>
      </c>
      <c r="J330" s="4">
        <f t="shared" si="78"/>
        <v>37431.72</v>
      </c>
      <c r="K330" s="10">
        <f t="shared" si="79"/>
        <v>-1936.2799999999988</v>
      </c>
      <c r="L330" s="1">
        <f t="shared" si="80"/>
        <v>-4.9184108920950993E-2</v>
      </c>
    </row>
    <row r="331" spans="2:12" x14ac:dyDescent="0.35">
      <c r="B331" t="s">
        <v>13</v>
      </c>
      <c r="C331" s="14">
        <v>45299</v>
      </c>
      <c r="D331" s="6">
        <f t="shared" si="74"/>
        <v>45330</v>
      </c>
      <c r="E331" s="35">
        <v>5395</v>
      </c>
      <c r="F331" s="35">
        <v>3416.94</v>
      </c>
      <c r="G331" s="27">
        <f t="shared" si="75"/>
        <v>-1978.06</v>
      </c>
      <c r="H331" s="7">
        <f t="shared" si="76"/>
        <v>-0.36664689527340127</v>
      </c>
      <c r="I331" s="8">
        <f t="shared" si="77"/>
        <v>44763</v>
      </c>
      <c r="J331" s="8">
        <f t="shared" si="78"/>
        <v>40848.660000000003</v>
      </c>
      <c r="K331" s="10">
        <f t="shared" si="79"/>
        <v>-3914.3399999999965</v>
      </c>
      <c r="L331" s="1">
        <f t="shared" si="80"/>
        <v>-8.7445881643321413E-2</v>
      </c>
    </row>
    <row r="332" spans="2:12" x14ac:dyDescent="0.35">
      <c r="B332" t="s">
        <v>13</v>
      </c>
      <c r="C332" s="14">
        <v>45300</v>
      </c>
      <c r="D332" s="11">
        <f t="shared" si="74"/>
        <v>45331</v>
      </c>
      <c r="E332" s="31">
        <v>5233.63</v>
      </c>
      <c r="F332" s="32">
        <v>7092.32</v>
      </c>
      <c r="G332" s="27">
        <f t="shared" si="75"/>
        <v>1858.6899999999996</v>
      </c>
      <c r="H332" s="7">
        <f t="shared" si="76"/>
        <v>0.35514356192547036</v>
      </c>
      <c r="I332" s="8">
        <f t="shared" si="77"/>
        <v>49996.63</v>
      </c>
      <c r="J332" s="8">
        <f t="shared" si="78"/>
        <v>47940.98</v>
      </c>
      <c r="K332" s="10">
        <f t="shared" si="79"/>
        <v>-2055.6499999999942</v>
      </c>
      <c r="L332" s="1">
        <f t="shared" si="80"/>
        <v>-4.1115771202978969E-2</v>
      </c>
    </row>
    <row r="333" spans="2:12" x14ac:dyDescent="0.35">
      <c r="B333" t="s">
        <v>13</v>
      </c>
      <c r="C333" s="14">
        <v>45301</v>
      </c>
      <c r="D333" s="6">
        <f t="shared" si="74"/>
        <v>45332</v>
      </c>
      <c r="E333" s="31">
        <v>5557.53</v>
      </c>
      <c r="F333" s="31">
        <v>5687</v>
      </c>
      <c r="G333" s="27">
        <f t="shared" si="75"/>
        <v>129.47000000000025</v>
      </c>
      <c r="H333" s="7">
        <f t="shared" si="76"/>
        <v>2.3296320487698717E-2</v>
      </c>
      <c r="I333" s="8">
        <f t="shared" si="77"/>
        <v>55554.159999999996</v>
      </c>
      <c r="J333" s="8">
        <f t="shared" si="78"/>
        <v>53627.98</v>
      </c>
      <c r="K333" s="10">
        <f t="shared" si="79"/>
        <v>-1926.179999999993</v>
      </c>
      <c r="L333" s="1">
        <f t="shared" si="80"/>
        <v>-3.4672110963427274E-2</v>
      </c>
    </row>
    <row r="334" spans="2:12" x14ac:dyDescent="0.35">
      <c r="B334" t="s">
        <v>13</v>
      </c>
      <c r="C334" s="14">
        <v>45302</v>
      </c>
      <c r="D334" s="6">
        <f t="shared" si="74"/>
        <v>45333</v>
      </c>
      <c r="E334" s="31">
        <v>4233.83</v>
      </c>
      <c r="F334" s="31">
        <v>4315</v>
      </c>
      <c r="G334" s="27">
        <f t="shared" si="75"/>
        <v>81.170000000000073</v>
      </c>
      <c r="H334" s="7">
        <f t="shared" si="76"/>
        <v>1.917176646204502E-2</v>
      </c>
      <c r="I334" s="8">
        <f t="shared" si="77"/>
        <v>59787.99</v>
      </c>
      <c r="J334" s="8">
        <f t="shared" si="78"/>
        <v>57942.98</v>
      </c>
      <c r="K334" s="10">
        <f t="shared" si="79"/>
        <v>-1845.0099999999948</v>
      </c>
      <c r="L334" s="1">
        <f t="shared" si="80"/>
        <v>-3.0859207676993235E-2</v>
      </c>
    </row>
    <row r="335" spans="2:12" x14ac:dyDescent="0.35">
      <c r="B335" t="s">
        <v>13</v>
      </c>
      <c r="C335" s="14">
        <v>45303</v>
      </c>
      <c r="D335" s="11">
        <f t="shared" si="74"/>
        <v>45334</v>
      </c>
      <c r="E335" s="32">
        <v>7480.54</v>
      </c>
      <c r="F335" s="31">
        <v>4085</v>
      </c>
      <c r="G335" s="27">
        <f t="shared" si="75"/>
        <v>-3395.54</v>
      </c>
      <c r="H335" s="7">
        <f t="shared" si="76"/>
        <v>-0.45391642849313019</v>
      </c>
      <c r="I335" s="8">
        <f t="shared" si="77"/>
        <v>67268.53</v>
      </c>
      <c r="J335" s="8">
        <f t="shared" si="78"/>
        <v>62027.98</v>
      </c>
      <c r="K335" s="10">
        <f t="shared" si="79"/>
        <v>-5240.5499999999956</v>
      </c>
      <c r="L335" s="1">
        <f t="shared" si="80"/>
        <v>-7.7904928203425816E-2</v>
      </c>
    </row>
    <row r="336" spans="2:12" x14ac:dyDescent="0.35">
      <c r="B336" t="s">
        <v>13</v>
      </c>
      <c r="C336" s="14">
        <v>45304</v>
      </c>
      <c r="D336" s="6">
        <f t="shared" si="74"/>
        <v>45335</v>
      </c>
      <c r="E336" s="31">
        <v>5703.1</v>
      </c>
      <c r="F336" s="31">
        <v>5081</v>
      </c>
      <c r="G336" s="27">
        <f t="shared" si="75"/>
        <v>-622.10000000000036</v>
      </c>
      <c r="H336" s="7">
        <f t="shared" si="76"/>
        <v>-0.10908102610860766</v>
      </c>
      <c r="I336" s="8">
        <f t="shared" si="77"/>
        <v>72971.63</v>
      </c>
      <c r="J336" s="8">
        <f t="shared" si="78"/>
        <v>67108.98000000001</v>
      </c>
      <c r="K336" s="10">
        <f t="shared" si="79"/>
        <v>-5862.6499999999942</v>
      </c>
      <c r="L336" s="1">
        <f t="shared" si="80"/>
        <v>-8.0341497099626166E-2</v>
      </c>
    </row>
    <row r="337" spans="2:12" x14ac:dyDescent="0.35">
      <c r="B337" t="s">
        <v>13</v>
      </c>
      <c r="C337" s="14">
        <v>45305</v>
      </c>
      <c r="D337" s="6">
        <f t="shared" si="74"/>
        <v>45336</v>
      </c>
      <c r="E337" s="31">
        <v>4132.91</v>
      </c>
      <c r="F337" s="32">
        <v>4416</v>
      </c>
      <c r="G337" s="27">
        <f t="shared" si="75"/>
        <v>283.09000000000015</v>
      </c>
      <c r="H337" s="7">
        <f t="shared" si="76"/>
        <v>6.8496531499597169E-2</v>
      </c>
      <c r="I337" s="8">
        <f t="shared" si="77"/>
        <v>77104.540000000008</v>
      </c>
      <c r="J337" s="8">
        <f t="shared" si="78"/>
        <v>71524.98000000001</v>
      </c>
      <c r="K337" s="10">
        <f t="shared" si="79"/>
        <v>-5579.5599999999977</v>
      </c>
      <c r="L337" s="1">
        <f t="shared" si="80"/>
        <v>-7.2363572884294458E-2</v>
      </c>
    </row>
    <row r="338" spans="2:12" x14ac:dyDescent="0.35">
      <c r="B338" t="s">
        <v>13</v>
      </c>
      <c r="C338" s="14">
        <v>45306</v>
      </c>
      <c r="D338" s="6">
        <f t="shared" si="74"/>
        <v>45337</v>
      </c>
      <c r="E338" s="35">
        <v>5347.68</v>
      </c>
      <c r="F338" s="35">
        <v>5999.52</v>
      </c>
      <c r="G338" s="27">
        <f t="shared" si="75"/>
        <v>651.84000000000015</v>
      </c>
      <c r="H338" s="7">
        <f t="shared" si="76"/>
        <v>0.12189211022349881</v>
      </c>
      <c r="I338" s="8">
        <f t="shared" si="77"/>
        <v>82452.22</v>
      </c>
      <c r="J338" s="8">
        <f t="shared" si="78"/>
        <v>77524.500000000015</v>
      </c>
      <c r="K338" s="10">
        <f t="shared" si="79"/>
        <v>-4927.7199999999866</v>
      </c>
      <c r="L338" s="1">
        <f t="shared" si="80"/>
        <v>-5.9764552124854695E-2</v>
      </c>
    </row>
    <row r="339" spans="2:12" x14ac:dyDescent="0.35">
      <c r="B339" t="s">
        <v>13</v>
      </c>
      <c r="C339" s="14">
        <v>45307</v>
      </c>
      <c r="D339" s="6">
        <f t="shared" si="74"/>
        <v>45338</v>
      </c>
      <c r="E339" s="31">
        <v>4039.4</v>
      </c>
      <c r="F339" s="31">
        <v>7552.43</v>
      </c>
      <c r="G339" s="27">
        <f t="shared" si="75"/>
        <v>3513.03</v>
      </c>
      <c r="H339" s="7">
        <f t="shared" si="76"/>
        <v>0.86969104322424129</v>
      </c>
      <c r="I339" s="8">
        <f t="shared" si="77"/>
        <v>86491.62</v>
      </c>
      <c r="J339" s="8">
        <f t="shared" si="78"/>
        <v>85076.930000000022</v>
      </c>
      <c r="K339" s="10">
        <f t="shared" si="79"/>
        <v>-1414.6899999999732</v>
      </c>
      <c r="L339" s="1">
        <f t="shared" si="80"/>
        <v>-1.635638227148449E-2</v>
      </c>
    </row>
    <row r="340" spans="2:12" x14ac:dyDescent="0.35">
      <c r="B340" t="s">
        <v>13</v>
      </c>
      <c r="C340" s="14">
        <v>45308</v>
      </c>
      <c r="D340" s="6">
        <f t="shared" si="74"/>
        <v>45339</v>
      </c>
      <c r="E340" s="32">
        <v>4390.82</v>
      </c>
      <c r="F340" s="31">
        <v>5491.39</v>
      </c>
      <c r="G340" s="27">
        <f t="shared" si="75"/>
        <v>1100.5700000000006</v>
      </c>
      <c r="H340" s="7">
        <f t="shared" si="76"/>
        <v>0.25065249771113385</v>
      </c>
      <c r="I340" s="8">
        <f t="shared" si="77"/>
        <v>90882.44</v>
      </c>
      <c r="J340" s="8">
        <f t="shared" si="78"/>
        <v>90568.320000000022</v>
      </c>
      <c r="K340" s="10">
        <f t="shared" si="79"/>
        <v>-314.11999999998079</v>
      </c>
      <c r="L340" s="1">
        <f t="shared" si="80"/>
        <v>-3.4563332586578966E-3</v>
      </c>
    </row>
    <row r="341" spans="2:12" x14ac:dyDescent="0.35">
      <c r="B341" t="s">
        <v>13</v>
      </c>
      <c r="C341" s="14">
        <v>45309</v>
      </c>
      <c r="D341" s="6">
        <f t="shared" si="74"/>
        <v>45340</v>
      </c>
      <c r="E341" s="31">
        <v>5145.1400000000003</v>
      </c>
      <c r="F341" s="31">
        <v>2967</v>
      </c>
      <c r="G341" s="27">
        <f t="shared" si="75"/>
        <v>-2178.1400000000003</v>
      </c>
      <c r="H341" s="7">
        <f t="shared" si="76"/>
        <v>-0.42333930660778912</v>
      </c>
      <c r="I341" s="8">
        <f t="shared" si="77"/>
        <v>96027.58</v>
      </c>
      <c r="J341" s="8">
        <f t="shared" si="78"/>
        <v>93535.320000000022</v>
      </c>
      <c r="K341" s="10">
        <f t="shared" si="79"/>
        <v>-2492.2599999999802</v>
      </c>
      <c r="L341" s="1">
        <f t="shared" si="80"/>
        <v>-2.5953585417855789E-2</v>
      </c>
    </row>
    <row r="342" spans="2:12" x14ac:dyDescent="0.35">
      <c r="B342" t="s">
        <v>13</v>
      </c>
      <c r="C342" s="14">
        <v>45310</v>
      </c>
      <c r="D342" s="6">
        <f t="shared" si="74"/>
        <v>45341</v>
      </c>
      <c r="E342" s="31">
        <v>8403.23</v>
      </c>
      <c r="F342" s="31">
        <v>4002</v>
      </c>
      <c r="G342" s="27">
        <f t="shared" si="75"/>
        <v>-4401.2299999999996</v>
      </c>
      <c r="H342" s="7">
        <f t="shared" si="76"/>
        <v>-0.5237545562837147</v>
      </c>
      <c r="I342" s="8">
        <f t="shared" si="77"/>
        <v>104430.81</v>
      </c>
      <c r="J342" s="8">
        <f t="shared" si="78"/>
        <v>97537.320000000022</v>
      </c>
      <c r="K342" s="10">
        <f t="shared" si="79"/>
        <v>-6893.4899999999761</v>
      </c>
      <c r="L342" s="1">
        <f t="shared" si="80"/>
        <v>-6.6010117129226289E-2</v>
      </c>
    </row>
    <row r="343" spans="2:12" x14ac:dyDescent="0.35">
      <c r="B343" t="s">
        <v>13</v>
      </c>
      <c r="C343" s="14">
        <v>45311</v>
      </c>
      <c r="D343" s="6">
        <f t="shared" si="74"/>
        <v>45342</v>
      </c>
      <c r="E343" s="31">
        <v>4669.6499999999996</v>
      </c>
      <c r="F343" s="31">
        <v>5926</v>
      </c>
      <c r="G343" s="27">
        <f t="shared" si="75"/>
        <v>1256.3500000000004</v>
      </c>
      <c r="H343" s="7">
        <f t="shared" si="76"/>
        <v>0.26904585996809194</v>
      </c>
      <c r="I343" s="8">
        <f t="shared" si="77"/>
        <v>109100.45999999999</v>
      </c>
      <c r="J343" s="8">
        <f t="shared" si="78"/>
        <v>103463.32000000002</v>
      </c>
      <c r="K343" s="10">
        <f t="shared" si="79"/>
        <v>-5637.1399999999703</v>
      </c>
      <c r="L343" s="1">
        <f t="shared" si="80"/>
        <v>-5.1669259689647237E-2</v>
      </c>
    </row>
    <row r="344" spans="2:12" x14ac:dyDescent="0.35">
      <c r="B344" t="s">
        <v>13</v>
      </c>
      <c r="C344" s="14">
        <v>45312</v>
      </c>
      <c r="D344" s="6">
        <f t="shared" si="74"/>
        <v>45343</v>
      </c>
      <c r="E344" s="31">
        <v>5724.86</v>
      </c>
      <c r="F344" s="31">
        <v>4252</v>
      </c>
      <c r="G344" s="27">
        <f t="shared" si="75"/>
        <v>-1472.8599999999997</v>
      </c>
      <c r="H344" s="7">
        <f t="shared" si="76"/>
        <v>-0.2572744136974528</v>
      </c>
      <c r="I344" s="8">
        <f t="shared" si="77"/>
        <v>114825.31999999999</v>
      </c>
      <c r="J344" s="8">
        <f t="shared" si="78"/>
        <v>107715.32000000002</v>
      </c>
      <c r="K344" s="10">
        <f t="shared" si="79"/>
        <v>-7109.9999999999709</v>
      </c>
      <c r="L344" s="1">
        <f t="shared" si="80"/>
        <v>-6.1920140958457347E-2</v>
      </c>
    </row>
    <row r="345" spans="2:12" x14ac:dyDescent="0.35">
      <c r="B345" t="s">
        <v>13</v>
      </c>
      <c r="C345" s="14">
        <v>45313</v>
      </c>
      <c r="D345" s="6">
        <f t="shared" si="74"/>
        <v>45344</v>
      </c>
      <c r="E345" s="31">
        <v>4182.95</v>
      </c>
      <c r="F345" s="31">
        <v>4463</v>
      </c>
      <c r="G345" s="27">
        <f t="shared" si="75"/>
        <v>280.05000000000018</v>
      </c>
      <c r="H345" s="7">
        <f t="shared" si="76"/>
        <v>6.6950358000932408E-2</v>
      </c>
      <c r="I345" s="8">
        <f t="shared" si="77"/>
        <v>119008.26999999999</v>
      </c>
      <c r="J345" s="8">
        <f t="shared" si="78"/>
        <v>112178.32000000002</v>
      </c>
      <c r="K345" s="10">
        <f t="shared" si="79"/>
        <v>-6829.949999999968</v>
      </c>
      <c r="L345" s="1">
        <f t="shared" si="80"/>
        <v>-5.7390549413078341E-2</v>
      </c>
    </row>
    <row r="346" spans="2:12" x14ac:dyDescent="0.35">
      <c r="B346" t="s">
        <v>13</v>
      </c>
      <c r="C346" s="14">
        <v>45314</v>
      </c>
      <c r="D346" s="6">
        <f t="shared" si="74"/>
        <v>45345</v>
      </c>
      <c r="E346" s="31">
        <v>5802.72</v>
      </c>
      <c r="F346" s="33">
        <v>5394</v>
      </c>
      <c r="G346" s="27">
        <f t="shared" si="75"/>
        <v>-408.72000000000025</v>
      </c>
      <c r="H346" s="7">
        <f t="shared" si="76"/>
        <v>-7.0435933493258371E-2</v>
      </c>
      <c r="I346" s="8">
        <f t="shared" si="77"/>
        <v>124810.98999999999</v>
      </c>
      <c r="J346" s="8">
        <f t="shared" si="78"/>
        <v>117572.32000000002</v>
      </c>
      <c r="K346" s="10">
        <f t="shared" si="79"/>
        <v>-7238.6699999999691</v>
      </c>
      <c r="L346" s="1">
        <f t="shared" si="80"/>
        <v>-5.7997056188721599E-2</v>
      </c>
    </row>
    <row r="347" spans="2:12" x14ac:dyDescent="0.35">
      <c r="B347" t="s">
        <v>13</v>
      </c>
      <c r="C347" s="14">
        <v>45315</v>
      </c>
      <c r="D347" s="6">
        <f t="shared" si="74"/>
        <v>45346</v>
      </c>
      <c r="E347" s="31">
        <v>3774.61</v>
      </c>
      <c r="F347" s="31">
        <v>0</v>
      </c>
      <c r="G347" s="27">
        <f t="shared" si="75"/>
        <v>-3774.61</v>
      </c>
      <c r="H347" s="7">
        <f t="shared" si="76"/>
        <v>-1</v>
      </c>
      <c r="I347" s="8">
        <f t="shared" si="77"/>
        <v>128585.59999999999</v>
      </c>
      <c r="J347" s="8">
        <f t="shared" si="78"/>
        <v>117572.32000000002</v>
      </c>
      <c r="K347" s="10">
        <f t="shared" si="79"/>
        <v>-11013.27999999997</v>
      </c>
      <c r="L347" s="1">
        <f t="shared" si="80"/>
        <v>-8.5649403976805885E-2</v>
      </c>
    </row>
    <row r="348" spans="2:12" x14ac:dyDescent="0.35">
      <c r="B348" t="s">
        <v>13</v>
      </c>
      <c r="C348" s="14">
        <v>45316</v>
      </c>
      <c r="D348" s="6">
        <f t="shared" si="74"/>
        <v>45347</v>
      </c>
      <c r="E348" s="31">
        <v>3884.02</v>
      </c>
      <c r="F348" s="31">
        <v>0</v>
      </c>
      <c r="G348" s="27">
        <f t="shared" si="75"/>
        <v>-3884.02</v>
      </c>
      <c r="H348" s="7">
        <f t="shared" si="76"/>
        <v>-1</v>
      </c>
      <c r="I348" s="8">
        <f t="shared" si="77"/>
        <v>132469.62</v>
      </c>
      <c r="J348" s="8">
        <f t="shared" si="78"/>
        <v>117572.32000000002</v>
      </c>
      <c r="K348" s="10">
        <f t="shared" si="79"/>
        <v>-14897.299999999974</v>
      </c>
      <c r="L348" s="1">
        <f t="shared" si="80"/>
        <v>-0.1124582375944007</v>
      </c>
    </row>
    <row r="349" spans="2:12" x14ac:dyDescent="0.35">
      <c r="B349" t="s">
        <v>13</v>
      </c>
      <c r="C349" s="14">
        <v>45317</v>
      </c>
      <c r="D349" s="6">
        <f t="shared" si="74"/>
        <v>45348</v>
      </c>
      <c r="E349" s="33">
        <v>7693.41</v>
      </c>
      <c r="F349" s="31">
        <v>0</v>
      </c>
      <c r="G349" s="25">
        <f t="shared" si="75"/>
        <v>-7693.41</v>
      </c>
      <c r="H349" s="7">
        <f t="shared" si="76"/>
        <v>-1</v>
      </c>
      <c r="I349" s="8">
        <f t="shared" si="77"/>
        <v>140163.03</v>
      </c>
      <c r="J349" s="8">
        <f t="shared" si="78"/>
        <v>117572.32000000002</v>
      </c>
      <c r="K349" s="10">
        <f t="shared" si="79"/>
        <v>-22590.709999999977</v>
      </c>
      <c r="L349" s="1">
        <f t="shared" si="80"/>
        <v>-0.16117452654954717</v>
      </c>
    </row>
    <row r="350" spans="2:12" x14ac:dyDescent="0.35">
      <c r="B350" t="s">
        <v>13</v>
      </c>
      <c r="C350" s="14">
        <v>45318</v>
      </c>
      <c r="D350" s="6">
        <f t="shared" si="74"/>
        <v>45349</v>
      </c>
      <c r="E350" s="31">
        <v>5734.1</v>
      </c>
      <c r="F350" s="31">
        <v>0</v>
      </c>
      <c r="G350" s="27">
        <f t="shared" si="75"/>
        <v>-5734.1</v>
      </c>
      <c r="H350" s="7">
        <f t="shared" si="76"/>
        <v>-1</v>
      </c>
      <c r="I350" s="8">
        <f t="shared" si="77"/>
        <v>145897.13</v>
      </c>
      <c r="J350" s="8">
        <f t="shared" si="78"/>
        <v>117572.32000000002</v>
      </c>
      <c r="K350" s="10">
        <f t="shared" si="79"/>
        <v>-28324.809999999983</v>
      </c>
      <c r="L350" s="1">
        <f t="shared" si="80"/>
        <v>-0.19414233850933177</v>
      </c>
    </row>
    <row r="351" spans="2:12" x14ac:dyDescent="0.35">
      <c r="B351" t="s">
        <v>13</v>
      </c>
      <c r="C351" s="14">
        <v>45319</v>
      </c>
      <c r="D351" s="11">
        <f t="shared" si="74"/>
        <v>45350</v>
      </c>
      <c r="E351" s="31">
        <v>4415.4399999999996</v>
      </c>
      <c r="F351" s="31">
        <v>0</v>
      </c>
      <c r="G351" s="27">
        <f t="shared" si="75"/>
        <v>-4415.4399999999996</v>
      </c>
      <c r="H351" s="7">
        <f t="shared" si="76"/>
        <v>-1</v>
      </c>
      <c r="I351" s="8">
        <f t="shared" si="77"/>
        <v>150312.57</v>
      </c>
      <c r="J351" s="8">
        <f t="shared" si="78"/>
        <v>117572.32000000002</v>
      </c>
      <c r="K351" s="10">
        <f t="shared" si="79"/>
        <v>-32740.249999999985</v>
      </c>
      <c r="L351" s="1">
        <f t="shared" si="80"/>
        <v>-0.21781445157913262</v>
      </c>
    </row>
    <row r="352" spans="2:12" x14ac:dyDescent="0.35">
      <c r="B352" t="s">
        <v>13</v>
      </c>
      <c r="C352" s="14">
        <v>45320</v>
      </c>
      <c r="D352" s="11">
        <f t="shared" si="74"/>
        <v>45351</v>
      </c>
      <c r="E352" s="31">
        <v>4531.37</v>
      </c>
      <c r="F352" s="31">
        <v>0</v>
      </c>
      <c r="G352" s="27">
        <f t="shared" si="75"/>
        <v>-4531.37</v>
      </c>
      <c r="H352" s="7">
        <f t="shared" si="76"/>
        <v>-1</v>
      </c>
      <c r="I352" s="8">
        <f t="shared" si="77"/>
        <v>154843.94</v>
      </c>
      <c r="J352" s="8">
        <f t="shared" si="78"/>
        <v>117572.32000000002</v>
      </c>
      <c r="K352" s="10">
        <f t="shared" si="79"/>
        <v>-37271.619999999981</v>
      </c>
      <c r="L352" s="1">
        <f t="shared" si="80"/>
        <v>-0.24070441503878021</v>
      </c>
    </row>
    <row r="353" spans="2:12" x14ac:dyDescent="0.35">
      <c r="B353" t="s">
        <v>13</v>
      </c>
      <c r="C353" s="14">
        <v>45321</v>
      </c>
      <c r="D353" s="11">
        <f t="shared" si="74"/>
        <v>45352</v>
      </c>
      <c r="E353" s="31">
        <v>5597.58</v>
      </c>
      <c r="F353" s="31">
        <v>0</v>
      </c>
      <c r="G353" s="27">
        <f t="shared" si="75"/>
        <v>-5597.58</v>
      </c>
      <c r="H353" s="7">
        <f t="shared" si="76"/>
        <v>-1</v>
      </c>
      <c r="I353" s="8">
        <f t="shared" si="77"/>
        <v>160441.51999999999</v>
      </c>
      <c r="J353" s="8">
        <f t="shared" si="78"/>
        <v>117572.32000000002</v>
      </c>
      <c r="K353" s="10">
        <f t="shared" si="79"/>
        <v>-42869.199999999968</v>
      </c>
      <c r="L353" s="1">
        <f t="shared" si="80"/>
        <v>-0.26719517491482236</v>
      </c>
    </row>
    <row r="354" spans="2:12" x14ac:dyDescent="0.35">
      <c r="B354" t="s">
        <v>13</v>
      </c>
      <c r="C354" s="14">
        <v>45322</v>
      </c>
      <c r="D354" s="11">
        <f t="shared" si="74"/>
        <v>45353</v>
      </c>
      <c r="E354" s="31">
        <v>5682.78</v>
      </c>
      <c r="F354" s="31">
        <v>0</v>
      </c>
      <c r="G354" s="27">
        <f t="shared" si="75"/>
        <v>-5682.78</v>
      </c>
      <c r="H354" s="7">
        <f t="shared" si="76"/>
        <v>-1</v>
      </c>
      <c r="I354" s="8">
        <f t="shared" si="77"/>
        <v>166124.29999999999</v>
      </c>
      <c r="J354" s="8">
        <f t="shared" si="78"/>
        <v>117572.32000000002</v>
      </c>
      <c r="K354" s="10">
        <f t="shared" si="79"/>
        <v>-48551.979999999967</v>
      </c>
      <c r="L354" s="1">
        <f t="shared" si="80"/>
        <v>-0.29226296213136771</v>
      </c>
    </row>
    <row r="355" spans="2:12" x14ac:dyDescent="0.35">
      <c r="B355" t="s">
        <v>14</v>
      </c>
      <c r="C355" s="14">
        <v>45291</v>
      </c>
      <c r="D355" s="6">
        <v>45322</v>
      </c>
      <c r="E355" s="32">
        <v>0</v>
      </c>
      <c r="F355" s="31">
        <v>0</v>
      </c>
      <c r="G355" s="26"/>
      <c r="H355" s="1"/>
      <c r="I355" s="1"/>
      <c r="J355" s="1"/>
      <c r="K355" s="1"/>
    </row>
    <row r="356" spans="2:12" x14ac:dyDescent="0.35">
      <c r="B356" t="s">
        <v>14</v>
      </c>
      <c r="C356" s="14">
        <v>45292</v>
      </c>
      <c r="D356" s="6">
        <f t="shared" ref="D356:D386" si="81">D355+1</f>
        <v>45323</v>
      </c>
      <c r="E356" s="31">
        <v>3390</v>
      </c>
      <c r="F356" s="31">
        <v>3756.1</v>
      </c>
      <c r="G356" s="27">
        <f t="shared" ref="G356:G386" si="82">F356-E356</f>
        <v>366.09999999999991</v>
      </c>
      <c r="H356" s="7">
        <f t="shared" ref="H356:H386" si="83">G356/E356</f>
        <v>0.10799410029498523</v>
      </c>
      <c r="I356" s="8">
        <f t="shared" ref="I356:I386" si="84">+I355+E356</f>
        <v>3390</v>
      </c>
      <c r="J356" s="8">
        <f t="shared" ref="J356:J386" si="85">+J355+F356</f>
        <v>3756.1</v>
      </c>
      <c r="K356" s="10">
        <f t="shared" ref="K356:K386" si="86">-I356+J356</f>
        <v>366.09999999999991</v>
      </c>
      <c r="L356" s="1">
        <f t="shared" ref="L356:L386" si="87">K356/I356</f>
        <v>0.10799410029498523</v>
      </c>
    </row>
    <row r="357" spans="2:12" x14ac:dyDescent="0.35">
      <c r="B357" t="s">
        <v>14</v>
      </c>
      <c r="C357" s="14">
        <v>45293</v>
      </c>
      <c r="D357" s="6">
        <f t="shared" si="81"/>
        <v>45324</v>
      </c>
      <c r="E357" s="31">
        <v>4099</v>
      </c>
      <c r="F357" s="31">
        <v>5512.27</v>
      </c>
      <c r="G357" s="27">
        <f t="shared" si="82"/>
        <v>1413.2700000000004</v>
      </c>
      <c r="H357" s="7">
        <f t="shared" si="83"/>
        <v>0.34478409368138579</v>
      </c>
      <c r="I357" s="8">
        <f t="shared" si="84"/>
        <v>7489</v>
      </c>
      <c r="J357" s="8">
        <f t="shared" si="85"/>
        <v>9268.3700000000008</v>
      </c>
      <c r="K357" s="10">
        <f t="shared" si="86"/>
        <v>1779.3700000000008</v>
      </c>
      <c r="L357" s="1">
        <f t="shared" si="87"/>
        <v>0.23759781012151165</v>
      </c>
    </row>
    <row r="358" spans="2:12" x14ac:dyDescent="0.35">
      <c r="B358" t="s">
        <v>14</v>
      </c>
      <c r="C358" s="14">
        <v>45294</v>
      </c>
      <c r="D358" s="6">
        <f t="shared" si="81"/>
        <v>45325</v>
      </c>
      <c r="E358" s="31">
        <v>4429</v>
      </c>
      <c r="F358" s="31">
        <v>4187.96</v>
      </c>
      <c r="G358" s="27">
        <f t="shared" si="82"/>
        <v>-241.03999999999996</v>
      </c>
      <c r="H358" s="7">
        <f t="shared" si="83"/>
        <v>-5.4423120343192584E-2</v>
      </c>
      <c r="I358" s="8">
        <f t="shared" si="84"/>
        <v>11918</v>
      </c>
      <c r="J358" s="8">
        <f t="shared" si="85"/>
        <v>13456.330000000002</v>
      </c>
      <c r="K358" s="10">
        <f t="shared" si="86"/>
        <v>1538.3300000000017</v>
      </c>
      <c r="L358" s="9">
        <f t="shared" si="87"/>
        <v>0.12907618727974507</v>
      </c>
    </row>
    <row r="359" spans="2:12" x14ac:dyDescent="0.35">
      <c r="B359" t="s">
        <v>14</v>
      </c>
      <c r="C359" s="14">
        <v>45295</v>
      </c>
      <c r="D359" s="6">
        <f t="shared" si="81"/>
        <v>45326</v>
      </c>
      <c r="E359" s="31">
        <v>4572.96</v>
      </c>
      <c r="F359" s="31">
        <v>3897.99</v>
      </c>
      <c r="G359" s="27">
        <f t="shared" si="82"/>
        <v>-674.97000000000025</v>
      </c>
      <c r="H359" s="7">
        <f t="shared" si="83"/>
        <v>-0.14760024141912464</v>
      </c>
      <c r="I359" s="8">
        <f t="shared" si="84"/>
        <v>16490.96</v>
      </c>
      <c r="J359" s="8">
        <f t="shared" si="85"/>
        <v>17354.32</v>
      </c>
      <c r="K359" s="10">
        <f t="shared" si="86"/>
        <v>863.36000000000058</v>
      </c>
      <c r="L359" s="1">
        <f t="shared" si="87"/>
        <v>5.2353531874433062E-2</v>
      </c>
    </row>
    <row r="360" spans="2:12" x14ac:dyDescent="0.35">
      <c r="B360" t="s">
        <v>14</v>
      </c>
      <c r="C360" s="14">
        <v>45296</v>
      </c>
      <c r="D360" s="6">
        <f t="shared" si="81"/>
        <v>45327</v>
      </c>
      <c r="E360" s="31">
        <v>5403.81</v>
      </c>
      <c r="F360" s="31">
        <v>4136.8100000000004</v>
      </c>
      <c r="G360" s="27">
        <f t="shared" si="82"/>
        <v>-1267</v>
      </c>
      <c r="H360" s="7">
        <f t="shared" si="83"/>
        <v>-0.23446420210925253</v>
      </c>
      <c r="I360" s="8">
        <f t="shared" si="84"/>
        <v>21894.77</v>
      </c>
      <c r="J360" s="8">
        <f t="shared" si="85"/>
        <v>21491.13</v>
      </c>
      <c r="K360" s="10">
        <f t="shared" si="86"/>
        <v>-403.63999999999942</v>
      </c>
      <c r="L360" s="1">
        <f t="shared" si="87"/>
        <v>-1.8435452850155513E-2</v>
      </c>
    </row>
    <row r="361" spans="2:12" x14ac:dyDescent="0.35">
      <c r="B361" t="s">
        <v>14</v>
      </c>
      <c r="C361" s="14">
        <v>45297</v>
      </c>
      <c r="D361" s="11">
        <f t="shared" si="81"/>
        <v>45328</v>
      </c>
      <c r="E361" s="31">
        <v>4720.8500000000004</v>
      </c>
      <c r="F361" s="31">
        <v>4492.05</v>
      </c>
      <c r="G361" s="27">
        <f t="shared" si="82"/>
        <v>-228.80000000000018</v>
      </c>
      <c r="H361" s="7">
        <f t="shared" si="83"/>
        <v>-4.8465848311215178E-2</v>
      </c>
      <c r="I361" s="8">
        <f t="shared" si="84"/>
        <v>26615.620000000003</v>
      </c>
      <c r="J361" s="8">
        <f t="shared" si="85"/>
        <v>25983.18</v>
      </c>
      <c r="K361" s="10">
        <f t="shared" si="86"/>
        <v>-632.44000000000233</v>
      </c>
      <c r="L361" s="1">
        <f t="shared" si="87"/>
        <v>-2.3761986382432657E-2</v>
      </c>
    </row>
    <row r="362" spans="2:12" x14ac:dyDescent="0.35">
      <c r="B362" t="s">
        <v>14</v>
      </c>
      <c r="C362" s="14">
        <v>45298</v>
      </c>
      <c r="D362" s="6">
        <f t="shared" si="81"/>
        <v>45329</v>
      </c>
      <c r="E362" s="31">
        <v>3981.48</v>
      </c>
      <c r="F362" s="31">
        <v>4809.01</v>
      </c>
      <c r="G362" s="27">
        <f t="shared" si="82"/>
        <v>827.5300000000002</v>
      </c>
      <c r="H362" s="7">
        <f t="shared" si="83"/>
        <v>0.20784482152365458</v>
      </c>
      <c r="I362" s="8">
        <f t="shared" si="84"/>
        <v>30597.100000000002</v>
      </c>
      <c r="J362" s="4">
        <f t="shared" si="85"/>
        <v>30792.190000000002</v>
      </c>
      <c r="K362" s="10">
        <f t="shared" si="86"/>
        <v>195.09000000000015</v>
      </c>
      <c r="L362" s="1">
        <f t="shared" si="87"/>
        <v>6.3760944664690488E-3</v>
      </c>
    </row>
    <row r="363" spans="2:12" x14ac:dyDescent="0.35">
      <c r="B363" t="s">
        <v>14</v>
      </c>
      <c r="C363" s="14">
        <v>45299</v>
      </c>
      <c r="D363" s="6">
        <f t="shared" si="81"/>
        <v>45330</v>
      </c>
      <c r="E363" s="35">
        <v>4395.87</v>
      </c>
      <c r="F363" s="35">
        <v>4350.62</v>
      </c>
      <c r="G363" s="27">
        <f t="shared" si="82"/>
        <v>-45.25</v>
      </c>
      <c r="H363" s="7">
        <f t="shared" si="83"/>
        <v>-1.0293752999974978E-2</v>
      </c>
      <c r="I363" s="8">
        <f t="shared" si="84"/>
        <v>34992.97</v>
      </c>
      <c r="J363" s="8">
        <f t="shared" si="85"/>
        <v>35142.810000000005</v>
      </c>
      <c r="K363" s="10">
        <f t="shared" si="86"/>
        <v>149.84000000000378</v>
      </c>
      <c r="L363" s="1">
        <f t="shared" si="87"/>
        <v>4.2820029280167928E-3</v>
      </c>
    </row>
    <row r="364" spans="2:12" x14ac:dyDescent="0.35">
      <c r="B364" t="s">
        <v>14</v>
      </c>
      <c r="C364" s="14">
        <v>45300</v>
      </c>
      <c r="D364" s="6">
        <f t="shared" si="81"/>
        <v>45331</v>
      </c>
      <c r="E364" s="31">
        <v>3489.73</v>
      </c>
      <c r="F364" s="32">
        <v>6588.4</v>
      </c>
      <c r="G364" s="25">
        <f t="shared" si="82"/>
        <v>3098.6699999999996</v>
      </c>
      <c r="H364" s="7">
        <f t="shared" si="83"/>
        <v>0.88793975465150587</v>
      </c>
      <c r="I364" s="8">
        <f t="shared" si="84"/>
        <v>38482.700000000004</v>
      </c>
      <c r="J364" s="8">
        <f t="shared" si="85"/>
        <v>41731.210000000006</v>
      </c>
      <c r="K364" s="10">
        <f t="shared" si="86"/>
        <v>3248.510000000002</v>
      </c>
      <c r="L364" s="1">
        <f t="shared" si="87"/>
        <v>8.4414814968804208E-2</v>
      </c>
    </row>
    <row r="365" spans="2:12" x14ac:dyDescent="0.35">
      <c r="B365" t="s">
        <v>14</v>
      </c>
      <c r="C365" s="14">
        <v>45301</v>
      </c>
      <c r="D365" s="6">
        <f t="shared" si="81"/>
        <v>45332</v>
      </c>
      <c r="E365" s="31">
        <v>3924.1</v>
      </c>
      <c r="F365" s="31">
        <v>4362</v>
      </c>
      <c r="G365" s="27">
        <f t="shared" si="82"/>
        <v>437.90000000000009</v>
      </c>
      <c r="H365" s="7">
        <f t="shared" si="83"/>
        <v>0.11159246706251118</v>
      </c>
      <c r="I365" s="8">
        <f t="shared" si="84"/>
        <v>42406.8</v>
      </c>
      <c r="J365" s="8">
        <f t="shared" si="85"/>
        <v>46093.210000000006</v>
      </c>
      <c r="K365" s="10">
        <f t="shared" si="86"/>
        <v>3686.4100000000035</v>
      </c>
      <c r="L365" s="1">
        <f t="shared" si="87"/>
        <v>8.6929690521331565E-2</v>
      </c>
    </row>
    <row r="366" spans="2:12" x14ac:dyDescent="0.35">
      <c r="B366" t="s">
        <v>14</v>
      </c>
      <c r="C366" s="14">
        <v>45302</v>
      </c>
      <c r="D366" s="6">
        <f t="shared" si="81"/>
        <v>45333</v>
      </c>
      <c r="E366" s="31">
        <v>4347.2299999999996</v>
      </c>
      <c r="F366" s="31">
        <v>4924</v>
      </c>
      <c r="G366" s="27">
        <f t="shared" si="82"/>
        <v>576.77000000000044</v>
      </c>
      <c r="H366" s="7">
        <f t="shared" si="83"/>
        <v>0.13267528978222926</v>
      </c>
      <c r="I366" s="8">
        <f t="shared" si="84"/>
        <v>46754.03</v>
      </c>
      <c r="J366" s="8">
        <f t="shared" si="85"/>
        <v>51017.210000000006</v>
      </c>
      <c r="K366" s="10">
        <f t="shared" si="86"/>
        <v>4263.1800000000076</v>
      </c>
      <c r="L366" s="1">
        <f t="shared" si="87"/>
        <v>9.118315576218794E-2</v>
      </c>
    </row>
    <row r="367" spans="2:12" x14ac:dyDescent="0.35">
      <c r="B367" t="s">
        <v>14</v>
      </c>
      <c r="C367" s="14">
        <v>45303</v>
      </c>
      <c r="D367" s="6">
        <f t="shared" si="81"/>
        <v>45334</v>
      </c>
      <c r="E367" s="32">
        <v>6140.86</v>
      </c>
      <c r="F367" s="31">
        <v>3689</v>
      </c>
      <c r="G367" s="27">
        <f t="shared" si="82"/>
        <v>-2451.8599999999997</v>
      </c>
      <c r="H367" s="7">
        <f t="shared" si="83"/>
        <v>-0.39926980911468424</v>
      </c>
      <c r="I367" s="8">
        <f t="shared" si="84"/>
        <v>52894.89</v>
      </c>
      <c r="J367" s="8">
        <f t="shared" si="85"/>
        <v>54706.210000000006</v>
      </c>
      <c r="K367" s="10">
        <f t="shared" si="86"/>
        <v>1811.320000000007</v>
      </c>
      <c r="L367" s="1">
        <f t="shared" si="87"/>
        <v>3.4243761542939344E-2</v>
      </c>
    </row>
    <row r="368" spans="2:12" x14ac:dyDescent="0.35">
      <c r="B368" t="s">
        <v>14</v>
      </c>
      <c r="C368" s="14">
        <v>45304</v>
      </c>
      <c r="D368" s="6">
        <f t="shared" si="81"/>
        <v>45335</v>
      </c>
      <c r="E368" s="31">
        <v>5951.71</v>
      </c>
      <c r="F368" s="31">
        <v>3392</v>
      </c>
      <c r="G368" s="27">
        <f t="shared" si="82"/>
        <v>-2559.71</v>
      </c>
      <c r="H368" s="7">
        <f t="shared" si="83"/>
        <v>-0.43007975859038833</v>
      </c>
      <c r="I368" s="8">
        <f t="shared" si="84"/>
        <v>58846.6</v>
      </c>
      <c r="J368" s="8">
        <f t="shared" si="85"/>
        <v>58098.210000000006</v>
      </c>
      <c r="K368" s="10">
        <f t="shared" si="86"/>
        <v>-748.38999999999214</v>
      </c>
      <c r="L368" s="1">
        <f t="shared" si="87"/>
        <v>-1.2717642140752263E-2</v>
      </c>
    </row>
    <row r="369" spans="2:12" x14ac:dyDescent="0.35">
      <c r="B369" t="s">
        <v>14</v>
      </c>
      <c r="C369" s="14">
        <v>45305</v>
      </c>
      <c r="D369" s="6">
        <f t="shared" si="81"/>
        <v>45336</v>
      </c>
      <c r="E369" s="31">
        <v>3440.03</v>
      </c>
      <c r="F369" s="32">
        <v>4435</v>
      </c>
      <c r="G369" s="27">
        <f t="shared" si="82"/>
        <v>994.9699999999998</v>
      </c>
      <c r="H369" s="7">
        <f t="shared" si="83"/>
        <v>0.28923294273596445</v>
      </c>
      <c r="I369" s="8">
        <f t="shared" si="84"/>
        <v>62286.63</v>
      </c>
      <c r="J369" s="8">
        <f t="shared" si="85"/>
        <v>62533.210000000006</v>
      </c>
      <c r="K369" s="10">
        <f t="shared" si="86"/>
        <v>246.58000000000902</v>
      </c>
      <c r="L369" s="1">
        <f t="shared" si="87"/>
        <v>3.9587950094588358E-3</v>
      </c>
    </row>
    <row r="370" spans="2:12" x14ac:dyDescent="0.35">
      <c r="B370" t="s">
        <v>14</v>
      </c>
      <c r="C370" s="14">
        <v>45306</v>
      </c>
      <c r="D370" s="6">
        <f t="shared" si="81"/>
        <v>45337</v>
      </c>
      <c r="E370" s="35">
        <v>4511.37</v>
      </c>
      <c r="F370" s="35">
        <v>3350.92</v>
      </c>
      <c r="G370" s="27">
        <f t="shared" si="82"/>
        <v>-1160.4499999999998</v>
      </c>
      <c r="H370" s="7">
        <f t="shared" si="83"/>
        <v>-0.25722784874661131</v>
      </c>
      <c r="I370" s="8">
        <f t="shared" si="84"/>
        <v>66798</v>
      </c>
      <c r="J370" s="8">
        <f t="shared" si="85"/>
        <v>65884.13</v>
      </c>
      <c r="K370" s="10">
        <f t="shared" si="86"/>
        <v>-913.86999999999534</v>
      </c>
      <c r="L370" s="9">
        <f t="shared" si="87"/>
        <v>-1.3681098236474076E-2</v>
      </c>
    </row>
    <row r="371" spans="2:12" x14ac:dyDescent="0.35">
      <c r="B371" t="s">
        <v>14</v>
      </c>
      <c r="C371" s="14">
        <v>45307</v>
      </c>
      <c r="D371" s="6">
        <f t="shared" si="81"/>
        <v>45338</v>
      </c>
      <c r="E371" s="31">
        <v>3881.33</v>
      </c>
      <c r="F371" s="31">
        <v>5082.63</v>
      </c>
      <c r="G371" s="27">
        <f t="shared" si="82"/>
        <v>1201.3000000000002</v>
      </c>
      <c r="H371" s="7">
        <f t="shared" si="83"/>
        <v>0.30950730806192728</v>
      </c>
      <c r="I371" s="8">
        <f t="shared" si="84"/>
        <v>70679.33</v>
      </c>
      <c r="J371" s="8">
        <f t="shared" si="85"/>
        <v>70966.760000000009</v>
      </c>
      <c r="K371" s="10">
        <f t="shared" si="86"/>
        <v>287.43000000000757</v>
      </c>
      <c r="L371" s="1">
        <f t="shared" si="87"/>
        <v>4.066676919546458E-3</v>
      </c>
    </row>
    <row r="372" spans="2:12" x14ac:dyDescent="0.35">
      <c r="B372" t="s">
        <v>14</v>
      </c>
      <c r="C372" s="14">
        <v>45308</v>
      </c>
      <c r="D372" s="6">
        <f t="shared" si="81"/>
        <v>45339</v>
      </c>
      <c r="E372" s="32">
        <v>3902</v>
      </c>
      <c r="F372" s="31">
        <v>5575.47</v>
      </c>
      <c r="G372" s="27">
        <f t="shared" si="82"/>
        <v>1673.4700000000003</v>
      </c>
      <c r="H372" s="7">
        <f t="shared" si="83"/>
        <v>0.42887493593029224</v>
      </c>
      <c r="I372" s="8">
        <f t="shared" si="84"/>
        <v>74581.33</v>
      </c>
      <c r="J372" s="8">
        <f t="shared" si="85"/>
        <v>76542.23000000001</v>
      </c>
      <c r="K372" s="10">
        <f t="shared" si="86"/>
        <v>1960.9000000000087</v>
      </c>
      <c r="L372" s="1">
        <f t="shared" si="87"/>
        <v>2.6292102862740696E-2</v>
      </c>
    </row>
    <row r="373" spans="2:12" x14ac:dyDescent="0.35">
      <c r="B373" t="s">
        <v>14</v>
      </c>
      <c r="C373" s="14">
        <v>45309</v>
      </c>
      <c r="D373" s="6">
        <f t="shared" si="81"/>
        <v>45340</v>
      </c>
      <c r="E373" s="31">
        <v>4240.63</v>
      </c>
      <c r="F373" s="31">
        <v>4795</v>
      </c>
      <c r="G373" s="27">
        <f t="shared" si="82"/>
        <v>554.36999999999989</v>
      </c>
      <c r="H373" s="7">
        <f t="shared" si="83"/>
        <v>0.13072821726960379</v>
      </c>
      <c r="I373" s="8">
        <f t="shared" si="84"/>
        <v>78821.960000000006</v>
      </c>
      <c r="J373" s="8">
        <f t="shared" si="85"/>
        <v>81337.23000000001</v>
      </c>
      <c r="K373" s="10">
        <f t="shared" si="86"/>
        <v>2515.2700000000041</v>
      </c>
      <c r="L373" s="1">
        <f t="shared" si="87"/>
        <v>3.1910777148906271E-2</v>
      </c>
    </row>
    <row r="374" spans="2:12" x14ac:dyDescent="0.35">
      <c r="B374" t="s">
        <v>14</v>
      </c>
      <c r="C374" s="14">
        <v>45310</v>
      </c>
      <c r="D374" s="11">
        <f t="shared" si="81"/>
        <v>45341</v>
      </c>
      <c r="E374" s="31">
        <v>6464.82</v>
      </c>
      <c r="F374" s="31">
        <v>4776</v>
      </c>
      <c r="G374" s="27">
        <f t="shared" si="82"/>
        <v>-1688.8199999999997</v>
      </c>
      <c r="H374" s="7">
        <f t="shared" si="83"/>
        <v>-0.26123233129460677</v>
      </c>
      <c r="I374" s="8">
        <f t="shared" si="84"/>
        <v>85286.78</v>
      </c>
      <c r="J374" s="8">
        <f t="shared" si="85"/>
        <v>86113.23000000001</v>
      </c>
      <c r="K374" s="10">
        <f t="shared" si="86"/>
        <v>826.45000000001164</v>
      </c>
      <c r="L374" s="1">
        <f t="shared" si="87"/>
        <v>9.690247421699022E-3</v>
      </c>
    </row>
    <row r="375" spans="2:12" x14ac:dyDescent="0.35">
      <c r="B375" t="s">
        <v>14</v>
      </c>
      <c r="C375" s="14">
        <v>45311</v>
      </c>
      <c r="D375" s="6">
        <f t="shared" si="81"/>
        <v>45342</v>
      </c>
      <c r="E375" s="31">
        <v>5068.63</v>
      </c>
      <c r="F375" s="31">
        <v>3012</v>
      </c>
      <c r="G375" s="27">
        <f t="shared" si="82"/>
        <v>-2056.63</v>
      </c>
      <c r="H375" s="7">
        <f t="shared" si="83"/>
        <v>-0.40575658511274248</v>
      </c>
      <c r="I375" s="8">
        <f t="shared" si="84"/>
        <v>90355.41</v>
      </c>
      <c r="J375" s="8">
        <f t="shared" si="85"/>
        <v>89125.23000000001</v>
      </c>
      <c r="K375" s="10">
        <f t="shared" si="86"/>
        <v>-1230.179999999993</v>
      </c>
      <c r="L375" s="1">
        <f t="shared" si="87"/>
        <v>-1.3614901420955236E-2</v>
      </c>
    </row>
    <row r="376" spans="2:12" x14ac:dyDescent="0.35">
      <c r="B376" t="s">
        <v>14</v>
      </c>
      <c r="C376" s="14">
        <v>45312</v>
      </c>
      <c r="D376" s="6">
        <f t="shared" si="81"/>
        <v>45343</v>
      </c>
      <c r="E376" s="31">
        <v>5033.67</v>
      </c>
      <c r="F376" s="31">
        <v>5022</v>
      </c>
      <c r="G376" s="27">
        <f t="shared" si="82"/>
        <v>-11.670000000000073</v>
      </c>
      <c r="H376" s="7">
        <f t="shared" si="83"/>
        <v>-2.3183879753738471E-3</v>
      </c>
      <c r="I376" s="8">
        <f t="shared" si="84"/>
        <v>95389.08</v>
      </c>
      <c r="J376" s="8">
        <f t="shared" si="85"/>
        <v>94147.23000000001</v>
      </c>
      <c r="K376" s="10">
        <f t="shared" si="86"/>
        <v>-1241.8499999999913</v>
      </c>
      <c r="L376" s="1">
        <f t="shared" si="87"/>
        <v>-1.3018785798122712E-2</v>
      </c>
    </row>
    <row r="377" spans="2:12" x14ac:dyDescent="0.35">
      <c r="B377" t="s">
        <v>14</v>
      </c>
      <c r="C377" s="14">
        <v>45313</v>
      </c>
      <c r="D377" s="6">
        <f t="shared" si="81"/>
        <v>45344</v>
      </c>
      <c r="E377" s="31">
        <v>2734.68</v>
      </c>
      <c r="F377" s="31">
        <v>4412</v>
      </c>
      <c r="G377" s="27">
        <f t="shared" si="82"/>
        <v>1677.3200000000002</v>
      </c>
      <c r="H377" s="7">
        <f t="shared" si="83"/>
        <v>0.6133514707388068</v>
      </c>
      <c r="I377" s="8">
        <f t="shared" si="84"/>
        <v>98123.76</v>
      </c>
      <c r="J377" s="8">
        <f t="shared" si="85"/>
        <v>98559.23000000001</v>
      </c>
      <c r="K377" s="10">
        <f t="shared" si="86"/>
        <v>435.47000000001572</v>
      </c>
      <c r="L377" s="1">
        <f t="shared" si="87"/>
        <v>4.4379669103590787E-3</v>
      </c>
    </row>
    <row r="378" spans="2:12" x14ac:dyDescent="0.35">
      <c r="B378" t="s">
        <v>14</v>
      </c>
      <c r="C378" s="14">
        <v>45314</v>
      </c>
      <c r="D378" s="6">
        <f t="shared" si="81"/>
        <v>45345</v>
      </c>
      <c r="E378" s="31">
        <v>4414.79</v>
      </c>
      <c r="F378" s="33">
        <v>6081</v>
      </c>
      <c r="G378" s="27">
        <f t="shared" si="82"/>
        <v>1666.21</v>
      </c>
      <c r="H378" s="7">
        <f t="shared" si="83"/>
        <v>0.37741546030502016</v>
      </c>
      <c r="I378" s="8">
        <f t="shared" si="84"/>
        <v>102538.54999999999</v>
      </c>
      <c r="J378" s="8">
        <f t="shared" si="85"/>
        <v>104640.23000000001</v>
      </c>
      <c r="K378" s="10">
        <f t="shared" si="86"/>
        <v>2101.6800000000221</v>
      </c>
      <c r="L378" s="1">
        <f t="shared" si="87"/>
        <v>2.0496486443391509E-2</v>
      </c>
    </row>
    <row r="379" spans="2:12" x14ac:dyDescent="0.35">
      <c r="B379" t="s">
        <v>14</v>
      </c>
      <c r="C379" s="14">
        <v>45315</v>
      </c>
      <c r="D379" s="6">
        <f t="shared" si="81"/>
        <v>45346</v>
      </c>
      <c r="E379" s="31">
        <v>3555.87</v>
      </c>
      <c r="F379" s="31">
        <v>0</v>
      </c>
      <c r="G379" s="27">
        <f t="shared" si="82"/>
        <v>-3555.87</v>
      </c>
      <c r="H379" s="7">
        <f t="shared" si="83"/>
        <v>-1</v>
      </c>
      <c r="I379" s="8">
        <f t="shared" si="84"/>
        <v>106094.41999999998</v>
      </c>
      <c r="J379" s="8">
        <f t="shared" si="85"/>
        <v>104640.23000000001</v>
      </c>
      <c r="K379" s="10">
        <f t="shared" si="86"/>
        <v>-1454.1899999999732</v>
      </c>
      <c r="L379" s="1">
        <f t="shared" si="87"/>
        <v>-1.3706564398014274E-2</v>
      </c>
    </row>
    <row r="380" spans="2:12" x14ac:dyDescent="0.35">
      <c r="B380" t="s">
        <v>14</v>
      </c>
      <c r="C380" s="14">
        <v>45316</v>
      </c>
      <c r="D380" s="6">
        <f t="shared" si="81"/>
        <v>45347</v>
      </c>
      <c r="E380" s="31">
        <v>4269.4799999999996</v>
      </c>
      <c r="F380" s="31">
        <v>0</v>
      </c>
      <c r="G380" s="27">
        <f t="shared" si="82"/>
        <v>-4269.4799999999996</v>
      </c>
      <c r="H380" s="7">
        <f t="shared" si="83"/>
        <v>-1</v>
      </c>
      <c r="I380" s="8">
        <f t="shared" si="84"/>
        <v>110363.89999999998</v>
      </c>
      <c r="J380" s="8">
        <f t="shared" si="85"/>
        <v>104640.23000000001</v>
      </c>
      <c r="K380" s="10">
        <f t="shared" si="86"/>
        <v>-5723.6699999999691</v>
      </c>
      <c r="L380" s="1">
        <f t="shared" si="87"/>
        <v>-5.1861795387803167E-2</v>
      </c>
    </row>
    <row r="381" spans="2:12" x14ac:dyDescent="0.35">
      <c r="B381" t="s">
        <v>14</v>
      </c>
      <c r="C381" s="14">
        <v>45317</v>
      </c>
      <c r="D381" s="11">
        <f t="shared" si="81"/>
        <v>45348</v>
      </c>
      <c r="E381" s="33">
        <v>5880.99</v>
      </c>
      <c r="F381" s="31">
        <v>0</v>
      </c>
      <c r="G381" s="25">
        <f t="shared" si="82"/>
        <v>-5880.99</v>
      </c>
      <c r="H381" s="7">
        <f t="shared" si="83"/>
        <v>-1</v>
      </c>
      <c r="I381" s="8">
        <f t="shared" si="84"/>
        <v>116244.88999999998</v>
      </c>
      <c r="J381" s="8">
        <f t="shared" si="85"/>
        <v>104640.23000000001</v>
      </c>
      <c r="K381" s="10">
        <f t="shared" si="86"/>
        <v>-11604.659999999974</v>
      </c>
      <c r="L381" s="1">
        <f t="shared" si="87"/>
        <v>-9.9829420458825979E-2</v>
      </c>
    </row>
    <row r="382" spans="2:12" x14ac:dyDescent="0.35">
      <c r="B382" t="s">
        <v>14</v>
      </c>
      <c r="C382" s="14">
        <v>45318</v>
      </c>
      <c r="D382" s="6">
        <f t="shared" si="81"/>
        <v>45349</v>
      </c>
      <c r="E382" s="31">
        <v>4956.7700000000004</v>
      </c>
      <c r="F382" s="31">
        <v>0</v>
      </c>
      <c r="G382" s="27">
        <f t="shared" si="82"/>
        <v>-4956.7700000000004</v>
      </c>
      <c r="H382" s="7">
        <f t="shared" si="83"/>
        <v>-1</v>
      </c>
      <c r="I382" s="8">
        <f t="shared" si="84"/>
        <v>121201.65999999999</v>
      </c>
      <c r="J382" s="8">
        <f t="shared" si="85"/>
        <v>104640.23000000001</v>
      </c>
      <c r="K382" s="10">
        <f t="shared" si="86"/>
        <v>-16561.429999999978</v>
      </c>
      <c r="L382" s="1">
        <f t="shared" si="87"/>
        <v>-0.1366435905250801</v>
      </c>
    </row>
    <row r="383" spans="2:12" x14ac:dyDescent="0.35">
      <c r="B383" t="s">
        <v>14</v>
      </c>
      <c r="C383" s="14">
        <v>45319</v>
      </c>
      <c r="D383" s="11">
        <f t="shared" si="81"/>
        <v>45350</v>
      </c>
      <c r="E383" s="31">
        <v>3855.9</v>
      </c>
      <c r="F383" s="31">
        <v>0</v>
      </c>
      <c r="G383" s="27">
        <f t="shared" si="82"/>
        <v>-3855.9</v>
      </c>
      <c r="H383" s="7">
        <f t="shared" si="83"/>
        <v>-1</v>
      </c>
      <c r="I383" s="8">
        <f t="shared" si="84"/>
        <v>125057.55999999998</v>
      </c>
      <c r="J383" s="8">
        <f t="shared" si="85"/>
        <v>104640.23000000001</v>
      </c>
      <c r="K383" s="10">
        <f t="shared" si="86"/>
        <v>-20417.329999999973</v>
      </c>
      <c r="L383" s="1">
        <f t="shared" si="87"/>
        <v>-0.16326346044173559</v>
      </c>
    </row>
    <row r="384" spans="2:12" x14ac:dyDescent="0.35">
      <c r="B384" t="s">
        <v>14</v>
      </c>
      <c r="C384" s="14">
        <v>45320</v>
      </c>
      <c r="D384" s="11">
        <f t="shared" si="81"/>
        <v>45351</v>
      </c>
      <c r="E384" s="31">
        <v>4075.84</v>
      </c>
      <c r="F384" s="31">
        <v>0</v>
      </c>
      <c r="G384" s="27">
        <f t="shared" si="82"/>
        <v>-4075.84</v>
      </c>
      <c r="H384" s="7">
        <f t="shared" si="83"/>
        <v>-1</v>
      </c>
      <c r="I384" s="8">
        <f t="shared" si="84"/>
        <v>129133.39999999998</v>
      </c>
      <c r="J384" s="8">
        <f t="shared" si="85"/>
        <v>104640.23000000001</v>
      </c>
      <c r="K384" s="10">
        <f t="shared" si="86"/>
        <v>-24493.169999999969</v>
      </c>
      <c r="L384" s="1">
        <f t="shared" si="87"/>
        <v>-0.18967339201167144</v>
      </c>
    </row>
    <row r="385" spans="2:12" x14ac:dyDescent="0.35">
      <c r="B385" t="s">
        <v>14</v>
      </c>
      <c r="C385" s="14">
        <v>45321</v>
      </c>
      <c r="D385" s="11">
        <f t="shared" si="81"/>
        <v>45352</v>
      </c>
      <c r="E385" s="31">
        <v>3763.3</v>
      </c>
      <c r="F385" s="31">
        <v>0</v>
      </c>
      <c r="G385" s="27">
        <f t="shared" si="82"/>
        <v>-3763.3</v>
      </c>
      <c r="H385" s="7">
        <f t="shared" si="83"/>
        <v>-1</v>
      </c>
      <c r="I385" s="8">
        <f t="shared" si="84"/>
        <v>132896.69999999998</v>
      </c>
      <c r="J385" s="8">
        <f t="shared" si="85"/>
        <v>104640.23000000001</v>
      </c>
      <c r="K385" s="10">
        <f t="shared" si="86"/>
        <v>-28256.469999999972</v>
      </c>
      <c r="L385" s="1">
        <f t="shared" si="87"/>
        <v>-0.21261980169560249</v>
      </c>
    </row>
    <row r="386" spans="2:12" x14ac:dyDescent="0.35">
      <c r="B386" t="s">
        <v>14</v>
      </c>
      <c r="C386" s="14">
        <v>45322</v>
      </c>
      <c r="D386" s="11">
        <f t="shared" si="81"/>
        <v>45353</v>
      </c>
      <c r="E386" s="31">
        <v>3892.57</v>
      </c>
      <c r="F386" s="31">
        <v>0</v>
      </c>
      <c r="G386" s="27">
        <f t="shared" si="82"/>
        <v>-3892.57</v>
      </c>
      <c r="H386" s="7">
        <f t="shared" si="83"/>
        <v>-1</v>
      </c>
      <c r="I386" s="8">
        <f t="shared" si="84"/>
        <v>136789.26999999999</v>
      </c>
      <c r="J386" s="8">
        <f t="shared" si="85"/>
        <v>104640.23000000001</v>
      </c>
      <c r="K386" s="10">
        <f t="shared" si="86"/>
        <v>-32149.039999999979</v>
      </c>
      <c r="L386" s="1">
        <f t="shared" si="87"/>
        <v>-0.2350260367644332</v>
      </c>
    </row>
    <row r="387" spans="2:12" x14ac:dyDescent="0.35">
      <c r="B387" t="s">
        <v>15</v>
      </c>
      <c r="C387" s="14">
        <v>45291</v>
      </c>
      <c r="D387" s="6">
        <v>45322</v>
      </c>
      <c r="E387" s="36">
        <v>0</v>
      </c>
      <c r="F387" s="31">
        <v>0</v>
      </c>
      <c r="G387" s="25"/>
      <c r="H387" s="7"/>
      <c r="I387" s="8"/>
      <c r="J387" s="8"/>
      <c r="K387" s="10"/>
      <c r="L387" s="1"/>
    </row>
    <row r="388" spans="2:12" x14ac:dyDescent="0.35">
      <c r="B388" t="s">
        <v>15</v>
      </c>
      <c r="C388" s="14">
        <v>45292</v>
      </c>
      <c r="D388" s="6">
        <f t="shared" ref="D388:D418" si="88">D387+1</f>
        <v>45323</v>
      </c>
      <c r="E388" s="31">
        <v>0</v>
      </c>
      <c r="F388" s="31">
        <v>1863.63</v>
      </c>
      <c r="G388" s="27">
        <f t="shared" ref="G388:G418" si="89">F388-E388</f>
        <v>1863.63</v>
      </c>
      <c r="H388" s="7" t="e">
        <f t="shared" ref="H388:H418" si="90">G388/E388</f>
        <v>#DIV/0!</v>
      </c>
      <c r="I388" s="8">
        <f t="shared" ref="I388:I418" si="91">+I387+E388</f>
        <v>0</v>
      </c>
      <c r="J388" s="8">
        <f t="shared" ref="J388:J418" si="92">+J387+F388</f>
        <v>1863.63</v>
      </c>
      <c r="K388" s="10">
        <f t="shared" ref="K388:K418" si="93">-I388+J388</f>
        <v>1863.63</v>
      </c>
      <c r="L388" s="1" t="e">
        <f t="shared" ref="L388:L418" si="94">K388/I388</f>
        <v>#DIV/0!</v>
      </c>
    </row>
    <row r="389" spans="2:12" x14ac:dyDescent="0.35">
      <c r="B389" t="s">
        <v>15</v>
      </c>
      <c r="C389" s="14">
        <v>45293</v>
      </c>
      <c r="D389" s="6">
        <f t="shared" si="88"/>
        <v>45324</v>
      </c>
      <c r="E389" s="31">
        <v>2364</v>
      </c>
      <c r="F389" s="31">
        <v>3013.04</v>
      </c>
      <c r="G389" s="27">
        <f t="shared" si="89"/>
        <v>649.04</v>
      </c>
      <c r="H389" s="7">
        <f t="shared" si="90"/>
        <v>0.27455160744500845</v>
      </c>
      <c r="I389" s="8">
        <f t="shared" si="91"/>
        <v>2364</v>
      </c>
      <c r="J389" s="8">
        <f t="shared" si="92"/>
        <v>4876.67</v>
      </c>
      <c r="K389" s="10">
        <f t="shared" si="93"/>
        <v>2512.67</v>
      </c>
      <c r="L389" s="1">
        <f t="shared" si="94"/>
        <v>1.0628891708967851</v>
      </c>
    </row>
    <row r="390" spans="2:12" x14ac:dyDescent="0.35">
      <c r="B390" t="s">
        <v>15</v>
      </c>
      <c r="C390" s="14">
        <v>45294</v>
      </c>
      <c r="D390" s="6">
        <f t="shared" si="88"/>
        <v>45325</v>
      </c>
      <c r="E390" s="31">
        <v>2017</v>
      </c>
      <c r="F390" s="31">
        <v>2140.5300000000002</v>
      </c>
      <c r="G390" s="27">
        <f t="shared" si="89"/>
        <v>123.5300000000002</v>
      </c>
      <c r="H390" s="7">
        <f t="shared" si="90"/>
        <v>6.1244422409519189E-2</v>
      </c>
      <c r="I390" s="8">
        <f t="shared" si="91"/>
        <v>4381</v>
      </c>
      <c r="J390" s="8">
        <f t="shared" si="92"/>
        <v>7017.2000000000007</v>
      </c>
      <c r="K390" s="10">
        <f t="shared" si="93"/>
        <v>2636.2000000000007</v>
      </c>
      <c r="L390" s="1">
        <f t="shared" si="94"/>
        <v>0.60173476375256807</v>
      </c>
    </row>
    <row r="391" spans="2:12" x14ac:dyDescent="0.35">
      <c r="B391" t="s">
        <v>15</v>
      </c>
      <c r="C391" s="14">
        <v>45295</v>
      </c>
      <c r="D391" s="6">
        <f t="shared" si="88"/>
        <v>45326</v>
      </c>
      <c r="E391" s="31">
        <v>2770.62</v>
      </c>
      <c r="F391" s="31">
        <v>1411.58</v>
      </c>
      <c r="G391" s="27">
        <f t="shared" si="89"/>
        <v>-1359.04</v>
      </c>
      <c r="H391" s="7">
        <f t="shared" si="90"/>
        <v>-0.4905183677299666</v>
      </c>
      <c r="I391" s="8">
        <f t="shared" si="91"/>
        <v>7151.62</v>
      </c>
      <c r="J391" s="8">
        <f t="shared" si="92"/>
        <v>8428.7800000000007</v>
      </c>
      <c r="K391" s="10">
        <f t="shared" si="93"/>
        <v>1277.1600000000008</v>
      </c>
      <c r="L391" s="1">
        <f t="shared" si="94"/>
        <v>0.1785833139903967</v>
      </c>
    </row>
    <row r="392" spans="2:12" x14ac:dyDescent="0.35">
      <c r="B392" t="s">
        <v>15</v>
      </c>
      <c r="C392" s="14">
        <v>45296</v>
      </c>
      <c r="D392" s="6">
        <f t="shared" si="88"/>
        <v>45327</v>
      </c>
      <c r="E392" s="31">
        <v>335.87</v>
      </c>
      <c r="F392" s="31">
        <v>1950.35</v>
      </c>
      <c r="G392" s="27">
        <f t="shared" si="89"/>
        <v>1614.48</v>
      </c>
      <c r="H392" s="7">
        <f t="shared" si="90"/>
        <v>4.8068597969452469</v>
      </c>
      <c r="I392" s="8">
        <f t="shared" si="91"/>
        <v>7487.49</v>
      </c>
      <c r="J392" s="8">
        <f t="shared" si="92"/>
        <v>10379.130000000001</v>
      </c>
      <c r="K392" s="10">
        <f t="shared" si="93"/>
        <v>2891.6400000000012</v>
      </c>
      <c r="L392" s="1">
        <f t="shared" si="94"/>
        <v>0.38619617522026756</v>
      </c>
    </row>
    <row r="393" spans="2:12" x14ac:dyDescent="0.35">
      <c r="B393" t="s">
        <v>15</v>
      </c>
      <c r="C393" s="14">
        <v>45297</v>
      </c>
      <c r="D393" s="11">
        <f t="shared" si="88"/>
        <v>45328</v>
      </c>
      <c r="E393" s="31">
        <v>1482.32</v>
      </c>
      <c r="F393" s="31">
        <v>1086.73</v>
      </c>
      <c r="G393" s="27">
        <f t="shared" si="89"/>
        <v>-395.58999999999992</v>
      </c>
      <c r="H393" s="7">
        <f t="shared" si="90"/>
        <v>-0.26687220033461057</v>
      </c>
      <c r="I393" s="8">
        <f t="shared" si="91"/>
        <v>8969.81</v>
      </c>
      <c r="J393" s="8">
        <f t="shared" si="92"/>
        <v>11465.86</v>
      </c>
      <c r="K393" s="10">
        <f t="shared" si="93"/>
        <v>2496.0500000000011</v>
      </c>
      <c r="L393" s="1">
        <f t="shared" si="94"/>
        <v>0.27827233798709239</v>
      </c>
    </row>
    <row r="394" spans="2:12" x14ac:dyDescent="0.35">
      <c r="B394" t="s">
        <v>15</v>
      </c>
      <c r="C394" s="14">
        <v>45298</v>
      </c>
      <c r="D394" s="6">
        <f t="shared" si="88"/>
        <v>45329</v>
      </c>
      <c r="E394" s="31">
        <v>930.62</v>
      </c>
      <c r="F394" s="31">
        <v>1980.11</v>
      </c>
      <c r="G394" s="27">
        <f t="shared" si="89"/>
        <v>1049.4899999999998</v>
      </c>
      <c r="H394" s="7">
        <f t="shared" si="90"/>
        <v>1.1277320496013408</v>
      </c>
      <c r="I394" s="8">
        <f t="shared" si="91"/>
        <v>9900.43</v>
      </c>
      <c r="J394" s="4">
        <f t="shared" si="92"/>
        <v>13445.970000000001</v>
      </c>
      <c r="K394" s="10">
        <f t="shared" si="93"/>
        <v>3545.5400000000009</v>
      </c>
      <c r="L394" s="1">
        <f t="shared" si="94"/>
        <v>0.35811979883702028</v>
      </c>
    </row>
    <row r="395" spans="2:12" x14ac:dyDescent="0.35">
      <c r="B395" t="s">
        <v>15</v>
      </c>
      <c r="C395" s="14">
        <v>45299</v>
      </c>
      <c r="D395" s="6">
        <f t="shared" si="88"/>
        <v>45330</v>
      </c>
      <c r="E395" s="35">
        <v>1195.3</v>
      </c>
      <c r="F395" s="35">
        <v>2217.2399999999998</v>
      </c>
      <c r="G395" s="27">
        <f t="shared" si="89"/>
        <v>1021.9399999999998</v>
      </c>
      <c r="H395" s="7">
        <f t="shared" si="90"/>
        <v>0.85496528068267375</v>
      </c>
      <c r="I395" s="8">
        <f t="shared" si="91"/>
        <v>11095.73</v>
      </c>
      <c r="J395" s="8">
        <f t="shared" si="92"/>
        <v>15663.210000000001</v>
      </c>
      <c r="K395" s="10">
        <f t="shared" si="93"/>
        <v>4567.4800000000014</v>
      </c>
      <c r="L395" s="1">
        <f t="shared" si="94"/>
        <v>0.41164303745675151</v>
      </c>
    </row>
    <row r="396" spans="2:12" x14ac:dyDescent="0.35">
      <c r="B396" t="s">
        <v>15</v>
      </c>
      <c r="C396" s="14">
        <v>45300</v>
      </c>
      <c r="D396" s="6">
        <f t="shared" si="88"/>
        <v>45331</v>
      </c>
      <c r="E396" s="31">
        <v>1893.3</v>
      </c>
      <c r="F396" s="32">
        <v>4283.68</v>
      </c>
      <c r="G396" s="27">
        <f t="shared" si="89"/>
        <v>2390.38</v>
      </c>
      <c r="H396" s="7">
        <f t="shared" si="90"/>
        <v>1.2625468758252787</v>
      </c>
      <c r="I396" s="8">
        <f t="shared" si="91"/>
        <v>12989.029999999999</v>
      </c>
      <c r="J396" s="8">
        <f t="shared" si="92"/>
        <v>19946.89</v>
      </c>
      <c r="K396" s="10">
        <f t="shared" si="93"/>
        <v>6957.8600000000006</v>
      </c>
      <c r="L396" s="1">
        <f t="shared" si="94"/>
        <v>0.53567202477783182</v>
      </c>
    </row>
    <row r="397" spans="2:12" x14ac:dyDescent="0.35">
      <c r="B397" t="s">
        <v>15</v>
      </c>
      <c r="C397" s="14">
        <v>45301</v>
      </c>
      <c r="D397" s="6">
        <f t="shared" si="88"/>
        <v>45332</v>
      </c>
      <c r="E397" s="31">
        <v>1448.71</v>
      </c>
      <c r="F397" s="31">
        <v>2028</v>
      </c>
      <c r="G397" s="27">
        <f t="shared" si="89"/>
        <v>579.29</v>
      </c>
      <c r="H397" s="7">
        <f t="shared" si="90"/>
        <v>0.39986608776083549</v>
      </c>
      <c r="I397" s="8">
        <f t="shared" si="91"/>
        <v>14437.739999999998</v>
      </c>
      <c r="J397" s="8">
        <f t="shared" si="92"/>
        <v>21974.89</v>
      </c>
      <c r="K397" s="10">
        <f t="shared" si="93"/>
        <v>7537.1500000000015</v>
      </c>
      <c r="L397" s="1">
        <f t="shared" si="94"/>
        <v>0.52204500150300548</v>
      </c>
    </row>
    <row r="398" spans="2:12" x14ac:dyDescent="0.35">
      <c r="B398" t="s">
        <v>15</v>
      </c>
      <c r="C398" s="14">
        <v>45302</v>
      </c>
      <c r="D398" s="6">
        <f t="shared" si="88"/>
        <v>45333</v>
      </c>
      <c r="E398" s="31">
        <v>1795.31</v>
      </c>
      <c r="F398" s="31">
        <v>2087</v>
      </c>
      <c r="G398" s="27">
        <f t="shared" si="89"/>
        <v>291.69000000000005</v>
      </c>
      <c r="H398" s="7">
        <f t="shared" si="90"/>
        <v>0.16247333329619959</v>
      </c>
      <c r="I398" s="4">
        <f t="shared" si="91"/>
        <v>16233.049999999997</v>
      </c>
      <c r="J398" s="8">
        <f t="shared" si="92"/>
        <v>24061.89</v>
      </c>
      <c r="K398" s="10">
        <f t="shared" si="93"/>
        <v>7828.840000000002</v>
      </c>
      <c r="L398" s="1">
        <f t="shared" si="94"/>
        <v>0.48227782209751113</v>
      </c>
    </row>
    <row r="399" spans="2:12" x14ac:dyDescent="0.35">
      <c r="B399" t="s">
        <v>15</v>
      </c>
      <c r="C399" s="14">
        <v>45303</v>
      </c>
      <c r="D399" s="6">
        <f t="shared" si="88"/>
        <v>45334</v>
      </c>
      <c r="E399" s="32">
        <v>1841.17</v>
      </c>
      <c r="F399" s="31">
        <v>1664</v>
      </c>
      <c r="G399" s="27">
        <f t="shared" si="89"/>
        <v>-177.17000000000007</v>
      </c>
      <c r="H399" s="7">
        <f t="shared" si="90"/>
        <v>-9.6226855749333345E-2</v>
      </c>
      <c r="I399" s="8">
        <f t="shared" si="91"/>
        <v>18074.219999999998</v>
      </c>
      <c r="J399" s="8">
        <f t="shared" si="92"/>
        <v>25725.89</v>
      </c>
      <c r="K399" s="10">
        <f t="shared" si="93"/>
        <v>7651.6700000000019</v>
      </c>
      <c r="L399" s="9">
        <f t="shared" si="94"/>
        <v>0.42334717625435581</v>
      </c>
    </row>
    <row r="400" spans="2:12" x14ac:dyDescent="0.35">
      <c r="B400" t="s">
        <v>15</v>
      </c>
      <c r="C400" s="14">
        <v>45304</v>
      </c>
      <c r="D400" s="6">
        <f t="shared" si="88"/>
        <v>45335</v>
      </c>
      <c r="E400" s="31">
        <v>1474.98</v>
      </c>
      <c r="F400" s="31">
        <v>2233</v>
      </c>
      <c r="G400" s="27">
        <f t="shared" si="89"/>
        <v>758.02</v>
      </c>
      <c r="H400" s="7">
        <f t="shared" si="90"/>
        <v>0.51391883279773287</v>
      </c>
      <c r="I400" s="8">
        <f t="shared" si="91"/>
        <v>19549.199999999997</v>
      </c>
      <c r="J400" s="8">
        <f t="shared" si="92"/>
        <v>27958.89</v>
      </c>
      <c r="K400" s="10">
        <f t="shared" si="93"/>
        <v>8409.6900000000023</v>
      </c>
      <c r="L400" s="1">
        <f t="shared" si="94"/>
        <v>0.43018077466085586</v>
      </c>
    </row>
    <row r="401" spans="2:12" x14ac:dyDescent="0.35">
      <c r="B401" t="s">
        <v>15</v>
      </c>
      <c r="C401" s="14">
        <v>45305</v>
      </c>
      <c r="D401" s="6">
        <f t="shared" si="88"/>
        <v>45336</v>
      </c>
      <c r="E401" s="31">
        <v>761.83</v>
      </c>
      <c r="F401" s="32">
        <v>1884</v>
      </c>
      <c r="G401" s="25">
        <f t="shared" si="89"/>
        <v>1122.17</v>
      </c>
      <c r="H401" s="7">
        <f t="shared" si="90"/>
        <v>1.4729926624049985</v>
      </c>
      <c r="I401" s="8">
        <f t="shared" si="91"/>
        <v>20311.03</v>
      </c>
      <c r="J401" s="8">
        <f t="shared" si="92"/>
        <v>29842.89</v>
      </c>
      <c r="K401" s="10">
        <f t="shared" si="93"/>
        <v>9531.86</v>
      </c>
      <c r="L401" s="1">
        <f t="shared" si="94"/>
        <v>0.4692947625009663</v>
      </c>
    </row>
    <row r="402" spans="2:12" x14ac:dyDescent="0.35">
      <c r="B402" t="s">
        <v>15</v>
      </c>
      <c r="C402" s="14">
        <v>45306</v>
      </c>
      <c r="D402" s="6">
        <f t="shared" si="88"/>
        <v>45337</v>
      </c>
      <c r="E402" s="35">
        <v>1152.56</v>
      </c>
      <c r="F402" s="35">
        <v>2499.75</v>
      </c>
      <c r="G402" s="27">
        <f t="shared" si="89"/>
        <v>1347.19</v>
      </c>
      <c r="H402" s="7">
        <f t="shared" si="90"/>
        <v>1.1688675643784272</v>
      </c>
      <c r="I402" s="8">
        <f t="shared" si="91"/>
        <v>21463.59</v>
      </c>
      <c r="J402" s="8">
        <f t="shared" si="92"/>
        <v>32342.639999999999</v>
      </c>
      <c r="K402" s="10">
        <f t="shared" si="93"/>
        <v>10879.05</v>
      </c>
      <c r="L402" s="1">
        <f t="shared" si="94"/>
        <v>0.50686068826324016</v>
      </c>
    </row>
    <row r="403" spans="2:12" x14ac:dyDescent="0.35">
      <c r="B403" t="s">
        <v>15</v>
      </c>
      <c r="C403" s="14">
        <v>45307</v>
      </c>
      <c r="D403" s="6">
        <f t="shared" si="88"/>
        <v>45338</v>
      </c>
      <c r="E403" s="31">
        <v>1451.93</v>
      </c>
      <c r="F403" s="31">
        <v>2777.82</v>
      </c>
      <c r="G403" s="27">
        <f t="shared" si="89"/>
        <v>1325.89</v>
      </c>
      <c r="H403" s="7">
        <f t="shared" si="90"/>
        <v>0.91319140729924997</v>
      </c>
      <c r="I403" s="8">
        <f t="shared" si="91"/>
        <v>22915.52</v>
      </c>
      <c r="J403" s="8">
        <f t="shared" si="92"/>
        <v>35120.46</v>
      </c>
      <c r="K403" s="10">
        <f t="shared" si="93"/>
        <v>12204.939999999999</v>
      </c>
      <c r="L403" s="1">
        <f t="shared" si="94"/>
        <v>0.53260584965996838</v>
      </c>
    </row>
    <row r="404" spans="2:12" x14ac:dyDescent="0.35">
      <c r="B404" t="s">
        <v>15</v>
      </c>
      <c r="C404" s="14">
        <v>45308</v>
      </c>
      <c r="D404" s="6">
        <f t="shared" si="88"/>
        <v>45339</v>
      </c>
      <c r="E404" s="32">
        <v>1582.98</v>
      </c>
      <c r="F404" s="31">
        <v>2559.12</v>
      </c>
      <c r="G404" s="27">
        <f t="shared" si="89"/>
        <v>976.13999999999987</v>
      </c>
      <c r="H404" s="7">
        <f t="shared" si="90"/>
        <v>0.61664708334912621</v>
      </c>
      <c r="I404" s="8">
        <f t="shared" si="91"/>
        <v>24498.5</v>
      </c>
      <c r="J404" s="8">
        <f t="shared" si="92"/>
        <v>37679.58</v>
      </c>
      <c r="K404" s="10">
        <f t="shared" si="93"/>
        <v>13181.080000000002</v>
      </c>
      <c r="L404" s="1">
        <f t="shared" si="94"/>
        <v>0.53803620629834492</v>
      </c>
    </row>
    <row r="405" spans="2:12" x14ac:dyDescent="0.35">
      <c r="B405" t="s">
        <v>15</v>
      </c>
      <c r="C405" s="14">
        <v>45309</v>
      </c>
      <c r="D405" s="11">
        <f t="shared" si="88"/>
        <v>45340</v>
      </c>
      <c r="E405" s="31">
        <v>2184.6799999999998</v>
      </c>
      <c r="F405" s="31">
        <v>1907</v>
      </c>
      <c r="G405" s="27">
        <f t="shared" si="89"/>
        <v>-277.67999999999984</v>
      </c>
      <c r="H405" s="7">
        <f t="shared" si="90"/>
        <v>-0.12710328286064773</v>
      </c>
      <c r="I405" s="8">
        <f t="shared" si="91"/>
        <v>26683.18</v>
      </c>
      <c r="J405" s="8">
        <f t="shared" si="92"/>
        <v>39586.58</v>
      </c>
      <c r="K405" s="10">
        <f t="shared" si="93"/>
        <v>12903.400000000001</v>
      </c>
      <c r="L405" s="9">
        <f t="shared" si="94"/>
        <v>0.48357804429606971</v>
      </c>
    </row>
    <row r="406" spans="2:12" x14ac:dyDescent="0.35">
      <c r="B406" t="s">
        <v>15</v>
      </c>
      <c r="C406" s="14">
        <v>45310</v>
      </c>
      <c r="D406" s="6">
        <f t="shared" si="88"/>
        <v>45341</v>
      </c>
      <c r="E406" s="31">
        <v>2034.1</v>
      </c>
      <c r="F406" s="31">
        <v>1301</v>
      </c>
      <c r="G406" s="27">
        <f t="shared" si="89"/>
        <v>-733.09999999999991</v>
      </c>
      <c r="H406" s="7">
        <f t="shared" si="90"/>
        <v>-0.3604050931615948</v>
      </c>
      <c r="I406" s="8">
        <f t="shared" si="91"/>
        <v>28717.279999999999</v>
      </c>
      <c r="J406" s="8">
        <f t="shared" si="92"/>
        <v>40887.58</v>
      </c>
      <c r="K406" s="10">
        <f t="shared" si="93"/>
        <v>12170.300000000003</v>
      </c>
      <c r="L406" s="9">
        <f t="shared" si="94"/>
        <v>0.42379710056105602</v>
      </c>
    </row>
    <row r="407" spans="2:12" x14ac:dyDescent="0.35">
      <c r="B407" t="s">
        <v>15</v>
      </c>
      <c r="C407" s="14">
        <v>45311</v>
      </c>
      <c r="D407" s="6">
        <f t="shared" si="88"/>
        <v>45342</v>
      </c>
      <c r="E407" s="31">
        <v>925.18</v>
      </c>
      <c r="F407" s="31">
        <v>2692</v>
      </c>
      <c r="G407" s="27">
        <f t="shared" si="89"/>
        <v>1766.8200000000002</v>
      </c>
      <c r="H407" s="7">
        <f t="shared" si="90"/>
        <v>1.9097040575887938</v>
      </c>
      <c r="I407" s="8">
        <f t="shared" si="91"/>
        <v>29642.46</v>
      </c>
      <c r="J407" s="8">
        <f t="shared" si="92"/>
        <v>43579.58</v>
      </c>
      <c r="K407" s="10">
        <f t="shared" si="93"/>
        <v>13937.120000000003</v>
      </c>
      <c r="L407" s="1">
        <f t="shared" si="94"/>
        <v>0.47017420281582578</v>
      </c>
    </row>
    <row r="408" spans="2:12" x14ac:dyDescent="0.35">
      <c r="B408" t="s">
        <v>15</v>
      </c>
      <c r="C408" s="14">
        <v>45312</v>
      </c>
      <c r="D408" s="6">
        <f t="shared" si="88"/>
        <v>45343</v>
      </c>
      <c r="E408" s="31">
        <v>2131.5300000000002</v>
      </c>
      <c r="F408" s="31">
        <v>1439</v>
      </c>
      <c r="G408" s="27">
        <f t="shared" si="89"/>
        <v>-692.5300000000002</v>
      </c>
      <c r="H408" s="7">
        <f t="shared" si="90"/>
        <v>-0.3248980779064804</v>
      </c>
      <c r="I408" s="8">
        <f t="shared" si="91"/>
        <v>31773.989999999998</v>
      </c>
      <c r="J408" s="8">
        <f t="shared" si="92"/>
        <v>45018.58</v>
      </c>
      <c r="K408" s="10">
        <f t="shared" si="93"/>
        <v>13244.590000000004</v>
      </c>
      <c r="L408" s="1">
        <f t="shared" si="94"/>
        <v>0.41683748248174074</v>
      </c>
    </row>
    <row r="409" spans="2:12" x14ac:dyDescent="0.35">
      <c r="B409" t="s">
        <v>15</v>
      </c>
      <c r="C409" s="14">
        <v>45313</v>
      </c>
      <c r="D409" s="6">
        <f t="shared" si="88"/>
        <v>45344</v>
      </c>
      <c r="E409" s="31">
        <v>2830.8</v>
      </c>
      <c r="F409" s="31">
        <v>2367</v>
      </c>
      <c r="G409" s="27">
        <f t="shared" si="89"/>
        <v>-463.80000000000018</v>
      </c>
      <c r="H409" s="7">
        <f t="shared" si="90"/>
        <v>-0.16384061042814757</v>
      </c>
      <c r="I409" s="8">
        <f t="shared" si="91"/>
        <v>34604.79</v>
      </c>
      <c r="J409" s="8">
        <f t="shared" si="92"/>
        <v>47385.58</v>
      </c>
      <c r="K409" s="10">
        <f t="shared" si="93"/>
        <v>12780.79</v>
      </c>
      <c r="L409" s="1">
        <f t="shared" si="94"/>
        <v>0.36933586361888054</v>
      </c>
    </row>
    <row r="410" spans="2:12" x14ac:dyDescent="0.35">
      <c r="B410" t="s">
        <v>15</v>
      </c>
      <c r="C410" s="14">
        <v>45314</v>
      </c>
      <c r="D410" s="6">
        <f t="shared" si="88"/>
        <v>45345</v>
      </c>
      <c r="E410" s="31">
        <v>2508.2600000000002</v>
      </c>
      <c r="F410" s="33">
        <v>2638</v>
      </c>
      <c r="G410" s="27">
        <f t="shared" si="89"/>
        <v>129.73999999999978</v>
      </c>
      <c r="H410" s="7">
        <f t="shared" si="90"/>
        <v>5.1725100268712083E-2</v>
      </c>
      <c r="I410" s="8">
        <f t="shared" si="91"/>
        <v>37113.050000000003</v>
      </c>
      <c r="J410" s="8">
        <f t="shared" si="92"/>
        <v>50023.58</v>
      </c>
      <c r="K410" s="10">
        <f t="shared" si="93"/>
        <v>12910.529999999999</v>
      </c>
      <c r="L410" s="9">
        <f t="shared" si="94"/>
        <v>0.34787035827020407</v>
      </c>
    </row>
    <row r="411" spans="2:12" x14ac:dyDescent="0.35">
      <c r="B411" t="s">
        <v>15</v>
      </c>
      <c r="C411" s="14">
        <v>45315</v>
      </c>
      <c r="D411" s="6">
        <f t="shared" si="88"/>
        <v>45346</v>
      </c>
      <c r="E411" s="31">
        <v>1774.41</v>
      </c>
      <c r="F411" s="31">
        <v>0</v>
      </c>
      <c r="G411" s="27">
        <f t="shared" si="89"/>
        <v>-1774.41</v>
      </c>
      <c r="H411" s="7">
        <f t="shared" si="90"/>
        <v>-1</v>
      </c>
      <c r="I411" s="8">
        <f t="shared" si="91"/>
        <v>38887.460000000006</v>
      </c>
      <c r="J411" s="8">
        <f t="shared" si="92"/>
        <v>50023.58</v>
      </c>
      <c r="K411" s="10">
        <f t="shared" si="93"/>
        <v>11136.119999999995</v>
      </c>
      <c r="L411" s="9">
        <f t="shared" si="94"/>
        <v>0.28636789340316887</v>
      </c>
    </row>
    <row r="412" spans="2:12" x14ac:dyDescent="0.35">
      <c r="B412" t="s">
        <v>15</v>
      </c>
      <c r="C412" s="14">
        <v>45316</v>
      </c>
      <c r="D412" s="6">
        <f t="shared" si="88"/>
        <v>45347</v>
      </c>
      <c r="E412" s="31">
        <v>2531.13</v>
      </c>
      <c r="F412" s="31">
        <v>0</v>
      </c>
      <c r="G412" s="27">
        <f t="shared" si="89"/>
        <v>-2531.13</v>
      </c>
      <c r="H412" s="7">
        <f t="shared" si="90"/>
        <v>-1</v>
      </c>
      <c r="I412" s="8">
        <f t="shared" si="91"/>
        <v>41418.590000000004</v>
      </c>
      <c r="J412" s="8">
        <f t="shared" si="92"/>
        <v>50023.58</v>
      </c>
      <c r="K412" s="10">
        <f t="shared" si="93"/>
        <v>8604.989999999998</v>
      </c>
      <c r="L412" s="1">
        <f t="shared" si="94"/>
        <v>0.20775671021152572</v>
      </c>
    </row>
    <row r="413" spans="2:12" x14ac:dyDescent="0.35">
      <c r="B413" t="s">
        <v>15</v>
      </c>
      <c r="C413" s="14">
        <v>45317</v>
      </c>
      <c r="D413" s="6">
        <f t="shared" si="88"/>
        <v>45348</v>
      </c>
      <c r="E413" s="33">
        <v>2746.13</v>
      </c>
      <c r="F413" s="31">
        <v>0</v>
      </c>
      <c r="G413" s="25">
        <f t="shared" si="89"/>
        <v>-2746.13</v>
      </c>
      <c r="H413" s="7">
        <f t="shared" si="90"/>
        <v>-1</v>
      </c>
      <c r="I413" s="8">
        <f t="shared" si="91"/>
        <v>44164.72</v>
      </c>
      <c r="J413" s="8">
        <f t="shared" si="92"/>
        <v>50023.58</v>
      </c>
      <c r="K413" s="10">
        <f t="shared" si="93"/>
        <v>5858.8600000000006</v>
      </c>
      <c r="L413" s="1">
        <f t="shared" si="94"/>
        <v>0.13265928098264859</v>
      </c>
    </row>
    <row r="414" spans="2:12" x14ac:dyDescent="0.35">
      <c r="B414" t="s">
        <v>15</v>
      </c>
      <c r="C414" s="14">
        <v>45318</v>
      </c>
      <c r="D414" s="6">
        <f t="shared" si="88"/>
        <v>45349</v>
      </c>
      <c r="E414" s="31">
        <v>2399.16</v>
      </c>
      <c r="F414" s="31">
        <v>0</v>
      </c>
      <c r="G414" s="27">
        <f t="shared" si="89"/>
        <v>-2399.16</v>
      </c>
      <c r="H414" s="7">
        <f t="shared" si="90"/>
        <v>-1</v>
      </c>
      <c r="I414" s="8">
        <f t="shared" si="91"/>
        <v>46563.880000000005</v>
      </c>
      <c r="J414" s="8">
        <f t="shared" si="92"/>
        <v>50023.58</v>
      </c>
      <c r="K414" s="10">
        <f t="shared" si="93"/>
        <v>3459.6999999999971</v>
      </c>
      <c r="L414" s="1">
        <f t="shared" si="94"/>
        <v>7.4300079804346136E-2</v>
      </c>
    </row>
    <row r="415" spans="2:12" x14ac:dyDescent="0.35">
      <c r="B415" t="s">
        <v>15</v>
      </c>
      <c r="C415" s="14">
        <v>45319</v>
      </c>
      <c r="D415" s="11">
        <f t="shared" si="88"/>
        <v>45350</v>
      </c>
      <c r="E415" s="31">
        <v>1871.41</v>
      </c>
      <c r="F415" s="31">
        <v>0</v>
      </c>
      <c r="G415" s="27">
        <f t="shared" si="89"/>
        <v>-1871.41</v>
      </c>
      <c r="H415" s="7">
        <f t="shared" si="90"/>
        <v>-1</v>
      </c>
      <c r="I415" s="8">
        <f t="shared" si="91"/>
        <v>48435.290000000008</v>
      </c>
      <c r="J415" s="8">
        <f t="shared" si="92"/>
        <v>50023.58</v>
      </c>
      <c r="K415" s="10">
        <f t="shared" si="93"/>
        <v>1588.2899999999936</v>
      </c>
      <c r="L415" s="1">
        <f t="shared" si="94"/>
        <v>3.2791999387223519E-2</v>
      </c>
    </row>
    <row r="416" spans="2:12" x14ac:dyDescent="0.35">
      <c r="B416" t="s">
        <v>15</v>
      </c>
      <c r="C416" s="14">
        <v>45320</v>
      </c>
      <c r="D416" s="11">
        <f t="shared" si="88"/>
        <v>45351</v>
      </c>
      <c r="E416" s="31">
        <v>1784.22</v>
      </c>
      <c r="F416" s="31">
        <v>0</v>
      </c>
      <c r="G416" s="27">
        <f t="shared" si="89"/>
        <v>-1784.22</v>
      </c>
      <c r="H416" s="7">
        <f t="shared" si="90"/>
        <v>-1</v>
      </c>
      <c r="I416" s="8">
        <f t="shared" si="91"/>
        <v>50219.510000000009</v>
      </c>
      <c r="J416" s="8">
        <f t="shared" si="92"/>
        <v>50023.58</v>
      </c>
      <c r="K416" s="10">
        <f t="shared" si="93"/>
        <v>-195.93000000000757</v>
      </c>
      <c r="L416" s="1">
        <f t="shared" si="94"/>
        <v>-3.9014717586851708E-3</v>
      </c>
    </row>
    <row r="417" spans="2:12" x14ac:dyDescent="0.35">
      <c r="B417" t="s">
        <v>15</v>
      </c>
      <c r="C417" s="14">
        <v>45321</v>
      </c>
      <c r="D417" s="11">
        <f t="shared" si="88"/>
        <v>45352</v>
      </c>
      <c r="E417" s="31">
        <v>1701.52</v>
      </c>
      <c r="F417" s="31">
        <v>0</v>
      </c>
      <c r="G417" s="27">
        <f t="shared" si="89"/>
        <v>-1701.52</v>
      </c>
      <c r="H417" s="7">
        <f t="shared" si="90"/>
        <v>-1</v>
      </c>
      <c r="I417" s="8">
        <f t="shared" si="91"/>
        <v>51921.030000000006</v>
      </c>
      <c r="J417" s="8">
        <f t="shared" si="92"/>
        <v>50023.58</v>
      </c>
      <c r="K417" s="10">
        <f t="shared" si="93"/>
        <v>-1897.4500000000044</v>
      </c>
      <c r="L417" s="1">
        <f t="shared" si="94"/>
        <v>-3.6544922163524188E-2</v>
      </c>
    </row>
    <row r="418" spans="2:12" x14ac:dyDescent="0.35">
      <c r="B418" t="s">
        <v>15</v>
      </c>
      <c r="C418" s="14">
        <v>45322</v>
      </c>
      <c r="D418" s="11">
        <f t="shared" si="88"/>
        <v>45353</v>
      </c>
      <c r="E418" s="31">
        <v>3413.95</v>
      </c>
      <c r="F418" s="31">
        <v>0</v>
      </c>
      <c r="G418" s="27">
        <f t="shared" si="89"/>
        <v>-3413.95</v>
      </c>
      <c r="H418" s="7">
        <f t="shared" si="90"/>
        <v>-1</v>
      </c>
      <c r="I418" s="8">
        <f t="shared" si="91"/>
        <v>55334.98</v>
      </c>
      <c r="J418" s="8">
        <f t="shared" si="92"/>
        <v>50023.58</v>
      </c>
      <c r="K418" s="10">
        <f t="shared" si="93"/>
        <v>-5311.4000000000015</v>
      </c>
      <c r="L418" s="1">
        <f t="shared" si="94"/>
        <v>-9.5986300166730001E-2</v>
      </c>
    </row>
    <row r="419" spans="2:12" x14ac:dyDescent="0.35">
      <c r="B419" t="s">
        <v>16</v>
      </c>
      <c r="C419" s="14">
        <v>45291</v>
      </c>
      <c r="D419" s="6">
        <v>45322</v>
      </c>
      <c r="E419" s="36">
        <v>0</v>
      </c>
      <c r="F419" s="31">
        <v>0</v>
      </c>
      <c r="G419" s="25"/>
      <c r="H419" s="7"/>
      <c r="I419" s="8"/>
      <c r="J419" s="8"/>
      <c r="K419" s="10"/>
      <c r="L419" s="1"/>
    </row>
    <row r="420" spans="2:12" x14ac:dyDescent="0.35">
      <c r="B420" t="s">
        <v>16</v>
      </c>
      <c r="C420" s="14">
        <v>45292</v>
      </c>
      <c r="D420" s="6">
        <f t="shared" ref="D420:D450" si="95">D419+1</f>
        <v>45323</v>
      </c>
      <c r="E420" s="31">
        <v>3546</v>
      </c>
      <c r="F420" s="31">
        <v>4998.8500000000004</v>
      </c>
      <c r="G420" s="27">
        <f t="shared" ref="G420:G450" si="96">F420-E420</f>
        <v>1452.8500000000004</v>
      </c>
      <c r="H420" s="7">
        <f t="shared" ref="H420:H450" si="97">G420/E420</f>
        <v>0.40971517202481678</v>
      </c>
      <c r="I420" s="8">
        <f t="shared" ref="I420:I450" si="98">+I419+E420</f>
        <v>3546</v>
      </c>
      <c r="J420" s="8">
        <f t="shared" ref="J420:J450" si="99">+J419+F420</f>
        <v>4998.8500000000004</v>
      </c>
      <c r="K420" s="10">
        <f t="shared" ref="K420:K450" si="100">-I420+J420</f>
        <v>1452.8500000000004</v>
      </c>
      <c r="L420" s="1">
        <f t="shared" ref="L420:L450" si="101">K420/I420</f>
        <v>0.40971517202481678</v>
      </c>
    </row>
    <row r="421" spans="2:12" x14ac:dyDescent="0.35">
      <c r="B421" t="s">
        <v>16</v>
      </c>
      <c r="C421" s="14">
        <v>45293</v>
      </c>
      <c r="D421" s="6">
        <f t="shared" si="95"/>
        <v>45324</v>
      </c>
      <c r="E421" s="31">
        <v>5608</v>
      </c>
      <c r="F421" s="31">
        <v>6004.49</v>
      </c>
      <c r="G421" s="27">
        <f t="shared" si="96"/>
        <v>396.48999999999978</v>
      </c>
      <c r="H421" s="7">
        <f t="shared" si="97"/>
        <v>7.0700784593437913E-2</v>
      </c>
      <c r="I421" s="8">
        <f t="shared" si="98"/>
        <v>9154</v>
      </c>
      <c r="J421" s="8">
        <f t="shared" si="99"/>
        <v>11003.34</v>
      </c>
      <c r="K421" s="10">
        <f t="shared" si="100"/>
        <v>1849.3400000000001</v>
      </c>
      <c r="L421" s="1">
        <f t="shared" si="101"/>
        <v>0.20202534411186368</v>
      </c>
    </row>
    <row r="422" spans="2:12" x14ac:dyDescent="0.35">
      <c r="B422" t="s">
        <v>16</v>
      </c>
      <c r="C422" s="14">
        <v>45294</v>
      </c>
      <c r="D422" s="6">
        <f t="shared" si="95"/>
        <v>45325</v>
      </c>
      <c r="E422" s="31">
        <v>4705</v>
      </c>
      <c r="F422" s="31">
        <v>5226.8999999999996</v>
      </c>
      <c r="G422" s="27">
        <f t="shared" si="96"/>
        <v>521.89999999999964</v>
      </c>
      <c r="H422" s="7">
        <f t="shared" si="97"/>
        <v>0.11092454835281608</v>
      </c>
      <c r="I422" s="8">
        <f t="shared" si="98"/>
        <v>13859</v>
      </c>
      <c r="J422" s="8">
        <f t="shared" si="99"/>
        <v>16230.24</v>
      </c>
      <c r="K422" s="10">
        <f t="shared" si="100"/>
        <v>2371.2399999999998</v>
      </c>
      <c r="L422" s="9">
        <f t="shared" si="101"/>
        <v>0.17109748178079226</v>
      </c>
    </row>
    <row r="423" spans="2:12" x14ac:dyDescent="0.35">
      <c r="B423" t="s">
        <v>16</v>
      </c>
      <c r="C423" s="14">
        <v>45295</v>
      </c>
      <c r="D423" s="6">
        <f t="shared" si="95"/>
        <v>45326</v>
      </c>
      <c r="E423" s="31">
        <v>4910.0600000000004</v>
      </c>
      <c r="F423" s="31">
        <v>4905.72</v>
      </c>
      <c r="G423" s="27">
        <f t="shared" si="96"/>
        <v>-4.3400000000001455</v>
      </c>
      <c r="H423" s="7">
        <f t="shared" si="97"/>
        <v>-8.8389958574847257E-4</v>
      </c>
      <c r="I423" s="8">
        <f t="shared" si="98"/>
        <v>18769.060000000001</v>
      </c>
      <c r="J423" s="8">
        <f t="shared" si="99"/>
        <v>21135.96</v>
      </c>
      <c r="K423" s="10">
        <f t="shared" si="100"/>
        <v>2366.8999999999978</v>
      </c>
      <c r="L423" s="1">
        <f t="shared" si="101"/>
        <v>0.12610647523104501</v>
      </c>
    </row>
    <row r="424" spans="2:12" x14ac:dyDescent="0.35">
      <c r="B424" t="s">
        <v>16</v>
      </c>
      <c r="C424" s="14">
        <v>45296</v>
      </c>
      <c r="D424" s="6">
        <f t="shared" si="95"/>
        <v>45327</v>
      </c>
      <c r="E424" s="31">
        <v>7542.44</v>
      </c>
      <c r="F424" s="31">
        <v>4634.2299999999996</v>
      </c>
      <c r="G424" s="27">
        <f t="shared" si="96"/>
        <v>-2908.21</v>
      </c>
      <c r="H424" s="7">
        <f t="shared" si="97"/>
        <v>-0.38557946765237777</v>
      </c>
      <c r="I424" s="8">
        <f t="shared" si="98"/>
        <v>26311.5</v>
      </c>
      <c r="J424" s="8">
        <f t="shared" si="99"/>
        <v>25770.19</v>
      </c>
      <c r="K424" s="10">
        <f t="shared" si="100"/>
        <v>-541.31000000000131</v>
      </c>
      <c r="L424" s="1">
        <f t="shared" si="101"/>
        <v>-2.0573133420747632E-2</v>
      </c>
    </row>
    <row r="425" spans="2:12" x14ac:dyDescent="0.35">
      <c r="B425" t="s">
        <v>16</v>
      </c>
      <c r="C425" s="14">
        <v>45297</v>
      </c>
      <c r="D425" s="11">
        <f t="shared" si="95"/>
        <v>45328</v>
      </c>
      <c r="E425" s="31">
        <v>4615.0200000000004</v>
      </c>
      <c r="F425" s="31">
        <v>4408.5</v>
      </c>
      <c r="G425" s="27">
        <f t="shared" si="96"/>
        <v>-206.52000000000044</v>
      </c>
      <c r="H425" s="7">
        <f t="shared" si="97"/>
        <v>-4.4749535213281941E-2</v>
      </c>
      <c r="I425" s="8">
        <f t="shared" si="98"/>
        <v>30926.52</v>
      </c>
      <c r="J425" s="8">
        <f t="shared" si="99"/>
        <v>30178.69</v>
      </c>
      <c r="K425" s="10">
        <f t="shared" si="100"/>
        <v>-747.83000000000175</v>
      </c>
      <c r="L425" s="1">
        <f t="shared" si="101"/>
        <v>-2.4180864837039594E-2</v>
      </c>
    </row>
    <row r="426" spans="2:12" x14ac:dyDescent="0.35">
      <c r="B426" t="s">
        <v>16</v>
      </c>
      <c r="C426" s="14">
        <v>45298</v>
      </c>
      <c r="D426" s="6">
        <f t="shared" si="95"/>
        <v>45329</v>
      </c>
      <c r="E426" s="31">
        <v>3780.13</v>
      </c>
      <c r="F426" s="31">
        <v>4443.24</v>
      </c>
      <c r="G426" s="27">
        <f t="shared" si="96"/>
        <v>663.10999999999967</v>
      </c>
      <c r="H426" s="7">
        <f t="shared" si="97"/>
        <v>0.17541989296664393</v>
      </c>
      <c r="I426" s="8">
        <f t="shared" si="98"/>
        <v>34706.65</v>
      </c>
      <c r="J426" s="4">
        <f t="shared" si="99"/>
        <v>34621.93</v>
      </c>
      <c r="K426" s="10">
        <f t="shared" si="100"/>
        <v>-84.720000000001164</v>
      </c>
      <c r="L426" s="1">
        <f t="shared" si="101"/>
        <v>-2.4410307534723508E-3</v>
      </c>
    </row>
    <row r="427" spans="2:12" x14ac:dyDescent="0.35">
      <c r="B427" t="s">
        <v>16</v>
      </c>
      <c r="C427" s="14">
        <v>45299</v>
      </c>
      <c r="D427" s="6">
        <f t="shared" si="95"/>
        <v>45330</v>
      </c>
      <c r="E427" s="35">
        <v>5573.54</v>
      </c>
      <c r="F427" s="35">
        <v>6559.06</v>
      </c>
      <c r="G427" s="27">
        <f t="shared" si="96"/>
        <v>985.52000000000044</v>
      </c>
      <c r="H427" s="7">
        <f t="shared" si="97"/>
        <v>0.17682119442939326</v>
      </c>
      <c r="I427" s="8">
        <f t="shared" si="98"/>
        <v>40280.19</v>
      </c>
      <c r="J427" s="8">
        <f t="shared" si="99"/>
        <v>41180.99</v>
      </c>
      <c r="K427" s="10">
        <f t="shared" si="100"/>
        <v>900.79999999999563</v>
      </c>
      <c r="L427" s="1">
        <f t="shared" si="101"/>
        <v>2.236335032183303E-2</v>
      </c>
    </row>
    <row r="428" spans="2:12" x14ac:dyDescent="0.35">
      <c r="B428" t="s">
        <v>16</v>
      </c>
      <c r="C428" s="14">
        <v>45300</v>
      </c>
      <c r="D428" s="6">
        <f t="shared" si="95"/>
        <v>45331</v>
      </c>
      <c r="E428" s="31">
        <v>3304.36</v>
      </c>
      <c r="F428" s="32">
        <v>6383.58</v>
      </c>
      <c r="G428" s="27">
        <f t="shared" si="96"/>
        <v>3079.22</v>
      </c>
      <c r="H428" s="7">
        <f t="shared" si="97"/>
        <v>0.93186577733660969</v>
      </c>
      <c r="I428" s="8">
        <f t="shared" si="98"/>
        <v>43584.55</v>
      </c>
      <c r="J428" s="8">
        <f t="shared" si="99"/>
        <v>47564.57</v>
      </c>
      <c r="K428" s="10">
        <f t="shared" si="100"/>
        <v>3980.0199999999968</v>
      </c>
      <c r="L428" s="1">
        <f t="shared" si="101"/>
        <v>9.1317221354814876E-2</v>
      </c>
    </row>
    <row r="429" spans="2:12" x14ac:dyDescent="0.35">
      <c r="B429" t="s">
        <v>16</v>
      </c>
      <c r="C429" s="14">
        <v>45301</v>
      </c>
      <c r="D429" s="6">
        <f t="shared" si="95"/>
        <v>45332</v>
      </c>
      <c r="E429" s="31">
        <v>4676.3599999999997</v>
      </c>
      <c r="F429" s="31">
        <v>5641</v>
      </c>
      <c r="G429" s="27">
        <f t="shared" si="96"/>
        <v>964.64000000000033</v>
      </c>
      <c r="H429" s="7">
        <f t="shared" si="97"/>
        <v>0.20628009819603291</v>
      </c>
      <c r="I429" s="8">
        <f t="shared" si="98"/>
        <v>48260.91</v>
      </c>
      <c r="J429" s="8">
        <f t="shared" si="99"/>
        <v>53205.57</v>
      </c>
      <c r="K429" s="10">
        <f t="shared" si="100"/>
        <v>4944.6599999999962</v>
      </c>
      <c r="L429" s="1">
        <f t="shared" si="101"/>
        <v>0.10245683307670733</v>
      </c>
    </row>
    <row r="430" spans="2:12" x14ac:dyDescent="0.35">
      <c r="B430" t="s">
        <v>16</v>
      </c>
      <c r="C430" s="14">
        <v>45302</v>
      </c>
      <c r="D430" s="6">
        <f t="shared" si="95"/>
        <v>45333</v>
      </c>
      <c r="E430" s="31">
        <v>5127.3900000000003</v>
      </c>
      <c r="F430" s="31">
        <v>3570</v>
      </c>
      <c r="G430" s="27">
        <f t="shared" si="96"/>
        <v>-1557.3900000000003</v>
      </c>
      <c r="H430" s="7">
        <f t="shared" si="97"/>
        <v>-0.30373932936640285</v>
      </c>
      <c r="I430" s="8">
        <f t="shared" si="98"/>
        <v>53388.3</v>
      </c>
      <c r="J430" s="8">
        <f t="shared" si="99"/>
        <v>56775.57</v>
      </c>
      <c r="K430" s="10">
        <f t="shared" si="100"/>
        <v>3387.2699999999968</v>
      </c>
      <c r="L430" s="1">
        <f t="shared" si="101"/>
        <v>6.3445923545046329E-2</v>
      </c>
    </row>
    <row r="431" spans="2:12" x14ac:dyDescent="0.35">
      <c r="B431" t="s">
        <v>16</v>
      </c>
      <c r="C431" s="14">
        <v>45303</v>
      </c>
      <c r="D431" s="6">
        <f t="shared" si="95"/>
        <v>45334</v>
      </c>
      <c r="E431" s="32">
        <v>7832.03</v>
      </c>
      <c r="F431" s="31">
        <v>4695</v>
      </c>
      <c r="G431" s="27">
        <f t="shared" si="96"/>
        <v>-3137.0299999999997</v>
      </c>
      <c r="H431" s="7">
        <f t="shared" si="97"/>
        <v>-0.40053855769193936</v>
      </c>
      <c r="I431" s="8">
        <f t="shared" si="98"/>
        <v>61220.33</v>
      </c>
      <c r="J431" s="8">
        <f t="shared" si="99"/>
        <v>61470.57</v>
      </c>
      <c r="K431" s="10">
        <f t="shared" si="100"/>
        <v>250.23999999999796</v>
      </c>
      <c r="L431" s="1">
        <f t="shared" si="101"/>
        <v>4.0875310538182E-3</v>
      </c>
    </row>
    <row r="432" spans="2:12" x14ac:dyDescent="0.35">
      <c r="B432" t="s">
        <v>16</v>
      </c>
      <c r="C432" s="14">
        <v>45304</v>
      </c>
      <c r="D432" s="6">
        <f t="shared" si="95"/>
        <v>45335</v>
      </c>
      <c r="E432" s="31">
        <v>4763.24</v>
      </c>
      <c r="F432" s="31">
        <v>4008</v>
      </c>
      <c r="G432" s="27">
        <f t="shared" si="96"/>
        <v>-755.23999999999978</v>
      </c>
      <c r="H432" s="7">
        <f t="shared" si="97"/>
        <v>-0.15855594091416764</v>
      </c>
      <c r="I432" s="8">
        <f t="shared" si="98"/>
        <v>65983.570000000007</v>
      </c>
      <c r="J432" s="8">
        <f t="shared" si="99"/>
        <v>65478.57</v>
      </c>
      <c r="K432" s="10">
        <f t="shared" si="100"/>
        <v>-505.00000000000728</v>
      </c>
      <c r="L432" s="1">
        <f t="shared" si="101"/>
        <v>-7.6534203893485484E-3</v>
      </c>
    </row>
    <row r="433" spans="2:12" x14ac:dyDescent="0.35">
      <c r="B433" t="s">
        <v>16</v>
      </c>
      <c r="C433" s="14">
        <v>45305</v>
      </c>
      <c r="D433" s="6">
        <f t="shared" si="95"/>
        <v>45336</v>
      </c>
      <c r="E433" s="31">
        <v>4100.9799999999996</v>
      </c>
      <c r="F433" s="32">
        <v>3930</v>
      </c>
      <c r="G433" s="27">
        <f t="shared" si="96"/>
        <v>-170.97999999999956</v>
      </c>
      <c r="H433" s="7">
        <f t="shared" si="97"/>
        <v>-4.1692473506332532E-2</v>
      </c>
      <c r="I433" s="8">
        <f t="shared" si="98"/>
        <v>70084.55</v>
      </c>
      <c r="J433" s="8">
        <f t="shared" si="99"/>
        <v>69408.570000000007</v>
      </c>
      <c r="K433" s="10">
        <f t="shared" si="100"/>
        <v>-675.97999999999593</v>
      </c>
      <c r="L433" s="1">
        <f t="shared" si="101"/>
        <v>-9.6452071105542648E-3</v>
      </c>
    </row>
    <row r="434" spans="2:12" x14ac:dyDescent="0.35">
      <c r="B434" t="s">
        <v>16</v>
      </c>
      <c r="C434" s="14">
        <v>45306</v>
      </c>
      <c r="D434" s="6">
        <f t="shared" si="95"/>
        <v>45337</v>
      </c>
      <c r="E434" s="35">
        <v>4996.13</v>
      </c>
      <c r="F434" s="35">
        <v>5287</v>
      </c>
      <c r="G434" s="27">
        <f t="shared" si="96"/>
        <v>290.86999999999989</v>
      </c>
      <c r="H434" s="7">
        <f t="shared" si="97"/>
        <v>5.8219061553642495E-2</v>
      </c>
      <c r="I434" s="8">
        <f t="shared" si="98"/>
        <v>75080.680000000008</v>
      </c>
      <c r="J434" s="8">
        <f t="shared" si="99"/>
        <v>74695.570000000007</v>
      </c>
      <c r="K434" s="10">
        <f t="shared" si="100"/>
        <v>-385.11000000000058</v>
      </c>
      <c r="L434" s="1">
        <f t="shared" si="101"/>
        <v>-5.129282260096746E-3</v>
      </c>
    </row>
    <row r="435" spans="2:12" x14ac:dyDescent="0.35">
      <c r="B435" t="s">
        <v>16</v>
      </c>
      <c r="C435" s="14">
        <v>45307</v>
      </c>
      <c r="D435" s="6">
        <f t="shared" si="95"/>
        <v>45338</v>
      </c>
      <c r="E435" s="31">
        <v>3940.83</v>
      </c>
      <c r="F435" s="31">
        <v>7246.62</v>
      </c>
      <c r="G435" s="27">
        <f t="shared" si="96"/>
        <v>3305.79</v>
      </c>
      <c r="H435" s="7">
        <f t="shared" si="97"/>
        <v>0.83885628154475078</v>
      </c>
      <c r="I435" s="8">
        <f t="shared" si="98"/>
        <v>79021.510000000009</v>
      </c>
      <c r="J435" s="8">
        <f t="shared" si="99"/>
        <v>81942.19</v>
      </c>
      <c r="K435" s="10">
        <f t="shared" si="100"/>
        <v>2920.679999999993</v>
      </c>
      <c r="L435" s="1">
        <f t="shared" si="101"/>
        <v>3.6960569343714042E-2</v>
      </c>
    </row>
    <row r="436" spans="2:12" x14ac:dyDescent="0.35">
      <c r="B436" t="s">
        <v>16</v>
      </c>
      <c r="C436" s="14">
        <v>45308</v>
      </c>
      <c r="D436" s="6">
        <f t="shared" si="95"/>
        <v>45339</v>
      </c>
      <c r="E436" s="32">
        <v>3555.97</v>
      </c>
      <c r="F436" s="31">
        <v>4780.04</v>
      </c>
      <c r="G436" s="27">
        <f t="shared" si="96"/>
        <v>1224.0700000000002</v>
      </c>
      <c r="H436" s="7">
        <f t="shared" si="97"/>
        <v>0.3442295632415347</v>
      </c>
      <c r="I436" s="8">
        <f t="shared" si="98"/>
        <v>82577.48000000001</v>
      </c>
      <c r="J436" s="8">
        <f t="shared" si="99"/>
        <v>86722.23</v>
      </c>
      <c r="K436" s="10">
        <f t="shared" si="100"/>
        <v>4144.7499999999854</v>
      </c>
      <c r="L436" s="1">
        <f t="shared" si="101"/>
        <v>5.0192255806304396E-2</v>
      </c>
    </row>
    <row r="437" spans="2:12" x14ac:dyDescent="0.35">
      <c r="B437" t="s">
        <v>16</v>
      </c>
      <c r="C437" s="14">
        <v>45309</v>
      </c>
      <c r="D437" s="6">
        <f t="shared" si="95"/>
        <v>45340</v>
      </c>
      <c r="E437" s="31">
        <v>5140.55</v>
      </c>
      <c r="F437" s="31">
        <v>5498</v>
      </c>
      <c r="G437" s="27">
        <f t="shared" si="96"/>
        <v>357.44999999999982</v>
      </c>
      <c r="H437" s="7">
        <f t="shared" si="97"/>
        <v>6.9535361002227347E-2</v>
      </c>
      <c r="I437" s="8">
        <f t="shared" si="98"/>
        <v>87718.030000000013</v>
      </c>
      <c r="J437" s="8">
        <f t="shared" si="99"/>
        <v>92220.23</v>
      </c>
      <c r="K437" s="10">
        <f t="shared" si="100"/>
        <v>4502.1999999999825</v>
      </c>
      <c r="L437" s="1">
        <f t="shared" si="101"/>
        <v>5.1325822068735261E-2</v>
      </c>
    </row>
    <row r="438" spans="2:12" x14ac:dyDescent="0.35">
      <c r="B438" t="s">
        <v>16</v>
      </c>
      <c r="C438" s="14">
        <v>45310</v>
      </c>
      <c r="D438" s="6">
        <f t="shared" si="95"/>
        <v>45341</v>
      </c>
      <c r="E438" s="31">
        <v>7352.8</v>
      </c>
      <c r="F438" s="31">
        <v>4678</v>
      </c>
      <c r="G438" s="27">
        <f t="shared" si="96"/>
        <v>-2674.8</v>
      </c>
      <c r="H438" s="7">
        <f t="shared" si="97"/>
        <v>-0.36377978457186377</v>
      </c>
      <c r="I438" s="8">
        <f t="shared" si="98"/>
        <v>95070.830000000016</v>
      </c>
      <c r="J438" s="8">
        <f t="shared" si="99"/>
        <v>96898.23</v>
      </c>
      <c r="K438" s="10">
        <f t="shared" si="100"/>
        <v>1827.3999999999796</v>
      </c>
      <c r="L438" s="1">
        <f t="shared" si="101"/>
        <v>1.9221458358993807E-2</v>
      </c>
    </row>
    <row r="439" spans="2:12" x14ac:dyDescent="0.35">
      <c r="B439" t="s">
        <v>16</v>
      </c>
      <c r="C439" s="14">
        <v>45311</v>
      </c>
      <c r="D439" s="6">
        <f t="shared" si="95"/>
        <v>45342</v>
      </c>
      <c r="E439" s="31">
        <v>5976.11</v>
      </c>
      <c r="F439" s="31">
        <v>6184</v>
      </c>
      <c r="G439" s="27">
        <f t="shared" si="96"/>
        <v>207.89000000000033</v>
      </c>
      <c r="H439" s="7">
        <f t="shared" si="97"/>
        <v>3.4786842946331366E-2</v>
      </c>
      <c r="I439" s="8">
        <f t="shared" si="98"/>
        <v>101046.94000000002</v>
      </c>
      <c r="J439" s="8">
        <f t="shared" si="99"/>
        <v>103082.23</v>
      </c>
      <c r="K439" s="10">
        <f t="shared" si="100"/>
        <v>2035.289999999979</v>
      </c>
      <c r="L439" s="1">
        <f t="shared" si="101"/>
        <v>2.0142025082600015E-2</v>
      </c>
    </row>
    <row r="440" spans="2:12" x14ac:dyDescent="0.35">
      <c r="B440" t="s">
        <v>16</v>
      </c>
      <c r="C440" s="14">
        <v>45312</v>
      </c>
      <c r="D440" s="6">
        <f t="shared" si="95"/>
        <v>45343</v>
      </c>
      <c r="E440" s="31">
        <v>4398.42</v>
      </c>
      <c r="F440" s="31">
        <v>4490</v>
      </c>
      <c r="G440" s="27">
        <f t="shared" si="96"/>
        <v>91.579999999999927</v>
      </c>
      <c r="H440" s="7">
        <f t="shared" si="97"/>
        <v>2.0821113036044746E-2</v>
      </c>
      <c r="I440" s="8">
        <f t="shared" si="98"/>
        <v>105445.36000000002</v>
      </c>
      <c r="J440" s="8">
        <f t="shared" si="99"/>
        <v>107572.23</v>
      </c>
      <c r="K440" s="10">
        <f t="shared" si="100"/>
        <v>2126.8699999999808</v>
      </c>
      <c r="L440" s="1">
        <f t="shared" si="101"/>
        <v>2.0170351734775056E-2</v>
      </c>
    </row>
    <row r="441" spans="2:12" x14ac:dyDescent="0.35">
      <c r="B441" t="s">
        <v>16</v>
      </c>
      <c r="C441" s="14">
        <v>45313</v>
      </c>
      <c r="D441" s="6">
        <f t="shared" si="95"/>
        <v>45344</v>
      </c>
      <c r="E441" s="31">
        <v>3149.02</v>
      </c>
      <c r="F441" s="31">
        <v>5094</v>
      </c>
      <c r="G441" s="27">
        <f t="shared" si="96"/>
        <v>1944.98</v>
      </c>
      <c r="H441" s="7">
        <f t="shared" si="97"/>
        <v>0.61764612482613634</v>
      </c>
      <c r="I441" s="8">
        <f t="shared" si="98"/>
        <v>108594.38000000002</v>
      </c>
      <c r="J441" s="8">
        <f t="shared" si="99"/>
        <v>112666.23</v>
      </c>
      <c r="K441" s="10">
        <f t="shared" si="100"/>
        <v>4071.8499999999767</v>
      </c>
      <c r="L441" s="1">
        <f t="shared" si="101"/>
        <v>3.7495955131379509E-2</v>
      </c>
    </row>
    <row r="442" spans="2:12" x14ac:dyDescent="0.35">
      <c r="B442" t="s">
        <v>16</v>
      </c>
      <c r="C442" s="14">
        <v>45314</v>
      </c>
      <c r="D442" s="6">
        <f t="shared" si="95"/>
        <v>45345</v>
      </c>
      <c r="E442" s="31">
        <v>4396.05</v>
      </c>
      <c r="F442" s="33">
        <v>7861</v>
      </c>
      <c r="G442" s="27">
        <f t="shared" si="96"/>
        <v>3464.95</v>
      </c>
      <c r="H442" s="7">
        <f t="shared" si="97"/>
        <v>0.78819622160803438</v>
      </c>
      <c r="I442" s="8">
        <f t="shared" si="98"/>
        <v>112990.43000000002</v>
      </c>
      <c r="J442" s="8">
        <f t="shared" si="99"/>
        <v>120527.23</v>
      </c>
      <c r="K442" s="10">
        <f t="shared" si="100"/>
        <v>7536.7999999999738</v>
      </c>
      <c r="L442" s="1">
        <f t="shared" si="101"/>
        <v>6.6702994227032963E-2</v>
      </c>
    </row>
    <row r="443" spans="2:12" x14ac:dyDescent="0.35">
      <c r="B443" t="s">
        <v>16</v>
      </c>
      <c r="C443" s="14">
        <v>45315</v>
      </c>
      <c r="D443" s="11">
        <f t="shared" si="95"/>
        <v>45346</v>
      </c>
      <c r="E443" s="31">
        <v>4059.05</v>
      </c>
      <c r="F443" s="31">
        <v>0</v>
      </c>
      <c r="G443" s="27">
        <f t="shared" si="96"/>
        <v>-4059.05</v>
      </c>
      <c r="H443" s="7">
        <f t="shared" si="97"/>
        <v>-1</v>
      </c>
      <c r="I443" s="8">
        <f t="shared" si="98"/>
        <v>117049.48000000003</v>
      </c>
      <c r="J443" s="8">
        <f t="shared" si="99"/>
        <v>120527.23</v>
      </c>
      <c r="K443" s="10">
        <f t="shared" si="100"/>
        <v>3477.7499999999709</v>
      </c>
      <c r="L443" s="1">
        <f t="shared" si="101"/>
        <v>2.971179367904898E-2</v>
      </c>
    </row>
    <row r="444" spans="2:12" x14ac:dyDescent="0.35">
      <c r="B444" t="s">
        <v>16</v>
      </c>
      <c r="C444" s="14">
        <v>45316</v>
      </c>
      <c r="D444" s="6">
        <f t="shared" si="95"/>
        <v>45347</v>
      </c>
      <c r="E444" s="31">
        <v>5269.61</v>
      </c>
      <c r="F444" s="31">
        <v>0</v>
      </c>
      <c r="G444" s="27">
        <f t="shared" si="96"/>
        <v>-5269.61</v>
      </c>
      <c r="H444" s="7">
        <f t="shared" si="97"/>
        <v>-1</v>
      </c>
      <c r="I444" s="8">
        <f t="shared" si="98"/>
        <v>122319.09000000003</v>
      </c>
      <c r="J444" s="8">
        <f t="shared" si="99"/>
        <v>120527.23</v>
      </c>
      <c r="K444" s="10">
        <f t="shared" si="100"/>
        <v>-1791.8600000000297</v>
      </c>
      <c r="L444" s="1">
        <f t="shared" si="101"/>
        <v>-1.4649062546165355E-2</v>
      </c>
    </row>
    <row r="445" spans="2:12" x14ac:dyDescent="0.35">
      <c r="B445" t="s">
        <v>16</v>
      </c>
      <c r="C445" s="14">
        <v>45317</v>
      </c>
      <c r="D445" s="6">
        <f t="shared" si="95"/>
        <v>45348</v>
      </c>
      <c r="E445" s="33">
        <v>7178.51</v>
      </c>
      <c r="F445" s="31">
        <v>0</v>
      </c>
      <c r="G445" s="25">
        <f t="shared" si="96"/>
        <v>-7178.51</v>
      </c>
      <c r="H445" s="7">
        <f t="shared" si="97"/>
        <v>-1</v>
      </c>
      <c r="I445" s="8">
        <f t="shared" si="98"/>
        <v>129497.60000000002</v>
      </c>
      <c r="J445" s="8">
        <f t="shared" si="99"/>
        <v>120527.23</v>
      </c>
      <c r="K445" s="10">
        <f t="shared" si="100"/>
        <v>-8970.3700000000244</v>
      </c>
      <c r="L445" s="1">
        <f t="shared" si="101"/>
        <v>-6.9270550187802885E-2</v>
      </c>
    </row>
    <row r="446" spans="2:12" x14ac:dyDescent="0.35">
      <c r="B446" t="s">
        <v>16</v>
      </c>
      <c r="C446" s="14">
        <v>45318</v>
      </c>
      <c r="D446" s="6">
        <f t="shared" si="95"/>
        <v>45349</v>
      </c>
      <c r="E446" s="31">
        <v>6257.05</v>
      </c>
      <c r="F446" s="31">
        <v>0</v>
      </c>
      <c r="G446" s="27">
        <f t="shared" si="96"/>
        <v>-6257.05</v>
      </c>
      <c r="H446" s="7">
        <f t="shared" si="97"/>
        <v>-1</v>
      </c>
      <c r="I446" s="8">
        <f t="shared" si="98"/>
        <v>135754.65000000002</v>
      </c>
      <c r="J446" s="8">
        <f t="shared" si="99"/>
        <v>120527.23</v>
      </c>
      <c r="K446" s="10">
        <f t="shared" si="100"/>
        <v>-15227.420000000027</v>
      </c>
      <c r="L446" s="1">
        <f t="shared" si="101"/>
        <v>-0.11216868077815401</v>
      </c>
    </row>
    <row r="447" spans="2:12" x14ac:dyDescent="0.35">
      <c r="B447" t="s">
        <v>16</v>
      </c>
      <c r="C447" s="14">
        <v>45319</v>
      </c>
      <c r="D447" s="11">
        <f t="shared" si="95"/>
        <v>45350</v>
      </c>
      <c r="E447" s="31">
        <v>4604.07</v>
      </c>
      <c r="F447" s="31">
        <v>0</v>
      </c>
      <c r="G447" s="27">
        <f t="shared" si="96"/>
        <v>-4604.07</v>
      </c>
      <c r="H447" s="7">
        <f t="shared" si="97"/>
        <v>-1</v>
      </c>
      <c r="I447" s="8">
        <f t="shared" si="98"/>
        <v>140358.72000000003</v>
      </c>
      <c r="J447" s="8">
        <f t="shared" si="99"/>
        <v>120527.23</v>
      </c>
      <c r="K447" s="10">
        <f t="shared" si="100"/>
        <v>-19831.490000000034</v>
      </c>
      <c r="L447" s="1">
        <f t="shared" si="101"/>
        <v>-0.1412914708826073</v>
      </c>
    </row>
    <row r="448" spans="2:12" x14ac:dyDescent="0.35">
      <c r="B448" t="s">
        <v>16</v>
      </c>
      <c r="C448" s="14">
        <v>45320</v>
      </c>
      <c r="D448" s="11">
        <f t="shared" si="95"/>
        <v>45351</v>
      </c>
      <c r="E448" s="31">
        <v>5241.38</v>
      </c>
      <c r="F448" s="31">
        <v>0</v>
      </c>
      <c r="G448" s="27">
        <f t="shared" si="96"/>
        <v>-5241.38</v>
      </c>
      <c r="H448" s="7">
        <f t="shared" si="97"/>
        <v>-1</v>
      </c>
      <c r="I448" s="8">
        <f t="shared" si="98"/>
        <v>145600.10000000003</v>
      </c>
      <c r="J448" s="8">
        <f t="shared" si="99"/>
        <v>120527.23</v>
      </c>
      <c r="K448" s="10">
        <f t="shared" si="100"/>
        <v>-25072.870000000039</v>
      </c>
      <c r="L448" s="1">
        <f t="shared" si="101"/>
        <v>-0.17220365920078373</v>
      </c>
    </row>
    <row r="449" spans="2:12" x14ac:dyDescent="0.35">
      <c r="B449" t="s">
        <v>16</v>
      </c>
      <c r="C449" s="14">
        <v>45321</v>
      </c>
      <c r="D449" s="11">
        <f t="shared" si="95"/>
        <v>45352</v>
      </c>
      <c r="E449" s="31">
        <v>5543</v>
      </c>
      <c r="F449" s="31">
        <v>0</v>
      </c>
      <c r="G449" s="27">
        <f t="shared" si="96"/>
        <v>-5543</v>
      </c>
      <c r="H449" s="7">
        <f t="shared" si="97"/>
        <v>-1</v>
      </c>
      <c r="I449" s="8">
        <f t="shared" si="98"/>
        <v>151143.10000000003</v>
      </c>
      <c r="J449" s="8">
        <f t="shared" si="99"/>
        <v>120527.23</v>
      </c>
      <c r="K449" s="10">
        <f t="shared" si="100"/>
        <v>-30615.870000000039</v>
      </c>
      <c r="L449" s="1">
        <f t="shared" si="101"/>
        <v>-0.20256214144079374</v>
      </c>
    </row>
    <row r="450" spans="2:12" x14ac:dyDescent="0.35">
      <c r="B450" t="s">
        <v>16</v>
      </c>
      <c r="C450" s="14">
        <v>45322</v>
      </c>
      <c r="D450" s="11">
        <f t="shared" si="95"/>
        <v>45353</v>
      </c>
      <c r="E450" s="31">
        <v>6291.4</v>
      </c>
      <c r="F450" s="31">
        <v>0</v>
      </c>
      <c r="G450" s="27">
        <f t="shared" si="96"/>
        <v>-6291.4</v>
      </c>
      <c r="H450" s="7">
        <f t="shared" si="97"/>
        <v>-1</v>
      </c>
      <c r="I450" s="8">
        <f t="shared" si="98"/>
        <v>157434.50000000003</v>
      </c>
      <c r="J450" s="8">
        <f t="shared" si="99"/>
        <v>120527.23</v>
      </c>
      <c r="K450" s="10">
        <f t="shared" si="100"/>
        <v>-36907.270000000033</v>
      </c>
      <c r="L450" s="1">
        <f t="shared" si="101"/>
        <v>-0.23442936586326393</v>
      </c>
    </row>
    <row r="451" spans="2:12" x14ac:dyDescent="0.35">
      <c r="B451" t="s">
        <v>17</v>
      </c>
      <c r="C451" s="14">
        <v>45291</v>
      </c>
      <c r="D451" s="6">
        <v>45322</v>
      </c>
      <c r="E451" s="36">
        <v>0</v>
      </c>
      <c r="F451" s="31">
        <v>0</v>
      </c>
      <c r="G451" s="25"/>
      <c r="H451" s="5"/>
      <c r="I451" s="4"/>
      <c r="J451" s="4"/>
      <c r="K451" s="4"/>
      <c r="L451" s="9"/>
    </row>
    <row r="452" spans="2:12" x14ac:dyDescent="0.35">
      <c r="B452" t="s">
        <v>17</v>
      </c>
      <c r="C452" s="14">
        <v>45292</v>
      </c>
      <c r="D452" s="6">
        <f t="shared" ref="D452:D482" si="102">D451+1</f>
        <v>45323</v>
      </c>
      <c r="E452" s="31">
        <v>999</v>
      </c>
      <c r="F452" s="31">
        <v>2940.1</v>
      </c>
      <c r="G452" s="27">
        <f t="shared" ref="G452:G482" si="103">F452-E452</f>
        <v>1941.1</v>
      </c>
      <c r="H452" s="7">
        <f t="shared" ref="H452:H482" si="104">G452/E452</f>
        <v>1.943043043043043</v>
      </c>
      <c r="I452" s="8">
        <f t="shared" ref="I452:I482" si="105">+I451+E452</f>
        <v>999</v>
      </c>
      <c r="J452" s="8">
        <f t="shared" ref="J452:J482" si="106">+J451+F452</f>
        <v>2940.1</v>
      </c>
      <c r="K452" s="10">
        <f t="shared" ref="K452:K482" si="107">-I452+J452</f>
        <v>1941.1</v>
      </c>
      <c r="L452" s="1">
        <f t="shared" ref="L452:L482" si="108">K452/I452</f>
        <v>1.943043043043043</v>
      </c>
    </row>
    <row r="453" spans="2:12" x14ac:dyDescent="0.35">
      <c r="B453" t="s">
        <v>17</v>
      </c>
      <c r="C453" s="14">
        <v>45293</v>
      </c>
      <c r="D453" s="6">
        <f t="shared" si="102"/>
        <v>45324</v>
      </c>
      <c r="E453" s="31">
        <v>2499</v>
      </c>
      <c r="F453" s="31">
        <v>5459.65</v>
      </c>
      <c r="G453" s="27">
        <f t="shared" si="103"/>
        <v>2960.6499999999996</v>
      </c>
      <c r="H453" s="7">
        <f t="shared" si="104"/>
        <v>1.1847338935574228</v>
      </c>
      <c r="I453" s="8">
        <f t="shared" si="105"/>
        <v>3498</v>
      </c>
      <c r="J453" s="8">
        <f t="shared" si="106"/>
        <v>8399.75</v>
      </c>
      <c r="K453" s="10">
        <f t="shared" si="107"/>
        <v>4901.75</v>
      </c>
      <c r="L453" s="1">
        <f t="shared" si="108"/>
        <v>1.4013007432818754</v>
      </c>
    </row>
    <row r="454" spans="2:12" x14ac:dyDescent="0.35">
      <c r="B454" t="s">
        <v>17</v>
      </c>
      <c r="C454" s="14">
        <v>45294</v>
      </c>
      <c r="D454" s="6">
        <f t="shared" si="102"/>
        <v>45325</v>
      </c>
      <c r="E454" s="31">
        <v>3677</v>
      </c>
      <c r="F454" s="31">
        <v>2079.63</v>
      </c>
      <c r="G454" s="27">
        <f t="shared" si="103"/>
        <v>-1597.37</v>
      </c>
      <c r="H454" s="7">
        <f t="shared" si="104"/>
        <v>-0.4344220832200163</v>
      </c>
      <c r="I454" s="8">
        <f t="shared" si="105"/>
        <v>7175</v>
      </c>
      <c r="J454" s="8">
        <f t="shared" si="106"/>
        <v>10479.380000000001</v>
      </c>
      <c r="K454" s="10">
        <f t="shared" si="107"/>
        <v>3304.380000000001</v>
      </c>
      <c r="L454" s="1">
        <f t="shared" si="108"/>
        <v>0.46054076655052278</v>
      </c>
    </row>
    <row r="455" spans="2:12" x14ac:dyDescent="0.35">
      <c r="B455" t="s">
        <v>17</v>
      </c>
      <c r="C455" s="14">
        <v>45295</v>
      </c>
      <c r="D455" s="6">
        <f t="shared" si="102"/>
        <v>45326</v>
      </c>
      <c r="E455" s="31">
        <v>3421.77</v>
      </c>
      <c r="F455" s="31">
        <v>2196.2199999999998</v>
      </c>
      <c r="G455" s="27">
        <f t="shared" si="103"/>
        <v>-1225.5500000000002</v>
      </c>
      <c r="H455" s="7">
        <f t="shared" si="104"/>
        <v>-0.35816258836800841</v>
      </c>
      <c r="I455" s="8">
        <f t="shared" si="105"/>
        <v>10596.77</v>
      </c>
      <c r="J455" s="8">
        <f t="shared" si="106"/>
        <v>12675.6</v>
      </c>
      <c r="K455" s="10">
        <f t="shared" si="107"/>
        <v>2078.83</v>
      </c>
      <c r="L455" s="1">
        <f t="shared" si="108"/>
        <v>0.19617581583822238</v>
      </c>
    </row>
    <row r="456" spans="2:12" x14ac:dyDescent="0.35">
      <c r="B456" t="s">
        <v>17</v>
      </c>
      <c r="C456" s="14">
        <v>45296</v>
      </c>
      <c r="D456" s="6">
        <f t="shared" si="102"/>
        <v>45327</v>
      </c>
      <c r="E456" s="31">
        <v>3605.69</v>
      </c>
      <c r="F456" s="31">
        <v>3465.52</v>
      </c>
      <c r="G456" s="27">
        <f t="shared" si="103"/>
        <v>-140.17000000000007</v>
      </c>
      <c r="H456" s="7">
        <f t="shared" si="104"/>
        <v>-3.8874667539361418E-2</v>
      </c>
      <c r="I456" s="8">
        <f t="shared" si="105"/>
        <v>14202.460000000001</v>
      </c>
      <c r="J456" s="8">
        <f t="shared" si="106"/>
        <v>16141.12</v>
      </c>
      <c r="K456" s="10">
        <f t="shared" si="107"/>
        <v>1938.6599999999999</v>
      </c>
      <c r="L456" s="1">
        <f t="shared" si="108"/>
        <v>0.13650170463426756</v>
      </c>
    </row>
    <row r="457" spans="2:12" x14ac:dyDescent="0.35">
      <c r="B457" t="s">
        <v>17</v>
      </c>
      <c r="C457" s="14">
        <v>45297</v>
      </c>
      <c r="D457" s="11">
        <f t="shared" si="102"/>
        <v>45328</v>
      </c>
      <c r="E457" s="31">
        <v>2639.04</v>
      </c>
      <c r="F457" s="31">
        <v>4476.5200000000004</v>
      </c>
      <c r="G457" s="27">
        <f t="shared" si="103"/>
        <v>1837.4800000000005</v>
      </c>
      <c r="H457" s="7">
        <f t="shared" si="104"/>
        <v>0.69626834000242532</v>
      </c>
      <c r="I457" s="8">
        <f t="shared" si="105"/>
        <v>16841.5</v>
      </c>
      <c r="J457" s="8">
        <f t="shared" si="106"/>
        <v>20617.64</v>
      </c>
      <c r="K457" s="10">
        <f t="shared" si="107"/>
        <v>3776.1399999999994</v>
      </c>
      <c r="L457" s="1">
        <f t="shared" si="108"/>
        <v>0.22421637027580676</v>
      </c>
    </row>
    <row r="458" spans="2:12" x14ac:dyDescent="0.35">
      <c r="B458" t="s">
        <v>17</v>
      </c>
      <c r="C458" s="14">
        <v>45298</v>
      </c>
      <c r="D458" s="6">
        <f t="shared" si="102"/>
        <v>45329</v>
      </c>
      <c r="E458" s="31">
        <v>2294.6</v>
      </c>
      <c r="F458" s="31">
        <v>2195.41</v>
      </c>
      <c r="G458" s="27">
        <f t="shared" si="103"/>
        <v>-99.190000000000055</v>
      </c>
      <c r="H458" s="7">
        <f t="shared" si="104"/>
        <v>-4.3227577791336208E-2</v>
      </c>
      <c r="I458" s="8">
        <f t="shared" si="105"/>
        <v>19136.099999999999</v>
      </c>
      <c r="J458" s="4">
        <f t="shared" si="106"/>
        <v>22813.05</v>
      </c>
      <c r="K458" s="10">
        <f t="shared" si="107"/>
        <v>3676.9500000000007</v>
      </c>
      <c r="L458" s="1">
        <f t="shared" si="108"/>
        <v>0.19214730274193806</v>
      </c>
    </row>
    <row r="459" spans="2:12" x14ac:dyDescent="0.35">
      <c r="B459" t="s">
        <v>17</v>
      </c>
      <c r="C459" s="14">
        <v>45299</v>
      </c>
      <c r="D459" s="6">
        <f t="shared" si="102"/>
        <v>45330</v>
      </c>
      <c r="E459" s="35">
        <v>3482.67</v>
      </c>
      <c r="F459" s="35">
        <v>3825.02</v>
      </c>
      <c r="G459" s="27">
        <f t="shared" si="103"/>
        <v>342.34999999999991</v>
      </c>
      <c r="H459" s="7">
        <f t="shared" si="104"/>
        <v>9.8301016174371939E-2</v>
      </c>
      <c r="I459" s="8">
        <f t="shared" si="105"/>
        <v>22618.769999999997</v>
      </c>
      <c r="J459" s="8">
        <f t="shared" si="106"/>
        <v>26638.07</v>
      </c>
      <c r="K459" s="10">
        <f t="shared" si="107"/>
        <v>4019.3000000000029</v>
      </c>
      <c r="L459" s="1">
        <f t="shared" si="108"/>
        <v>0.1776975494246594</v>
      </c>
    </row>
    <row r="460" spans="2:12" x14ac:dyDescent="0.35">
      <c r="B460" t="s">
        <v>17</v>
      </c>
      <c r="C460" s="14">
        <v>45300</v>
      </c>
      <c r="D460" s="6">
        <f t="shared" si="102"/>
        <v>45331</v>
      </c>
      <c r="E460" s="31">
        <v>3319.99</v>
      </c>
      <c r="F460" s="32">
        <v>4480.3599999999997</v>
      </c>
      <c r="G460" s="27">
        <f t="shared" si="103"/>
        <v>1160.3699999999999</v>
      </c>
      <c r="H460" s="7">
        <f t="shared" si="104"/>
        <v>0.34951008888580987</v>
      </c>
      <c r="I460" s="8">
        <f t="shared" si="105"/>
        <v>25938.759999999995</v>
      </c>
      <c r="J460" s="8">
        <f t="shared" si="106"/>
        <v>31118.43</v>
      </c>
      <c r="K460" s="10">
        <f t="shared" si="107"/>
        <v>5179.6700000000055</v>
      </c>
      <c r="L460" s="1">
        <f t="shared" si="108"/>
        <v>0.19968841995531036</v>
      </c>
    </row>
    <row r="461" spans="2:12" x14ac:dyDescent="0.35">
      <c r="B461" t="s">
        <v>17</v>
      </c>
      <c r="C461" s="14">
        <v>45301</v>
      </c>
      <c r="D461" s="6">
        <f t="shared" si="102"/>
        <v>45332</v>
      </c>
      <c r="E461" s="31">
        <v>3577.34</v>
      </c>
      <c r="F461" s="31">
        <v>2856</v>
      </c>
      <c r="G461" s="27">
        <f t="shared" si="103"/>
        <v>-721.34000000000015</v>
      </c>
      <c r="H461" s="7">
        <f t="shared" si="104"/>
        <v>-0.20164144308340837</v>
      </c>
      <c r="I461" s="8">
        <f t="shared" si="105"/>
        <v>29516.099999999995</v>
      </c>
      <c r="J461" s="8">
        <f t="shared" si="106"/>
        <v>33974.43</v>
      </c>
      <c r="K461" s="10">
        <f t="shared" si="107"/>
        <v>4458.3300000000054</v>
      </c>
      <c r="L461" s="1">
        <f t="shared" si="108"/>
        <v>0.15104739447284724</v>
      </c>
    </row>
    <row r="462" spans="2:12" x14ac:dyDescent="0.35">
      <c r="B462" t="s">
        <v>17</v>
      </c>
      <c r="C462" s="14">
        <v>45302</v>
      </c>
      <c r="D462" s="6">
        <f t="shared" si="102"/>
        <v>45333</v>
      </c>
      <c r="E462" s="31">
        <v>4156.6099999999997</v>
      </c>
      <c r="F462" s="31">
        <v>3128</v>
      </c>
      <c r="G462" s="27">
        <f t="shared" si="103"/>
        <v>-1028.6099999999997</v>
      </c>
      <c r="H462" s="7">
        <f t="shared" si="104"/>
        <v>-0.24746367833402694</v>
      </c>
      <c r="I462" s="8">
        <f t="shared" si="105"/>
        <v>33672.709999999992</v>
      </c>
      <c r="J462" s="8">
        <f t="shared" si="106"/>
        <v>37102.43</v>
      </c>
      <c r="K462" s="10">
        <f t="shared" si="107"/>
        <v>3429.7200000000084</v>
      </c>
      <c r="L462" s="1">
        <f t="shared" si="108"/>
        <v>0.10185458788437311</v>
      </c>
    </row>
    <row r="463" spans="2:12" x14ac:dyDescent="0.35">
      <c r="B463" t="s">
        <v>17</v>
      </c>
      <c r="C463" s="14">
        <v>45303</v>
      </c>
      <c r="D463" s="6">
        <f t="shared" si="102"/>
        <v>45334</v>
      </c>
      <c r="E463" s="32">
        <v>4201.4799999999996</v>
      </c>
      <c r="F463" s="31">
        <v>3050</v>
      </c>
      <c r="G463" s="27">
        <f t="shared" si="103"/>
        <v>-1151.4799999999996</v>
      </c>
      <c r="H463" s="7">
        <f t="shared" si="104"/>
        <v>-0.27406532936013017</v>
      </c>
      <c r="I463" s="8">
        <f t="shared" si="105"/>
        <v>37874.189999999988</v>
      </c>
      <c r="J463" s="8">
        <f t="shared" si="106"/>
        <v>40152.43</v>
      </c>
      <c r="K463" s="10">
        <f t="shared" si="107"/>
        <v>2278.2400000000125</v>
      </c>
      <c r="L463" s="1">
        <f t="shared" si="108"/>
        <v>6.015283759203862E-2</v>
      </c>
    </row>
    <row r="464" spans="2:12" x14ac:dyDescent="0.35">
      <c r="B464" t="s">
        <v>17</v>
      </c>
      <c r="C464" s="14">
        <v>45304</v>
      </c>
      <c r="D464" s="6">
        <f t="shared" si="102"/>
        <v>45335</v>
      </c>
      <c r="E464" s="31">
        <v>2535.6</v>
      </c>
      <c r="F464" s="31">
        <v>3310</v>
      </c>
      <c r="G464" s="27">
        <f t="shared" si="103"/>
        <v>774.40000000000009</v>
      </c>
      <c r="H464" s="7">
        <f t="shared" si="104"/>
        <v>0.30541094809906932</v>
      </c>
      <c r="I464" s="8">
        <f t="shared" si="105"/>
        <v>40409.789999999986</v>
      </c>
      <c r="J464" s="8">
        <f t="shared" si="106"/>
        <v>43462.43</v>
      </c>
      <c r="K464" s="10">
        <f t="shared" si="107"/>
        <v>3052.640000000014</v>
      </c>
      <c r="L464" s="1">
        <f t="shared" si="108"/>
        <v>7.5542090171713705E-2</v>
      </c>
    </row>
    <row r="465" spans="2:12" x14ac:dyDescent="0.35">
      <c r="B465" t="s">
        <v>17</v>
      </c>
      <c r="C465" s="14">
        <v>45305</v>
      </c>
      <c r="D465" s="6">
        <f t="shared" si="102"/>
        <v>45336</v>
      </c>
      <c r="E465" s="31">
        <v>1681.22</v>
      </c>
      <c r="F465" s="32">
        <v>4167</v>
      </c>
      <c r="G465" s="27">
        <f t="shared" si="103"/>
        <v>2485.7799999999997</v>
      </c>
      <c r="H465" s="7">
        <f t="shared" si="104"/>
        <v>1.4785572381960717</v>
      </c>
      <c r="I465" s="8">
        <f t="shared" si="105"/>
        <v>42091.009999999987</v>
      </c>
      <c r="J465" s="8">
        <f t="shared" si="106"/>
        <v>47629.43</v>
      </c>
      <c r="K465" s="10">
        <f t="shared" si="107"/>
        <v>5538.4200000000128</v>
      </c>
      <c r="L465" s="1">
        <f t="shared" si="108"/>
        <v>0.13158201715758339</v>
      </c>
    </row>
    <row r="466" spans="2:12" x14ac:dyDescent="0.35">
      <c r="B466" t="s">
        <v>17</v>
      </c>
      <c r="C466" s="14">
        <v>45306</v>
      </c>
      <c r="D466" s="6">
        <f t="shared" si="102"/>
        <v>45337</v>
      </c>
      <c r="E466" s="35">
        <v>3668.27</v>
      </c>
      <c r="F466" s="35">
        <v>3666.24</v>
      </c>
      <c r="G466" s="27">
        <f t="shared" si="103"/>
        <v>-2.0300000000002001</v>
      </c>
      <c r="H466" s="7">
        <f t="shared" si="104"/>
        <v>-5.5339437936689502E-4</v>
      </c>
      <c r="I466" s="8">
        <f t="shared" si="105"/>
        <v>45759.279999999984</v>
      </c>
      <c r="J466" s="8">
        <f t="shared" si="106"/>
        <v>51295.67</v>
      </c>
      <c r="K466" s="10">
        <f t="shared" si="107"/>
        <v>5536.390000000014</v>
      </c>
      <c r="L466" s="1">
        <f t="shared" si="108"/>
        <v>0.12098944738641028</v>
      </c>
    </row>
    <row r="467" spans="2:12" x14ac:dyDescent="0.35">
      <c r="B467" t="s">
        <v>17</v>
      </c>
      <c r="C467" s="14">
        <v>45307</v>
      </c>
      <c r="D467" s="6">
        <f t="shared" si="102"/>
        <v>45338</v>
      </c>
      <c r="E467" s="31">
        <v>3252.3</v>
      </c>
      <c r="F467" s="31">
        <v>4418.8500000000004</v>
      </c>
      <c r="G467" s="27">
        <f t="shared" si="103"/>
        <v>1166.5500000000002</v>
      </c>
      <c r="H467" s="7">
        <f t="shared" si="104"/>
        <v>0.3586846231897427</v>
      </c>
      <c r="I467" s="8">
        <f t="shared" si="105"/>
        <v>49011.579999999987</v>
      </c>
      <c r="J467" s="8">
        <f t="shared" si="106"/>
        <v>55714.52</v>
      </c>
      <c r="K467" s="10">
        <f t="shared" si="107"/>
        <v>6702.9400000000096</v>
      </c>
      <c r="L467" s="1">
        <f t="shared" si="108"/>
        <v>0.13676237330035088</v>
      </c>
    </row>
    <row r="468" spans="2:12" x14ac:dyDescent="0.35">
      <c r="B468" t="s">
        <v>17</v>
      </c>
      <c r="C468" s="14">
        <v>45308</v>
      </c>
      <c r="D468" s="6">
        <f t="shared" si="102"/>
        <v>45339</v>
      </c>
      <c r="E468" s="32">
        <v>4538.74</v>
      </c>
      <c r="F468" s="31">
        <v>3031.84</v>
      </c>
      <c r="G468" s="27">
        <f t="shared" si="103"/>
        <v>-1506.8999999999996</v>
      </c>
      <c r="H468" s="7">
        <f t="shared" si="104"/>
        <v>-0.33200844287181019</v>
      </c>
      <c r="I468" s="8">
        <f t="shared" si="105"/>
        <v>53550.319999999985</v>
      </c>
      <c r="J468" s="8">
        <f t="shared" si="106"/>
        <v>58746.36</v>
      </c>
      <c r="K468" s="10">
        <f t="shared" si="107"/>
        <v>5196.0400000000154</v>
      </c>
      <c r="L468" s="1">
        <f t="shared" si="108"/>
        <v>9.7030979460067029E-2</v>
      </c>
    </row>
    <row r="469" spans="2:12" x14ac:dyDescent="0.35">
      <c r="B469" t="s">
        <v>17</v>
      </c>
      <c r="C469" s="14">
        <v>45309</v>
      </c>
      <c r="D469" s="6">
        <f t="shared" si="102"/>
        <v>45340</v>
      </c>
      <c r="E469" s="31">
        <v>3754.26</v>
      </c>
      <c r="F469" s="31">
        <v>2074</v>
      </c>
      <c r="G469" s="27">
        <f t="shared" si="103"/>
        <v>-1680.2600000000002</v>
      </c>
      <c r="H469" s="7">
        <f t="shared" si="104"/>
        <v>-0.44756090414622324</v>
      </c>
      <c r="I469" s="8">
        <f t="shared" si="105"/>
        <v>57304.579999999987</v>
      </c>
      <c r="J469" s="8">
        <f t="shared" si="106"/>
        <v>60820.36</v>
      </c>
      <c r="K469" s="10">
        <f t="shared" si="107"/>
        <v>3515.7800000000134</v>
      </c>
      <c r="L469" s="1">
        <f t="shared" si="108"/>
        <v>6.1352513184810255E-2</v>
      </c>
    </row>
    <row r="470" spans="2:12" x14ac:dyDescent="0.35">
      <c r="B470" t="s">
        <v>17</v>
      </c>
      <c r="C470" s="14">
        <v>45310</v>
      </c>
      <c r="D470" s="6">
        <f t="shared" si="102"/>
        <v>45341</v>
      </c>
      <c r="E470" s="31">
        <v>5960.76</v>
      </c>
      <c r="F470" s="31">
        <v>2672</v>
      </c>
      <c r="G470" s="27">
        <f t="shared" si="103"/>
        <v>-3288.76</v>
      </c>
      <c r="H470" s="7">
        <f t="shared" si="104"/>
        <v>-0.55173501365597677</v>
      </c>
      <c r="I470" s="8">
        <f t="shared" si="105"/>
        <v>63265.339999999989</v>
      </c>
      <c r="J470" s="8">
        <f t="shared" si="106"/>
        <v>63492.36</v>
      </c>
      <c r="K470" s="10">
        <f t="shared" si="107"/>
        <v>227.02000000001135</v>
      </c>
      <c r="L470" s="1">
        <f t="shared" si="108"/>
        <v>3.588378723642541E-3</v>
      </c>
    </row>
    <row r="471" spans="2:12" x14ac:dyDescent="0.35">
      <c r="B471" t="s">
        <v>17</v>
      </c>
      <c r="C471" s="14">
        <v>45311</v>
      </c>
      <c r="D471" s="6">
        <f t="shared" si="102"/>
        <v>45342</v>
      </c>
      <c r="E471" s="31">
        <v>2724.59</v>
      </c>
      <c r="F471" s="31">
        <v>5068</v>
      </c>
      <c r="G471" s="27">
        <f t="shared" si="103"/>
        <v>2343.41</v>
      </c>
      <c r="H471" s="7">
        <f t="shared" si="104"/>
        <v>0.86009638147390977</v>
      </c>
      <c r="I471" s="8">
        <f t="shared" si="105"/>
        <v>65989.929999999993</v>
      </c>
      <c r="J471" s="8">
        <f t="shared" si="106"/>
        <v>68560.36</v>
      </c>
      <c r="K471" s="10">
        <f t="shared" si="107"/>
        <v>2570.4300000000076</v>
      </c>
      <c r="L471" s="1">
        <f t="shared" si="108"/>
        <v>3.8951852199267493E-2</v>
      </c>
    </row>
    <row r="472" spans="2:12" x14ac:dyDescent="0.35">
      <c r="B472" t="s">
        <v>17</v>
      </c>
      <c r="C472" s="14">
        <v>45312</v>
      </c>
      <c r="D472" s="6">
        <f t="shared" si="102"/>
        <v>45343</v>
      </c>
      <c r="E472" s="31">
        <v>2778.51</v>
      </c>
      <c r="F472" s="31">
        <v>2357</v>
      </c>
      <c r="G472" s="27">
        <f t="shared" si="103"/>
        <v>-421.51000000000022</v>
      </c>
      <c r="H472" s="7">
        <f t="shared" si="104"/>
        <v>-0.1517036109281594</v>
      </c>
      <c r="I472" s="8">
        <f t="shared" si="105"/>
        <v>68768.439999999988</v>
      </c>
      <c r="J472" s="8">
        <f t="shared" si="106"/>
        <v>70917.36</v>
      </c>
      <c r="K472" s="10">
        <f t="shared" si="107"/>
        <v>2148.9200000000128</v>
      </c>
      <c r="L472" s="1">
        <f t="shared" si="108"/>
        <v>3.1248636729290548E-2</v>
      </c>
    </row>
    <row r="473" spans="2:12" x14ac:dyDescent="0.35">
      <c r="B473" t="s">
        <v>17</v>
      </c>
      <c r="C473" s="14">
        <v>45313</v>
      </c>
      <c r="D473" s="6">
        <f t="shared" si="102"/>
        <v>45344</v>
      </c>
      <c r="E473" s="31">
        <v>3350.34</v>
      </c>
      <c r="F473" s="31">
        <v>3190</v>
      </c>
      <c r="G473" s="27">
        <f t="shared" si="103"/>
        <v>-160.34000000000015</v>
      </c>
      <c r="H473" s="7">
        <f t="shared" si="104"/>
        <v>-4.7857829354632703E-2</v>
      </c>
      <c r="I473" s="8">
        <f t="shared" si="105"/>
        <v>72118.779999999984</v>
      </c>
      <c r="J473" s="8">
        <f t="shared" si="106"/>
        <v>74107.360000000001</v>
      </c>
      <c r="K473" s="10">
        <f t="shared" si="107"/>
        <v>1988.5800000000163</v>
      </c>
      <c r="L473" s="1">
        <f t="shared" si="108"/>
        <v>2.7573677757721592E-2</v>
      </c>
    </row>
    <row r="474" spans="2:12" x14ac:dyDescent="0.35">
      <c r="B474" t="s">
        <v>17</v>
      </c>
      <c r="C474" s="14">
        <v>45314</v>
      </c>
      <c r="D474" s="6">
        <f t="shared" si="102"/>
        <v>45345</v>
      </c>
      <c r="E474" s="31">
        <v>3748.65</v>
      </c>
      <c r="F474" s="33">
        <v>3816</v>
      </c>
      <c r="G474" s="27">
        <f t="shared" si="103"/>
        <v>67.349999999999909</v>
      </c>
      <c r="H474" s="7">
        <f t="shared" si="104"/>
        <v>1.796646792845422E-2</v>
      </c>
      <c r="I474" s="8">
        <f t="shared" si="105"/>
        <v>75867.429999999978</v>
      </c>
      <c r="J474" s="8">
        <f t="shared" si="106"/>
        <v>77923.360000000001</v>
      </c>
      <c r="K474" s="10">
        <f t="shared" si="107"/>
        <v>2055.9300000000221</v>
      </c>
      <c r="L474" s="1">
        <f t="shared" si="108"/>
        <v>2.7098980418870426E-2</v>
      </c>
    </row>
    <row r="475" spans="2:12" x14ac:dyDescent="0.35">
      <c r="B475" t="s">
        <v>17</v>
      </c>
      <c r="C475" s="14">
        <v>45315</v>
      </c>
      <c r="D475" s="6">
        <f t="shared" si="102"/>
        <v>45346</v>
      </c>
      <c r="E475" s="31">
        <v>2364.79</v>
      </c>
      <c r="F475" s="31">
        <v>0</v>
      </c>
      <c r="G475" s="27">
        <f t="shared" si="103"/>
        <v>-2364.79</v>
      </c>
      <c r="H475" s="7">
        <f t="shared" si="104"/>
        <v>-1</v>
      </c>
      <c r="I475" s="8">
        <f t="shared" si="105"/>
        <v>78232.219999999972</v>
      </c>
      <c r="J475" s="8">
        <f t="shared" si="106"/>
        <v>77923.360000000001</v>
      </c>
      <c r="K475" s="10">
        <f t="shared" si="107"/>
        <v>-308.85999999997148</v>
      </c>
      <c r="L475" s="1">
        <f t="shared" si="108"/>
        <v>-3.9479897157459112E-3</v>
      </c>
    </row>
    <row r="476" spans="2:12" x14ac:dyDescent="0.35">
      <c r="B476" t="s">
        <v>17</v>
      </c>
      <c r="C476" s="14">
        <v>45316</v>
      </c>
      <c r="D476" s="6">
        <f t="shared" si="102"/>
        <v>45347</v>
      </c>
      <c r="E476" s="31">
        <v>2344.2199999999998</v>
      </c>
      <c r="F476" s="31">
        <v>0</v>
      </c>
      <c r="G476" s="27">
        <f t="shared" si="103"/>
        <v>-2344.2199999999998</v>
      </c>
      <c r="H476" s="7">
        <f t="shared" si="104"/>
        <v>-1</v>
      </c>
      <c r="I476" s="8">
        <f t="shared" si="105"/>
        <v>80576.439999999973</v>
      </c>
      <c r="J476" s="8">
        <f t="shared" si="106"/>
        <v>77923.360000000001</v>
      </c>
      <c r="K476" s="10">
        <f t="shared" si="107"/>
        <v>-2653.0799999999726</v>
      </c>
      <c r="L476" s="1">
        <f t="shared" si="108"/>
        <v>-3.2926249906299825E-2</v>
      </c>
    </row>
    <row r="477" spans="2:12" x14ac:dyDescent="0.35">
      <c r="B477" t="s">
        <v>17</v>
      </c>
      <c r="C477" s="14">
        <v>45317</v>
      </c>
      <c r="D477" s="6">
        <f t="shared" si="102"/>
        <v>45348</v>
      </c>
      <c r="E477" s="33">
        <v>4041.88</v>
      </c>
      <c r="F477" s="31">
        <v>0</v>
      </c>
      <c r="G477" s="25">
        <f t="shared" si="103"/>
        <v>-4041.88</v>
      </c>
      <c r="H477" s="7">
        <f t="shared" si="104"/>
        <v>-1</v>
      </c>
      <c r="I477" s="8">
        <f t="shared" si="105"/>
        <v>84618.319999999978</v>
      </c>
      <c r="J477" s="8">
        <f t="shared" si="106"/>
        <v>77923.360000000001</v>
      </c>
      <c r="K477" s="10">
        <f t="shared" si="107"/>
        <v>-6694.9599999999773</v>
      </c>
      <c r="L477" s="1">
        <f t="shared" si="108"/>
        <v>-7.9119509817731887E-2</v>
      </c>
    </row>
    <row r="478" spans="2:12" x14ac:dyDescent="0.35">
      <c r="B478" t="s">
        <v>17</v>
      </c>
      <c r="C478" s="14">
        <v>45318</v>
      </c>
      <c r="D478" s="6">
        <f t="shared" si="102"/>
        <v>45349</v>
      </c>
      <c r="E478" s="31">
        <v>3500.02</v>
      </c>
      <c r="F478" s="31">
        <v>0</v>
      </c>
      <c r="G478" s="27">
        <f t="shared" si="103"/>
        <v>-3500.02</v>
      </c>
      <c r="H478" s="7">
        <f t="shared" si="104"/>
        <v>-1</v>
      </c>
      <c r="I478" s="8">
        <f t="shared" si="105"/>
        <v>88118.339999999982</v>
      </c>
      <c r="J478" s="8">
        <f t="shared" si="106"/>
        <v>77923.360000000001</v>
      </c>
      <c r="K478" s="10">
        <f t="shared" si="107"/>
        <v>-10194.979999999981</v>
      </c>
      <c r="L478" s="1">
        <f t="shared" si="108"/>
        <v>-0.11569646001048117</v>
      </c>
    </row>
    <row r="479" spans="2:12" x14ac:dyDescent="0.35">
      <c r="B479" t="s">
        <v>17</v>
      </c>
      <c r="C479" s="14">
        <v>45319</v>
      </c>
      <c r="D479" s="11">
        <f t="shared" si="102"/>
        <v>45350</v>
      </c>
      <c r="E479" s="31">
        <v>2133.81</v>
      </c>
      <c r="F479" s="31">
        <v>0</v>
      </c>
      <c r="G479" s="27">
        <f t="shared" si="103"/>
        <v>-2133.81</v>
      </c>
      <c r="H479" s="7">
        <f t="shared" si="104"/>
        <v>-1</v>
      </c>
      <c r="I479" s="8">
        <f t="shared" si="105"/>
        <v>90252.14999999998</v>
      </c>
      <c r="J479" s="8">
        <f t="shared" si="106"/>
        <v>77923.360000000001</v>
      </c>
      <c r="K479" s="10">
        <f t="shared" si="107"/>
        <v>-12328.789999999979</v>
      </c>
      <c r="L479" s="1">
        <f t="shared" si="108"/>
        <v>-0.13660383713850563</v>
      </c>
    </row>
    <row r="480" spans="2:12" x14ac:dyDescent="0.35">
      <c r="B480" t="s">
        <v>17</v>
      </c>
      <c r="C480" s="14">
        <v>45320</v>
      </c>
      <c r="D480" s="11">
        <f t="shared" si="102"/>
        <v>45351</v>
      </c>
      <c r="E480" s="31">
        <v>2156.23</v>
      </c>
      <c r="F480" s="31">
        <v>0</v>
      </c>
      <c r="G480" s="27">
        <f t="shared" si="103"/>
        <v>-2156.23</v>
      </c>
      <c r="H480" s="7">
        <f t="shared" si="104"/>
        <v>-1</v>
      </c>
      <c r="I480" s="8">
        <f t="shared" si="105"/>
        <v>92408.379999999976</v>
      </c>
      <c r="J480" s="8">
        <f t="shared" si="106"/>
        <v>77923.360000000001</v>
      </c>
      <c r="K480" s="10">
        <f t="shared" si="107"/>
        <v>-14485.019999999975</v>
      </c>
      <c r="L480" s="1">
        <f t="shared" si="108"/>
        <v>-0.15675006963654139</v>
      </c>
    </row>
    <row r="481" spans="2:12" x14ac:dyDescent="0.35">
      <c r="B481" t="s">
        <v>17</v>
      </c>
      <c r="C481" s="14">
        <v>45321</v>
      </c>
      <c r="D481" s="11">
        <f t="shared" si="102"/>
        <v>45352</v>
      </c>
      <c r="E481" s="31">
        <v>3752.49</v>
      </c>
      <c r="F481" s="31">
        <v>0</v>
      </c>
      <c r="G481" s="27">
        <f t="shared" si="103"/>
        <v>-3752.49</v>
      </c>
      <c r="H481" s="7">
        <f t="shared" si="104"/>
        <v>-1</v>
      </c>
      <c r="I481" s="8">
        <f t="shared" si="105"/>
        <v>96160.869999999981</v>
      </c>
      <c r="J481" s="8">
        <f t="shared" si="106"/>
        <v>77923.360000000001</v>
      </c>
      <c r="K481" s="10">
        <f t="shared" si="107"/>
        <v>-18237.50999999998</v>
      </c>
      <c r="L481" s="1">
        <f t="shared" si="108"/>
        <v>-0.18965624999025055</v>
      </c>
    </row>
    <row r="482" spans="2:12" x14ac:dyDescent="0.35">
      <c r="B482" t="s">
        <v>17</v>
      </c>
      <c r="C482" s="14">
        <v>45322</v>
      </c>
      <c r="D482" s="11">
        <f t="shared" si="102"/>
        <v>45353</v>
      </c>
      <c r="E482" s="31">
        <v>5425.49</v>
      </c>
      <c r="F482" s="31">
        <v>0</v>
      </c>
      <c r="G482" s="27">
        <f t="shared" si="103"/>
        <v>-5425.49</v>
      </c>
      <c r="H482" s="7">
        <f t="shared" si="104"/>
        <v>-1</v>
      </c>
      <c r="I482" s="8">
        <f t="shared" si="105"/>
        <v>101586.35999999999</v>
      </c>
      <c r="J482" s="8">
        <f t="shared" si="106"/>
        <v>77923.360000000001</v>
      </c>
      <c r="K482" s="10">
        <f t="shared" si="107"/>
        <v>-23662.999999999985</v>
      </c>
      <c r="L482" s="1">
        <f t="shared" si="108"/>
        <v>-0.23293481526456888</v>
      </c>
    </row>
    <row r="483" spans="2:12" x14ac:dyDescent="0.35">
      <c r="B483" t="s">
        <v>18</v>
      </c>
      <c r="C483" s="14">
        <v>45291</v>
      </c>
      <c r="D483" s="6">
        <v>45322</v>
      </c>
      <c r="E483" s="36">
        <v>0</v>
      </c>
      <c r="F483" s="31">
        <v>0</v>
      </c>
      <c r="G483" s="25"/>
      <c r="H483" s="5"/>
      <c r="I483" s="4"/>
      <c r="J483" s="4"/>
      <c r="K483" s="4"/>
      <c r="L483" s="9"/>
    </row>
    <row r="484" spans="2:12" x14ac:dyDescent="0.35">
      <c r="B484" t="s">
        <v>18</v>
      </c>
      <c r="C484" s="14">
        <v>45292</v>
      </c>
      <c r="D484" s="6">
        <f t="shared" ref="D484:D514" si="109">D483+1</f>
        <v>45323</v>
      </c>
      <c r="E484" s="31">
        <v>4294</v>
      </c>
      <c r="F484" s="31">
        <v>8605.1200000000008</v>
      </c>
      <c r="G484" s="27">
        <f t="shared" ref="G484:G514" si="110">F484-E484</f>
        <v>4311.1200000000008</v>
      </c>
      <c r="H484" s="7">
        <f t="shared" ref="H484:H514" si="111">G484/E484</f>
        <v>1.0039869585468097</v>
      </c>
      <c r="I484" s="8">
        <f t="shared" ref="I484:I514" si="112">+I483+E484</f>
        <v>4294</v>
      </c>
      <c r="J484" s="8">
        <f t="shared" ref="J484:J514" si="113">+J483+F484</f>
        <v>8605.1200000000008</v>
      </c>
      <c r="K484" s="10">
        <f t="shared" ref="K484:K514" si="114">-I484+J484</f>
        <v>4311.1200000000008</v>
      </c>
      <c r="L484" s="1">
        <f t="shared" ref="L484:L514" si="115">K484/I484</f>
        <v>1.0039869585468097</v>
      </c>
    </row>
    <row r="485" spans="2:12" x14ac:dyDescent="0.35">
      <c r="B485" t="s">
        <v>18</v>
      </c>
      <c r="C485" s="14">
        <v>45293</v>
      </c>
      <c r="D485" s="6">
        <f t="shared" si="109"/>
        <v>45324</v>
      </c>
      <c r="E485" s="31">
        <v>6783</v>
      </c>
      <c r="F485" s="31">
        <v>8582.91</v>
      </c>
      <c r="G485" s="25">
        <f t="shared" si="110"/>
        <v>1799.9099999999999</v>
      </c>
      <c r="H485" s="7">
        <f t="shared" si="111"/>
        <v>0.26535603715170275</v>
      </c>
      <c r="I485" s="8">
        <f t="shared" si="112"/>
        <v>11077</v>
      </c>
      <c r="J485" s="8">
        <f t="shared" si="113"/>
        <v>17188.03</v>
      </c>
      <c r="K485" s="10">
        <f t="shared" si="114"/>
        <v>6111.0299999999988</v>
      </c>
      <c r="L485" s="1">
        <f t="shared" si="115"/>
        <v>0.55168637717793612</v>
      </c>
    </row>
    <row r="486" spans="2:12" x14ac:dyDescent="0.35">
      <c r="B486" t="s">
        <v>18</v>
      </c>
      <c r="C486" s="14">
        <v>45294</v>
      </c>
      <c r="D486" s="6">
        <f t="shared" si="109"/>
        <v>45325</v>
      </c>
      <c r="E486" s="31">
        <v>6174</v>
      </c>
      <c r="F486" s="31">
        <v>8098.94</v>
      </c>
      <c r="G486" s="27">
        <f t="shared" si="110"/>
        <v>1924.9399999999996</v>
      </c>
      <c r="H486" s="7">
        <f t="shared" si="111"/>
        <v>0.31178166504697108</v>
      </c>
      <c r="I486" s="8">
        <f t="shared" si="112"/>
        <v>17251</v>
      </c>
      <c r="J486" s="8">
        <f t="shared" si="113"/>
        <v>25286.969999999998</v>
      </c>
      <c r="K486" s="10">
        <f t="shared" si="114"/>
        <v>8035.9699999999975</v>
      </c>
      <c r="L486" s="1">
        <f t="shared" si="115"/>
        <v>0.46582632890846892</v>
      </c>
    </row>
    <row r="487" spans="2:12" x14ac:dyDescent="0.35">
      <c r="B487" t="s">
        <v>18</v>
      </c>
      <c r="C487" s="14">
        <v>45295</v>
      </c>
      <c r="D487" s="6">
        <f t="shared" si="109"/>
        <v>45326</v>
      </c>
      <c r="E487" s="31">
        <v>7073.76</v>
      </c>
      <c r="F487" s="31">
        <v>5683.88</v>
      </c>
      <c r="G487" s="27">
        <f t="shared" si="110"/>
        <v>-1389.88</v>
      </c>
      <c r="H487" s="7">
        <f t="shared" si="111"/>
        <v>-0.19648390672004706</v>
      </c>
      <c r="I487" s="8">
        <f t="shared" si="112"/>
        <v>24324.760000000002</v>
      </c>
      <c r="J487" s="8">
        <f t="shared" si="113"/>
        <v>30970.85</v>
      </c>
      <c r="K487" s="10">
        <f t="shared" si="114"/>
        <v>6646.0899999999965</v>
      </c>
      <c r="L487" s="1">
        <f t="shared" si="115"/>
        <v>0.27322325071244263</v>
      </c>
    </row>
    <row r="488" spans="2:12" x14ac:dyDescent="0.35">
      <c r="B488" t="s">
        <v>18</v>
      </c>
      <c r="C488" s="14">
        <v>45296</v>
      </c>
      <c r="D488" s="6">
        <f t="shared" si="109"/>
        <v>45327</v>
      </c>
      <c r="E488" s="31">
        <v>9331.68</v>
      </c>
      <c r="F488" s="31">
        <v>6080.2</v>
      </c>
      <c r="G488" s="27">
        <f t="shared" si="110"/>
        <v>-3251.4800000000005</v>
      </c>
      <c r="H488" s="7">
        <f t="shared" si="111"/>
        <v>-0.34843457983985737</v>
      </c>
      <c r="I488" s="8">
        <f t="shared" si="112"/>
        <v>33656.44</v>
      </c>
      <c r="J488" s="8">
        <f t="shared" si="113"/>
        <v>37051.049999999996</v>
      </c>
      <c r="K488" s="10">
        <f t="shared" si="114"/>
        <v>3394.6099999999933</v>
      </c>
      <c r="L488" s="1">
        <f t="shared" si="115"/>
        <v>0.10086063766696636</v>
      </c>
    </row>
    <row r="489" spans="2:12" x14ac:dyDescent="0.35">
      <c r="B489" t="s">
        <v>18</v>
      </c>
      <c r="C489" s="14">
        <v>45297</v>
      </c>
      <c r="D489" s="11">
        <f t="shared" si="109"/>
        <v>45328</v>
      </c>
      <c r="E489" s="31">
        <v>5856.43</v>
      </c>
      <c r="F489" s="31">
        <v>7367.61</v>
      </c>
      <c r="G489" s="27">
        <f t="shared" si="110"/>
        <v>1511.1799999999994</v>
      </c>
      <c r="H489" s="7">
        <f t="shared" si="111"/>
        <v>0.25803774654525014</v>
      </c>
      <c r="I489" s="8">
        <f t="shared" si="112"/>
        <v>39512.870000000003</v>
      </c>
      <c r="J489" s="8">
        <f t="shared" si="113"/>
        <v>44418.659999999996</v>
      </c>
      <c r="K489" s="10">
        <f t="shared" si="114"/>
        <v>4905.7899999999936</v>
      </c>
      <c r="L489" s="1">
        <f t="shared" si="115"/>
        <v>0.12415676208789676</v>
      </c>
    </row>
    <row r="490" spans="2:12" x14ac:dyDescent="0.35">
      <c r="B490" t="s">
        <v>18</v>
      </c>
      <c r="C490" s="14">
        <v>45298</v>
      </c>
      <c r="D490" s="11">
        <f t="shared" si="109"/>
        <v>45329</v>
      </c>
      <c r="E490" s="31">
        <v>4684.32</v>
      </c>
      <c r="F490" s="31">
        <v>5652.81</v>
      </c>
      <c r="G490" s="27">
        <f t="shared" si="110"/>
        <v>968.49000000000069</v>
      </c>
      <c r="H490" s="7">
        <f t="shared" si="111"/>
        <v>0.20675146019059346</v>
      </c>
      <c r="I490" s="8">
        <f t="shared" si="112"/>
        <v>44197.19</v>
      </c>
      <c r="J490" s="4">
        <f t="shared" si="113"/>
        <v>50071.469999999994</v>
      </c>
      <c r="K490" s="10">
        <f t="shared" si="114"/>
        <v>5874.2799999999916</v>
      </c>
      <c r="L490" s="1">
        <f t="shared" si="115"/>
        <v>0.13291071219686118</v>
      </c>
    </row>
    <row r="491" spans="2:12" x14ac:dyDescent="0.35">
      <c r="B491" t="s">
        <v>18</v>
      </c>
      <c r="C491" s="14">
        <v>45299</v>
      </c>
      <c r="D491" s="6">
        <f t="shared" si="109"/>
        <v>45330</v>
      </c>
      <c r="E491" s="31">
        <v>6643.63</v>
      </c>
      <c r="F491" s="31">
        <v>7402.88</v>
      </c>
      <c r="G491" s="27">
        <f t="shared" si="110"/>
        <v>759.25</v>
      </c>
      <c r="H491" s="7">
        <f t="shared" si="111"/>
        <v>0.11428240284302407</v>
      </c>
      <c r="I491" s="8">
        <f t="shared" si="112"/>
        <v>50840.82</v>
      </c>
      <c r="J491" s="8">
        <f t="shared" si="113"/>
        <v>57474.349999999991</v>
      </c>
      <c r="K491" s="10">
        <f t="shared" si="114"/>
        <v>6633.5299999999916</v>
      </c>
      <c r="L491" s="1">
        <f t="shared" si="115"/>
        <v>0.13047645572986413</v>
      </c>
    </row>
    <row r="492" spans="2:12" x14ac:dyDescent="0.35">
      <c r="B492" t="s">
        <v>18</v>
      </c>
      <c r="C492" s="14">
        <v>45300</v>
      </c>
      <c r="D492" s="6">
        <f t="shared" si="109"/>
        <v>45331</v>
      </c>
      <c r="E492" s="31">
        <v>6204.78</v>
      </c>
      <c r="F492" s="32">
        <v>10845.42</v>
      </c>
      <c r="G492" s="27">
        <f t="shared" si="110"/>
        <v>4640.6400000000003</v>
      </c>
      <c r="H492" s="7">
        <f t="shared" si="111"/>
        <v>0.74791370524015366</v>
      </c>
      <c r="I492" s="8">
        <f t="shared" si="112"/>
        <v>57045.599999999999</v>
      </c>
      <c r="J492" s="8">
        <f t="shared" si="113"/>
        <v>68319.76999999999</v>
      </c>
      <c r="K492" s="10">
        <f t="shared" si="114"/>
        <v>11274.169999999991</v>
      </c>
      <c r="L492" s="1">
        <f t="shared" si="115"/>
        <v>0.1976343486614216</v>
      </c>
    </row>
    <row r="493" spans="2:12" x14ac:dyDescent="0.35">
      <c r="B493" t="s">
        <v>18</v>
      </c>
      <c r="C493" s="14">
        <v>45301</v>
      </c>
      <c r="D493" s="6">
        <f t="shared" si="109"/>
        <v>45332</v>
      </c>
      <c r="E493" s="31">
        <v>6518.51</v>
      </c>
      <c r="F493" s="31">
        <v>7474</v>
      </c>
      <c r="G493" s="27">
        <f t="shared" si="110"/>
        <v>955.48999999999978</v>
      </c>
      <c r="H493" s="7">
        <f t="shared" si="111"/>
        <v>0.14658104382750042</v>
      </c>
      <c r="I493" s="8">
        <f t="shared" si="112"/>
        <v>63564.11</v>
      </c>
      <c r="J493" s="8">
        <f t="shared" si="113"/>
        <v>75793.76999999999</v>
      </c>
      <c r="K493" s="10">
        <f t="shared" si="114"/>
        <v>12229.659999999989</v>
      </c>
      <c r="L493" s="1">
        <f t="shared" si="115"/>
        <v>0.19239882380167028</v>
      </c>
    </row>
    <row r="494" spans="2:12" x14ac:dyDescent="0.35">
      <c r="B494" t="s">
        <v>18</v>
      </c>
      <c r="C494" s="14">
        <v>45302</v>
      </c>
      <c r="D494" s="6">
        <f t="shared" si="109"/>
        <v>45333</v>
      </c>
      <c r="E494" s="31">
        <v>6441.74</v>
      </c>
      <c r="F494" s="32">
        <v>4974</v>
      </c>
      <c r="G494" s="27">
        <f t="shared" si="110"/>
        <v>-1467.7399999999998</v>
      </c>
      <c r="H494" s="7">
        <f t="shared" si="111"/>
        <v>-0.22784837637035954</v>
      </c>
      <c r="I494" s="8">
        <f t="shared" si="112"/>
        <v>70005.850000000006</v>
      </c>
      <c r="J494" s="8">
        <f t="shared" si="113"/>
        <v>80767.76999999999</v>
      </c>
      <c r="K494" s="10">
        <f t="shared" si="114"/>
        <v>10761.919999999984</v>
      </c>
      <c r="L494" s="1">
        <f t="shared" si="115"/>
        <v>0.15372886694469082</v>
      </c>
    </row>
    <row r="495" spans="2:12" x14ac:dyDescent="0.35">
      <c r="B495" t="s">
        <v>18</v>
      </c>
      <c r="C495" s="14">
        <v>45303</v>
      </c>
      <c r="D495" s="6">
        <f t="shared" si="109"/>
        <v>45334</v>
      </c>
      <c r="E495" s="32">
        <v>8925.86</v>
      </c>
      <c r="F495" s="31">
        <v>6733</v>
      </c>
      <c r="G495" s="27">
        <f t="shared" si="110"/>
        <v>-2192.8600000000006</v>
      </c>
      <c r="H495" s="7">
        <f t="shared" si="111"/>
        <v>-0.24567492656169831</v>
      </c>
      <c r="I495" s="8">
        <f t="shared" si="112"/>
        <v>78931.710000000006</v>
      </c>
      <c r="J495" s="8">
        <f t="shared" si="113"/>
        <v>87500.76999999999</v>
      </c>
      <c r="K495" s="10">
        <f t="shared" si="114"/>
        <v>8569.0599999999831</v>
      </c>
      <c r="L495" s="1">
        <f t="shared" si="115"/>
        <v>0.10856295904396322</v>
      </c>
    </row>
    <row r="496" spans="2:12" x14ac:dyDescent="0.35">
      <c r="B496" t="s">
        <v>18</v>
      </c>
      <c r="C496" s="14">
        <v>45304</v>
      </c>
      <c r="D496" s="6">
        <f t="shared" si="109"/>
        <v>45335</v>
      </c>
      <c r="E496" s="31">
        <v>6219.31</v>
      </c>
      <c r="F496" s="31">
        <v>6881</v>
      </c>
      <c r="G496" s="27">
        <f t="shared" si="110"/>
        <v>661.6899999999996</v>
      </c>
      <c r="H496" s="7">
        <f t="shared" si="111"/>
        <v>0.10639283135910568</v>
      </c>
      <c r="I496" s="8">
        <f t="shared" si="112"/>
        <v>85151.02</v>
      </c>
      <c r="J496" s="8">
        <f t="shared" si="113"/>
        <v>94381.76999999999</v>
      </c>
      <c r="K496" s="10">
        <f t="shared" si="114"/>
        <v>9230.7499999999854</v>
      </c>
      <c r="L496" s="1">
        <f t="shared" si="115"/>
        <v>0.10840445598890049</v>
      </c>
    </row>
    <row r="497" spans="2:12" x14ac:dyDescent="0.35">
      <c r="B497" t="s">
        <v>18</v>
      </c>
      <c r="C497" s="14">
        <v>45305</v>
      </c>
      <c r="D497" s="6">
        <f t="shared" si="109"/>
        <v>45336</v>
      </c>
      <c r="E497" s="31">
        <v>5566.85</v>
      </c>
      <c r="F497" s="32">
        <v>6276</v>
      </c>
      <c r="G497" s="27">
        <f t="shared" si="110"/>
        <v>709.14999999999964</v>
      </c>
      <c r="H497" s="7">
        <f t="shared" si="111"/>
        <v>0.12738802015502476</v>
      </c>
      <c r="I497" s="8">
        <f t="shared" si="112"/>
        <v>90717.87000000001</v>
      </c>
      <c r="J497" s="8">
        <f t="shared" si="113"/>
        <v>100657.76999999999</v>
      </c>
      <c r="K497" s="10">
        <f t="shared" si="114"/>
        <v>9939.8999999999796</v>
      </c>
      <c r="L497" s="1">
        <f t="shared" si="115"/>
        <v>0.10956937150310053</v>
      </c>
    </row>
    <row r="498" spans="2:12" x14ac:dyDescent="0.35">
      <c r="B498" t="s">
        <v>18</v>
      </c>
      <c r="C498" s="14">
        <v>45306</v>
      </c>
      <c r="D498" s="6">
        <f t="shared" si="109"/>
        <v>45337</v>
      </c>
      <c r="E498" s="31">
        <v>5765.77</v>
      </c>
      <c r="F498" s="31">
        <v>7643.46</v>
      </c>
      <c r="G498" s="27">
        <f t="shared" si="110"/>
        <v>1877.6899999999996</v>
      </c>
      <c r="H498" s="7">
        <f t="shared" si="111"/>
        <v>0.32566162021724754</v>
      </c>
      <c r="I498" s="8">
        <f t="shared" si="112"/>
        <v>96483.640000000014</v>
      </c>
      <c r="J498" s="8">
        <f t="shared" si="113"/>
        <v>108301.23</v>
      </c>
      <c r="K498" s="10">
        <f t="shared" si="114"/>
        <v>11817.589999999982</v>
      </c>
      <c r="L498" s="1">
        <f t="shared" si="115"/>
        <v>0.12248283750488663</v>
      </c>
    </row>
    <row r="499" spans="2:12" x14ac:dyDescent="0.35">
      <c r="B499" t="s">
        <v>18</v>
      </c>
      <c r="C499" s="14">
        <v>45307</v>
      </c>
      <c r="D499" s="6">
        <f t="shared" si="109"/>
        <v>45338</v>
      </c>
      <c r="E499" s="31">
        <v>6100.3</v>
      </c>
      <c r="F499" s="31">
        <v>10415.41</v>
      </c>
      <c r="G499" s="27">
        <f t="shared" si="110"/>
        <v>4315.1099999999997</v>
      </c>
      <c r="H499" s="7">
        <f t="shared" si="111"/>
        <v>0.7073602937560447</v>
      </c>
      <c r="I499" s="8">
        <f t="shared" si="112"/>
        <v>102583.94000000002</v>
      </c>
      <c r="J499" s="8">
        <f t="shared" si="113"/>
        <v>118716.64</v>
      </c>
      <c r="K499" s="10">
        <f t="shared" si="114"/>
        <v>16132.699999999983</v>
      </c>
      <c r="L499" s="1">
        <f t="shared" si="115"/>
        <v>0.15726340789796123</v>
      </c>
    </row>
    <row r="500" spans="2:12" x14ac:dyDescent="0.35">
      <c r="B500" t="s">
        <v>18</v>
      </c>
      <c r="C500" s="14">
        <v>45308</v>
      </c>
      <c r="D500" s="6">
        <f t="shared" si="109"/>
        <v>45339</v>
      </c>
      <c r="E500" s="32">
        <v>6487.42</v>
      </c>
      <c r="F500" s="31">
        <v>8123.47</v>
      </c>
      <c r="G500" s="27">
        <f t="shared" si="110"/>
        <v>1636.0500000000002</v>
      </c>
      <c r="H500" s="7">
        <f t="shared" si="111"/>
        <v>0.25218808093201922</v>
      </c>
      <c r="I500" s="8">
        <f t="shared" si="112"/>
        <v>109071.36000000002</v>
      </c>
      <c r="J500" s="8">
        <f t="shared" si="113"/>
        <v>126840.11</v>
      </c>
      <c r="K500" s="10">
        <f t="shared" si="114"/>
        <v>17768.749999999985</v>
      </c>
      <c r="L500" s="1">
        <f t="shared" si="115"/>
        <v>0.16290940169811749</v>
      </c>
    </row>
    <row r="501" spans="2:12" x14ac:dyDescent="0.35">
      <c r="B501" t="s">
        <v>18</v>
      </c>
      <c r="C501" s="14">
        <v>45309</v>
      </c>
      <c r="D501" s="6">
        <f t="shared" si="109"/>
        <v>45340</v>
      </c>
      <c r="E501" s="31">
        <v>6995.8</v>
      </c>
      <c r="F501" s="31">
        <v>6046</v>
      </c>
      <c r="G501" s="27">
        <f t="shared" si="110"/>
        <v>-949.80000000000018</v>
      </c>
      <c r="H501" s="7">
        <f t="shared" si="111"/>
        <v>-0.13576717459046858</v>
      </c>
      <c r="I501" s="8">
        <f t="shared" si="112"/>
        <v>116067.16000000002</v>
      </c>
      <c r="J501" s="8">
        <f t="shared" si="113"/>
        <v>132886.10999999999</v>
      </c>
      <c r="K501" s="10">
        <f t="shared" si="114"/>
        <v>16818.949999999968</v>
      </c>
      <c r="L501" s="1">
        <f t="shared" si="115"/>
        <v>0.14490705208949686</v>
      </c>
    </row>
    <row r="502" spans="2:12" x14ac:dyDescent="0.35">
      <c r="B502" t="s">
        <v>18</v>
      </c>
      <c r="C502" s="14">
        <v>45310</v>
      </c>
      <c r="D502" s="6">
        <f t="shared" si="109"/>
        <v>45341</v>
      </c>
      <c r="E502" s="31">
        <v>8518.15</v>
      </c>
      <c r="F502" s="31">
        <v>4785</v>
      </c>
      <c r="G502" s="27">
        <f t="shared" si="110"/>
        <v>-3733.1499999999996</v>
      </c>
      <c r="H502" s="7">
        <f t="shared" si="111"/>
        <v>-0.43825830726155324</v>
      </c>
      <c r="I502" s="8">
        <f t="shared" si="112"/>
        <v>124585.31000000001</v>
      </c>
      <c r="J502" s="8">
        <f t="shared" si="113"/>
        <v>137671.10999999999</v>
      </c>
      <c r="K502" s="10">
        <f t="shared" si="114"/>
        <v>13085.799999999974</v>
      </c>
      <c r="L502" s="1">
        <f t="shared" si="115"/>
        <v>0.10503485523293214</v>
      </c>
    </row>
    <row r="503" spans="2:12" x14ac:dyDescent="0.35">
      <c r="B503" t="s">
        <v>18</v>
      </c>
      <c r="C503" s="14">
        <v>45311</v>
      </c>
      <c r="D503" s="6">
        <f t="shared" si="109"/>
        <v>45342</v>
      </c>
      <c r="E503" s="31">
        <v>6451.32</v>
      </c>
      <c r="F503" s="31">
        <v>6864</v>
      </c>
      <c r="G503" s="27">
        <f t="shared" si="110"/>
        <v>412.68000000000029</v>
      </c>
      <c r="H503" s="7">
        <f t="shared" si="111"/>
        <v>6.396830416100896E-2</v>
      </c>
      <c r="I503" s="8">
        <f t="shared" si="112"/>
        <v>131036.63</v>
      </c>
      <c r="J503" s="8">
        <f t="shared" si="113"/>
        <v>144535.10999999999</v>
      </c>
      <c r="K503" s="10">
        <f t="shared" si="114"/>
        <v>13498.479999999981</v>
      </c>
      <c r="L503" s="1">
        <f t="shared" si="115"/>
        <v>0.10301302773125331</v>
      </c>
    </row>
    <row r="504" spans="2:12" x14ac:dyDescent="0.35">
      <c r="B504" t="s">
        <v>18</v>
      </c>
      <c r="C504" s="14">
        <v>45312</v>
      </c>
      <c r="D504" s="6">
        <f t="shared" si="109"/>
        <v>45343</v>
      </c>
      <c r="E504" s="31">
        <v>5272.17</v>
      </c>
      <c r="F504" s="31">
        <v>5009</v>
      </c>
      <c r="G504" s="27">
        <f t="shared" si="110"/>
        <v>-263.17000000000007</v>
      </c>
      <c r="H504" s="7">
        <f t="shared" si="111"/>
        <v>-4.9916827416414886E-2</v>
      </c>
      <c r="I504" s="8">
        <f t="shared" si="112"/>
        <v>136308.80000000002</v>
      </c>
      <c r="J504" s="8">
        <f t="shared" si="113"/>
        <v>149544.10999999999</v>
      </c>
      <c r="K504" s="10">
        <f t="shared" si="114"/>
        <v>13235.309999999969</v>
      </c>
      <c r="L504" s="1">
        <f t="shared" si="115"/>
        <v>9.7097986336905376E-2</v>
      </c>
    </row>
    <row r="505" spans="2:12" x14ac:dyDescent="0.35">
      <c r="B505" t="s">
        <v>18</v>
      </c>
      <c r="C505" s="14">
        <v>45313</v>
      </c>
      <c r="D505" s="6">
        <f t="shared" si="109"/>
        <v>45344</v>
      </c>
      <c r="E505" s="31">
        <v>6850.14</v>
      </c>
      <c r="F505" s="31">
        <v>6828</v>
      </c>
      <c r="G505" s="27">
        <f t="shared" si="110"/>
        <v>-22.140000000000327</v>
      </c>
      <c r="H505" s="7">
        <f t="shared" si="111"/>
        <v>-3.2320507318099084E-3</v>
      </c>
      <c r="I505" s="8">
        <f t="shared" si="112"/>
        <v>143158.94000000003</v>
      </c>
      <c r="J505" s="8">
        <f t="shared" si="113"/>
        <v>156372.10999999999</v>
      </c>
      <c r="K505" s="10">
        <f t="shared" si="114"/>
        <v>13213.169999999955</v>
      </c>
      <c r="L505" s="1">
        <f t="shared" si="115"/>
        <v>9.2297204771144239E-2</v>
      </c>
    </row>
    <row r="506" spans="2:12" x14ac:dyDescent="0.35">
      <c r="B506" t="s">
        <v>18</v>
      </c>
      <c r="C506" s="14">
        <v>45314</v>
      </c>
      <c r="D506" s="6">
        <f t="shared" si="109"/>
        <v>45345</v>
      </c>
      <c r="E506" s="31">
        <v>6183.87</v>
      </c>
      <c r="F506" s="33">
        <v>8662</v>
      </c>
      <c r="G506" s="27">
        <f t="shared" si="110"/>
        <v>2478.13</v>
      </c>
      <c r="H506" s="7">
        <f t="shared" si="111"/>
        <v>0.4007409599490287</v>
      </c>
      <c r="I506" s="8">
        <f t="shared" si="112"/>
        <v>149342.81000000003</v>
      </c>
      <c r="J506" s="8">
        <f t="shared" si="113"/>
        <v>165034.10999999999</v>
      </c>
      <c r="K506" s="10">
        <f t="shared" si="114"/>
        <v>15691.299999999959</v>
      </c>
      <c r="L506" s="1">
        <f t="shared" si="115"/>
        <v>0.10506900198275335</v>
      </c>
    </row>
    <row r="507" spans="2:12" x14ac:dyDescent="0.35">
      <c r="B507" t="s">
        <v>18</v>
      </c>
      <c r="C507" s="14">
        <v>45315</v>
      </c>
      <c r="D507" s="6">
        <f t="shared" si="109"/>
        <v>45346</v>
      </c>
      <c r="E507" s="31">
        <v>6183.87</v>
      </c>
      <c r="F507" s="31">
        <v>0</v>
      </c>
      <c r="G507" s="27">
        <f t="shared" si="110"/>
        <v>-6183.87</v>
      </c>
      <c r="H507" s="7">
        <f t="shared" si="111"/>
        <v>-1</v>
      </c>
      <c r="I507" s="8">
        <f t="shared" si="112"/>
        <v>155526.68000000002</v>
      </c>
      <c r="J507" s="8">
        <f t="shared" si="113"/>
        <v>165034.10999999999</v>
      </c>
      <c r="K507" s="10">
        <f t="shared" si="114"/>
        <v>9507.4299999999639</v>
      </c>
      <c r="L507" s="1">
        <f t="shared" si="115"/>
        <v>6.113054043203367E-2</v>
      </c>
    </row>
    <row r="508" spans="2:12" x14ac:dyDescent="0.35">
      <c r="B508" t="s">
        <v>18</v>
      </c>
      <c r="C508" s="14">
        <v>45316</v>
      </c>
      <c r="D508" s="6">
        <f t="shared" si="109"/>
        <v>45347</v>
      </c>
      <c r="E508" s="31">
        <v>6612.05</v>
      </c>
      <c r="F508" s="31">
        <v>0</v>
      </c>
      <c r="G508" s="27">
        <f t="shared" si="110"/>
        <v>-6612.05</v>
      </c>
      <c r="H508" s="7">
        <f t="shared" si="111"/>
        <v>-1</v>
      </c>
      <c r="I508" s="8">
        <f t="shared" si="112"/>
        <v>162138.73000000001</v>
      </c>
      <c r="J508" s="8">
        <f t="shared" si="113"/>
        <v>165034.10999999999</v>
      </c>
      <c r="K508" s="10">
        <f t="shared" si="114"/>
        <v>2895.3799999999756</v>
      </c>
      <c r="L508" s="1">
        <f t="shared" si="115"/>
        <v>1.7857423701295647E-2</v>
      </c>
    </row>
    <row r="509" spans="2:12" x14ac:dyDescent="0.35">
      <c r="B509" t="s">
        <v>18</v>
      </c>
      <c r="C509" s="14">
        <v>45317</v>
      </c>
      <c r="D509" s="6">
        <f t="shared" si="109"/>
        <v>45348</v>
      </c>
      <c r="E509" s="33">
        <v>9490.1</v>
      </c>
      <c r="F509" s="31">
        <v>0</v>
      </c>
      <c r="G509" s="25">
        <f t="shared" si="110"/>
        <v>-9490.1</v>
      </c>
      <c r="H509" s="7">
        <f t="shared" si="111"/>
        <v>-1</v>
      </c>
      <c r="I509" s="8">
        <f t="shared" si="112"/>
        <v>171628.83000000002</v>
      </c>
      <c r="J509" s="8">
        <f t="shared" si="113"/>
        <v>165034.10999999999</v>
      </c>
      <c r="K509" s="10">
        <f t="shared" si="114"/>
        <v>-6594.7200000000303</v>
      </c>
      <c r="L509" s="1">
        <f t="shared" si="115"/>
        <v>-3.8424313677370113E-2</v>
      </c>
    </row>
    <row r="510" spans="2:12" x14ac:dyDescent="0.35">
      <c r="B510" t="s">
        <v>18</v>
      </c>
      <c r="C510" s="14">
        <v>45318</v>
      </c>
      <c r="D510" s="6">
        <f t="shared" si="109"/>
        <v>45349</v>
      </c>
      <c r="E510" s="31">
        <v>7604.91</v>
      </c>
      <c r="F510" s="31">
        <v>0</v>
      </c>
      <c r="G510" s="27">
        <f t="shared" si="110"/>
        <v>-7604.91</v>
      </c>
      <c r="H510" s="7">
        <f t="shared" si="111"/>
        <v>-1</v>
      </c>
      <c r="I510" s="8">
        <f t="shared" si="112"/>
        <v>179233.74000000002</v>
      </c>
      <c r="J510" s="8">
        <f t="shared" si="113"/>
        <v>165034.10999999999</v>
      </c>
      <c r="K510" s="10">
        <f t="shared" si="114"/>
        <v>-14199.630000000034</v>
      </c>
      <c r="L510" s="1">
        <f t="shared" si="115"/>
        <v>-7.9224090285679644E-2</v>
      </c>
    </row>
    <row r="511" spans="2:12" x14ac:dyDescent="0.35">
      <c r="B511" t="s">
        <v>18</v>
      </c>
      <c r="C511" s="14">
        <v>45319</v>
      </c>
      <c r="D511" s="11">
        <f t="shared" si="109"/>
        <v>45350</v>
      </c>
      <c r="E511" s="31">
        <v>5062.4399999999996</v>
      </c>
      <c r="F511" s="31">
        <v>0</v>
      </c>
      <c r="G511" s="27">
        <f t="shared" si="110"/>
        <v>-5062.4399999999996</v>
      </c>
      <c r="H511" s="7">
        <f t="shared" si="111"/>
        <v>-1</v>
      </c>
      <c r="I511" s="8">
        <f t="shared" si="112"/>
        <v>184296.18000000002</v>
      </c>
      <c r="J511" s="8">
        <f t="shared" si="113"/>
        <v>165034.10999999999</v>
      </c>
      <c r="K511" s="10">
        <f t="shared" si="114"/>
        <v>-19262.070000000036</v>
      </c>
      <c r="L511" s="1">
        <f t="shared" si="115"/>
        <v>-0.10451692487603396</v>
      </c>
    </row>
    <row r="512" spans="2:12" x14ac:dyDescent="0.35">
      <c r="B512" t="s">
        <v>18</v>
      </c>
      <c r="C512" s="14">
        <v>45320</v>
      </c>
      <c r="D512" s="11">
        <f t="shared" si="109"/>
        <v>45351</v>
      </c>
      <c r="E512" s="31">
        <v>6802.25</v>
      </c>
      <c r="F512" s="31">
        <v>0</v>
      </c>
      <c r="G512" s="27">
        <f t="shared" si="110"/>
        <v>-6802.25</v>
      </c>
      <c r="H512" s="7">
        <f t="shared" si="111"/>
        <v>-1</v>
      </c>
      <c r="I512" s="8">
        <f t="shared" si="112"/>
        <v>191098.43000000002</v>
      </c>
      <c r="J512" s="8">
        <f t="shared" si="113"/>
        <v>165034.10999999999</v>
      </c>
      <c r="K512" s="10">
        <f t="shared" si="114"/>
        <v>-26064.320000000036</v>
      </c>
      <c r="L512" s="1">
        <f t="shared" si="115"/>
        <v>-0.13639212001898723</v>
      </c>
    </row>
    <row r="513" spans="2:12" x14ac:dyDescent="0.35">
      <c r="B513" t="s">
        <v>18</v>
      </c>
      <c r="C513" s="14">
        <v>45321</v>
      </c>
      <c r="D513" s="11">
        <f t="shared" si="109"/>
        <v>45352</v>
      </c>
      <c r="E513" s="31">
        <v>7668.38</v>
      </c>
      <c r="F513" s="31">
        <v>0</v>
      </c>
      <c r="G513" s="27">
        <f t="shared" si="110"/>
        <v>-7668.38</v>
      </c>
      <c r="H513" s="7">
        <f t="shared" si="111"/>
        <v>-1</v>
      </c>
      <c r="I513" s="8">
        <f t="shared" si="112"/>
        <v>198766.81000000003</v>
      </c>
      <c r="J513" s="8">
        <f t="shared" si="113"/>
        <v>165034.10999999999</v>
      </c>
      <c r="K513" s="10">
        <f t="shared" si="114"/>
        <v>-33732.700000000041</v>
      </c>
      <c r="L513" s="1">
        <f t="shared" si="115"/>
        <v>-0.16970992289909989</v>
      </c>
    </row>
    <row r="514" spans="2:12" x14ac:dyDescent="0.35">
      <c r="B514" t="s">
        <v>18</v>
      </c>
      <c r="C514" s="14">
        <v>45322</v>
      </c>
      <c r="D514" s="11">
        <f t="shared" si="109"/>
        <v>45353</v>
      </c>
      <c r="E514" s="31">
        <v>8847.59</v>
      </c>
      <c r="F514" s="31">
        <v>0</v>
      </c>
      <c r="G514" s="27">
        <f t="shared" si="110"/>
        <v>-8847.59</v>
      </c>
      <c r="H514" s="7">
        <f t="shared" si="111"/>
        <v>-1</v>
      </c>
      <c r="I514" s="8">
        <f t="shared" si="112"/>
        <v>207614.40000000002</v>
      </c>
      <c r="J514" s="8">
        <f t="shared" si="113"/>
        <v>165034.10999999999</v>
      </c>
      <c r="K514" s="10">
        <f t="shared" si="114"/>
        <v>-42580.290000000037</v>
      </c>
      <c r="L514" s="1">
        <f t="shared" si="115"/>
        <v>-0.20509314382817392</v>
      </c>
    </row>
    <row r="515" spans="2:12" x14ac:dyDescent="0.35">
      <c r="B515" t="s">
        <v>19</v>
      </c>
      <c r="C515" s="14">
        <v>45291</v>
      </c>
      <c r="D515" s="6">
        <v>45322</v>
      </c>
      <c r="E515" s="32">
        <v>0</v>
      </c>
      <c r="F515" s="31">
        <v>0</v>
      </c>
      <c r="G515" s="25"/>
      <c r="H515" s="5"/>
      <c r="I515" s="4"/>
      <c r="J515" s="4"/>
      <c r="K515" s="4"/>
      <c r="L515" s="9"/>
    </row>
    <row r="516" spans="2:12" x14ac:dyDescent="0.35">
      <c r="B516" t="s">
        <v>19</v>
      </c>
      <c r="C516" s="14">
        <v>45292</v>
      </c>
      <c r="D516" s="6">
        <f t="shared" ref="D516:D545" si="116">D515+1</f>
        <v>45323</v>
      </c>
      <c r="E516" s="31">
        <v>4367</v>
      </c>
      <c r="F516" s="31">
        <v>5883.71</v>
      </c>
      <c r="G516" s="27">
        <f t="shared" ref="G516:G546" si="117">F516-E516</f>
        <v>1516.71</v>
      </c>
      <c r="H516" s="7">
        <f t="shared" ref="H516:H546" si="118">G516/E516</f>
        <v>0.34731165559880928</v>
      </c>
      <c r="I516" s="8">
        <f t="shared" ref="I516:I546" si="119">+I515+E516</f>
        <v>4367</v>
      </c>
      <c r="J516" s="8">
        <f t="shared" ref="J516:J546" si="120">+J515+F516</f>
        <v>5883.71</v>
      </c>
      <c r="K516" s="10">
        <f t="shared" ref="K516:K546" si="121">-I516+J516</f>
        <v>1516.71</v>
      </c>
      <c r="L516" s="1">
        <f t="shared" ref="L516:L546" si="122">K516/I516</f>
        <v>0.34731165559880928</v>
      </c>
    </row>
    <row r="517" spans="2:12" x14ac:dyDescent="0.35">
      <c r="B517" t="s">
        <v>19</v>
      </c>
      <c r="C517" s="14">
        <v>45293</v>
      </c>
      <c r="D517" s="6">
        <f t="shared" si="116"/>
        <v>45324</v>
      </c>
      <c r="E517" s="31">
        <v>4368</v>
      </c>
      <c r="F517" s="31">
        <v>6631.39</v>
      </c>
      <c r="G517" s="27">
        <f t="shared" si="117"/>
        <v>2263.3900000000003</v>
      </c>
      <c r="H517" s="7">
        <f t="shared" si="118"/>
        <v>0.51817536630036642</v>
      </c>
      <c r="I517" s="8">
        <f t="shared" si="119"/>
        <v>8735</v>
      </c>
      <c r="J517" s="8">
        <f t="shared" si="120"/>
        <v>12515.1</v>
      </c>
      <c r="K517" s="10">
        <f t="shared" si="121"/>
        <v>3780.1000000000004</v>
      </c>
      <c r="L517" s="1">
        <f t="shared" si="122"/>
        <v>0.43275329135661139</v>
      </c>
    </row>
    <row r="518" spans="2:12" x14ac:dyDescent="0.35">
      <c r="B518" t="s">
        <v>19</v>
      </c>
      <c r="C518" s="14">
        <v>45294</v>
      </c>
      <c r="D518" s="6">
        <f t="shared" si="116"/>
        <v>45325</v>
      </c>
      <c r="E518" s="31">
        <v>4456</v>
      </c>
      <c r="F518" s="31">
        <v>6970.15</v>
      </c>
      <c r="G518" s="27">
        <f t="shared" si="117"/>
        <v>2514.1499999999996</v>
      </c>
      <c r="H518" s="7">
        <f t="shared" si="118"/>
        <v>0.56421678635547567</v>
      </c>
      <c r="I518" s="8">
        <f t="shared" si="119"/>
        <v>13191</v>
      </c>
      <c r="J518" s="8">
        <f t="shared" si="120"/>
        <v>19485.25</v>
      </c>
      <c r="K518" s="10">
        <f t="shared" si="121"/>
        <v>6294.25</v>
      </c>
      <c r="L518" s="1">
        <f t="shared" si="122"/>
        <v>0.47716245925252065</v>
      </c>
    </row>
    <row r="519" spans="2:12" x14ac:dyDescent="0.35">
      <c r="B519" t="s">
        <v>19</v>
      </c>
      <c r="C519" s="14">
        <v>45295</v>
      </c>
      <c r="D519" s="6">
        <f t="shared" si="116"/>
        <v>45326</v>
      </c>
      <c r="E519" s="31">
        <v>5910.14</v>
      </c>
      <c r="F519" s="31">
        <v>4763.17</v>
      </c>
      <c r="G519" s="27">
        <f t="shared" si="117"/>
        <v>-1146.9700000000003</v>
      </c>
      <c r="H519" s="7">
        <f t="shared" si="118"/>
        <v>-0.1940681608219095</v>
      </c>
      <c r="I519" s="8">
        <f t="shared" si="119"/>
        <v>19101.14</v>
      </c>
      <c r="J519" s="8">
        <f t="shared" si="120"/>
        <v>24248.42</v>
      </c>
      <c r="K519" s="10">
        <f t="shared" si="121"/>
        <v>5147.2799999999988</v>
      </c>
      <c r="L519" s="1">
        <f t="shared" si="122"/>
        <v>0.26947501562733944</v>
      </c>
    </row>
    <row r="520" spans="2:12" x14ac:dyDescent="0.35">
      <c r="B520" t="s">
        <v>19</v>
      </c>
      <c r="C520" s="14">
        <v>45296</v>
      </c>
      <c r="D520" s="6">
        <f t="shared" si="116"/>
        <v>45327</v>
      </c>
      <c r="E520" s="31">
        <v>7046.51</v>
      </c>
      <c r="F520" s="31">
        <v>5092.93</v>
      </c>
      <c r="G520" s="27">
        <f t="shared" si="117"/>
        <v>-1953.58</v>
      </c>
      <c r="H520" s="7">
        <f t="shared" si="118"/>
        <v>-0.27724079012163466</v>
      </c>
      <c r="I520" s="8">
        <f t="shared" si="119"/>
        <v>26147.65</v>
      </c>
      <c r="J520" s="8">
        <f t="shared" si="120"/>
        <v>29341.35</v>
      </c>
      <c r="K520" s="10">
        <f t="shared" si="121"/>
        <v>3193.6999999999971</v>
      </c>
      <c r="L520" s="1">
        <f t="shared" si="122"/>
        <v>0.12214099546230721</v>
      </c>
    </row>
    <row r="521" spans="2:12" x14ac:dyDescent="0.35">
      <c r="B521" t="s">
        <v>19</v>
      </c>
      <c r="C521" s="14">
        <v>45297</v>
      </c>
      <c r="D521" s="11">
        <f t="shared" si="116"/>
        <v>45328</v>
      </c>
      <c r="E521" s="31">
        <v>4845.24</v>
      </c>
      <c r="F521" s="31">
        <v>5839.81</v>
      </c>
      <c r="G521" s="27">
        <f t="shared" si="117"/>
        <v>994.57000000000062</v>
      </c>
      <c r="H521" s="7">
        <f t="shared" si="118"/>
        <v>0.20526743773270276</v>
      </c>
      <c r="I521" s="8">
        <f t="shared" si="119"/>
        <v>30992.89</v>
      </c>
      <c r="J521" s="8">
        <f t="shared" si="120"/>
        <v>35181.159999999996</v>
      </c>
      <c r="K521" s="10">
        <f t="shared" si="121"/>
        <v>4188.2699999999968</v>
      </c>
      <c r="L521" s="1">
        <f t="shared" si="122"/>
        <v>0.13513647807610057</v>
      </c>
    </row>
    <row r="522" spans="2:12" x14ac:dyDescent="0.35">
      <c r="B522" t="s">
        <v>19</v>
      </c>
      <c r="C522" s="14">
        <v>45298</v>
      </c>
      <c r="D522" s="6">
        <f t="shared" si="116"/>
        <v>45329</v>
      </c>
      <c r="E522" s="31">
        <v>4601.7299999999996</v>
      </c>
      <c r="F522" s="31">
        <v>5220.5600000000004</v>
      </c>
      <c r="G522" s="27">
        <f t="shared" si="117"/>
        <v>618.83000000000084</v>
      </c>
      <c r="H522" s="7">
        <f t="shared" si="118"/>
        <v>0.13447768556608078</v>
      </c>
      <c r="I522" s="8">
        <f t="shared" si="119"/>
        <v>35594.619999999995</v>
      </c>
      <c r="J522" s="4">
        <f t="shared" si="120"/>
        <v>40401.719999999994</v>
      </c>
      <c r="K522" s="10">
        <f t="shared" si="121"/>
        <v>4807.0999999999985</v>
      </c>
      <c r="L522" s="1">
        <f t="shared" si="122"/>
        <v>0.13505130831569487</v>
      </c>
    </row>
    <row r="523" spans="2:12" x14ac:dyDescent="0.35">
      <c r="B523" t="s">
        <v>19</v>
      </c>
      <c r="C523" s="14">
        <v>45299</v>
      </c>
      <c r="D523" s="6">
        <f t="shared" si="116"/>
        <v>45330</v>
      </c>
      <c r="E523" s="31">
        <v>4812.58</v>
      </c>
      <c r="F523" s="31">
        <v>5307.7</v>
      </c>
      <c r="G523" s="27">
        <f t="shared" si="117"/>
        <v>495.11999999999989</v>
      </c>
      <c r="H523" s="7">
        <f t="shared" si="118"/>
        <v>0.10288036770297843</v>
      </c>
      <c r="I523" s="8">
        <f t="shared" si="119"/>
        <v>40407.199999999997</v>
      </c>
      <c r="J523" s="8">
        <f t="shared" si="120"/>
        <v>45709.419999999991</v>
      </c>
      <c r="K523" s="10">
        <f t="shared" si="121"/>
        <v>5302.2199999999939</v>
      </c>
      <c r="L523" s="1">
        <f t="shared" si="122"/>
        <v>0.13121968362074071</v>
      </c>
    </row>
    <row r="524" spans="2:12" x14ac:dyDescent="0.35">
      <c r="B524" t="s">
        <v>19</v>
      </c>
      <c r="C524" s="14">
        <v>45300</v>
      </c>
      <c r="D524" s="6">
        <f t="shared" si="116"/>
        <v>45331</v>
      </c>
      <c r="E524" s="31">
        <v>4298.74</v>
      </c>
      <c r="F524" s="32">
        <v>6602.01</v>
      </c>
      <c r="G524" s="27">
        <f t="shared" si="117"/>
        <v>2303.2700000000004</v>
      </c>
      <c r="H524" s="7">
        <f t="shared" si="118"/>
        <v>0.53580118825516332</v>
      </c>
      <c r="I524" s="8">
        <f t="shared" si="119"/>
        <v>44705.939999999995</v>
      </c>
      <c r="J524" s="8">
        <f t="shared" si="120"/>
        <v>52311.429999999993</v>
      </c>
      <c r="K524" s="10">
        <f t="shared" si="121"/>
        <v>7605.489999999998</v>
      </c>
      <c r="L524" s="1">
        <f t="shared" si="122"/>
        <v>0.17012258326298471</v>
      </c>
    </row>
    <row r="525" spans="2:12" x14ac:dyDescent="0.35">
      <c r="B525" t="s">
        <v>19</v>
      </c>
      <c r="C525" s="14">
        <v>45301</v>
      </c>
      <c r="D525" s="6">
        <f t="shared" si="116"/>
        <v>45332</v>
      </c>
      <c r="E525" s="31">
        <v>5677.25</v>
      </c>
      <c r="F525" s="31">
        <v>5632</v>
      </c>
      <c r="G525" s="27">
        <f t="shared" si="117"/>
        <v>-45.25</v>
      </c>
      <c r="H525" s="7">
        <f t="shared" si="118"/>
        <v>-7.9704082081993918E-3</v>
      </c>
      <c r="I525" s="8">
        <f t="shared" si="119"/>
        <v>50383.189999999995</v>
      </c>
      <c r="J525" s="8">
        <f t="shared" si="120"/>
        <v>57943.429999999993</v>
      </c>
      <c r="K525" s="10">
        <f t="shared" si="121"/>
        <v>7560.239999999998</v>
      </c>
      <c r="L525" s="1">
        <f t="shared" si="122"/>
        <v>0.15005480994752413</v>
      </c>
    </row>
    <row r="526" spans="2:12" x14ac:dyDescent="0.35">
      <c r="B526" t="s">
        <v>19</v>
      </c>
      <c r="C526" s="14">
        <v>45302</v>
      </c>
      <c r="D526" s="6">
        <f t="shared" si="116"/>
        <v>45333</v>
      </c>
      <c r="E526" s="31">
        <v>5107.32</v>
      </c>
      <c r="F526" s="31">
        <v>5139</v>
      </c>
      <c r="G526" s="27">
        <f t="shared" si="117"/>
        <v>31.680000000000291</v>
      </c>
      <c r="H526" s="7">
        <f t="shared" si="118"/>
        <v>6.2028617748643693E-3</v>
      </c>
      <c r="I526" s="8">
        <f t="shared" si="119"/>
        <v>55490.509999999995</v>
      </c>
      <c r="J526" s="8">
        <f t="shared" si="120"/>
        <v>63082.429999999993</v>
      </c>
      <c r="K526" s="10">
        <f t="shared" si="121"/>
        <v>7591.9199999999983</v>
      </c>
      <c r="L526" s="1">
        <f t="shared" si="122"/>
        <v>0.13681474544025635</v>
      </c>
    </row>
    <row r="527" spans="2:12" x14ac:dyDescent="0.35">
      <c r="B527" t="s">
        <v>19</v>
      </c>
      <c r="C527" s="14">
        <v>45303</v>
      </c>
      <c r="D527" s="11">
        <f t="shared" si="116"/>
        <v>45334</v>
      </c>
      <c r="E527" s="32">
        <v>6143.76</v>
      </c>
      <c r="F527" s="31">
        <v>4608</v>
      </c>
      <c r="G527" s="27">
        <f t="shared" si="117"/>
        <v>-1535.7600000000002</v>
      </c>
      <c r="H527" s="7">
        <f t="shared" si="118"/>
        <v>-0.24997070198054613</v>
      </c>
      <c r="I527" s="8">
        <f t="shared" si="119"/>
        <v>61634.27</v>
      </c>
      <c r="J527" s="8">
        <f t="shared" si="120"/>
        <v>67690.429999999993</v>
      </c>
      <c r="K527" s="10">
        <f t="shared" si="121"/>
        <v>6056.1599999999962</v>
      </c>
      <c r="L527" s="1">
        <f t="shared" si="122"/>
        <v>9.8259620824583407E-2</v>
      </c>
    </row>
    <row r="528" spans="2:12" x14ac:dyDescent="0.35">
      <c r="B528" t="s">
        <v>19</v>
      </c>
      <c r="C528" s="14">
        <v>45304</v>
      </c>
      <c r="D528" s="6">
        <f t="shared" si="116"/>
        <v>45335</v>
      </c>
      <c r="E528" s="31">
        <v>5520.17</v>
      </c>
      <c r="F528" s="31">
        <v>4874</v>
      </c>
      <c r="G528" s="27">
        <f t="shared" si="117"/>
        <v>-646.17000000000007</v>
      </c>
      <c r="H528" s="7">
        <f t="shared" si="118"/>
        <v>-0.1170561776177183</v>
      </c>
      <c r="I528" s="8">
        <f t="shared" si="119"/>
        <v>67154.44</v>
      </c>
      <c r="J528" s="8">
        <f t="shared" si="120"/>
        <v>72564.429999999993</v>
      </c>
      <c r="K528" s="10">
        <f t="shared" si="121"/>
        <v>5409.9899999999907</v>
      </c>
      <c r="L528" s="1">
        <f t="shared" si="122"/>
        <v>8.0560421619180964E-2</v>
      </c>
    </row>
    <row r="529" spans="2:12" x14ac:dyDescent="0.35">
      <c r="B529" t="s">
        <v>19</v>
      </c>
      <c r="C529" s="14">
        <v>45305</v>
      </c>
      <c r="D529" s="6">
        <f t="shared" si="116"/>
        <v>45336</v>
      </c>
      <c r="E529" s="31">
        <v>5345.84</v>
      </c>
      <c r="F529" s="32">
        <v>5564</v>
      </c>
      <c r="G529" s="27">
        <f t="shared" si="117"/>
        <v>218.15999999999985</v>
      </c>
      <c r="H529" s="7">
        <f t="shared" si="118"/>
        <v>4.080930218637293E-2</v>
      </c>
      <c r="I529" s="8">
        <f t="shared" si="119"/>
        <v>72500.28</v>
      </c>
      <c r="J529" s="8">
        <f t="shared" si="120"/>
        <v>78128.429999999993</v>
      </c>
      <c r="K529" s="10">
        <f t="shared" si="121"/>
        <v>5628.1499999999942</v>
      </c>
      <c r="L529" s="1">
        <f t="shared" si="122"/>
        <v>7.7629355362489549E-2</v>
      </c>
    </row>
    <row r="530" spans="2:12" x14ac:dyDescent="0.35">
      <c r="B530" t="s">
        <v>19</v>
      </c>
      <c r="C530" s="14">
        <v>45306</v>
      </c>
      <c r="D530" s="6">
        <f t="shared" si="116"/>
        <v>45337</v>
      </c>
      <c r="E530" s="31">
        <v>4925.1899999999996</v>
      </c>
      <c r="F530" s="31">
        <v>4659.45</v>
      </c>
      <c r="G530" s="27">
        <f t="shared" si="117"/>
        <v>-265.73999999999978</v>
      </c>
      <c r="H530" s="7">
        <f t="shared" si="118"/>
        <v>-5.3955278882642052E-2</v>
      </c>
      <c r="I530" s="8">
        <f t="shared" si="119"/>
        <v>77425.47</v>
      </c>
      <c r="J530" s="8">
        <f t="shared" si="120"/>
        <v>82787.87999999999</v>
      </c>
      <c r="K530" s="10">
        <f t="shared" si="121"/>
        <v>5362.4099999999889</v>
      </c>
      <c r="L530" s="1">
        <f t="shared" si="122"/>
        <v>6.9258991905376724E-2</v>
      </c>
    </row>
    <row r="531" spans="2:12" x14ac:dyDescent="0.35">
      <c r="B531" t="s">
        <v>19</v>
      </c>
      <c r="C531" s="14">
        <v>45307</v>
      </c>
      <c r="D531" s="6">
        <f t="shared" si="116"/>
        <v>45338</v>
      </c>
      <c r="E531" s="31">
        <v>4898.8599999999997</v>
      </c>
      <c r="F531" s="31">
        <v>6110.58</v>
      </c>
      <c r="G531" s="27">
        <f t="shared" si="117"/>
        <v>1211.7200000000003</v>
      </c>
      <c r="H531" s="7">
        <f t="shared" si="118"/>
        <v>0.24734734203467754</v>
      </c>
      <c r="I531" s="8">
        <f t="shared" si="119"/>
        <v>82324.33</v>
      </c>
      <c r="J531" s="8">
        <f t="shared" si="120"/>
        <v>88898.459999999992</v>
      </c>
      <c r="K531" s="10">
        <f t="shared" si="121"/>
        <v>6574.1299999999901</v>
      </c>
      <c r="L531" s="1">
        <f t="shared" si="122"/>
        <v>7.9856465275818092E-2</v>
      </c>
    </row>
    <row r="532" spans="2:12" x14ac:dyDescent="0.35">
      <c r="B532" t="s">
        <v>19</v>
      </c>
      <c r="C532" s="14">
        <v>45308</v>
      </c>
      <c r="D532" s="6">
        <f t="shared" si="116"/>
        <v>45339</v>
      </c>
      <c r="E532" s="32">
        <v>4372.21</v>
      </c>
      <c r="F532" s="31">
        <v>5119.5</v>
      </c>
      <c r="G532" s="27">
        <f t="shared" si="117"/>
        <v>747.29</v>
      </c>
      <c r="H532" s="7">
        <f t="shared" si="118"/>
        <v>0.17091813979657883</v>
      </c>
      <c r="I532" s="8">
        <f t="shared" si="119"/>
        <v>86696.540000000008</v>
      </c>
      <c r="J532" s="8">
        <f t="shared" si="120"/>
        <v>94017.959999999992</v>
      </c>
      <c r="K532" s="10">
        <f t="shared" si="121"/>
        <v>7321.4199999999837</v>
      </c>
      <c r="L532" s="1">
        <f t="shared" si="122"/>
        <v>8.4448814220267412E-2</v>
      </c>
    </row>
    <row r="533" spans="2:12" x14ac:dyDescent="0.35">
      <c r="B533" t="s">
        <v>19</v>
      </c>
      <c r="C533" s="14">
        <v>45309</v>
      </c>
      <c r="D533" s="11">
        <f t="shared" si="116"/>
        <v>45340</v>
      </c>
      <c r="E533" s="31">
        <v>5400.47</v>
      </c>
      <c r="F533" s="31">
        <v>5476</v>
      </c>
      <c r="G533" s="27">
        <f t="shared" si="117"/>
        <v>75.529999999999745</v>
      </c>
      <c r="H533" s="7">
        <f t="shared" si="118"/>
        <v>1.3985819752725177E-2</v>
      </c>
      <c r="I533" s="8">
        <f t="shared" si="119"/>
        <v>92097.010000000009</v>
      </c>
      <c r="J533" s="8">
        <f t="shared" si="120"/>
        <v>99493.959999999992</v>
      </c>
      <c r="K533" s="10">
        <f t="shared" si="121"/>
        <v>7396.9499999999825</v>
      </c>
      <c r="L533" s="1">
        <f t="shared" si="122"/>
        <v>8.0316939713894961E-2</v>
      </c>
    </row>
    <row r="534" spans="2:12" x14ac:dyDescent="0.35">
      <c r="B534" t="s">
        <v>19</v>
      </c>
      <c r="C534" s="14">
        <v>45310</v>
      </c>
      <c r="D534" s="6">
        <f t="shared" si="116"/>
        <v>45341</v>
      </c>
      <c r="E534" s="31">
        <v>6692.94</v>
      </c>
      <c r="F534" s="31">
        <v>5153</v>
      </c>
      <c r="G534" s="27">
        <f t="shared" si="117"/>
        <v>-1539.9399999999996</v>
      </c>
      <c r="H534" s="7">
        <f t="shared" si="118"/>
        <v>-0.23008423801797112</v>
      </c>
      <c r="I534" s="8">
        <f t="shared" si="119"/>
        <v>98789.950000000012</v>
      </c>
      <c r="J534" s="8">
        <f t="shared" si="120"/>
        <v>104646.95999999999</v>
      </c>
      <c r="K534" s="10">
        <f t="shared" si="121"/>
        <v>5857.0099999999802</v>
      </c>
      <c r="L534" s="1">
        <f t="shared" si="122"/>
        <v>5.9287508496562447E-2</v>
      </c>
    </row>
    <row r="535" spans="2:12" x14ac:dyDescent="0.35">
      <c r="B535" t="s">
        <v>19</v>
      </c>
      <c r="C535" s="14">
        <v>45311</v>
      </c>
      <c r="D535" s="6">
        <f t="shared" si="116"/>
        <v>45342</v>
      </c>
      <c r="E535" s="31">
        <v>5736.87</v>
      </c>
      <c r="F535" s="31">
        <v>4904</v>
      </c>
      <c r="G535" s="27">
        <f t="shared" si="117"/>
        <v>-832.86999999999989</v>
      </c>
      <c r="H535" s="7">
        <f t="shared" si="118"/>
        <v>-0.14517846839827292</v>
      </c>
      <c r="I535" s="8">
        <f t="shared" si="119"/>
        <v>104526.82</v>
      </c>
      <c r="J535" s="8">
        <f t="shared" si="120"/>
        <v>109550.95999999999</v>
      </c>
      <c r="K535" s="10">
        <f t="shared" si="121"/>
        <v>5024.1399999999849</v>
      </c>
      <c r="L535" s="1">
        <f t="shared" si="122"/>
        <v>4.8065558676710765E-2</v>
      </c>
    </row>
    <row r="536" spans="2:12" x14ac:dyDescent="0.35">
      <c r="B536" t="s">
        <v>19</v>
      </c>
      <c r="C536" s="14">
        <v>45312</v>
      </c>
      <c r="D536" s="6">
        <f t="shared" si="116"/>
        <v>45343</v>
      </c>
      <c r="E536" s="31">
        <v>4272.93</v>
      </c>
      <c r="F536" s="31">
        <v>4034</v>
      </c>
      <c r="G536" s="27">
        <f t="shared" si="117"/>
        <v>-238.93000000000029</v>
      </c>
      <c r="H536" s="7">
        <f t="shared" si="118"/>
        <v>-5.5917134144486402E-2</v>
      </c>
      <c r="I536" s="8">
        <f t="shared" si="119"/>
        <v>108799.75</v>
      </c>
      <c r="J536" s="8">
        <f t="shared" si="120"/>
        <v>113584.95999999999</v>
      </c>
      <c r="K536" s="10">
        <f t="shared" si="121"/>
        <v>4785.2099999999919</v>
      </c>
      <c r="L536" s="1">
        <f t="shared" si="122"/>
        <v>4.3981810619969183E-2</v>
      </c>
    </row>
    <row r="537" spans="2:12" x14ac:dyDescent="0.35">
      <c r="B537" t="s">
        <v>19</v>
      </c>
      <c r="C537" s="14">
        <v>45313</v>
      </c>
      <c r="D537" s="6">
        <f t="shared" si="116"/>
        <v>45344</v>
      </c>
      <c r="E537" s="31">
        <v>4923.28</v>
      </c>
      <c r="F537" s="31">
        <v>5574</v>
      </c>
      <c r="G537" s="27">
        <f t="shared" si="117"/>
        <v>650.72000000000025</v>
      </c>
      <c r="H537" s="7">
        <f t="shared" si="118"/>
        <v>0.13217204790302406</v>
      </c>
      <c r="I537" s="8">
        <f t="shared" si="119"/>
        <v>113723.03</v>
      </c>
      <c r="J537" s="8">
        <f t="shared" si="120"/>
        <v>119158.95999999999</v>
      </c>
      <c r="K537" s="10">
        <f t="shared" si="121"/>
        <v>5435.929999999993</v>
      </c>
      <c r="L537" s="1">
        <f t="shared" si="122"/>
        <v>4.7799728867582873E-2</v>
      </c>
    </row>
    <row r="538" spans="2:12" x14ac:dyDescent="0.35">
      <c r="B538" t="s">
        <v>19</v>
      </c>
      <c r="C538" s="14">
        <v>45314</v>
      </c>
      <c r="D538" s="6">
        <f t="shared" si="116"/>
        <v>45345</v>
      </c>
      <c r="E538" s="31">
        <v>4484.67</v>
      </c>
      <c r="F538" s="33">
        <v>5236</v>
      </c>
      <c r="G538" s="27">
        <f t="shared" si="117"/>
        <v>751.32999999999993</v>
      </c>
      <c r="H538" s="7">
        <f t="shared" si="118"/>
        <v>0.16753295114244748</v>
      </c>
      <c r="I538" s="8">
        <f t="shared" si="119"/>
        <v>118207.7</v>
      </c>
      <c r="J538" s="8">
        <f t="shared" si="120"/>
        <v>124394.95999999999</v>
      </c>
      <c r="K538" s="10">
        <f t="shared" si="121"/>
        <v>6187.2599999999948</v>
      </c>
      <c r="L538" s="1">
        <f t="shared" si="122"/>
        <v>5.2342275503203216E-2</v>
      </c>
    </row>
    <row r="539" spans="2:12" x14ac:dyDescent="0.35">
      <c r="B539" t="s">
        <v>19</v>
      </c>
      <c r="C539" s="14">
        <v>45315</v>
      </c>
      <c r="D539" s="6">
        <f t="shared" si="116"/>
        <v>45346</v>
      </c>
      <c r="E539" s="31">
        <v>4590.6000000000004</v>
      </c>
      <c r="F539" s="31">
        <v>0</v>
      </c>
      <c r="G539" s="27">
        <f t="shared" si="117"/>
        <v>-4590.6000000000004</v>
      </c>
      <c r="H539" s="7">
        <f t="shared" si="118"/>
        <v>-1</v>
      </c>
      <c r="I539" s="8">
        <f t="shared" si="119"/>
        <v>122798.3</v>
      </c>
      <c r="J539" s="8">
        <f t="shared" si="120"/>
        <v>124394.95999999999</v>
      </c>
      <c r="K539" s="10">
        <f t="shared" si="121"/>
        <v>1596.6599999999889</v>
      </c>
      <c r="L539" s="1">
        <f t="shared" si="122"/>
        <v>1.300229726307277E-2</v>
      </c>
    </row>
    <row r="540" spans="2:12" x14ac:dyDescent="0.35">
      <c r="B540" t="s">
        <v>19</v>
      </c>
      <c r="C540" s="14">
        <v>45316</v>
      </c>
      <c r="D540" s="6">
        <f t="shared" si="116"/>
        <v>45347</v>
      </c>
      <c r="E540" s="31">
        <v>5062.54</v>
      </c>
      <c r="F540" s="31">
        <v>0</v>
      </c>
      <c r="G540" s="27">
        <f t="shared" si="117"/>
        <v>-5062.54</v>
      </c>
      <c r="H540" s="7">
        <f t="shared" si="118"/>
        <v>-1</v>
      </c>
      <c r="I540" s="8">
        <f t="shared" si="119"/>
        <v>127860.84</v>
      </c>
      <c r="J540" s="8">
        <f t="shared" si="120"/>
        <v>124394.95999999999</v>
      </c>
      <c r="K540" s="10">
        <f t="shared" si="121"/>
        <v>-3465.8800000000047</v>
      </c>
      <c r="L540" s="1">
        <f t="shared" si="122"/>
        <v>-2.7106657519221717E-2</v>
      </c>
    </row>
    <row r="541" spans="2:12" x14ac:dyDescent="0.35">
      <c r="B541" t="s">
        <v>19</v>
      </c>
      <c r="C541" s="14">
        <v>45317</v>
      </c>
      <c r="D541" s="6">
        <f t="shared" si="116"/>
        <v>45348</v>
      </c>
      <c r="E541" s="33">
        <v>6339.2</v>
      </c>
      <c r="F541" s="31">
        <v>0</v>
      </c>
      <c r="G541" s="25">
        <f t="shared" si="117"/>
        <v>-6339.2</v>
      </c>
      <c r="H541" s="7">
        <f t="shared" si="118"/>
        <v>-1</v>
      </c>
      <c r="I541" s="8">
        <f t="shared" si="119"/>
        <v>134200.04</v>
      </c>
      <c r="J541" s="8">
        <f t="shared" si="120"/>
        <v>124394.95999999999</v>
      </c>
      <c r="K541" s="10">
        <f t="shared" si="121"/>
        <v>-9805.0800000000163</v>
      </c>
      <c r="L541" s="1">
        <f t="shared" si="122"/>
        <v>-7.3063167492349604E-2</v>
      </c>
    </row>
    <row r="542" spans="2:12" x14ac:dyDescent="0.35">
      <c r="B542" t="s">
        <v>19</v>
      </c>
      <c r="C542" s="14">
        <v>45318</v>
      </c>
      <c r="D542" s="6">
        <f t="shared" si="116"/>
        <v>45349</v>
      </c>
      <c r="E542" s="31">
        <v>6317.53</v>
      </c>
      <c r="F542" s="31">
        <v>0</v>
      </c>
      <c r="G542" s="27">
        <f t="shared" si="117"/>
        <v>-6317.53</v>
      </c>
      <c r="H542" s="7">
        <f t="shared" si="118"/>
        <v>-1</v>
      </c>
      <c r="I542" s="8">
        <f t="shared" si="119"/>
        <v>140517.57</v>
      </c>
      <c r="J542" s="8">
        <f t="shared" si="120"/>
        <v>124394.95999999999</v>
      </c>
      <c r="K542" s="10">
        <f t="shared" si="121"/>
        <v>-16122.610000000015</v>
      </c>
      <c r="L542" s="1">
        <f t="shared" si="122"/>
        <v>-0.11473732430755823</v>
      </c>
    </row>
    <row r="543" spans="2:12" x14ac:dyDescent="0.35">
      <c r="B543" t="s">
        <v>19</v>
      </c>
      <c r="C543" s="14">
        <v>45319</v>
      </c>
      <c r="D543" s="11">
        <f t="shared" si="116"/>
        <v>45350</v>
      </c>
      <c r="E543" s="31">
        <v>4775.4399999999996</v>
      </c>
      <c r="F543" s="31">
        <v>0</v>
      </c>
      <c r="G543" s="27">
        <f t="shared" si="117"/>
        <v>-4775.4399999999996</v>
      </c>
      <c r="H543" s="7">
        <f t="shared" si="118"/>
        <v>-1</v>
      </c>
      <c r="I543" s="8">
        <f t="shared" si="119"/>
        <v>145293.01</v>
      </c>
      <c r="J543" s="8">
        <f t="shared" si="120"/>
        <v>124394.95999999999</v>
      </c>
      <c r="K543" s="10">
        <f t="shared" si="121"/>
        <v>-20898.050000000017</v>
      </c>
      <c r="L543" s="1">
        <f t="shared" si="122"/>
        <v>-0.14383382930809965</v>
      </c>
    </row>
    <row r="544" spans="2:12" x14ac:dyDescent="0.35">
      <c r="B544" t="s">
        <v>19</v>
      </c>
      <c r="C544" s="14">
        <v>45320</v>
      </c>
      <c r="D544" s="11">
        <f t="shared" si="116"/>
        <v>45351</v>
      </c>
      <c r="E544" s="31">
        <v>4780.33</v>
      </c>
      <c r="F544" s="31">
        <v>0</v>
      </c>
      <c r="G544" s="27">
        <f t="shared" si="117"/>
        <v>-4780.33</v>
      </c>
      <c r="H544" s="7">
        <f t="shared" si="118"/>
        <v>-1</v>
      </c>
      <c r="I544" s="8">
        <f t="shared" si="119"/>
        <v>150073.34</v>
      </c>
      <c r="J544" s="8">
        <f t="shared" si="120"/>
        <v>124394.95999999999</v>
      </c>
      <c r="K544" s="10">
        <f t="shared" si="121"/>
        <v>-25678.380000000005</v>
      </c>
      <c r="L544" s="1">
        <f t="shared" si="122"/>
        <v>-0.17110554079758608</v>
      </c>
    </row>
    <row r="545" spans="2:12" x14ac:dyDescent="0.35">
      <c r="B545" t="s">
        <v>19</v>
      </c>
      <c r="C545" s="14">
        <v>45321</v>
      </c>
      <c r="D545" s="11">
        <f t="shared" si="116"/>
        <v>45352</v>
      </c>
      <c r="E545" s="31">
        <v>4249.3999999999996</v>
      </c>
      <c r="F545" s="31">
        <v>0</v>
      </c>
      <c r="G545" s="27">
        <f t="shared" si="117"/>
        <v>-4249.3999999999996</v>
      </c>
      <c r="H545" s="7">
        <f t="shared" si="118"/>
        <v>-1</v>
      </c>
      <c r="I545" s="8">
        <f t="shared" si="119"/>
        <v>154322.74</v>
      </c>
      <c r="J545" s="8">
        <f t="shared" si="120"/>
        <v>124394.95999999999</v>
      </c>
      <c r="K545" s="10">
        <f t="shared" si="121"/>
        <v>-29927.78</v>
      </c>
      <c r="L545" s="1">
        <f t="shared" si="122"/>
        <v>-0.1939298122881955</v>
      </c>
    </row>
    <row r="546" spans="2:12" x14ac:dyDescent="0.35">
      <c r="B546" t="s">
        <v>19</v>
      </c>
      <c r="C546" s="14">
        <v>45322</v>
      </c>
      <c r="D546" s="6">
        <v>45077</v>
      </c>
      <c r="E546" s="31">
        <v>5606.29</v>
      </c>
      <c r="F546" s="31">
        <v>0</v>
      </c>
      <c r="G546" s="27">
        <f t="shared" si="117"/>
        <v>-5606.29</v>
      </c>
      <c r="H546" s="7">
        <f t="shared" si="118"/>
        <v>-1</v>
      </c>
      <c r="I546" s="8">
        <f t="shared" si="119"/>
        <v>159929.03</v>
      </c>
      <c r="J546" s="8">
        <f t="shared" si="120"/>
        <v>124394.95999999999</v>
      </c>
      <c r="K546" s="10">
        <f t="shared" si="121"/>
        <v>-35534.070000000007</v>
      </c>
      <c r="L546" s="1">
        <f t="shared" si="122"/>
        <v>-0.22218649109545657</v>
      </c>
    </row>
    <row r="547" spans="2:12" x14ac:dyDescent="0.35">
      <c r="B547" t="s">
        <v>20</v>
      </c>
      <c r="C547" s="14">
        <v>45291</v>
      </c>
      <c r="D547" s="6">
        <v>45322</v>
      </c>
      <c r="E547" s="32">
        <v>0</v>
      </c>
      <c r="F547" s="31">
        <v>0</v>
      </c>
      <c r="G547" s="26"/>
      <c r="H547" s="1"/>
      <c r="I547" s="1"/>
      <c r="J547" s="1"/>
      <c r="K547" s="1"/>
      <c r="L547" s="1"/>
    </row>
    <row r="548" spans="2:12" x14ac:dyDescent="0.35">
      <c r="B548" t="s">
        <v>20</v>
      </c>
      <c r="C548" s="14">
        <v>45292</v>
      </c>
      <c r="D548" s="6">
        <f t="shared" ref="D548:D578" si="123">D547+1</f>
        <v>45323</v>
      </c>
      <c r="E548" s="31">
        <v>1458</v>
      </c>
      <c r="F548" s="31">
        <v>4868.43</v>
      </c>
      <c r="G548" s="27">
        <f t="shared" ref="G548:G578" si="124">F548-E548</f>
        <v>3410.4300000000003</v>
      </c>
      <c r="H548" s="7">
        <f t="shared" ref="H548:H578" si="125">G548/E548</f>
        <v>2.3391152263374488</v>
      </c>
      <c r="I548" s="8">
        <f t="shared" ref="I548:I578" si="126">+I547+E548</f>
        <v>1458</v>
      </c>
      <c r="J548" s="8">
        <f t="shared" ref="J548:J578" si="127">+J547+F548</f>
        <v>4868.43</v>
      </c>
      <c r="K548" s="10">
        <f t="shared" ref="K548:K578" si="128">-I548+J548</f>
        <v>3410.4300000000003</v>
      </c>
      <c r="L548" s="1">
        <f t="shared" ref="L548:L578" si="129">K548/I548</f>
        <v>2.3391152263374488</v>
      </c>
    </row>
    <row r="549" spans="2:12" x14ac:dyDescent="0.35">
      <c r="B549" t="s">
        <v>20</v>
      </c>
      <c r="C549" s="14">
        <v>45293</v>
      </c>
      <c r="D549" s="6">
        <f t="shared" si="123"/>
        <v>45324</v>
      </c>
      <c r="E549" s="31">
        <v>2370</v>
      </c>
      <c r="F549" s="31">
        <v>3252.95</v>
      </c>
      <c r="G549" s="27">
        <f t="shared" si="124"/>
        <v>882.94999999999982</v>
      </c>
      <c r="H549" s="7">
        <f t="shared" si="125"/>
        <v>0.37255274261603366</v>
      </c>
      <c r="I549" s="8">
        <f t="shared" si="126"/>
        <v>3828</v>
      </c>
      <c r="J549" s="8">
        <f t="shared" si="127"/>
        <v>8121.38</v>
      </c>
      <c r="K549" s="10">
        <f t="shared" si="128"/>
        <v>4293.38</v>
      </c>
      <c r="L549" s="1">
        <f t="shared" si="129"/>
        <v>1.1215726227795193</v>
      </c>
    </row>
    <row r="550" spans="2:12" x14ac:dyDescent="0.35">
      <c r="B550" t="s">
        <v>20</v>
      </c>
      <c r="C550" s="14">
        <v>45294</v>
      </c>
      <c r="D550" s="6">
        <f t="shared" si="123"/>
        <v>45325</v>
      </c>
      <c r="E550" s="31">
        <v>2987</v>
      </c>
      <c r="F550" s="31">
        <v>2755.2</v>
      </c>
      <c r="G550" s="27">
        <f t="shared" si="124"/>
        <v>-231.80000000000018</v>
      </c>
      <c r="H550" s="7">
        <f t="shared" si="125"/>
        <v>-7.7602946099765716E-2</v>
      </c>
      <c r="I550" s="8">
        <f t="shared" si="126"/>
        <v>6815</v>
      </c>
      <c r="J550" s="8">
        <f t="shared" si="127"/>
        <v>10876.58</v>
      </c>
      <c r="K550" s="10">
        <f t="shared" si="128"/>
        <v>4061.58</v>
      </c>
      <c r="L550" s="1">
        <f t="shared" si="129"/>
        <v>0.5959765223771093</v>
      </c>
    </row>
    <row r="551" spans="2:12" x14ac:dyDescent="0.35">
      <c r="B551" t="s">
        <v>20</v>
      </c>
      <c r="C551" s="14">
        <v>45295</v>
      </c>
      <c r="D551" s="6">
        <f t="shared" si="123"/>
        <v>45326</v>
      </c>
      <c r="E551" s="31">
        <v>2851.18</v>
      </c>
      <c r="F551" s="31">
        <v>0</v>
      </c>
      <c r="G551" s="27">
        <f t="shared" si="124"/>
        <v>-2851.18</v>
      </c>
      <c r="H551" s="7">
        <f t="shared" si="125"/>
        <v>-1</v>
      </c>
      <c r="I551" s="8">
        <f t="shared" si="126"/>
        <v>9666.18</v>
      </c>
      <c r="J551" s="4">
        <f t="shared" si="127"/>
        <v>10876.58</v>
      </c>
      <c r="K551" s="10">
        <f t="shared" si="128"/>
        <v>1210.3999999999996</v>
      </c>
      <c r="L551" s="1">
        <f t="shared" si="129"/>
        <v>0.12522009728765651</v>
      </c>
    </row>
    <row r="552" spans="2:12" x14ac:dyDescent="0.35">
      <c r="B552" t="s">
        <v>20</v>
      </c>
      <c r="C552" s="14">
        <v>45296</v>
      </c>
      <c r="D552" s="6">
        <f t="shared" si="123"/>
        <v>45327</v>
      </c>
      <c r="E552" s="31">
        <v>3788.04</v>
      </c>
      <c r="F552" s="31">
        <v>2560.0500000000002</v>
      </c>
      <c r="G552" s="27">
        <f t="shared" si="124"/>
        <v>-1227.9899999999998</v>
      </c>
      <c r="H552" s="7">
        <f t="shared" si="125"/>
        <v>-0.32417556308803491</v>
      </c>
      <c r="I552" s="8">
        <f t="shared" si="126"/>
        <v>13454.220000000001</v>
      </c>
      <c r="J552" s="8">
        <f t="shared" si="127"/>
        <v>13436.630000000001</v>
      </c>
      <c r="K552" s="10">
        <f t="shared" si="128"/>
        <v>-17.590000000000146</v>
      </c>
      <c r="L552" s="1">
        <f t="shared" si="129"/>
        <v>-1.3073964897259108E-3</v>
      </c>
    </row>
    <row r="553" spans="2:12" x14ac:dyDescent="0.35">
      <c r="B553" t="s">
        <v>20</v>
      </c>
      <c r="C553" s="14">
        <v>45297</v>
      </c>
      <c r="D553" s="11">
        <f t="shared" si="123"/>
        <v>45328</v>
      </c>
      <c r="E553" s="31">
        <v>2617.67</v>
      </c>
      <c r="F553" s="31">
        <v>2651.7</v>
      </c>
      <c r="G553" s="27">
        <f t="shared" si="124"/>
        <v>34.029999999999745</v>
      </c>
      <c r="H553" s="7">
        <f t="shared" si="125"/>
        <v>1.3000110785545827E-2</v>
      </c>
      <c r="I553" s="8">
        <f t="shared" si="126"/>
        <v>16071.890000000001</v>
      </c>
      <c r="J553" s="8">
        <f t="shared" si="127"/>
        <v>16088.330000000002</v>
      </c>
      <c r="K553" s="10">
        <f t="shared" si="128"/>
        <v>16.440000000000509</v>
      </c>
      <c r="L553" s="1">
        <f t="shared" si="129"/>
        <v>1.0229039646239807E-3</v>
      </c>
    </row>
    <row r="554" spans="2:12" x14ac:dyDescent="0.35">
      <c r="B554" t="s">
        <v>20</v>
      </c>
      <c r="C554" s="14">
        <v>45298</v>
      </c>
      <c r="D554" s="6">
        <f t="shared" si="123"/>
        <v>45329</v>
      </c>
      <c r="E554" s="31">
        <v>1428.9</v>
      </c>
      <c r="F554" s="31">
        <v>2937.99</v>
      </c>
      <c r="G554" s="27">
        <f t="shared" si="124"/>
        <v>1509.0899999999997</v>
      </c>
      <c r="H554" s="7">
        <f t="shared" si="125"/>
        <v>1.0561200923787526</v>
      </c>
      <c r="I554" s="8">
        <f t="shared" si="126"/>
        <v>17500.79</v>
      </c>
      <c r="J554" s="4">
        <f t="shared" si="127"/>
        <v>19026.32</v>
      </c>
      <c r="K554" s="10">
        <f t="shared" si="128"/>
        <v>1525.5299999999988</v>
      </c>
      <c r="L554" s="1">
        <f t="shared" si="129"/>
        <v>8.7169207790048261E-2</v>
      </c>
    </row>
    <row r="555" spans="2:12" x14ac:dyDescent="0.35">
      <c r="B555" t="s">
        <v>20</v>
      </c>
      <c r="C555" s="14">
        <v>45299</v>
      </c>
      <c r="D555" s="6">
        <f t="shared" si="123"/>
        <v>45330</v>
      </c>
      <c r="E555" s="31">
        <v>2583.12</v>
      </c>
      <c r="F555" s="31">
        <v>2812.05</v>
      </c>
      <c r="G555" s="27">
        <f t="shared" si="124"/>
        <v>228.93000000000029</v>
      </c>
      <c r="H555" s="7">
        <f t="shared" si="125"/>
        <v>8.8625383257456211E-2</v>
      </c>
      <c r="I555" s="8">
        <f t="shared" si="126"/>
        <v>20083.91</v>
      </c>
      <c r="J555" s="8">
        <f t="shared" si="127"/>
        <v>21838.37</v>
      </c>
      <c r="K555" s="10">
        <f t="shared" si="128"/>
        <v>1754.4599999999991</v>
      </c>
      <c r="L555" s="1">
        <f t="shared" si="129"/>
        <v>8.7356495821779678E-2</v>
      </c>
    </row>
    <row r="556" spans="2:12" x14ac:dyDescent="0.35">
      <c r="B556" t="s">
        <v>20</v>
      </c>
      <c r="C556" s="14">
        <v>45300</v>
      </c>
      <c r="D556" s="6">
        <f t="shared" si="123"/>
        <v>45331</v>
      </c>
      <c r="E556" s="31">
        <v>3036.6</v>
      </c>
      <c r="F556" s="32">
        <v>4062.29</v>
      </c>
      <c r="G556" s="27">
        <f t="shared" si="124"/>
        <v>1025.69</v>
      </c>
      <c r="H556" s="7">
        <f t="shared" si="125"/>
        <v>0.33777580188368572</v>
      </c>
      <c r="I556" s="8">
        <f t="shared" si="126"/>
        <v>23120.51</v>
      </c>
      <c r="J556" s="8">
        <f t="shared" si="127"/>
        <v>25900.66</v>
      </c>
      <c r="K556" s="10">
        <f t="shared" si="128"/>
        <v>2780.1500000000015</v>
      </c>
      <c r="L556" s="1">
        <f t="shared" si="129"/>
        <v>0.12024604993574976</v>
      </c>
    </row>
    <row r="557" spans="2:12" x14ac:dyDescent="0.35">
      <c r="B557" t="s">
        <v>20</v>
      </c>
      <c r="C557" s="14">
        <v>45301</v>
      </c>
      <c r="D557" s="6">
        <f t="shared" si="123"/>
        <v>45332</v>
      </c>
      <c r="E557" s="31">
        <v>2379.2800000000002</v>
      </c>
      <c r="F557" s="31">
        <v>2680</v>
      </c>
      <c r="G557" s="27">
        <f t="shared" si="124"/>
        <v>300.7199999999998</v>
      </c>
      <c r="H557" s="7">
        <f t="shared" si="125"/>
        <v>0.1263911771628391</v>
      </c>
      <c r="I557" s="8">
        <f t="shared" si="126"/>
        <v>25499.789999999997</v>
      </c>
      <c r="J557" s="8">
        <f t="shared" si="127"/>
        <v>28580.66</v>
      </c>
      <c r="K557" s="10">
        <f t="shared" si="128"/>
        <v>3080.8700000000026</v>
      </c>
      <c r="L557" s="1">
        <f t="shared" si="129"/>
        <v>0.1208194263560603</v>
      </c>
    </row>
    <row r="558" spans="2:12" x14ac:dyDescent="0.35">
      <c r="B558" t="s">
        <v>20</v>
      </c>
      <c r="C558" s="14">
        <v>45302</v>
      </c>
      <c r="D558" s="6">
        <f t="shared" si="123"/>
        <v>45333</v>
      </c>
      <c r="E558" s="31">
        <v>3886.94</v>
      </c>
      <c r="F558" s="31">
        <v>1497</v>
      </c>
      <c r="G558" s="27">
        <f t="shared" si="124"/>
        <v>-2389.94</v>
      </c>
      <c r="H558" s="7">
        <f t="shared" si="125"/>
        <v>-0.61486413476925295</v>
      </c>
      <c r="I558" s="8">
        <f t="shared" si="126"/>
        <v>29386.729999999996</v>
      </c>
      <c r="J558" s="8">
        <f t="shared" si="127"/>
        <v>30077.66</v>
      </c>
      <c r="K558" s="10">
        <f t="shared" si="128"/>
        <v>690.93000000000393</v>
      </c>
      <c r="L558" s="1">
        <f t="shared" si="129"/>
        <v>2.3511632631463386E-2</v>
      </c>
    </row>
    <row r="559" spans="2:12" x14ac:dyDescent="0.35">
      <c r="B559" t="s">
        <v>20</v>
      </c>
      <c r="C559" s="14">
        <v>45303</v>
      </c>
      <c r="D559" s="6">
        <f t="shared" si="123"/>
        <v>45334</v>
      </c>
      <c r="E559" s="32">
        <v>4603.38</v>
      </c>
      <c r="F559" s="31">
        <v>1600</v>
      </c>
      <c r="G559" s="27">
        <f t="shared" si="124"/>
        <v>-3003.38</v>
      </c>
      <c r="H559" s="7">
        <f t="shared" si="125"/>
        <v>-0.65242930194769932</v>
      </c>
      <c r="I559" s="8">
        <f t="shared" si="126"/>
        <v>33990.109999999993</v>
      </c>
      <c r="J559" s="8">
        <f t="shared" si="127"/>
        <v>31677.66</v>
      </c>
      <c r="K559" s="10">
        <f t="shared" si="128"/>
        <v>-2312.4499999999935</v>
      </c>
      <c r="L559" s="1">
        <f t="shared" si="129"/>
        <v>-6.8033024900478231E-2</v>
      </c>
    </row>
    <row r="560" spans="2:12" x14ac:dyDescent="0.35">
      <c r="B560" t="s">
        <v>20</v>
      </c>
      <c r="C560" s="14">
        <v>45304</v>
      </c>
      <c r="D560" s="6">
        <f t="shared" si="123"/>
        <v>45335</v>
      </c>
      <c r="E560" s="31">
        <v>592.79</v>
      </c>
      <c r="F560" s="31">
        <v>2079</v>
      </c>
      <c r="G560" s="27">
        <f t="shared" si="124"/>
        <v>1486.21</v>
      </c>
      <c r="H560" s="7">
        <f t="shared" si="125"/>
        <v>2.5071441825941734</v>
      </c>
      <c r="I560" s="8">
        <f t="shared" si="126"/>
        <v>34582.899999999994</v>
      </c>
      <c r="J560" s="8">
        <f t="shared" si="127"/>
        <v>33756.660000000003</v>
      </c>
      <c r="K560" s="10">
        <f t="shared" si="128"/>
        <v>-826.23999999999069</v>
      </c>
      <c r="L560" s="1">
        <f t="shared" si="129"/>
        <v>-2.3891576472765175E-2</v>
      </c>
    </row>
    <row r="561" spans="2:12" x14ac:dyDescent="0.35">
      <c r="B561" t="s">
        <v>20</v>
      </c>
      <c r="C561" s="14">
        <v>45305</v>
      </c>
      <c r="D561" s="6">
        <f t="shared" si="123"/>
        <v>45336</v>
      </c>
      <c r="E561" s="31">
        <v>2598.46</v>
      </c>
      <c r="F561" s="32">
        <v>2830</v>
      </c>
      <c r="G561" s="27">
        <f t="shared" si="124"/>
        <v>231.53999999999996</v>
      </c>
      <c r="H561" s="7">
        <f t="shared" si="125"/>
        <v>8.910662469308743E-2</v>
      </c>
      <c r="I561" s="8">
        <f t="shared" si="126"/>
        <v>37181.359999999993</v>
      </c>
      <c r="J561" s="8">
        <f t="shared" si="127"/>
        <v>36586.660000000003</v>
      </c>
      <c r="K561" s="10">
        <f t="shared" si="128"/>
        <v>-594.69999999998981</v>
      </c>
      <c r="L561" s="1">
        <f t="shared" si="129"/>
        <v>-1.5994573625063471E-2</v>
      </c>
    </row>
    <row r="562" spans="2:12" x14ac:dyDescent="0.35">
      <c r="B562" t="s">
        <v>20</v>
      </c>
      <c r="C562" s="14">
        <v>45306</v>
      </c>
      <c r="D562" s="6">
        <f t="shared" si="123"/>
        <v>45337</v>
      </c>
      <c r="E562" s="31">
        <v>2603.92</v>
      </c>
      <c r="F562" s="31">
        <v>2548.14</v>
      </c>
      <c r="G562" s="27">
        <f t="shared" si="124"/>
        <v>-55.7800000000002</v>
      </c>
      <c r="H562" s="7">
        <f t="shared" si="125"/>
        <v>-2.142154904912601E-2</v>
      </c>
      <c r="I562" s="8">
        <f t="shared" si="126"/>
        <v>39785.279999999992</v>
      </c>
      <c r="J562" s="8">
        <f t="shared" si="127"/>
        <v>39134.800000000003</v>
      </c>
      <c r="K562" s="10">
        <f t="shared" si="128"/>
        <v>-650.47999999998865</v>
      </c>
      <c r="L562" s="1">
        <f t="shared" si="129"/>
        <v>-1.6349765541426094E-2</v>
      </c>
    </row>
    <row r="563" spans="2:12" x14ac:dyDescent="0.35">
      <c r="B563" t="s">
        <v>20</v>
      </c>
      <c r="C563" s="14">
        <v>45307</v>
      </c>
      <c r="D563" s="11">
        <f t="shared" si="123"/>
        <v>45338</v>
      </c>
      <c r="E563" s="31">
        <v>2156</v>
      </c>
      <c r="F563" s="31">
        <v>2887.61</v>
      </c>
      <c r="G563" s="27">
        <f t="shared" si="124"/>
        <v>731.61000000000013</v>
      </c>
      <c r="H563" s="7">
        <f t="shared" si="125"/>
        <v>0.3393367346938776</v>
      </c>
      <c r="I563" s="8">
        <f t="shared" si="126"/>
        <v>41941.279999999992</v>
      </c>
      <c r="J563" s="8">
        <f t="shared" si="127"/>
        <v>42022.41</v>
      </c>
      <c r="K563" s="10">
        <f t="shared" si="128"/>
        <v>81.130000000011933</v>
      </c>
      <c r="L563" s="1">
        <f t="shared" si="129"/>
        <v>1.9343711016929371E-3</v>
      </c>
    </row>
    <row r="564" spans="2:12" x14ac:dyDescent="0.35">
      <c r="B564" t="s">
        <v>20</v>
      </c>
      <c r="C564" s="14">
        <v>45308</v>
      </c>
      <c r="D564" s="6">
        <f t="shared" si="123"/>
        <v>45339</v>
      </c>
      <c r="E564" s="32">
        <v>2898.77</v>
      </c>
      <c r="F564" s="31">
        <v>3003.4</v>
      </c>
      <c r="G564" s="27">
        <f t="shared" si="124"/>
        <v>104.63000000000011</v>
      </c>
      <c r="H564" s="7">
        <f t="shared" si="125"/>
        <v>3.6094619442039247E-2</v>
      </c>
      <c r="I564" s="8">
        <f t="shared" si="126"/>
        <v>44840.049999999988</v>
      </c>
      <c r="J564" s="8">
        <f t="shared" si="127"/>
        <v>45025.810000000005</v>
      </c>
      <c r="K564" s="10">
        <f t="shared" si="128"/>
        <v>185.76000000001659</v>
      </c>
      <c r="L564" s="1">
        <f t="shared" si="129"/>
        <v>4.1427250861677594E-3</v>
      </c>
    </row>
    <row r="565" spans="2:12" x14ac:dyDescent="0.35">
      <c r="B565" t="s">
        <v>20</v>
      </c>
      <c r="C565" s="14">
        <v>45309</v>
      </c>
      <c r="D565" s="6">
        <f t="shared" si="123"/>
        <v>45340</v>
      </c>
      <c r="E565" s="31">
        <v>2926.13</v>
      </c>
      <c r="F565" s="31">
        <v>2591</v>
      </c>
      <c r="G565" s="27">
        <f t="shared" si="124"/>
        <v>-335.13000000000011</v>
      </c>
      <c r="H565" s="7">
        <f t="shared" si="125"/>
        <v>-0.11453011315286747</v>
      </c>
      <c r="I565" s="8">
        <f t="shared" si="126"/>
        <v>47766.179999999986</v>
      </c>
      <c r="J565" s="8">
        <f t="shared" si="127"/>
        <v>47616.810000000005</v>
      </c>
      <c r="K565" s="10">
        <f t="shared" si="128"/>
        <v>-149.36999999998079</v>
      </c>
      <c r="L565" s="1">
        <f t="shared" si="129"/>
        <v>-3.1271079244767079E-3</v>
      </c>
    </row>
    <row r="566" spans="2:12" x14ac:dyDescent="0.35">
      <c r="B566" t="s">
        <v>20</v>
      </c>
      <c r="C566" s="14">
        <v>45310</v>
      </c>
      <c r="D566" s="6">
        <f t="shared" si="123"/>
        <v>45341</v>
      </c>
      <c r="E566" s="31">
        <v>5086.1400000000003</v>
      </c>
      <c r="F566" s="31">
        <v>3654</v>
      </c>
      <c r="G566" s="27">
        <f t="shared" si="124"/>
        <v>-1432.1400000000003</v>
      </c>
      <c r="H566" s="7">
        <f t="shared" si="125"/>
        <v>-0.28157699158890637</v>
      </c>
      <c r="I566" s="8">
        <f t="shared" si="126"/>
        <v>52852.319999999985</v>
      </c>
      <c r="J566" s="8">
        <f t="shared" si="127"/>
        <v>51270.810000000005</v>
      </c>
      <c r="K566" s="10">
        <f t="shared" si="128"/>
        <v>-1581.5099999999802</v>
      </c>
      <c r="L566" s="1">
        <f t="shared" si="129"/>
        <v>-2.9923189748339914E-2</v>
      </c>
    </row>
    <row r="567" spans="2:12" x14ac:dyDescent="0.35">
      <c r="B567" t="s">
        <v>20</v>
      </c>
      <c r="C567" s="14">
        <v>45311</v>
      </c>
      <c r="D567" s="6">
        <f t="shared" si="123"/>
        <v>45342</v>
      </c>
      <c r="E567" s="31">
        <v>1863.1</v>
      </c>
      <c r="F567" s="31">
        <v>3913</v>
      </c>
      <c r="G567" s="27">
        <f t="shared" si="124"/>
        <v>2049.9</v>
      </c>
      <c r="H567" s="7">
        <f t="shared" si="125"/>
        <v>1.1002630025226774</v>
      </c>
      <c r="I567" s="8">
        <f t="shared" si="126"/>
        <v>54715.419999999984</v>
      </c>
      <c r="J567" s="8">
        <f t="shared" si="127"/>
        <v>55183.810000000005</v>
      </c>
      <c r="K567" s="10">
        <f t="shared" si="128"/>
        <v>468.39000000002125</v>
      </c>
      <c r="L567" s="1">
        <f t="shared" si="129"/>
        <v>8.5604752736983727E-3</v>
      </c>
    </row>
    <row r="568" spans="2:12" x14ac:dyDescent="0.35">
      <c r="B568" t="s">
        <v>20</v>
      </c>
      <c r="C568" s="14">
        <v>45312</v>
      </c>
      <c r="D568" s="6">
        <f t="shared" si="123"/>
        <v>45343</v>
      </c>
      <c r="E568" s="31">
        <v>2051.7199999999998</v>
      </c>
      <c r="F568" s="31">
        <v>3531</v>
      </c>
      <c r="G568" s="27">
        <f t="shared" si="124"/>
        <v>1479.2800000000002</v>
      </c>
      <c r="H568" s="7">
        <f t="shared" si="125"/>
        <v>0.72099506755307763</v>
      </c>
      <c r="I568" s="8">
        <f t="shared" si="126"/>
        <v>56767.139999999985</v>
      </c>
      <c r="J568" s="8">
        <f t="shared" si="127"/>
        <v>58714.810000000005</v>
      </c>
      <c r="K568" s="10">
        <f t="shared" si="128"/>
        <v>1947.6700000000201</v>
      </c>
      <c r="L568" s="1">
        <f t="shared" si="129"/>
        <v>3.4309813740837053E-2</v>
      </c>
    </row>
    <row r="569" spans="2:12" x14ac:dyDescent="0.35">
      <c r="B569" t="s">
        <v>20</v>
      </c>
      <c r="C569" s="14">
        <v>45313</v>
      </c>
      <c r="D569" s="6">
        <f t="shared" si="123"/>
        <v>45344</v>
      </c>
      <c r="E569" s="31">
        <v>3019.04</v>
      </c>
      <c r="F569" s="31">
        <v>2743</v>
      </c>
      <c r="G569" s="27">
        <f t="shared" si="124"/>
        <v>-276.03999999999996</v>
      </c>
      <c r="H569" s="7">
        <f t="shared" si="125"/>
        <v>-9.1433038316815929E-2</v>
      </c>
      <c r="I569" s="8">
        <f t="shared" si="126"/>
        <v>59786.179999999986</v>
      </c>
      <c r="J569" s="8">
        <f t="shared" si="127"/>
        <v>61457.810000000005</v>
      </c>
      <c r="K569" s="10">
        <f t="shared" si="128"/>
        <v>1671.6300000000192</v>
      </c>
      <c r="L569" s="1">
        <f t="shared" si="129"/>
        <v>2.7960140621127151E-2</v>
      </c>
    </row>
    <row r="570" spans="2:12" x14ac:dyDescent="0.35">
      <c r="B570" t="s">
        <v>20</v>
      </c>
      <c r="C570" s="14">
        <v>45314</v>
      </c>
      <c r="D570" s="6">
        <f t="shared" si="123"/>
        <v>45345</v>
      </c>
      <c r="E570" s="31">
        <v>3370.06</v>
      </c>
      <c r="F570" s="33">
        <v>3908</v>
      </c>
      <c r="G570" s="27">
        <f t="shared" si="124"/>
        <v>537.94000000000005</v>
      </c>
      <c r="H570" s="7">
        <f t="shared" si="125"/>
        <v>0.15962327080230027</v>
      </c>
      <c r="I570" s="8">
        <f t="shared" si="126"/>
        <v>63156.239999999983</v>
      </c>
      <c r="J570" s="8">
        <f t="shared" si="127"/>
        <v>65365.810000000005</v>
      </c>
      <c r="K570" s="10">
        <f t="shared" si="128"/>
        <v>2209.5700000000215</v>
      </c>
      <c r="L570" s="1">
        <f t="shared" si="129"/>
        <v>3.498577496063765E-2</v>
      </c>
    </row>
    <row r="571" spans="2:12" x14ac:dyDescent="0.35">
      <c r="B571" t="s">
        <v>20</v>
      </c>
      <c r="C571" s="14">
        <v>45315</v>
      </c>
      <c r="D571" s="6">
        <f t="shared" si="123"/>
        <v>45346</v>
      </c>
      <c r="E571" s="31">
        <v>3270.27</v>
      </c>
      <c r="F571" s="31">
        <v>0</v>
      </c>
      <c r="G571" s="27">
        <f t="shared" si="124"/>
        <v>-3270.27</v>
      </c>
      <c r="H571" s="7">
        <f t="shared" si="125"/>
        <v>-1</v>
      </c>
      <c r="I571" s="8">
        <f t="shared" si="126"/>
        <v>66426.50999999998</v>
      </c>
      <c r="J571" s="8">
        <f t="shared" si="127"/>
        <v>65365.810000000005</v>
      </c>
      <c r="K571" s="10">
        <f t="shared" si="128"/>
        <v>-1060.6999999999753</v>
      </c>
      <c r="L571" s="1">
        <f t="shared" si="129"/>
        <v>-1.5968022405512129E-2</v>
      </c>
    </row>
    <row r="572" spans="2:12" x14ac:dyDescent="0.35">
      <c r="B572" t="s">
        <v>20</v>
      </c>
      <c r="C572" s="14">
        <v>45316</v>
      </c>
      <c r="D572" s="6">
        <f t="shared" si="123"/>
        <v>45347</v>
      </c>
      <c r="E572" s="31">
        <v>3074.8</v>
      </c>
      <c r="F572" s="31">
        <v>0</v>
      </c>
      <c r="G572" s="27">
        <f t="shared" si="124"/>
        <v>-3074.8</v>
      </c>
      <c r="H572" s="7">
        <f t="shared" si="125"/>
        <v>-1</v>
      </c>
      <c r="I572" s="8">
        <f t="shared" si="126"/>
        <v>69501.309999999983</v>
      </c>
      <c r="J572" s="8">
        <f t="shared" si="127"/>
        <v>65365.810000000005</v>
      </c>
      <c r="K572" s="10">
        <f t="shared" si="128"/>
        <v>-4135.4999999999782</v>
      </c>
      <c r="L572" s="1">
        <f t="shared" si="129"/>
        <v>-5.9502475564848764E-2</v>
      </c>
    </row>
    <row r="573" spans="2:12" x14ac:dyDescent="0.35">
      <c r="B573" t="s">
        <v>20</v>
      </c>
      <c r="C573" s="14">
        <v>45317</v>
      </c>
      <c r="D573" s="6">
        <f t="shared" si="123"/>
        <v>45348</v>
      </c>
      <c r="E573" s="33">
        <v>3374.43</v>
      </c>
      <c r="F573" s="31">
        <v>0</v>
      </c>
      <c r="G573" s="25">
        <f t="shared" si="124"/>
        <v>-3374.43</v>
      </c>
      <c r="H573" s="7">
        <f t="shared" si="125"/>
        <v>-1</v>
      </c>
      <c r="I573" s="8">
        <f t="shared" si="126"/>
        <v>72875.739999999976</v>
      </c>
      <c r="J573" s="8">
        <f t="shared" si="127"/>
        <v>65365.810000000005</v>
      </c>
      <c r="K573" s="10">
        <f t="shared" si="128"/>
        <v>-7509.9299999999712</v>
      </c>
      <c r="L573" s="1">
        <f t="shared" si="129"/>
        <v>-0.103051166272891</v>
      </c>
    </row>
    <row r="574" spans="2:12" x14ac:dyDescent="0.35">
      <c r="B574" t="s">
        <v>20</v>
      </c>
      <c r="C574" s="14">
        <v>45318</v>
      </c>
      <c r="D574" s="6">
        <f t="shared" si="123"/>
        <v>45349</v>
      </c>
      <c r="E574" s="31">
        <v>2678.3</v>
      </c>
      <c r="F574" s="31">
        <v>0</v>
      </c>
      <c r="G574" s="27">
        <f t="shared" si="124"/>
        <v>-2678.3</v>
      </c>
      <c r="H574" s="7">
        <f t="shared" si="125"/>
        <v>-1</v>
      </c>
      <c r="I574" s="8">
        <f t="shared" si="126"/>
        <v>75554.039999999979</v>
      </c>
      <c r="J574" s="8">
        <f t="shared" si="127"/>
        <v>65365.810000000005</v>
      </c>
      <c r="K574" s="10">
        <f t="shared" si="128"/>
        <v>-10188.229999999974</v>
      </c>
      <c r="L574" s="1">
        <f t="shared" si="129"/>
        <v>-0.13484692545891624</v>
      </c>
    </row>
    <row r="575" spans="2:12" x14ac:dyDescent="0.35">
      <c r="B575" t="s">
        <v>20</v>
      </c>
      <c r="C575" s="14">
        <v>45319</v>
      </c>
      <c r="D575" s="11">
        <f t="shared" si="123"/>
        <v>45350</v>
      </c>
      <c r="E575" s="31">
        <v>1996</v>
      </c>
      <c r="F575" s="31">
        <v>0</v>
      </c>
      <c r="G575" s="27">
        <f t="shared" si="124"/>
        <v>-1996</v>
      </c>
      <c r="H575" s="7">
        <f t="shared" si="125"/>
        <v>-1</v>
      </c>
      <c r="I575" s="8">
        <f t="shared" si="126"/>
        <v>77550.039999999979</v>
      </c>
      <c r="J575" s="8">
        <f t="shared" si="127"/>
        <v>65365.810000000005</v>
      </c>
      <c r="K575" s="10">
        <f t="shared" si="128"/>
        <v>-12184.229999999974</v>
      </c>
      <c r="L575" s="1">
        <f t="shared" si="129"/>
        <v>-0.15711442573079237</v>
      </c>
    </row>
    <row r="576" spans="2:12" x14ac:dyDescent="0.35">
      <c r="B576" t="s">
        <v>20</v>
      </c>
      <c r="C576" s="14">
        <v>45320</v>
      </c>
      <c r="D576" s="11">
        <f t="shared" si="123"/>
        <v>45351</v>
      </c>
      <c r="E576" s="31">
        <v>2902.42</v>
      </c>
      <c r="F576" s="31">
        <v>0</v>
      </c>
      <c r="G576" s="27">
        <f t="shared" si="124"/>
        <v>-2902.42</v>
      </c>
      <c r="H576" s="7">
        <f t="shared" si="125"/>
        <v>-1</v>
      </c>
      <c r="I576" s="8">
        <f t="shared" si="126"/>
        <v>80452.459999999977</v>
      </c>
      <c r="J576" s="8">
        <f t="shared" si="127"/>
        <v>65365.810000000005</v>
      </c>
      <c r="K576" s="10">
        <f t="shared" si="128"/>
        <v>-15086.649999999972</v>
      </c>
      <c r="L576" s="1">
        <f t="shared" si="129"/>
        <v>-0.18752254436968088</v>
      </c>
    </row>
    <row r="577" spans="2:12" x14ac:dyDescent="0.35">
      <c r="B577" t="s">
        <v>20</v>
      </c>
      <c r="C577" s="14">
        <v>45321</v>
      </c>
      <c r="D577" s="11">
        <f t="shared" si="123"/>
        <v>45352</v>
      </c>
      <c r="E577" s="31">
        <v>2643.96</v>
      </c>
      <c r="F577" s="31">
        <v>0</v>
      </c>
      <c r="G577" s="27">
        <f t="shared" si="124"/>
        <v>-2643.96</v>
      </c>
      <c r="H577" s="7">
        <f t="shared" si="125"/>
        <v>-1</v>
      </c>
      <c r="I577" s="8">
        <f t="shared" si="126"/>
        <v>83096.419999999984</v>
      </c>
      <c r="J577" s="8">
        <f t="shared" si="127"/>
        <v>65365.810000000005</v>
      </c>
      <c r="K577" s="10">
        <f t="shared" si="128"/>
        <v>-17730.609999999979</v>
      </c>
      <c r="L577" s="1">
        <f t="shared" si="129"/>
        <v>-0.21337393355814827</v>
      </c>
    </row>
    <row r="578" spans="2:12" x14ac:dyDescent="0.35">
      <c r="B578" t="s">
        <v>20</v>
      </c>
      <c r="C578" s="14">
        <v>45322</v>
      </c>
      <c r="D578" s="11">
        <f t="shared" si="123"/>
        <v>45353</v>
      </c>
      <c r="E578" s="31">
        <v>3850.43</v>
      </c>
      <c r="F578" s="31">
        <v>0</v>
      </c>
      <c r="G578" s="27">
        <f t="shared" si="124"/>
        <v>-3850.43</v>
      </c>
      <c r="H578" s="7">
        <f t="shared" si="125"/>
        <v>-1</v>
      </c>
      <c r="I578" s="8">
        <f t="shared" si="126"/>
        <v>86946.849999999977</v>
      </c>
      <c r="J578" s="8">
        <f t="shared" si="127"/>
        <v>65365.810000000005</v>
      </c>
      <c r="K578" s="10">
        <f t="shared" si="128"/>
        <v>-21581.039999999972</v>
      </c>
      <c r="L578" s="1">
        <f t="shared" si="129"/>
        <v>-0.24820956710910144</v>
      </c>
    </row>
    <row r="579" spans="2:12" x14ac:dyDescent="0.35">
      <c r="B579" t="s">
        <v>21</v>
      </c>
      <c r="C579" s="14">
        <v>45291</v>
      </c>
      <c r="D579" s="6">
        <v>45322</v>
      </c>
      <c r="E579" s="32">
        <v>0</v>
      </c>
      <c r="F579" s="31">
        <v>0</v>
      </c>
      <c r="G579" s="26"/>
      <c r="H579" s="1"/>
      <c r="I579" s="1"/>
      <c r="J579" s="1"/>
      <c r="K579" s="1"/>
      <c r="L579" s="1"/>
    </row>
    <row r="580" spans="2:12" x14ac:dyDescent="0.35">
      <c r="B580" t="s">
        <v>21</v>
      </c>
      <c r="C580" s="14">
        <v>45292</v>
      </c>
      <c r="D580" s="6">
        <f t="shared" ref="D580:D610" si="130">D579+1</f>
        <v>45323</v>
      </c>
      <c r="E580" s="31">
        <v>4931</v>
      </c>
      <c r="F580" s="31">
        <v>10641.36</v>
      </c>
      <c r="G580" s="27">
        <f t="shared" ref="G580:G610" si="131">F580-E580</f>
        <v>5710.3600000000006</v>
      </c>
      <c r="H580" s="7">
        <f t="shared" ref="H580:H610" si="132">G580/E580</f>
        <v>1.1580531332386941</v>
      </c>
      <c r="I580" s="8">
        <f t="shared" ref="I580:I610" si="133">+I579+E580</f>
        <v>4931</v>
      </c>
      <c r="J580" s="8">
        <f t="shared" ref="J580:J610" si="134">+J579+F580</f>
        <v>10641.36</v>
      </c>
      <c r="K580" s="10">
        <f t="shared" ref="K580:K610" si="135">-I580+J580</f>
        <v>5710.3600000000006</v>
      </c>
      <c r="L580" s="1">
        <f t="shared" ref="L580:L610" si="136">K580/I580</f>
        <v>1.1580531332386941</v>
      </c>
    </row>
    <row r="581" spans="2:12" x14ac:dyDescent="0.35">
      <c r="B581" t="s">
        <v>21</v>
      </c>
      <c r="C581" s="14">
        <v>45293</v>
      </c>
      <c r="D581" s="6">
        <f t="shared" si="130"/>
        <v>45324</v>
      </c>
      <c r="E581" s="31">
        <v>7412</v>
      </c>
      <c r="F581" s="31">
        <v>12169.18</v>
      </c>
      <c r="G581" s="27">
        <f t="shared" si="131"/>
        <v>4757.18</v>
      </c>
      <c r="H581" s="7">
        <f t="shared" si="132"/>
        <v>0.6418213707501349</v>
      </c>
      <c r="I581" s="8">
        <f t="shared" si="133"/>
        <v>12343</v>
      </c>
      <c r="J581" s="8">
        <f t="shared" si="134"/>
        <v>22810.54</v>
      </c>
      <c r="K581" s="10">
        <f t="shared" si="135"/>
        <v>10467.540000000001</v>
      </c>
      <c r="L581" s="1">
        <f t="shared" si="136"/>
        <v>0.84805476788463108</v>
      </c>
    </row>
    <row r="582" spans="2:12" x14ac:dyDescent="0.35">
      <c r="B582" t="s">
        <v>21</v>
      </c>
      <c r="C582" s="14">
        <v>45294</v>
      </c>
      <c r="D582" s="6">
        <f t="shared" si="130"/>
        <v>45325</v>
      </c>
      <c r="E582" s="31">
        <v>6159</v>
      </c>
      <c r="F582" s="31">
        <v>9505.1299999999992</v>
      </c>
      <c r="G582" s="27">
        <f t="shared" si="131"/>
        <v>3346.1299999999992</v>
      </c>
      <c r="H582" s="7">
        <f t="shared" si="132"/>
        <v>0.54329111868809854</v>
      </c>
      <c r="I582" s="8">
        <f t="shared" si="133"/>
        <v>18502</v>
      </c>
      <c r="J582" s="8">
        <f t="shared" si="134"/>
        <v>32315.67</v>
      </c>
      <c r="K582" s="10">
        <f t="shared" si="135"/>
        <v>13813.669999999998</v>
      </c>
      <c r="L582" s="1">
        <f t="shared" si="136"/>
        <v>0.74660415090260501</v>
      </c>
    </row>
    <row r="583" spans="2:12" x14ac:dyDescent="0.35">
      <c r="B583" t="s">
        <v>21</v>
      </c>
      <c r="C583" s="14">
        <v>45295</v>
      </c>
      <c r="D583" s="6">
        <f t="shared" si="130"/>
        <v>45326</v>
      </c>
      <c r="E583" s="31">
        <v>8363.36</v>
      </c>
      <c r="F583" s="31">
        <v>7946.12</v>
      </c>
      <c r="G583" s="27">
        <f t="shared" si="131"/>
        <v>-417.24000000000069</v>
      </c>
      <c r="H583" s="7">
        <f t="shared" si="132"/>
        <v>-4.9889039811750378E-2</v>
      </c>
      <c r="I583" s="8">
        <f t="shared" si="133"/>
        <v>26865.360000000001</v>
      </c>
      <c r="J583" s="8">
        <f t="shared" si="134"/>
        <v>40261.79</v>
      </c>
      <c r="K583" s="10">
        <f t="shared" si="135"/>
        <v>13396.43</v>
      </c>
      <c r="L583" s="1">
        <f t="shared" si="136"/>
        <v>0.49865067879231845</v>
      </c>
    </row>
    <row r="584" spans="2:12" x14ac:dyDescent="0.35">
      <c r="B584" t="s">
        <v>21</v>
      </c>
      <c r="C584" s="14">
        <v>45296</v>
      </c>
      <c r="D584" s="6">
        <f t="shared" si="130"/>
        <v>45327</v>
      </c>
      <c r="E584" s="31">
        <v>11357.17</v>
      </c>
      <c r="F584" s="31">
        <v>7375.08</v>
      </c>
      <c r="G584" s="27">
        <f t="shared" si="131"/>
        <v>-3982.09</v>
      </c>
      <c r="H584" s="7">
        <f t="shared" si="132"/>
        <v>-0.35062343876159291</v>
      </c>
      <c r="I584" s="8">
        <f t="shared" si="133"/>
        <v>38222.53</v>
      </c>
      <c r="J584" s="8">
        <f t="shared" si="134"/>
        <v>47636.87</v>
      </c>
      <c r="K584" s="10">
        <f t="shared" si="135"/>
        <v>9414.3400000000038</v>
      </c>
      <c r="L584" s="1">
        <f t="shared" si="136"/>
        <v>0.24630342366138516</v>
      </c>
    </row>
    <row r="585" spans="2:12" x14ac:dyDescent="0.35">
      <c r="B585" t="s">
        <v>21</v>
      </c>
      <c r="C585" s="14">
        <v>45297</v>
      </c>
      <c r="D585" s="11">
        <f t="shared" si="130"/>
        <v>45328</v>
      </c>
      <c r="E585" s="31">
        <v>10527.14</v>
      </c>
      <c r="F585" s="31">
        <v>6996.48</v>
      </c>
      <c r="G585" s="27">
        <f t="shared" si="131"/>
        <v>-3530.66</v>
      </c>
      <c r="H585" s="7">
        <f t="shared" si="132"/>
        <v>-0.33538643924180739</v>
      </c>
      <c r="I585" s="8">
        <f t="shared" si="133"/>
        <v>48749.67</v>
      </c>
      <c r="J585" s="8">
        <f t="shared" si="134"/>
        <v>54633.350000000006</v>
      </c>
      <c r="K585" s="10">
        <f t="shared" si="135"/>
        <v>5883.6800000000076</v>
      </c>
      <c r="L585" s="1">
        <f t="shared" si="136"/>
        <v>0.12069168878476527</v>
      </c>
    </row>
    <row r="586" spans="2:12" x14ac:dyDescent="0.35">
      <c r="B586" t="s">
        <v>21</v>
      </c>
      <c r="C586" s="14">
        <v>45298</v>
      </c>
      <c r="D586" s="6">
        <f t="shared" si="130"/>
        <v>45329</v>
      </c>
      <c r="E586" s="31">
        <v>7215.55</v>
      </c>
      <c r="F586" s="31">
        <v>6493.07</v>
      </c>
      <c r="G586" s="27">
        <f t="shared" si="131"/>
        <v>-722.48000000000047</v>
      </c>
      <c r="H586" s="7">
        <f t="shared" si="132"/>
        <v>-0.10012819535586344</v>
      </c>
      <c r="I586" s="8">
        <f t="shared" si="133"/>
        <v>55965.22</v>
      </c>
      <c r="J586" s="4">
        <f t="shared" si="134"/>
        <v>61126.420000000006</v>
      </c>
      <c r="K586" s="10">
        <f t="shared" si="135"/>
        <v>5161.2000000000044</v>
      </c>
      <c r="L586" s="9">
        <f t="shared" si="136"/>
        <v>9.2221561891474818E-2</v>
      </c>
    </row>
    <row r="587" spans="2:12" x14ac:dyDescent="0.35">
      <c r="B587" t="s">
        <v>21</v>
      </c>
      <c r="C587" s="14">
        <v>45299</v>
      </c>
      <c r="D587" s="6">
        <f t="shared" si="130"/>
        <v>45330</v>
      </c>
      <c r="E587" s="31">
        <v>6392.22</v>
      </c>
      <c r="F587" s="31">
        <v>9783.73</v>
      </c>
      <c r="G587" s="27">
        <f t="shared" si="131"/>
        <v>3391.5099999999993</v>
      </c>
      <c r="H587" s="7">
        <f t="shared" si="132"/>
        <v>0.53056840972306951</v>
      </c>
      <c r="I587" s="8">
        <f t="shared" si="133"/>
        <v>62357.440000000002</v>
      </c>
      <c r="J587" s="8">
        <f t="shared" si="134"/>
        <v>70910.150000000009</v>
      </c>
      <c r="K587" s="10">
        <f t="shared" si="135"/>
        <v>8552.7100000000064</v>
      </c>
      <c r="L587" s="1">
        <f t="shared" si="136"/>
        <v>0.13715620782379787</v>
      </c>
    </row>
    <row r="588" spans="2:12" x14ac:dyDescent="0.35">
      <c r="B588" t="s">
        <v>21</v>
      </c>
      <c r="C588" s="14">
        <v>45300</v>
      </c>
      <c r="D588" s="6">
        <f t="shared" si="130"/>
        <v>45331</v>
      </c>
      <c r="E588" s="31">
        <v>6297.1</v>
      </c>
      <c r="F588" s="32">
        <v>12891.66</v>
      </c>
      <c r="G588" s="27">
        <f t="shared" si="131"/>
        <v>6594.5599999999995</v>
      </c>
      <c r="H588" s="7">
        <f t="shared" si="132"/>
        <v>1.0472376173159073</v>
      </c>
      <c r="I588" s="8">
        <f t="shared" si="133"/>
        <v>68654.540000000008</v>
      </c>
      <c r="J588" s="8">
        <f t="shared" si="134"/>
        <v>83801.810000000012</v>
      </c>
      <c r="K588" s="10">
        <f t="shared" si="135"/>
        <v>15147.270000000004</v>
      </c>
      <c r="L588" s="1">
        <f t="shared" si="136"/>
        <v>0.22063027441448158</v>
      </c>
    </row>
    <row r="589" spans="2:12" x14ac:dyDescent="0.35">
      <c r="B589" t="s">
        <v>21</v>
      </c>
      <c r="C589" s="14">
        <v>45301</v>
      </c>
      <c r="D589" s="6">
        <f t="shared" si="130"/>
        <v>45332</v>
      </c>
      <c r="E589" s="31">
        <v>6609.63</v>
      </c>
      <c r="F589" s="31">
        <v>11007</v>
      </c>
      <c r="G589" s="27">
        <f t="shared" si="131"/>
        <v>4397.37</v>
      </c>
      <c r="H589" s="7">
        <f t="shared" si="132"/>
        <v>0.66529745235361126</v>
      </c>
      <c r="I589" s="8">
        <f t="shared" si="133"/>
        <v>75264.170000000013</v>
      </c>
      <c r="J589" s="8">
        <f t="shared" si="134"/>
        <v>94808.810000000012</v>
      </c>
      <c r="K589" s="10">
        <f t="shared" si="135"/>
        <v>19544.64</v>
      </c>
      <c r="L589" s="1">
        <f t="shared" si="136"/>
        <v>0.25968053590440171</v>
      </c>
    </row>
    <row r="590" spans="2:12" x14ac:dyDescent="0.35">
      <c r="B590" t="s">
        <v>21</v>
      </c>
      <c r="C590" s="14">
        <v>45302</v>
      </c>
      <c r="D590" s="6">
        <f t="shared" si="130"/>
        <v>45333</v>
      </c>
      <c r="E590" s="31">
        <v>11491.54</v>
      </c>
      <c r="F590" s="31">
        <v>8594</v>
      </c>
      <c r="G590" s="27">
        <f t="shared" si="131"/>
        <v>-2897.5400000000009</v>
      </c>
      <c r="H590" s="5">
        <f t="shared" si="132"/>
        <v>-0.25214549137887532</v>
      </c>
      <c r="I590" s="8">
        <f t="shared" si="133"/>
        <v>86755.710000000021</v>
      </c>
      <c r="J590" s="8">
        <f t="shared" si="134"/>
        <v>103402.81000000001</v>
      </c>
      <c r="K590" s="10">
        <f t="shared" si="135"/>
        <v>16647.099999999991</v>
      </c>
      <c r="L590" s="1">
        <f t="shared" si="136"/>
        <v>0.19188477622971431</v>
      </c>
    </row>
    <row r="591" spans="2:12" x14ac:dyDescent="0.35">
      <c r="B591" t="s">
        <v>21</v>
      </c>
      <c r="C591" s="14">
        <v>45303</v>
      </c>
      <c r="D591" s="6">
        <f t="shared" si="130"/>
        <v>45334</v>
      </c>
      <c r="E591" s="32">
        <v>11955.29</v>
      </c>
      <c r="F591" s="31">
        <v>6358</v>
      </c>
      <c r="G591" s="27">
        <f t="shared" si="131"/>
        <v>-5597.2900000000009</v>
      </c>
      <c r="H591" s="7">
        <f t="shared" si="132"/>
        <v>-0.46818521340762126</v>
      </c>
      <c r="I591" s="8">
        <f t="shared" si="133"/>
        <v>98711.000000000029</v>
      </c>
      <c r="J591" s="8">
        <f t="shared" si="134"/>
        <v>109760.81000000001</v>
      </c>
      <c r="K591" s="10">
        <f t="shared" si="135"/>
        <v>11049.809999999983</v>
      </c>
      <c r="L591" s="1">
        <f t="shared" si="136"/>
        <v>0.11194101974450649</v>
      </c>
    </row>
    <row r="592" spans="2:12" x14ac:dyDescent="0.35">
      <c r="B592" t="s">
        <v>21</v>
      </c>
      <c r="C592" s="14">
        <v>45304</v>
      </c>
      <c r="D592" s="11">
        <f t="shared" si="130"/>
        <v>45335</v>
      </c>
      <c r="E592" s="31">
        <v>9572.4500000000007</v>
      </c>
      <c r="F592" s="31">
        <v>8217</v>
      </c>
      <c r="G592" s="27">
        <f t="shared" si="131"/>
        <v>-1355.4500000000007</v>
      </c>
      <c r="H592" s="7">
        <f t="shared" si="132"/>
        <v>-0.14159906815914428</v>
      </c>
      <c r="I592" s="8">
        <f t="shared" si="133"/>
        <v>108283.45000000003</v>
      </c>
      <c r="J592" s="8">
        <f t="shared" si="134"/>
        <v>117977.81000000001</v>
      </c>
      <c r="K592" s="10">
        <f t="shared" si="135"/>
        <v>9694.359999999986</v>
      </c>
      <c r="L592" s="1">
        <f t="shared" si="136"/>
        <v>8.9527624027494354E-2</v>
      </c>
    </row>
    <row r="593" spans="2:12" x14ac:dyDescent="0.35">
      <c r="B593" t="s">
        <v>21</v>
      </c>
      <c r="C593" s="14">
        <v>45305</v>
      </c>
      <c r="D593" s="6">
        <f t="shared" si="130"/>
        <v>45336</v>
      </c>
      <c r="E593" s="31">
        <v>9770.5300000000007</v>
      </c>
      <c r="F593" s="32">
        <v>9337</v>
      </c>
      <c r="G593" s="27">
        <f t="shared" si="131"/>
        <v>-433.53000000000065</v>
      </c>
      <c r="H593" s="7">
        <f t="shared" si="132"/>
        <v>-4.4371185595868459E-2</v>
      </c>
      <c r="I593" s="8">
        <f t="shared" si="133"/>
        <v>118053.98000000003</v>
      </c>
      <c r="J593" s="8">
        <f t="shared" si="134"/>
        <v>127314.81000000001</v>
      </c>
      <c r="K593" s="10">
        <f t="shared" si="135"/>
        <v>9260.8299999999872</v>
      </c>
      <c r="L593" s="1">
        <f t="shared" si="136"/>
        <v>7.8445724574469966E-2</v>
      </c>
    </row>
    <row r="594" spans="2:12" x14ac:dyDescent="0.35">
      <c r="B594" t="s">
        <v>21</v>
      </c>
      <c r="C594" s="14">
        <v>45306</v>
      </c>
      <c r="D594" s="6">
        <f t="shared" si="130"/>
        <v>45337</v>
      </c>
      <c r="E594" s="31">
        <v>7136.99</v>
      </c>
      <c r="F594" s="31">
        <v>10444.52</v>
      </c>
      <c r="G594" s="27">
        <f t="shared" si="131"/>
        <v>3307.5300000000007</v>
      </c>
      <c r="H594" s="7">
        <f t="shared" si="132"/>
        <v>0.46343486539843837</v>
      </c>
      <c r="I594" s="8">
        <f t="shared" si="133"/>
        <v>125190.97000000003</v>
      </c>
      <c r="J594" s="8">
        <f t="shared" si="134"/>
        <v>137759.33000000002</v>
      </c>
      <c r="K594" s="10">
        <f t="shared" si="135"/>
        <v>12568.359999999986</v>
      </c>
      <c r="L594" s="1">
        <f t="shared" si="136"/>
        <v>0.10039350282212833</v>
      </c>
    </row>
    <row r="595" spans="2:12" x14ac:dyDescent="0.35">
      <c r="B595" t="s">
        <v>21</v>
      </c>
      <c r="C595" s="14">
        <v>45307</v>
      </c>
      <c r="D595" s="6">
        <f t="shared" si="130"/>
        <v>45338</v>
      </c>
      <c r="E595" s="31">
        <v>7553.68</v>
      </c>
      <c r="F595" s="31">
        <v>12510.76</v>
      </c>
      <c r="G595" s="27">
        <f t="shared" si="131"/>
        <v>4957.08</v>
      </c>
      <c r="H595" s="7">
        <f t="shared" si="132"/>
        <v>0.65624702131940982</v>
      </c>
      <c r="I595" s="8">
        <f t="shared" si="133"/>
        <v>132744.65000000002</v>
      </c>
      <c r="J595" s="8">
        <f t="shared" si="134"/>
        <v>150270.09000000003</v>
      </c>
      <c r="K595" s="10">
        <f t="shared" si="135"/>
        <v>17525.440000000002</v>
      </c>
      <c r="L595" s="1">
        <f t="shared" si="136"/>
        <v>0.13202370114351125</v>
      </c>
    </row>
    <row r="596" spans="2:12" x14ac:dyDescent="0.35">
      <c r="B596" t="s">
        <v>21</v>
      </c>
      <c r="C596" s="14">
        <v>45308</v>
      </c>
      <c r="D596" s="6">
        <f t="shared" si="130"/>
        <v>45339</v>
      </c>
      <c r="E596" s="32">
        <v>8422.2199999999993</v>
      </c>
      <c r="F596" s="31">
        <v>9618.06</v>
      </c>
      <c r="G596" s="27">
        <f t="shared" si="131"/>
        <v>1195.8400000000001</v>
      </c>
      <c r="H596" s="7">
        <f t="shared" si="132"/>
        <v>0.14198631714678556</v>
      </c>
      <c r="I596" s="8">
        <f t="shared" si="133"/>
        <v>141166.87000000002</v>
      </c>
      <c r="J596" s="8">
        <f t="shared" si="134"/>
        <v>159888.15000000002</v>
      </c>
      <c r="K596" s="10">
        <f t="shared" si="135"/>
        <v>18721.28</v>
      </c>
      <c r="L596" s="1">
        <f t="shared" si="136"/>
        <v>0.13261808524903893</v>
      </c>
    </row>
    <row r="597" spans="2:12" x14ac:dyDescent="0.35">
      <c r="B597" t="s">
        <v>21</v>
      </c>
      <c r="C597" s="14">
        <v>45309</v>
      </c>
      <c r="D597" s="6">
        <f t="shared" si="130"/>
        <v>45340</v>
      </c>
      <c r="E597" s="31">
        <v>8734.58</v>
      </c>
      <c r="F597" s="31">
        <v>10230</v>
      </c>
      <c r="G597" s="27">
        <f t="shared" si="131"/>
        <v>1495.42</v>
      </c>
      <c r="H597" s="7">
        <f t="shared" si="132"/>
        <v>0.17120685825763804</v>
      </c>
      <c r="I597" s="8">
        <f t="shared" si="133"/>
        <v>149901.45000000001</v>
      </c>
      <c r="J597" s="8">
        <f t="shared" si="134"/>
        <v>170118.15000000002</v>
      </c>
      <c r="K597" s="10">
        <f t="shared" si="135"/>
        <v>20216.700000000012</v>
      </c>
      <c r="L597" s="1">
        <f t="shared" si="136"/>
        <v>0.13486660736103626</v>
      </c>
    </row>
    <row r="598" spans="2:12" x14ac:dyDescent="0.35">
      <c r="B598" t="s">
        <v>21</v>
      </c>
      <c r="C598" s="14">
        <v>45310</v>
      </c>
      <c r="D598" s="6">
        <f t="shared" si="130"/>
        <v>45341</v>
      </c>
      <c r="E598" s="31">
        <v>12421.96</v>
      </c>
      <c r="F598" s="31">
        <v>7023</v>
      </c>
      <c r="G598" s="27">
        <f t="shared" si="131"/>
        <v>-5398.9599999999991</v>
      </c>
      <c r="H598" s="7">
        <f t="shared" si="132"/>
        <v>-0.4346302837877436</v>
      </c>
      <c r="I598" s="8">
        <f t="shared" si="133"/>
        <v>162323.41</v>
      </c>
      <c r="J598" s="8">
        <f t="shared" si="134"/>
        <v>177141.15000000002</v>
      </c>
      <c r="K598" s="10">
        <f t="shared" si="135"/>
        <v>14817.74000000002</v>
      </c>
      <c r="L598" s="1">
        <f t="shared" si="136"/>
        <v>9.1285292737504839E-2</v>
      </c>
    </row>
    <row r="599" spans="2:12" x14ac:dyDescent="0.35">
      <c r="B599" t="s">
        <v>21</v>
      </c>
      <c r="C599" s="14">
        <v>45311</v>
      </c>
      <c r="D599" s="6">
        <f t="shared" si="130"/>
        <v>45342</v>
      </c>
      <c r="E599" s="31">
        <v>9735.91</v>
      </c>
      <c r="F599" s="31">
        <v>8869</v>
      </c>
      <c r="G599" s="27">
        <f t="shared" si="131"/>
        <v>-866.90999999999985</v>
      </c>
      <c r="H599" s="7">
        <f t="shared" si="132"/>
        <v>-8.9042524016758565E-2</v>
      </c>
      <c r="I599" s="8">
        <f t="shared" si="133"/>
        <v>172059.32</v>
      </c>
      <c r="J599" s="8">
        <f t="shared" si="134"/>
        <v>186010.15000000002</v>
      </c>
      <c r="K599" s="10">
        <f t="shared" si="135"/>
        <v>13950.830000000016</v>
      </c>
      <c r="L599" s="1">
        <f t="shared" si="136"/>
        <v>8.1081513050266715E-2</v>
      </c>
    </row>
    <row r="600" spans="2:12" x14ac:dyDescent="0.35">
      <c r="B600" t="s">
        <v>21</v>
      </c>
      <c r="C600" s="14">
        <v>45312</v>
      </c>
      <c r="D600" s="6">
        <f t="shared" si="130"/>
        <v>45343</v>
      </c>
      <c r="E600" s="31">
        <v>7670.89</v>
      </c>
      <c r="F600" s="31">
        <v>10116</v>
      </c>
      <c r="G600" s="27">
        <f t="shared" si="131"/>
        <v>2445.1099999999997</v>
      </c>
      <c r="H600" s="7">
        <f t="shared" si="132"/>
        <v>0.31875180063851777</v>
      </c>
      <c r="I600" s="8">
        <f t="shared" si="133"/>
        <v>179730.21000000002</v>
      </c>
      <c r="J600" s="8">
        <f t="shared" si="134"/>
        <v>196126.15000000002</v>
      </c>
      <c r="K600" s="10">
        <f t="shared" si="135"/>
        <v>16395.940000000002</v>
      </c>
      <c r="L600" s="1">
        <f t="shared" si="136"/>
        <v>9.1225287056638946E-2</v>
      </c>
    </row>
    <row r="601" spans="2:12" x14ac:dyDescent="0.35">
      <c r="B601" t="s">
        <v>21</v>
      </c>
      <c r="C601" s="14">
        <v>45313</v>
      </c>
      <c r="D601" s="6">
        <f t="shared" si="130"/>
        <v>45344</v>
      </c>
      <c r="E601" s="31">
        <v>6728.18</v>
      </c>
      <c r="F601" s="31">
        <v>8722</v>
      </c>
      <c r="G601" s="27">
        <f t="shared" si="131"/>
        <v>1993.8199999999997</v>
      </c>
      <c r="H601" s="7">
        <f t="shared" si="132"/>
        <v>0.29633868297221533</v>
      </c>
      <c r="I601" s="8">
        <f t="shared" si="133"/>
        <v>186458.39</v>
      </c>
      <c r="J601" s="8">
        <f t="shared" si="134"/>
        <v>204848.15000000002</v>
      </c>
      <c r="K601" s="10">
        <f t="shared" si="135"/>
        <v>18389.760000000009</v>
      </c>
      <c r="L601" s="1">
        <f t="shared" si="136"/>
        <v>9.862661583638048E-2</v>
      </c>
    </row>
    <row r="602" spans="2:12" x14ac:dyDescent="0.35">
      <c r="B602" t="s">
        <v>21</v>
      </c>
      <c r="C602" s="14">
        <v>45314</v>
      </c>
      <c r="D602" s="11">
        <f t="shared" si="130"/>
        <v>45345</v>
      </c>
      <c r="E602" s="31">
        <v>8395.17</v>
      </c>
      <c r="F602" s="33">
        <v>11171</v>
      </c>
      <c r="G602" s="27">
        <f t="shared" si="131"/>
        <v>2775.83</v>
      </c>
      <c r="H602" s="7">
        <f t="shared" si="132"/>
        <v>0.33064607387342959</v>
      </c>
      <c r="I602" s="8">
        <f t="shared" si="133"/>
        <v>194853.56000000003</v>
      </c>
      <c r="J602" s="8">
        <f t="shared" si="134"/>
        <v>216019.15000000002</v>
      </c>
      <c r="K602" s="10">
        <f t="shared" si="135"/>
        <v>21165.589999999997</v>
      </c>
      <c r="L602" s="1">
        <f t="shared" si="136"/>
        <v>0.10862306031257521</v>
      </c>
    </row>
    <row r="603" spans="2:12" x14ac:dyDescent="0.35">
      <c r="B603" t="s">
        <v>21</v>
      </c>
      <c r="C603" s="14">
        <v>45315</v>
      </c>
      <c r="D603" s="6">
        <f t="shared" si="130"/>
        <v>45346</v>
      </c>
      <c r="E603" s="31">
        <v>7468.19</v>
      </c>
      <c r="F603" s="31">
        <v>0</v>
      </c>
      <c r="G603" s="27">
        <f t="shared" si="131"/>
        <v>-7468.19</v>
      </c>
      <c r="H603" s="7">
        <f t="shared" si="132"/>
        <v>-1</v>
      </c>
      <c r="I603" s="8">
        <f t="shared" si="133"/>
        <v>202321.75000000003</v>
      </c>
      <c r="J603" s="8">
        <f t="shared" si="134"/>
        <v>216019.15000000002</v>
      </c>
      <c r="K603" s="10">
        <f t="shared" si="135"/>
        <v>13697.399999999994</v>
      </c>
      <c r="L603" s="1">
        <f t="shared" si="136"/>
        <v>6.7701075143922942E-2</v>
      </c>
    </row>
    <row r="604" spans="2:12" x14ac:dyDescent="0.35">
      <c r="B604" t="s">
        <v>21</v>
      </c>
      <c r="C604" s="14">
        <v>45316</v>
      </c>
      <c r="D604" s="6">
        <f t="shared" si="130"/>
        <v>45347</v>
      </c>
      <c r="E604" s="31">
        <v>10283.66</v>
      </c>
      <c r="F604" s="31">
        <v>0</v>
      </c>
      <c r="G604" s="27">
        <f t="shared" si="131"/>
        <v>-10283.66</v>
      </c>
      <c r="H604" s="7">
        <f t="shared" si="132"/>
        <v>-1</v>
      </c>
      <c r="I604" s="8">
        <f t="shared" si="133"/>
        <v>212605.41000000003</v>
      </c>
      <c r="J604" s="8">
        <f t="shared" si="134"/>
        <v>216019.15000000002</v>
      </c>
      <c r="K604" s="10">
        <f t="shared" si="135"/>
        <v>3413.7399999999907</v>
      </c>
      <c r="L604" s="1">
        <f t="shared" si="136"/>
        <v>1.6056693947722168E-2</v>
      </c>
    </row>
    <row r="605" spans="2:12" x14ac:dyDescent="0.35">
      <c r="B605" t="s">
        <v>21</v>
      </c>
      <c r="C605" s="14">
        <v>45317</v>
      </c>
      <c r="D605" s="6">
        <f t="shared" si="130"/>
        <v>45348</v>
      </c>
      <c r="E605" s="33">
        <v>12499.46</v>
      </c>
      <c r="F605" s="31">
        <v>0</v>
      </c>
      <c r="G605" s="25">
        <f t="shared" si="131"/>
        <v>-12499.46</v>
      </c>
      <c r="H605" s="7">
        <f t="shared" si="132"/>
        <v>-1</v>
      </c>
      <c r="I605" s="8">
        <f t="shared" si="133"/>
        <v>225104.87000000002</v>
      </c>
      <c r="J605" s="8">
        <f t="shared" si="134"/>
        <v>216019.15000000002</v>
      </c>
      <c r="K605" s="10">
        <f t="shared" si="135"/>
        <v>-9085.7200000000012</v>
      </c>
      <c r="L605" s="1">
        <f t="shared" si="136"/>
        <v>-4.0362165420943584E-2</v>
      </c>
    </row>
    <row r="606" spans="2:12" x14ac:dyDescent="0.35">
      <c r="B606" t="s">
        <v>21</v>
      </c>
      <c r="C606" s="14">
        <v>45318</v>
      </c>
      <c r="D606" s="6">
        <f t="shared" si="130"/>
        <v>45349</v>
      </c>
      <c r="E606" s="31">
        <v>8597.44</v>
      </c>
      <c r="F606" s="31">
        <v>0</v>
      </c>
      <c r="G606" s="27">
        <f t="shared" si="131"/>
        <v>-8597.44</v>
      </c>
      <c r="H606" s="7">
        <f t="shared" si="132"/>
        <v>-1</v>
      </c>
      <c r="I606" s="8">
        <f t="shared" si="133"/>
        <v>233702.31000000003</v>
      </c>
      <c r="J606" s="8">
        <f t="shared" si="134"/>
        <v>216019.15000000002</v>
      </c>
      <c r="K606" s="10">
        <f t="shared" si="135"/>
        <v>-17683.160000000003</v>
      </c>
      <c r="L606" s="1">
        <f t="shared" si="136"/>
        <v>-7.5665319696668815E-2</v>
      </c>
    </row>
    <row r="607" spans="2:12" x14ac:dyDescent="0.35">
      <c r="B607" t="s">
        <v>21</v>
      </c>
      <c r="C607" s="14">
        <v>45319</v>
      </c>
      <c r="D607" s="11">
        <f t="shared" si="130"/>
        <v>45350</v>
      </c>
      <c r="E607" s="31">
        <v>7736.62</v>
      </c>
      <c r="F607" s="31">
        <v>0</v>
      </c>
      <c r="G607" s="27">
        <f t="shared" si="131"/>
        <v>-7736.62</v>
      </c>
      <c r="H607" s="7">
        <f t="shared" si="132"/>
        <v>-1</v>
      </c>
      <c r="I607" s="8">
        <f t="shared" si="133"/>
        <v>241438.93000000002</v>
      </c>
      <c r="J607" s="8">
        <f t="shared" si="134"/>
        <v>216019.15000000002</v>
      </c>
      <c r="K607" s="10">
        <f t="shared" si="135"/>
        <v>-25419.78</v>
      </c>
      <c r="L607" s="1">
        <f t="shared" si="136"/>
        <v>-0.10528451231953354</v>
      </c>
    </row>
    <row r="608" spans="2:12" x14ac:dyDescent="0.35">
      <c r="B608" t="s">
        <v>21</v>
      </c>
      <c r="C608" s="14">
        <v>45320</v>
      </c>
      <c r="D608" s="11">
        <f t="shared" si="130"/>
        <v>45351</v>
      </c>
      <c r="E608" s="31">
        <v>6039.79</v>
      </c>
      <c r="F608" s="31">
        <v>0</v>
      </c>
      <c r="G608" s="27">
        <f t="shared" si="131"/>
        <v>-6039.79</v>
      </c>
      <c r="H608" s="7">
        <f t="shared" si="132"/>
        <v>-1</v>
      </c>
      <c r="I608" s="8">
        <f t="shared" si="133"/>
        <v>247478.72000000003</v>
      </c>
      <c r="J608" s="8">
        <f t="shared" si="134"/>
        <v>216019.15000000002</v>
      </c>
      <c r="K608" s="10">
        <f t="shared" si="135"/>
        <v>-31459.570000000007</v>
      </c>
      <c r="L608" s="1">
        <f t="shared" si="136"/>
        <v>-0.12712030351538914</v>
      </c>
    </row>
    <row r="609" spans="2:12" x14ac:dyDescent="0.35">
      <c r="B609" t="s">
        <v>21</v>
      </c>
      <c r="C609" s="14">
        <v>45321</v>
      </c>
      <c r="D609" s="11">
        <f t="shared" si="130"/>
        <v>45352</v>
      </c>
      <c r="E609" s="31">
        <v>7515.27</v>
      </c>
      <c r="F609" s="31">
        <v>0</v>
      </c>
      <c r="G609" s="27">
        <f t="shared" si="131"/>
        <v>-7515.27</v>
      </c>
      <c r="H609" s="7">
        <f t="shared" si="132"/>
        <v>-1</v>
      </c>
      <c r="I609" s="8">
        <f t="shared" si="133"/>
        <v>254993.99000000002</v>
      </c>
      <c r="J609" s="8">
        <f t="shared" si="134"/>
        <v>216019.15000000002</v>
      </c>
      <c r="K609" s="10">
        <f t="shared" si="135"/>
        <v>-38974.839999999997</v>
      </c>
      <c r="L609" s="1">
        <f t="shared" si="136"/>
        <v>-0.15284611217699678</v>
      </c>
    </row>
    <row r="610" spans="2:12" x14ac:dyDescent="0.35">
      <c r="B610" t="s">
        <v>21</v>
      </c>
      <c r="C610" s="14">
        <v>45322</v>
      </c>
      <c r="D610" s="11">
        <f t="shared" si="130"/>
        <v>45353</v>
      </c>
      <c r="E610" s="31">
        <v>9797</v>
      </c>
      <c r="F610" s="31">
        <v>0</v>
      </c>
      <c r="G610" s="27">
        <f t="shared" si="131"/>
        <v>-9797</v>
      </c>
      <c r="H610" s="7">
        <f t="shared" si="132"/>
        <v>-1</v>
      </c>
      <c r="I610" s="8">
        <f t="shared" si="133"/>
        <v>264790.99</v>
      </c>
      <c r="J610" s="8">
        <f t="shared" si="134"/>
        <v>216019.15000000002</v>
      </c>
      <c r="K610" s="10">
        <f t="shared" si="135"/>
        <v>-48771.839999999967</v>
      </c>
      <c r="L610" s="1">
        <f t="shared" si="136"/>
        <v>-0.18418995298895921</v>
      </c>
    </row>
    <row r="611" spans="2:12" x14ac:dyDescent="0.35">
      <c r="B611" t="s">
        <v>22</v>
      </c>
      <c r="C611" s="14">
        <v>45291</v>
      </c>
      <c r="D611" s="6">
        <v>45322</v>
      </c>
      <c r="E611" s="32">
        <v>0</v>
      </c>
      <c r="F611" s="31">
        <v>0</v>
      </c>
      <c r="G611" s="25"/>
      <c r="H611" s="7"/>
      <c r="I611" s="8"/>
      <c r="J611" s="8"/>
      <c r="K611" s="10"/>
      <c r="L611" s="1"/>
    </row>
    <row r="612" spans="2:12" x14ac:dyDescent="0.35">
      <c r="B612" t="s">
        <v>22</v>
      </c>
      <c r="C612" s="14">
        <v>45292</v>
      </c>
      <c r="D612" s="6">
        <f t="shared" ref="D612:D641" si="137">D611+1</f>
        <v>45323</v>
      </c>
      <c r="E612" s="31">
        <v>1376</v>
      </c>
      <c r="F612" s="31">
        <v>909.05</v>
      </c>
      <c r="G612" s="27">
        <f t="shared" ref="G612:G642" si="138">F612-E612</f>
        <v>-466.95000000000005</v>
      </c>
      <c r="H612" s="7">
        <f t="shared" ref="H612:H642" si="139">G612/E612</f>
        <v>-0.33935319767441863</v>
      </c>
      <c r="I612" s="8">
        <f t="shared" ref="I612:I642" si="140">+I611+E612</f>
        <v>1376</v>
      </c>
      <c r="J612" s="8">
        <f t="shared" ref="J612:J642" si="141">+J611+F612</f>
        <v>909.05</v>
      </c>
      <c r="K612" s="10">
        <f t="shared" ref="K612:K642" si="142">-I612+J612</f>
        <v>-466.95000000000005</v>
      </c>
      <c r="L612" s="1">
        <f t="shared" ref="L612:L642" si="143">K612/I612</f>
        <v>-0.33935319767441863</v>
      </c>
    </row>
    <row r="613" spans="2:12" x14ac:dyDescent="0.35">
      <c r="B613" t="s">
        <v>22</v>
      </c>
      <c r="C613" s="14">
        <v>45293</v>
      </c>
      <c r="D613" s="6">
        <f t="shared" si="137"/>
        <v>45324</v>
      </c>
      <c r="E613" s="31">
        <v>1031</v>
      </c>
      <c r="F613" s="31">
        <v>890.14</v>
      </c>
      <c r="G613" s="27">
        <f t="shared" si="138"/>
        <v>-140.86000000000001</v>
      </c>
      <c r="H613" s="7">
        <f t="shared" si="139"/>
        <v>-0.13662463627546073</v>
      </c>
      <c r="I613" s="8">
        <f t="shared" si="140"/>
        <v>2407</v>
      </c>
      <c r="J613" s="8">
        <f t="shared" si="141"/>
        <v>1799.19</v>
      </c>
      <c r="K613" s="10">
        <f t="shared" si="142"/>
        <v>-607.80999999999995</v>
      </c>
      <c r="L613" s="1">
        <f t="shared" si="143"/>
        <v>-0.25251765683423344</v>
      </c>
    </row>
    <row r="614" spans="2:12" x14ac:dyDescent="0.35">
      <c r="B614" t="s">
        <v>22</v>
      </c>
      <c r="C614" s="14">
        <v>45294</v>
      </c>
      <c r="D614" s="6">
        <f t="shared" si="137"/>
        <v>45325</v>
      </c>
      <c r="E614" s="31">
        <v>1127</v>
      </c>
      <c r="F614" s="31">
        <v>1054.52</v>
      </c>
      <c r="G614" s="27">
        <f t="shared" si="138"/>
        <v>-72.480000000000018</v>
      </c>
      <c r="H614" s="7">
        <f t="shared" si="139"/>
        <v>-6.4312333629103838E-2</v>
      </c>
      <c r="I614" s="8">
        <f t="shared" si="140"/>
        <v>3534</v>
      </c>
      <c r="J614" s="8">
        <f t="shared" si="141"/>
        <v>2853.71</v>
      </c>
      <c r="K614" s="10">
        <f t="shared" si="142"/>
        <v>-680.29</v>
      </c>
      <c r="L614" s="1">
        <f t="shared" si="143"/>
        <v>-0.19249858517260893</v>
      </c>
    </row>
    <row r="615" spans="2:12" x14ac:dyDescent="0.35">
      <c r="B615" t="s">
        <v>22</v>
      </c>
      <c r="C615" s="14">
        <v>45295</v>
      </c>
      <c r="D615" s="6">
        <f t="shared" si="137"/>
        <v>45326</v>
      </c>
      <c r="E615" s="31">
        <v>791.08</v>
      </c>
      <c r="F615" s="31">
        <v>759.66</v>
      </c>
      <c r="G615" s="27">
        <f t="shared" si="138"/>
        <v>-31.420000000000073</v>
      </c>
      <c r="H615" s="7">
        <f t="shared" si="139"/>
        <v>-3.9717854072913068E-2</v>
      </c>
      <c r="I615" s="8">
        <f t="shared" si="140"/>
        <v>4325.08</v>
      </c>
      <c r="J615" s="8">
        <f t="shared" si="141"/>
        <v>3613.37</v>
      </c>
      <c r="K615" s="10">
        <f t="shared" si="142"/>
        <v>-711.71</v>
      </c>
      <c r="L615" s="1">
        <f t="shared" si="143"/>
        <v>-0.1645541816567555</v>
      </c>
    </row>
    <row r="616" spans="2:12" x14ac:dyDescent="0.35">
      <c r="B616" t="s">
        <v>22</v>
      </c>
      <c r="C616" s="14">
        <v>45296</v>
      </c>
      <c r="D616" s="6">
        <f t="shared" si="137"/>
        <v>45327</v>
      </c>
      <c r="E616" s="31">
        <v>963.23</v>
      </c>
      <c r="F616" s="31">
        <v>1018.53</v>
      </c>
      <c r="G616" s="27">
        <f t="shared" si="138"/>
        <v>55.299999999999955</v>
      </c>
      <c r="H616" s="7">
        <f t="shared" si="139"/>
        <v>5.7411002564288854E-2</v>
      </c>
      <c r="I616" s="8">
        <f t="shared" si="140"/>
        <v>5288.3099999999995</v>
      </c>
      <c r="J616" s="8">
        <f t="shared" si="141"/>
        <v>4631.8999999999996</v>
      </c>
      <c r="K616" s="10">
        <f t="shared" si="142"/>
        <v>-656.40999999999985</v>
      </c>
      <c r="L616" s="1">
        <f t="shared" si="143"/>
        <v>-0.12412472037380561</v>
      </c>
    </row>
    <row r="617" spans="2:12" x14ac:dyDescent="0.35">
      <c r="B617" t="s">
        <v>22</v>
      </c>
      <c r="C617" s="14">
        <v>45297</v>
      </c>
      <c r="D617" s="11">
        <f t="shared" si="137"/>
        <v>45328</v>
      </c>
      <c r="E617" s="31">
        <v>979.43</v>
      </c>
      <c r="F617" s="31">
        <v>794.12</v>
      </c>
      <c r="G617" s="27">
        <f t="shared" si="138"/>
        <v>-185.30999999999995</v>
      </c>
      <c r="H617" s="7">
        <f t="shared" si="139"/>
        <v>-0.18920188272770894</v>
      </c>
      <c r="I617" s="8">
        <f t="shared" si="140"/>
        <v>6267.74</v>
      </c>
      <c r="J617" s="8">
        <f t="shared" si="141"/>
        <v>5426.0199999999995</v>
      </c>
      <c r="K617" s="10">
        <f t="shared" si="142"/>
        <v>-841.72000000000025</v>
      </c>
      <c r="L617" s="1">
        <f t="shared" si="143"/>
        <v>-0.13429401985404632</v>
      </c>
    </row>
    <row r="618" spans="2:12" x14ac:dyDescent="0.35">
      <c r="B618" t="s">
        <v>22</v>
      </c>
      <c r="C618" s="14">
        <v>45298</v>
      </c>
      <c r="D618" s="6">
        <f t="shared" si="137"/>
        <v>45329</v>
      </c>
      <c r="E618" s="31">
        <v>819.44</v>
      </c>
      <c r="F618" s="31">
        <v>2792.31</v>
      </c>
      <c r="G618" s="27">
        <f t="shared" si="138"/>
        <v>1972.87</v>
      </c>
      <c r="H618" s="7">
        <f t="shared" si="139"/>
        <v>2.4075832275700475</v>
      </c>
      <c r="I618" s="8">
        <f t="shared" si="140"/>
        <v>7087.18</v>
      </c>
      <c r="J618" s="4">
        <f t="shared" si="141"/>
        <v>8218.33</v>
      </c>
      <c r="K618" s="10">
        <f t="shared" si="142"/>
        <v>1131.1499999999996</v>
      </c>
      <c r="L618" s="1">
        <f t="shared" si="143"/>
        <v>0.1596050897536114</v>
      </c>
    </row>
    <row r="619" spans="2:12" x14ac:dyDescent="0.35">
      <c r="B619" t="s">
        <v>22</v>
      </c>
      <c r="C619" s="14">
        <v>45299</v>
      </c>
      <c r="D619" s="6">
        <f t="shared" si="137"/>
        <v>45330</v>
      </c>
      <c r="E619" s="31">
        <v>783.35</v>
      </c>
      <c r="F619" s="31">
        <v>763.43</v>
      </c>
      <c r="G619" s="27">
        <f t="shared" si="138"/>
        <v>-19.920000000000073</v>
      </c>
      <c r="H619" s="7">
        <f t="shared" si="139"/>
        <v>-2.5429246186251447E-2</v>
      </c>
      <c r="I619" s="8">
        <f t="shared" si="140"/>
        <v>7870.5300000000007</v>
      </c>
      <c r="J619" s="8">
        <f t="shared" si="141"/>
        <v>8981.76</v>
      </c>
      <c r="K619" s="10">
        <f t="shared" si="142"/>
        <v>1111.2299999999996</v>
      </c>
      <c r="L619" s="1">
        <f t="shared" si="143"/>
        <v>0.1411887128312832</v>
      </c>
    </row>
    <row r="620" spans="2:12" x14ac:dyDescent="0.35">
      <c r="B620" t="s">
        <v>22</v>
      </c>
      <c r="C620" s="14">
        <v>45300</v>
      </c>
      <c r="D620" s="6">
        <f t="shared" si="137"/>
        <v>45331</v>
      </c>
      <c r="E620" s="31">
        <v>719.42</v>
      </c>
      <c r="F620" s="32">
        <v>1255.24</v>
      </c>
      <c r="G620" s="27">
        <f t="shared" si="138"/>
        <v>535.82000000000005</v>
      </c>
      <c r="H620" s="7">
        <f t="shared" si="139"/>
        <v>0.74479441772539001</v>
      </c>
      <c r="I620" s="8">
        <f t="shared" si="140"/>
        <v>8589.9500000000007</v>
      </c>
      <c r="J620" s="8">
        <f t="shared" si="141"/>
        <v>10237</v>
      </c>
      <c r="K620" s="10">
        <f t="shared" si="142"/>
        <v>1647.0499999999993</v>
      </c>
      <c r="L620" s="1">
        <f t="shared" si="143"/>
        <v>0.19174151188307256</v>
      </c>
    </row>
    <row r="621" spans="2:12" x14ac:dyDescent="0.35">
      <c r="B621" t="s">
        <v>22</v>
      </c>
      <c r="C621" s="14">
        <v>45301</v>
      </c>
      <c r="D621" s="6">
        <f t="shared" si="137"/>
        <v>45332</v>
      </c>
      <c r="E621" s="31">
        <v>543.53</v>
      </c>
      <c r="F621" s="31">
        <v>1015.44</v>
      </c>
      <c r="G621" s="27">
        <f t="shared" si="138"/>
        <v>471.91000000000008</v>
      </c>
      <c r="H621" s="7">
        <f t="shared" si="139"/>
        <v>0.86823174433793926</v>
      </c>
      <c r="I621" s="8">
        <f t="shared" si="140"/>
        <v>9133.4800000000014</v>
      </c>
      <c r="J621" s="8">
        <f t="shared" si="141"/>
        <v>11252.44</v>
      </c>
      <c r="K621" s="10">
        <f t="shared" si="142"/>
        <v>2118.9599999999991</v>
      </c>
      <c r="L621" s="1">
        <f t="shared" si="143"/>
        <v>0.2319991941735241</v>
      </c>
    </row>
    <row r="622" spans="2:12" x14ac:dyDescent="0.35">
      <c r="B622" t="s">
        <v>22</v>
      </c>
      <c r="C622" s="14">
        <v>45302</v>
      </c>
      <c r="D622" s="6">
        <f t="shared" si="137"/>
        <v>45333</v>
      </c>
      <c r="E622" s="31">
        <v>549</v>
      </c>
      <c r="F622" s="31">
        <v>971.39</v>
      </c>
      <c r="G622" s="27">
        <f t="shared" si="138"/>
        <v>422.39</v>
      </c>
      <c r="H622" s="7">
        <f t="shared" si="139"/>
        <v>0.76938069216757743</v>
      </c>
      <c r="I622" s="8">
        <f t="shared" si="140"/>
        <v>9682.4800000000014</v>
      </c>
      <c r="J622" s="8">
        <f t="shared" si="141"/>
        <v>12223.83</v>
      </c>
      <c r="K622" s="10">
        <f t="shared" si="142"/>
        <v>2541.3499999999985</v>
      </c>
      <c r="L622" s="1">
        <f t="shared" si="143"/>
        <v>0.26246891292313523</v>
      </c>
    </row>
    <row r="623" spans="2:12" x14ac:dyDescent="0.35">
      <c r="B623" t="s">
        <v>22</v>
      </c>
      <c r="C623" s="14">
        <v>45303</v>
      </c>
      <c r="D623" s="6">
        <f t="shared" si="137"/>
        <v>45334</v>
      </c>
      <c r="E623" s="32">
        <v>1345.44</v>
      </c>
      <c r="F623" s="31">
        <v>1186.49</v>
      </c>
      <c r="G623" s="27">
        <f t="shared" si="138"/>
        <v>-158.95000000000005</v>
      </c>
      <c r="H623" s="7">
        <f t="shared" si="139"/>
        <v>-0.11813979070044003</v>
      </c>
      <c r="I623" s="8">
        <f t="shared" si="140"/>
        <v>11027.920000000002</v>
      </c>
      <c r="J623" s="8">
        <f t="shared" si="141"/>
        <v>13410.32</v>
      </c>
      <c r="K623" s="10">
        <f t="shared" si="142"/>
        <v>2382.3999999999978</v>
      </c>
      <c r="L623" s="1">
        <f t="shared" si="143"/>
        <v>0.21603348591574817</v>
      </c>
    </row>
    <row r="624" spans="2:12" x14ac:dyDescent="0.35">
      <c r="B624" t="s">
        <v>22</v>
      </c>
      <c r="C624" s="14">
        <v>45304</v>
      </c>
      <c r="D624" s="6">
        <f t="shared" si="137"/>
        <v>45335</v>
      </c>
      <c r="E624" s="31">
        <v>928.84</v>
      </c>
      <c r="F624" s="31">
        <v>831.76</v>
      </c>
      <c r="G624" s="27">
        <f t="shared" si="138"/>
        <v>-97.080000000000041</v>
      </c>
      <c r="H624" s="7">
        <f t="shared" si="139"/>
        <v>-0.10451746264157448</v>
      </c>
      <c r="I624" s="8">
        <f t="shared" si="140"/>
        <v>11956.760000000002</v>
      </c>
      <c r="J624" s="8">
        <f t="shared" si="141"/>
        <v>14242.08</v>
      </c>
      <c r="K624" s="10">
        <f t="shared" si="142"/>
        <v>2285.3199999999979</v>
      </c>
      <c r="L624" s="1">
        <f t="shared" si="143"/>
        <v>0.19113204580505067</v>
      </c>
    </row>
    <row r="625" spans="2:12" x14ac:dyDescent="0.35">
      <c r="B625" t="s">
        <v>22</v>
      </c>
      <c r="C625" s="14">
        <v>45305</v>
      </c>
      <c r="D625" s="11">
        <f t="shared" si="137"/>
        <v>45336</v>
      </c>
      <c r="E625" s="31">
        <v>910.19</v>
      </c>
      <c r="F625" s="31">
        <v>891.61</v>
      </c>
      <c r="G625" s="27">
        <f t="shared" si="138"/>
        <v>-18.580000000000041</v>
      </c>
      <c r="H625" s="7">
        <f t="shared" si="139"/>
        <v>-2.0413320295762465E-2</v>
      </c>
      <c r="I625" s="8">
        <f t="shared" si="140"/>
        <v>12866.950000000003</v>
      </c>
      <c r="J625" s="8">
        <f t="shared" si="141"/>
        <v>15133.69</v>
      </c>
      <c r="K625" s="10">
        <f t="shared" si="142"/>
        <v>2266.739999999998</v>
      </c>
      <c r="L625" s="1">
        <f t="shared" si="143"/>
        <v>0.17616762325181939</v>
      </c>
    </row>
    <row r="626" spans="2:12" x14ac:dyDescent="0.35">
      <c r="B626" t="s">
        <v>22</v>
      </c>
      <c r="C626" s="14">
        <v>45306</v>
      </c>
      <c r="D626" s="6">
        <f t="shared" si="137"/>
        <v>45337</v>
      </c>
      <c r="E626" s="31">
        <v>463.89</v>
      </c>
      <c r="F626" s="31">
        <v>995.19</v>
      </c>
      <c r="G626" s="25">
        <f t="shared" si="138"/>
        <v>531.30000000000007</v>
      </c>
      <c r="H626" s="7">
        <f t="shared" si="139"/>
        <v>1.1453146220009056</v>
      </c>
      <c r="I626" s="8">
        <f t="shared" si="140"/>
        <v>13330.840000000002</v>
      </c>
      <c r="J626" s="8">
        <f t="shared" si="141"/>
        <v>16128.880000000001</v>
      </c>
      <c r="K626" s="10">
        <f t="shared" si="142"/>
        <v>2798.0399999999991</v>
      </c>
      <c r="L626" s="1">
        <f t="shared" si="143"/>
        <v>0.209892249850722</v>
      </c>
    </row>
    <row r="627" spans="2:12" x14ac:dyDescent="0.35">
      <c r="B627" t="s">
        <v>22</v>
      </c>
      <c r="C627" s="14">
        <v>45307</v>
      </c>
      <c r="D627" s="6">
        <f t="shared" si="137"/>
        <v>45338</v>
      </c>
      <c r="E627" s="31">
        <v>1586.85</v>
      </c>
      <c r="F627" s="31">
        <v>919.76</v>
      </c>
      <c r="G627" s="27">
        <f t="shared" si="138"/>
        <v>-667.08999999999992</v>
      </c>
      <c r="H627" s="7">
        <f t="shared" si="139"/>
        <v>-0.42038629990232218</v>
      </c>
      <c r="I627" s="8">
        <f t="shared" si="140"/>
        <v>14917.690000000002</v>
      </c>
      <c r="J627" s="8">
        <f t="shared" si="141"/>
        <v>17048.64</v>
      </c>
      <c r="K627" s="10">
        <f t="shared" si="142"/>
        <v>2130.9499999999971</v>
      </c>
      <c r="L627" s="1">
        <f t="shared" si="143"/>
        <v>0.14284718344462158</v>
      </c>
    </row>
    <row r="628" spans="2:12" x14ac:dyDescent="0.35">
      <c r="B628" t="s">
        <v>22</v>
      </c>
      <c r="C628" s="14">
        <v>45308</v>
      </c>
      <c r="D628" s="6">
        <f t="shared" si="137"/>
        <v>45339</v>
      </c>
      <c r="E628" s="31">
        <v>1190.45</v>
      </c>
      <c r="F628" s="31">
        <v>1096.18</v>
      </c>
      <c r="G628" s="27">
        <f t="shared" si="138"/>
        <v>-94.269999999999982</v>
      </c>
      <c r="H628" s="7">
        <f t="shared" si="139"/>
        <v>-7.9188542147927241E-2</v>
      </c>
      <c r="I628" s="8">
        <f t="shared" si="140"/>
        <v>16108.140000000003</v>
      </c>
      <c r="J628" s="8">
        <f t="shared" si="141"/>
        <v>18144.82</v>
      </c>
      <c r="K628" s="10">
        <f t="shared" si="142"/>
        <v>2036.6799999999967</v>
      </c>
      <c r="L628" s="1">
        <f t="shared" si="143"/>
        <v>0.12643793758931796</v>
      </c>
    </row>
    <row r="629" spans="2:12" x14ac:dyDescent="0.35">
      <c r="B629" t="s">
        <v>22</v>
      </c>
      <c r="C629" s="14">
        <v>45309</v>
      </c>
      <c r="D629" s="6">
        <f t="shared" si="137"/>
        <v>45340</v>
      </c>
      <c r="E629" s="31">
        <v>985.39</v>
      </c>
      <c r="F629" s="31">
        <v>1215</v>
      </c>
      <c r="G629" s="27">
        <f t="shared" si="138"/>
        <v>229.61</v>
      </c>
      <c r="H629" s="7">
        <f t="shared" si="139"/>
        <v>0.23301433950009642</v>
      </c>
      <c r="I629" s="8">
        <f t="shared" si="140"/>
        <v>17093.530000000002</v>
      </c>
      <c r="J629" s="8">
        <f t="shared" si="141"/>
        <v>19359.82</v>
      </c>
      <c r="K629" s="10">
        <f t="shared" si="142"/>
        <v>2266.2899999999972</v>
      </c>
      <c r="L629" s="1">
        <f t="shared" si="143"/>
        <v>0.13258174291676422</v>
      </c>
    </row>
    <row r="630" spans="2:12" x14ac:dyDescent="0.35">
      <c r="B630" t="s">
        <v>22</v>
      </c>
      <c r="C630" s="14">
        <v>45310</v>
      </c>
      <c r="D630" s="6">
        <f t="shared" si="137"/>
        <v>45341</v>
      </c>
      <c r="E630" s="31">
        <v>906.29</v>
      </c>
      <c r="F630" s="31">
        <v>781</v>
      </c>
      <c r="G630" s="27">
        <f t="shared" si="138"/>
        <v>-125.28999999999996</v>
      </c>
      <c r="H630" s="7">
        <f t="shared" si="139"/>
        <v>-0.13824493263745596</v>
      </c>
      <c r="I630" s="8">
        <f t="shared" si="140"/>
        <v>17999.820000000003</v>
      </c>
      <c r="J630" s="8">
        <f t="shared" si="141"/>
        <v>20140.82</v>
      </c>
      <c r="K630" s="10">
        <f t="shared" si="142"/>
        <v>2140.9999999999964</v>
      </c>
      <c r="L630" s="1">
        <f t="shared" si="143"/>
        <v>0.11894563390078323</v>
      </c>
    </row>
    <row r="631" spans="2:12" x14ac:dyDescent="0.35">
      <c r="B631" t="s">
        <v>22</v>
      </c>
      <c r="C631" s="14">
        <v>45311</v>
      </c>
      <c r="D631" s="6">
        <f t="shared" si="137"/>
        <v>45342</v>
      </c>
      <c r="E631" s="31">
        <v>1008.86</v>
      </c>
      <c r="F631" s="31">
        <v>994</v>
      </c>
      <c r="G631" s="27">
        <f t="shared" si="138"/>
        <v>-14.860000000000014</v>
      </c>
      <c r="H631" s="7">
        <f t="shared" si="139"/>
        <v>-1.4729496659595992E-2</v>
      </c>
      <c r="I631" s="8">
        <f t="shared" si="140"/>
        <v>19008.680000000004</v>
      </c>
      <c r="J631" s="8">
        <f t="shared" si="141"/>
        <v>21134.82</v>
      </c>
      <c r="K631" s="10">
        <f t="shared" si="142"/>
        <v>2126.1399999999958</v>
      </c>
      <c r="L631" s="1">
        <f t="shared" si="143"/>
        <v>0.11185100701363773</v>
      </c>
    </row>
    <row r="632" spans="2:12" x14ac:dyDescent="0.35">
      <c r="B632" t="s">
        <v>22</v>
      </c>
      <c r="C632" s="14">
        <v>45312</v>
      </c>
      <c r="D632" s="6">
        <f t="shared" si="137"/>
        <v>45343</v>
      </c>
      <c r="E632" s="31">
        <v>1492.62</v>
      </c>
      <c r="F632" s="31">
        <v>1091</v>
      </c>
      <c r="G632" s="27">
        <f t="shared" si="138"/>
        <v>-401.61999999999989</v>
      </c>
      <c r="H632" s="7">
        <f t="shared" si="139"/>
        <v>-0.26907049349466033</v>
      </c>
      <c r="I632" s="8">
        <f t="shared" si="140"/>
        <v>20501.300000000003</v>
      </c>
      <c r="J632" s="8">
        <f t="shared" si="141"/>
        <v>22225.82</v>
      </c>
      <c r="K632" s="10">
        <f t="shared" si="142"/>
        <v>1724.5199999999968</v>
      </c>
      <c r="L632" s="1">
        <f t="shared" si="143"/>
        <v>8.4117592542911748E-2</v>
      </c>
    </row>
    <row r="633" spans="2:12" x14ac:dyDescent="0.35">
      <c r="B633" t="s">
        <v>22</v>
      </c>
      <c r="C633" s="14">
        <v>45313</v>
      </c>
      <c r="D633" s="6">
        <f t="shared" si="137"/>
        <v>45344</v>
      </c>
      <c r="E633" s="31">
        <v>840.39</v>
      </c>
      <c r="F633" s="31">
        <v>1015</v>
      </c>
      <c r="G633" s="27">
        <f t="shared" si="138"/>
        <v>174.61</v>
      </c>
      <c r="H633" s="7">
        <f t="shared" si="139"/>
        <v>0.20777258177750807</v>
      </c>
      <c r="I633" s="8">
        <f t="shared" si="140"/>
        <v>21341.690000000002</v>
      </c>
      <c r="J633" s="8">
        <f t="shared" si="141"/>
        <v>23240.82</v>
      </c>
      <c r="K633" s="10">
        <f t="shared" si="142"/>
        <v>1899.1299999999974</v>
      </c>
      <c r="L633" s="1">
        <f t="shared" si="143"/>
        <v>8.8986860928070705E-2</v>
      </c>
    </row>
    <row r="634" spans="2:12" x14ac:dyDescent="0.35">
      <c r="B634" t="s">
        <v>22</v>
      </c>
      <c r="C634" s="14">
        <v>45314</v>
      </c>
      <c r="D634" s="6">
        <f t="shared" si="137"/>
        <v>45345</v>
      </c>
      <c r="E634" s="31">
        <v>815.61</v>
      </c>
      <c r="F634" s="33">
        <v>1287</v>
      </c>
      <c r="G634" s="27">
        <f t="shared" si="138"/>
        <v>471.39</v>
      </c>
      <c r="H634" s="7">
        <f t="shared" si="139"/>
        <v>0.57796005443778276</v>
      </c>
      <c r="I634" s="8">
        <f t="shared" si="140"/>
        <v>22157.300000000003</v>
      </c>
      <c r="J634" s="8">
        <f t="shared" si="141"/>
        <v>24527.82</v>
      </c>
      <c r="K634" s="10">
        <f t="shared" si="142"/>
        <v>2370.5199999999968</v>
      </c>
      <c r="L634" s="1">
        <f t="shared" si="143"/>
        <v>0.10698595948062248</v>
      </c>
    </row>
    <row r="635" spans="2:12" x14ac:dyDescent="0.35">
      <c r="B635" t="s">
        <v>22</v>
      </c>
      <c r="C635" s="14">
        <v>45315</v>
      </c>
      <c r="D635" s="6">
        <f t="shared" si="137"/>
        <v>45346</v>
      </c>
      <c r="E635" s="31">
        <v>1068.24</v>
      </c>
      <c r="F635" s="31">
        <v>0</v>
      </c>
      <c r="G635" s="27">
        <f t="shared" si="138"/>
        <v>-1068.24</v>
      </c>
      <c r="H635" s="7">
        <f t="shared" si="139"/>
        <v>-1</v>
      </c>
      <c r="I635" s="8">
        <f t="shared" si="140"/>
        <v>23225.540000000005</v>
      </c>
      <c r="J635" s="8">
        <f t="shared" si="141"/>
        <v>24527.82</v>
      </c>
      <c r="K635" s="10">
        <f t="shared" si="142"/>
        <v>1302.2799999999952</v>
      </c>
      <c r="L635" s="1">
        <f t="shared" si="143"/>
        <v>5.6071032148229706E-2</v>
      </c>
    </row>
    <row r="636" spans="2:12" x14ac:dyDescent="0.35">
      <c r="B636" t="s">
        <v>22</v>
      </c>
      <c r="C636" s="14">
        <v>45316</v>
      </c>
      <c r="D636" s="6">
        <f t="shared" si="137"/>
        <v>45347</v>
      </c>
      <c r="E636" s="31">
        <v>744.58</v>
      </c>
      <c r="F636" s="31">
        <v>0</v>
      </c>
      <c r="G636" s="27">
        <f t="shared" si="138"/>
        <v>-744.58</v>
      </c>
      <c r="H636" s="7">
        <f t="shared" si="139"/>
        <v>-1</v>
      </c>
      <c r="I636" s="8">
        <f t="shared" si="140"/>
        <v>23970.120000000006</v>
      </c>
      <c r="J636" s="8">
        <f t="shared" si="141"/>
        <v>24527.82</v>
      </c>
      <c r="K636" s="10">
        <f t="shared" si="142"/>
        <v>557.69999999999345</v>
      </c>
      <c r="L636" s="1">
        <f t="shared" si="143"/>
        <v>2.3266466751104848E-2</v>
      </c>
    </row>
    <row r="637" spans="2:12" x14ac:dyDescent="0.35">
      <c r="B637" t="s">
        <v>22</v>
      </c>
      <c r="C637" s="14">
        <v>45317</v>
      </c>
      <c r="D637" s="6">
        <f t="shared" si="137"/>
        <v>45348</v>
      </c>
      <c r="E637" s="33">
        <v>1203.2</v>
      </c>
      <c r="F637" s="31">
        <v>0</v>
      </c>
      <c r="G637" s="25">
        <f t="shared" si="138"/>
        <v>-1203.2</v>
      </c>
      <c r="H637" s="7">
        <f t="shared" si="139"/>
        <v>-1</v>
      </c>
      <c r="I637" s="8">
        <f t="shared" si="140"/>
        <v>25173.320000000007</v>
      </c>
      <c r="J637" s="8">
        <f t="shared" si="141"/>
        <v>24527.82</v>
      </c>
      <c r="K637" s="10">
        <f t="shared" si="142"/>
        <v>-645.50000000000728</v>
      </c>
      <c r="L637" s="1">
        <f t="shared" si="143"/>
        <v>-2.5642227564739457E-2</v>
      </c>
    </row>
    <row r="638" spans="2:12" x14ac:dyDescent="0.35">
      <c r="B638" t="s">
        <v>22</v>
      </c>
      <c r="C638" s="14">
        <v>45318</v>
      </c>
      <c r="D638" s="6">
        <f t="shared" si="137"/>
        <v>45349</v>
      </c>
      <c r="E638" s="31">
        <v>1105.54</v>
      </c>
      <c r="F638" s="31">
        <v>0</v>
      </c>
      <c r="G638" s="27">
        <f t="shared" si="138"/>
        <v>-1105.54</v>
      </c>
      <c r="H638" s="7">
        <f t="shared" si="139"/>
        <v>-1</v>
      </c>
      <c r="I638" s="8">
        <f t="shared" si="140"/>
        <v>26278.860000000008</v>
      </c>
      <c r="J638" s="8">
        <f t="shared" si="141"/>
        <v>24527.82</v>
      </c>
      <c r="K638" s="10">
        <f t="shared" si="142"/>
        <v>-1751.0400000000081</v>
      </c>
      <c r="L638" s="1">
        <f t="shared" si="143"/>
        <v>-6.6633027460095598E-2</v>
      </c>
    </row>
    <row r="639" spans="2:12" x14ac:dyDescent="0.35">
      <c r="B639" t="s">
        <v>22</v>
      </c>
      <c r="C639" s="14">
        <v>45319</v>
      </c>
      <c r="D639" s="11">
        <f t="shared" si="137"/>
        <v>45350</v>
      </c>
      <c r="E639" s="31">
        <v>949.27</v>
      </c>
      <c r="F639" s="31">
        <v>0</v>
      </c>
      <c r="G639" s="27">
        <f t="shared" si="138"/>
        <v>-949.27</v>
      </c>
      <c r="H639" s="7">
        <f t="shared" si="139"/>
        <v>-1</v>
      </c>
      <c r="I639" s="8">
        <f t="shared" si="140"/>
        <v>27228.130000000008</v>
      </c>
      <c r="J639" s="8">
        <f t="shared" si="141"/>
        <v>24527.82</v>
      </c>
      <c r="K639" s="10">
        <f t="shared" si="142"/>
        <v>-2700.3100000000086</v>
      </c>
      <c r="L639" s="1">
        <f t="shared" si="143"/>
        <v>-9.9173538542676548E-2</v>
      </c>
    </row>
    <row r="640" spans="2:12" x14ac:dyDescent="0.35">
      <c r="B640" t="s">
        <v>22</v>
      </c>
      <c r="C640" s="14">
        <v>45320</v>
      </c>
      <c r="D640" s="11">
        <f t="shared" si="137"/>
        <v>45351</v>
      </c>
      <c r="E640" s="31">
        <v>571.88</v>
      </c>
      <c r="F640" s="31">
        <v>0</v>
      </c>
      <c r="G640" s="27">
        <f t="shared" si="138"/>
        <v>-571.88</v>
      </c>
      <c r="H640" s="7">
        <f t="shared" si="139"/>
        <v>-1</v>
      </c>
      <c r="I640" s="8">
        <f t="shared" si="140"/>
        <v>27800.010000000009</v>
      </c>
      <c r="J640" s="8">
        <f t="shared" si="141"/>
        <v>24527.82</v>
      </c>
      <c r="K640" s="10">
        <f t="shared" si="142"/>
        <v>-3272.1900000000096</v>
      </c>
      <c r="L640" s="1">
        <f t="shared" si="143"/>
        <v>-0.11770463391919674</v>
      </c>
    </row>
    <row r="641" spans="2:12" x14ac:dyDescent="0.35">
      <c r="B641" t="s">
        <v>22</v>
      </c>
      <c r="C641" s="14">
        <v>45321</v>
      </c>
      <c r="D641" s="11">
        <f t="shared" si="137"/>
        <v>45352</v>
      </c>
      <c r="E641" s="31">
        <v>1459.16</v>
      </c>
      <c r="F641" s="31">
        <v>0</v>
      </c>
      <c r="G641" s="27">
        <f t="shared" si="138"/>
        <v>-1459.16</v>
      </c>
      <c r="H641" s="7">
        <f t="shared" si="139"/>
        <v>-1</v>
      </c>
      <c r="I641" s="8">
        <f t="shared" si="140"/>
        <v>29259.170000000009</v>
      </c>
      <c r="J641" s="8">
        <f t="shared" si="141"/>
        <v>24527.82</v>
      </c>
      <c r="K641" s="10">
        <f t="shared" si="142"/>
        <v>-4731.3500000000095</v>
      </c>
      <c r="L641" s="1">
        <f t="shared" si="143"/>
        <v>-0.16170486039077692</v>
      </c>
    </row>
    <row r="642" spans="2:12" x14ac:dyDescent="0.35">
      <c r="B642" t="s">
        <v>22</v>
      </c>
      <c r="C642" s="14">
        <v>45322</v>
      </c>
      <c r="D642" s="6">
        <v>45077</v>
      </c>
      <c r="E642" s="31">
        <v>1240.22</v>
      </c>
      <c r="F642" s="31">
        <v>0</v>
      </c>
      <c r="G642" s="27">
        <f t="shared" si="138"/>
        <v>-1240.22</v>
      </c>
      <c r="H642" s="7">
        <f t="shared" si="139"/>
        <v>-1</v>
      </c>
      <c r="I642" s="8">
        <f t="shared" si="140"/>
        <v>30499.39000000001</v>
      </c>
      <c r="J642" s="8">
        <f t="shared" si="141"/>
        <v>24527.82</v>
      </c>
      <c r="K642" s="10">
        <f t="shared" si="142"/>
        <v>-5971.5700000000106</v>
      </c>
      <c r="L642" s="1">
        <f t="shared" si="143"/>
        <v>-0.19579309618979293</v>
      </c>
    </row>
    <row r="643" spans="2:12" x14ac:dyDescent="0.35">
      <c r="B643" t="s">
        <v>23</v>
      </c>
      <c r="C643" s="14">
        <v>45291</v>
      </c>
      <c r="D643" s="6">
        <v>45322</v>
      </c>
      <c r="E643" s="32">
        <v>0</v>
      </c>
      <c r="F643" s="31">
        <v>0</v>
      </c>
      <c r="G643" s="26"/>
      <c r="H643" s="1"/>
      <c r="I643" s="1"/>
      <c r="J643" s="1"/>
      <c r="K643" s="1"/>
      <c r="L643" s="1"/>
    </row>
    <row r="644" spans="2:12" x14ac:dyDescent="0.35">
      <c r="B644" t="s">
        <v>23</v>
      </c>
      <c r="C644" s="14">
        <v>45292</v>
      </c>
      <c r="D644" s="6">
        <f t="shared" ref="D644:D674" si="144">D643+1</f>
        <v>45323</v>
      </c>
      <c r="E644" s="31">
        <v>0</v>
      </c>
      <c r="F644" s="31">
        <v>0</v>
      </c>
      <c r="G644" s="27">
        <f t="shared" ref="G644:G674" si="145">F644-E644</f>
        <v>0</v>
      </c>
      <c r="H644" s="7" t="e">
        <f t="shared" ref="H644:H674" si="146">G644/E644</f>
        <v>#DIV/0!</v>
      </c>
      <c r="I644" s="8">
        <f t="shared" ref="I644:I674" si="147">+I643+E644</f>
        <v>0</v>
      </c>
      <c r="J644" s="8">
        <f t="shared" ref="J644:J674" si="148">+J643+F644</f>
        <v>0</v>
      </c>
      <c r="K644" s="10">
        <f t="shared" ref="K644:K674" si="149">-I644+J644</f>
        <v>0</v>
      </c>
      <c r="L644" s="1" t="e">
        <f t="shared" ref="L644:L674" si="150">K644/I644</f>
        <v>#DIV/0!</v>
      </c>
    </row>
    <row r="645" spans="2:12" x14ac:dyDescent="0.35">
      <c r="B645" t="s">
        <v>23</v>
      </c>
      <c r="C645" s="14">
        <v>45293</v>
      </c>
      <c r="D645" s="6">
        <f t="shared" si="144"/>
        <v>45324</v>
      </c>
      <c r="E645" s="31">
        <v>0</v>
      </c>
      <c r="F645" s="31">
        <v>181</v>
      </c>
      <c r="G645" s="27">
        <f t="shared" si="145"/>
        <v>181</v>
      </c>
      <c r="H645" s="7" t="e">
        <f t="shared" si="146"/>
        <v>#DIV/0!</v>
      </c>
      <c r="I645" s="8">
        <f t="shared" si="147"/>
        <v>0</v>
      </c>
      <c r="J645" s="8">
        <f t="shared" si="148"/>
        <v>181</v>
      </c>
      <c r="K645" s="10">
        <f t="shared" si="149"/>
        <v>181</v>
      </c>
      <c r="L645" s="1" t="e">
        <f t="shared" si="150"/>
        <v>#DIV/0!</v>
      </c>
    </row>
    <row r="646" spans="2:12" x14ac:dyDescent="0.35">
      <c r="B646" t="s">
        <v>23</v>
      </c>
      <c r="C646" s="14">
        <v>45294</v>
      </c>
      <c r="D646" s="6">
        <f t="shared" si="144"/>
        <v>45325</v>
      </c>
      <c r="E646" s="31">
        <v>0</v>
      </c>
      <c r="F646" s="31">
        <v>195</v>
      </c>
      <c r="G646" s="27">
        <f t="shared" si="145"/>
        <v>195</v>
      </c>
      <c r="H646" s="7" t="e">
        <f t="shared" si="146"/>
        <v>#DIV/0!</v>
      </c>
      <c r="I646" s="8">
        <f t="shared" si="147"/>
        <v>0</v>
      </c>
      <c r="J646" s="8">
        <f t="shared" si="148"/>
        <v>376</v>
      </c>
      <c r="K646" s="10">
        <f t="shared" si="149"/>
        <v>376</v>
      </c>
      <c r="L646" s="1" t="e">
        <f t="shared" si="150"/>
        <v>#DIV/0!</v>
      </c>
    </row>
    <row r="647" spans="2:12" x14ac:dyDescent="0.35">
      <c r="B647" t="s">
        <v>23</v>
      </c>
      <c r="C647" s="14">
        <v>45295</v>
      </c>
      <c r="D647" s="6">
        <f t="shared" si="144"/>
        <v>45326</v>
      </c>
      <c r="E647" s="31">
        <v>0</v>
      </c>
      <c r="F647" s="31">
        <v>747</v>
      </c>
      <c r="G647" s="27">
        <f t="shared" si="145"/>
        <v>747</v>
      </c>
      <c r="H647" s="7" t="e">
        <f t="shared" si="146"/>
        <v>#DIV/0!</v>
      </c>
      <c r="I647" s="8">
        <f t="shared" si="147"/>
        <v>0</v>
      </c>
      <c r="J647" s="8">
        <f t="shared" si="148"/>
        <v>1123</v>
      </c>
      <c r="K647" s="10">
        <f t="shared" si="149"/>
        <v>1123</v>
      </c>
      <c r="L647" s="1" t="e">
        <f t="shared" si="150"/>
        <v>#DIV/0!</v>
      </c>
    </row>
    <row r="648" spans="2:12" x14ac:dyDescent="0.35">
      <c r="B648" t="s">
        <v>23</v>
      </c>
      <c r="C648" s="14">
        <v>45296</v>
      </c>
      <c r="D648" s="6">
        <f t="shared" si="144"/>
        <v>45327</v>
      </c>
      <c r="E648" s="31">
        <v>0</v>
      </c>
      <c r="F648" s="31">
        <v>324</v>
      </c>
      <c r="G648" s="27">
        <f t="shared" si="145"/>
        <v>324</v>
      </c>
      <c r="H648" s="7" t="e">
        <f t="shared" si="146"/>
        <v>#DIV/0!</v>
      </c>
      <c r="I648" s="8">
        <f t="shared" si="147"/>
        <v>0</v>
      </c>
      <c r="J648" s="8">
        <f t="shared" si="148"/>
        <v>1447</v>
      </c>
      <c r="K648" s="10">
        <f t="shared" si="149"/>
        <v>1447</v>
      </c>
      <c r="L648" s="1" t="e">
        <f t="shared" si="150"/>
        <v>#DIV/0!</v>
      </c>
    </row>
    <row r="649" spans="2:12" x14ac:dyDescent="0.35">
      <c r="B649" t="s">
        <v>23</v>
      </c>
      <c r="C649" s="14">
        <v>45297</v>
      </c>
      <c r="D649" s="11">
        <f t="shared" si="144"/>
        <v>45328</v>
      </c>
      <c r="E649" s="31">
        <v>0</v>
      </c>
      <c r="F649" s="31">
        <v>448</v>
      </c>
      <c r="G649" s="27">
        <f t="shared" si="145"/>
        <v>448</v>
      </c>
      <c r="H649" s="7" t="e">
        <f t="shared" si="146"/>
        <v>#DIV/0!</v>
      </c>
      <c r="I649" s="8">
        <f t="shared" si="147"/>
        <v>0</v>
      </c>
      <c r="J649" s="8">
        <f t="shared" si="148"/>
        <v>1895</v>
      </c>
      <c r="K649" s="10">
        <f t="shared" si="149"/>
        <v>1895</v>
      </c>
      <c r="L649" s="1" t="e">
        <f t="shared" si="150"/>
        <v>#DIV/0!</v>
      </c>
    </row>
    <row r="650" spans="2:12" x14ac:dyDescent="0.35">
      <c r="B650" t="s">
        <v>23</v>
      </c>
      <c r="C650" s="14">
        <v>45298</v>
      </c>
      <c r="D650" s="6">
        <f t="shared" si="144"/>
        <v>45329</v>
      </c>
      <c r="E650" s="31">
        <v>0</v>
      </c>
      <c r="F650" s="31">
        <v>385</v>
      </c>
      <c r="G650" s="27">
        <f t="shared" si="145"/>
        <v>385</v>
      </c>
      <c r="H650" s="7" t="e">
        <f t="shared" si="146"/>
        <v>#DIV/0!</v>
      </c>
      <c r="I650" s="8">
        <f t="shared" si="147"/>
        <v>0</v>
      </c>
      <c r="J650" s="4">
        <f t="shared" si="148"/>
        <v>2280</v>
      </c>
      <c r="K650" s="10">
        <f t="shared" si="149"/>
        <v>2280</v>
      </c>
      <c r="L650" s="1" t="e">
        <f t="shared" si="150"/>
        <v>#DIV/0!</v>
      </c>
    </row>
    <row r="651" spans="2:12" x14ac:dyDescent="0.35">
      <c r="B651" t="s">
        <v>23</v>
      </c>
      <c r="C651" s="14">
        <v>45299</v>
      </c>
      <c r="D651" s="6">
        <f t="shared" si="144"/>
        <v>45330</v>
      </c>
      <c r="E651" s="31">
        <v>0</v>
      </c>
      <c r="F651" s="31">
        <v>419</v>
      </c>
      <c r="G651" s="27">
        <f t="shared" si="145"/>
        <v>419</v>
      </c>
      <c r="H651" s="7" t="e">
        <f t="shared" si="146"/>
        <v>#DIV/0!</v>
      </c>
      <c r="I651" s="8">
        <f t="shared" si="147"/>
        <v>0</v>
      </c>
      <c r="J651" s="8">
        <f t="shared" si="148"/>
        <v>2699</v>
      </c>
      <c r="K651" s="10">
        <f t="shared" si="149"/>
        <v>2699</v>
      </c>
      <c r="L651" s="1" t="e">
        <f t="shared" si="150"/>
        <v>#DIV/0!</v>
      </c>
    </row>
    <row r="652" spans="2:12" x14ac:dyDescent="0.35">
      <c r="B652" t="s">
        <v>23</v>
      </c>
      <c r="C652" s="14">
        <v>45300</v>
      </c>
      <c r="D652" s="6">
        <f t="shared" si="144"/>
        <v>45331</v>
      </c>
      <c r="E652" s="31">
        <v>0</v>
      </c>
      <c r="F652" s="32">
        <v>817</v>
      </c>
      <c r="G652" s="27">
        <f t="shared" si="145"/>
        <v>817</v>
      </c>
      <c r="H652" s="7" t="e">
        <f t="shared" si="146"/>
        <v>#DIV/0!</v>
      </c>
      <c r="I652" s="8">
        <f t="shared" si="147"/>
        <v>0</v>
      </c>
      <c r="J652" s="8">
        <f t="shared" si="148"/>
        <v>3516</v>
      </c>
      <c r="K652" s="10">
        <f t="shared" si="149"/>
        <v>3516</v>
      </c>
      <c r="L652" s="1" t="e">
        <f t="shared" si="150"/>
        <v>#DIV/0!</v>
      </c>
    </row>
    <row r="653" spans="2:12" x14ac:dyDescent="0.35">
      <c r="B653" t="s">
        <v>23</v>
      </c>
      <c r="C653" s="14">
        <v>45301</v>
      </c>
      <c r="D653" s="6">
        <f t="shared" si="144"/>
        <v>45332</v>
      </c>
      <c r="E653" s="31">
        <v>0</v>
      </c>
      <c r="F653" s="31">
        <v>411</v>
      </c>
      <c r="G653" s="27">
        <f t="shared" si="145"/>
        <v>411</v>
      </c>
      <c r="H653" s="7" t="e">
        <f t="shared" si="146"/>
        <v>#DIV/0!</v>
      </c>
      <c r="I653" s="8">
        <f t="shared" si="147"/>
        <v>0</v>
      </c>
      <c r="J653" s="8">
        <f t="shared" si="148"/>
        <v>3927</v>
      </c>
      <c r="K653" s="10">
        <f t="shared" si="149"/>
        <v>3927</v>
      </c>
      <c r="L653" s="1" t="e">
        <f t="shared" si="150"/>
        <v>#DIV/0!</v>
      </c>
    </row>
    <row r="654" spans="2:12" x14ac:dyDescent="0.35">
      <c r="B654" t="s">
        <v>23</v>
      </c>
      <c r="C654" s="14">
        <v>45302</v>
      </c>
      <c r="D654" s="6">
        <f t="shared" si="144"/>
        <v>45333</v>
      </c>
      <c r="E654" s="31">
        <v>0</v>
      </c>
      <c r="F654" s="31">
        <v>361</v>
      </c>
      <c r="G654" s="27">
        <f t="shared" si="145"/>
        <v>361</v>
      </c>
      <c r="H654" s="7" t="e">
        <f t="shared" si="146"/>
        <v>#DIV/0!</v>
      </c>
      <c r="I654" s="8">
        <f t="shared" si="147"/>
        <v>0</v>
      </c>
      <c r="J654" s="8">
        <f t="shared" si="148"/>
        <v>4288</v>
      </c>
      <c r="K654" s="10">
        <f t="shared" si="149"/>
        <v>4288</v>
      </c>
      <c r="L654" s="1" t="e">
        <f t="shared" si="150"/>
        <v>#DIV/0!</v>
      </c>
    </row>
    <row r="655" spans="2:12" x14ac:dyDescent="0.35">
      <c r="B655" t="s">
        <v>23</v>
      </c>
      <c r="C655" s="14">
        <v>45303</v>
      </c>
      <c r="D655" s="6">
        <f t="shared" si="144"/>
        <v>45334</v>
      </c>
      <c r="E655" s="31">
        <v>0</v>
      </c>
      <c r="F655" s="31">
        <v>135</v>
      </c>
      <c r="G655" s="27">
        <f t="shared" si="145"/>
        <v>135</v>
      </c>
      <c r="H655" s="7" t="e">
        <f t="shared" si="146"/>
        <v>#DIV/0!</v>
      </c>
      <c r="I655" s="8">
        <f t="shared" si="147"/>
        <v>0</v>
      </c>
      <c r="J655" s="8">
        <f t="shared" si="148"/>
        <v>4423</v>
      </c>
      <c r="K655" s="10">
        <f t="shared" si="149"/>
        <v>4423</v>
      </c>
      <c r="L655" s="1" t="e">
        <f t="shared" si="150"/>
        <v>#DIV/0!</v>
      </c>
    </row>
    <row r="656" spans="2:12" x14ac:dyDescent="0.35">
      <c r="B656" t="s">
        <v>23</v>
      </c>
      <c r="C656" s="14">
        <v>45304</v>
      </c>
      <c r="D656" s="6">
        <f t="shared" si="144"/>
        <v>45335</v>
      </c>
      <c r="E656" s="31">
        <v>0</v>
      </c>
      <c r="F656" s="31">
        <v>379</v>
      </c>
      <c r="G656" s="27">
        <f t="shared" si="145"/>
        <v>379</v>
      </c>
      <c r="H656" s="7" t="e">
        <f t="shared" si="146"/>
        <v>#DIV/0!</v>
      </c>
      <c r="I656" s="8">
        <f t="shared" si="147"/>
        <v>0</v>
      </c>
      <c r="J656" s="8">
        <f t="shared" si="148"/>
        <v>4802</v>
      </c>
      <c r="K656" s="10">
        <f t="shared" si="149"/>
        <v>4802</v>
      </c>
      <c r="L656" s="1" t="e">
        <f t="shared" si="150"/>
        <v>#DIV/0!</v>
      </c>
    </row>
    <row r="657" spans="2:12" x14ac:dyDescent="0.35">
      <c r="B657" t="s">
        <v>23</v>
      </c>
      <c r="C657" s="14">
        <v>45305</v>
      </c>
      <c r="D657" s="6">
        <f t="shared" si="144"/>
        <v>45336</v>
      </c>
      <c r="E657" s="31">
        <v>0</v>
      </c>
      <c r="F657" s="32">
        <v>761</v>
      </c>
      <c r="G657" s="27">
        <f t="shared" si="145"/>
        <v>761</v>
      </c>
      <c r="H657" s="7" t="e">
        <f t="shared" si="146"/>
        <v>#DIV/0!</v>
      </c>
      <c r="I657" s="8">
        <f t="shared" si="147"/>
        <v>0</v>
      </c>
      <c r="J657" s="8">
        <f t="shared" si="148"/>
        <v>5563</v>
      </c>
      <c r="K657" s="10">
        <f t="shared" si="149"/>
        <v>5563</v>
      </c>
      <c r="L657" s="1" t="e">
        <f t="shared" si="150"/>
        <v>#DIV/0!</v>
      </c>
    </row>
    <row r="658" spans="2:12" x14ac:dyDescent="0.35">
      <c r="B658" t="s">
        <v>23</v>
      </c>
      <c r="C658" s="14">
        <v>45306</v>
      </c>
      <c r="D658" s="6">
        <f t="shared" si="144"/>
        <v>45337</v>
      </c>
      <c r="E658" s="31">
        <v>0</v>
      </c>
      <c r="F658" s="31">
        <v>334.24</v>
      </c>
      <c r="G658" s="27">
        <f t="shared" si="145"/>
        <v>334.24</v>
      </c>
      <c r="H658" s="7" t="e">
        <f t="shared" si="146"/>
        <v>#DIV/0!</v>
      </c>
      <c r="I658" s="8">
        <f t="shared" si="147"/>
        <v>0</v>
      </c>
      <c r="J658" s="8">
        <f t="shared" si="148"/>
        <v>5897.24</v>
      </c>
      <c r="K658" s="10">
        <f t="shared" si="149"/>
        <v>5897.24</v>
      </c>
      <c r="L658" s="1" t="e">
        <f t="shared" si="150"/>
        <v>#DIV/0!</v>
      </c>
    </row>
    <row r="659" spans="2:12" x14ac:dyDescent="0.35">
      <c r="B659" t="s">
        <v>23</v>
      </c>
      <c r="C659" s="14">
        <v>45307</v>
      </c>
      <c r="D659" s="6">
        <f t="shared" si="144"/>
        <v>45338</v>
      </c>
      <c r="E659" s="31">
        <v>0</v>
      </c>
      <c r="F659" s="31">
        <v>1212.6300000000001</v>
      </c>
      <c r="G659" s="27">
        <f t="shared" si="145"/>
        <v>1212.6300000000001</v>
      </c>
      <c r="H659" s="7" t="e">
        <f t="shared" si="146"/>
        <v>#DIV/0!</v>
      </c>
      <c r="I659" s="8">
        <f t="shared" si="147"/>
        <v>0</v>
      </c>
      <c r="J659" s="8">
        <f t="shared" si="148"/>
        <v>7109.87</v>
      </c>
      <c r="K659" s="10">
        <f t="shared" si="149"/>
        <v>7109.87</v>
      </c>
      <c r="L659" s="1" t="e">
        <f t="shared" si="150"/>
        <v>#DIV/0!</v>
      </c>
    </row>
    <row r="660" spans="2:12" x14ac:dyDescent="0.35">
      <c r="B660" t="s">
        <v>23</v>
      </c>
      <c r="C660" s="14">
        <v>45308</v>
      </c>
      <c r="D660" s="6">
        <f t="shared" si="144"/>
        <v>45339</v>
      </c>
      <c r="E660" s="31">
        <v>0</v>
      </c>
      <c r="F660" s="31">
        <v>736.78</v>
      </c>
      <c r="G660" s="27">
        <f t="shared" si="145"/>
        <v>736.78</v>
      </c>
      <c r="H660" s="7" t="e">
        <f t="shared" si="146"/>
        <v>#DIV/0!</v>
      </c>
      <c r="I660" s="8">
        <f t="shared" si="147"/>
        <v>0</v>
      </c>
      <c r="J660" s="8">
        <f t="shared" si="148"/>
        <v>7846.65</v>
      </c>
      <c r="K660" s="10">
        <f t="shared" si="149"/>
        <v>7846.65</v>
      </c>
      <c r="L660" s="1" t="e">
        <f t="shared" si="150"/>
        <v>#DIV/0!</v>
      </c>
    </row>
    <row r="661" spans="2:12" x14ac:dyDescent="0.35">
      <c r="B661" t="s">
        <v>23</v>
      </c>
      <c r="C661" s="14">
        <v>45309</v>
      </c>
      <c r="D661" s="6">
        <f t="shared" si="144"/>
        <v>45340</v>
      </c>
      <c r="E661" s="31">
        <v>0</v>
      </c>
      <c r="F661" s="31">
        <v>542</v>
      </c>
      <c r="G661" s="27">
        <f t="shared" si="145"/>
        <v>542</v>
      </c>
      <c r="H661" s="7" t="e">
        <f t="shared" si="146"/>
        <v>#DIV/0!</v>
      </c>
      <c r="I661" s="8">
        <f t="shared" si="147"/>
        <v>0</v>
      </c>
      <c r="J661" s="8">
        <f t="shared" si="148"/>
        <v>8388.65</v>
      </c>
      <c r="K661" s="10">
        <f t="shared" si="149"/>
        <v>8388.65</v>
      </c>
      <c r="L661" s="1" t="e">
        <f t="shared" si="150"/>
        <v>#DIV/0!</v>
      </c>
    </row>
    <row r="662" spans="2:12" x14ac:dyDescent="0.35">
      <c r="B662" t="s">
        <v>23</v>
      </c>
      <c r="C662" s="14">
        <v>45310</v>
      </c>
      <c r="D662" s="6">
        <f t="shared" si="144"/>
        <v>45341</v>
      </c>
      <c r="E662" s="31">
        <v>0</v>
      </c>
      <c r="F662" s="31">
        <v>715</v>
      </c>
      <c r="G662" s="27">
        <f t="shared" si="145"/>
        <v>715</v>
      </c>
      <c r="H662" s="7" t="e">
        <f t="shared" si="146"/>
        <v>#DIV/0!</v>
      </c>
      <c r="I662" s="8">
        <f t="shared" si="147"/>
        <v>0</v>
      </c>
      <c r="J662" s="8">
        <f t="shared" si="148"/>
        <v>9103.65</v>
      </c>
      <c r="K662" s="10">
        <f t="shared" si="149"/>
        <v>9103.65</v>
      </c>
      <c r="L662" s="1" t="e">
        <f t="shared" si="150"/>
        <v>#DIV/0!</v>
      </c>
    </row>
    <row r="663" spans="2:12" x14ac:dyDescent="0.35">
      <c r="B663" t="s">
        <v>23</v>
      </c>
      <c r="C663" s="14">
        <v>45311</v>
      </c>
      <c r="D663" s="6">
        <f t="shared" si="144"/>
        <v>45342</v>
      </c>
      <c r="E663" s="31">
        <v>0</v>
      </c>
      <c r="F663" s="31">
        <v>966</v>
      </c>
      <c r="G663" s="27">
        <f t="shared" si="145"/>
        <v>966</v>
      </c>
      <c r="H663" s="7" t="e">
        <f t="shared" si="146"/>
        <v>#DIV/0!</v>
      </c>
      <c r="I663" s="8">
        <f t="shared" si="147"/>
        <v>0</v>
      </c>
      <c r="J663" s="8">
        <f t="shared" si="148"/>
        <v>10069.65</v>
      </c>
      <c r="K663" s="10">
        <f t="shared" si="149"/>
        <v>10069.65</v>
      </c>
      <c r="L663" s="1" t="e">
        <f t="shared" si="150"/>
        <v>#DIV/0!</v>
      </c>
    </row>
    <row r="664" spans="2:12" x14ac:dyDescent="0.35">
      <c r="B664" t="s">
        <v>23</v>
      </c>
      <c r="C664" s="14">
        <v>45312</v>
      </c>
      <c r="D664" s="11">
        <f t="shared" si="144"/>
        <v>45343</v>
      </c>
      <c r="E664" s="31">
        <v>0</v>
      </c>
      <c r="F664" s="31">
        <v>457</v>
      </c>
      <c r="G664" s="27">
        <f t="shared" si="145"/>
        <v>457</v>
      </c>
      <c r="H664" s="7" t="e">
        <f t="shared" si="146"/>
        <v>#DIV/0!</v>
      </c>
      <c r="I664" s="8">
        <f t="shared" si="147"/>
        <v>0</v>
      </c>
      <c r="J664" s="8">
        <f t="shared" si="148"/>
        <v>10526.65</v>
      </c>
      <c r="K664" s="10">
        <f t="shared" si="149"/>
        <v>10526.65</v>
      </c>
      <c r="L664" s="1" t="e">
        <f t="shared" si="150"/>
        <v>#DIV/0!</v>
      </c>
    </row>
    <row r="665" spans="2:12" x14ac:dyDescent="0.35">
      <c r="B665" t="s">
        <v>23</v>
      </c>
      <c r="C665" s="14">
        <v>45313</v>
      </c>
      <c r="D665" s="6">
        <f t="shared" si="144"/>
        <v>45344</v>
      </c>
      <c r="E665" s="31">
        <v>0</v>
      </c>
      <c r="F665" s="31">
        <v>527</v>
      </c>
      <c r="G665" s="27">
        <f t="shared" si="145"/>
        <v>527</v>
      </c>
      <c r="H665" s="7" t="e">
        <f t="shared" si="146"/>
        <v>#DIV/0!</v>
      </c>
      <c r="I665" s="8">
        <f t="shared" si="147"/>
        <v>0</v>
      </c>
      <c r="J665" s="8">
        <f t="shared" si="148"/>
        <v>11053.65</v>
      </c>
      <c r="K665" s="10">
        <f t="shared" si="149"/>
        <v>11053.65</v>
      </c>
      <c r="L665" s="1" t="e">
        <f t="shared" si="150"/>
        <v>#DIV/0!</v>
      </c>
    </row>
    <row r="666" spans="2:12" x14ac:dyDescent="0.35">
      <c r="B666" t="s">
        <v>23</v>
      </c>
      <c r="C666" s="14">
        <v>45314</v>
      </c>
      <c r="D666" s="6">
        <f t="shared" si="144"/>
        <v>45345</v>
      </c>
      <c r="E666" s="31">
        <v>0</v>
      </c>
      <c r="F666" s="33">
        <v>1003</v>
      </c>
      <c r="G666" s="27">
        <f t="shared" si="145"/>
        <v>1003</v>
      </c>
      <c r="H666" s="7" t="e">
        <f t="shared" si="146"/>
        <v>#DIV/0!</v>
      </c>
      <c r="I666" s="8">
        <f t="shared" si="147"/>
        <v>0</v>
      </c>
      <c r="J666" s="8">
        <f t="shared" si="148"/>
        <v>12056.65</v>
      </c>
      <c r="K666" s="10">
        <f t="shared" si="149"/>
        <v>12056.65</v>
      </c>
      <c r="L666" s="1" t="e">
        <f t="shared" si="150"/>
        <v>#DIV/0!</v>
      </c>
    </row>
    <row r="667" spans="2:12" x14ac:dyDescent="0.35">
      <c r="B667" t="s">
        <v>23</v>
      </c>
      <c r="C667" s="14">
        <v>45315</v>
      </c>
      <c r="D667" s="6">
        <f t="shared" si="144"/>
        <v>45346</v>
      </c>
      <c r="E667" s="31">
        <v>0</v>
      </c>
      <c r="F667" s="31">
        <v>0</v>
      </c>
      <c r="G667" s="27">
        <f t="shared" si="145"/>
        <v>0</v>
      </c>
      <c r="H667" s="7" t="e">
        <f t="shared" si="146"/>
        <v>#DIV/0!</v>
      </c>
      <c r="I667" s="8">
        <f t="shared" si="147"/>
        <v>0</v>
      </c>
      <c r="J667" s="8">
        <f t="shared" si="148"/>
        <v>12056.65</v>
      </c>
      <c r="K667" s="10">
        <f t="shared" si="149"/>
        <v>12056.65</v>
      </c>
      <c r="L667" s="1" t="e">
        <f t="shared" si="150"/>
        <v>#DIV/0!</v>
      </c>
    </row>
    <row r="668" spans="2:12" x14ac:dyDescent="0.35">
      <c r="B668" t="s">
        <v>23</v>
      </c>
      <c r="C668" s="14">
        <v>45316</v>
      </c>
      <c r="D668" s="6">
        <f t="shared" si="144"/>
        <v>45347</v>
      </c>
      <c r="E668" s="31">
        <v>0</v>
      </c>
      <c r="F668" s="31">
        <v>0</v>
      </c>
      <c r="G668" s="27">
        <f t="shared" si="145"/>
        <v>0</v>
      </c>
      <c r="H668" s="7" t="e">
        <f t="shared" si="146"/>
        <v>#DIV/0!</v>
      </c>
      <c r="I668" s="8">
        <f t="shared" si="147"/>
        <v>0</v>
      </c>
      <c r="J668" s="8">
        <f t="shared" si="148"/>
        <v>12056.65</v>
      </c>
      <c r="K668" s="10">
        <f t="shared" si="149"/>
        <v>12056.65</v>
      </c>
      <c r="L668" s="1" t="e">
        <f t="shared" si="150"/>
        <v>#DIV/0!</v>
      </c>
    </row>
    <row r="669" spans="2:12" x14ac:dyDescent="0.35">
      <c r="B669" t="s">
        <v>23</v>
      </c>
      <c r="C669" s="14">
        <v>45317</v>
      </c>
      <c r="D669" s="6">
        <f t="shared" si="144"/>
        <v>45348</v>
      </c>
      <c r="E669" s="31">
        <v>0</v>
      </c>
      <c r="F669" s="31">
        <v>0</v>
      </c>
      <c r="G669" s="25">
        <f t="shared" si="145"/>
        <v>0</v>
      </c>
      <c r="H669" s="7" t="e">
        <f t="shared" si="146"/>
        <v>#DIV/0!</v>
      </c>
      <c r="I669" s="8">
        <f t="shared" si="147"/>
        <v>0</v>
      </c>
      <c r="J669" s="8">
        <f t="shared" si="148"/>
        <v>12056.65</v>
      </c>
      <c r="K669" s="10">
        <f t="shared" si="149"/>
        <v>12056.65</v>
      </c>
      <c r="L669" s="1" t="e">
        <f t="shared" si="150"/>
        <v>#DIV/0!</v>
      </c>
    </row>
    <row r="670" spans="2:12" x14ac:dyDescent="0.35">
      <c r="B670" t="s">
        <v>23</v>
      </c>
      <c r="C670" s="14">
        <v>45318</v>
      </c>
      <c r="D670" s="6">
        <f t="shared" si="144"/>
        <v>45349</v>
      </c>
      <c r="E670" s="31">
        <v>0</v>
      </c>
      <c r="F670" s="31">
        <v>0</v>
      </c>
      <c r="G670" s="27">
        <f t="shared" si="145"/>
        <v>0</v>
      </c>
      <c r="H670" s="7" t="e">
        <f t="shared" si="146"/>
        <v>#DIV/0!</v>
      </c>
      <c r="I670" s="8">
        <f t="shared" si="147"/>
        <v>0</v>
      </c>
      <c r="J670" s="8">
        <f t="shared" si="148"/>
        <v>12056.65</v>
      </c>
      <c r="K670" s="10">
        <f t="shared" si="149"/>
        <v>12056.65</v>
      </c>
      <c r="L670" s="1" t="e">
        <f t="shared" si="150"/>
        <v>#DIV/0!</v>
      </c>
    </row>
    <row r="671" spans="2:12" x14ac:dyDescent="0.35">
      <c r="B671" t="s">
        <v>23</v>
      </c>
      <c r="C671" s="14">
        <v>45319</v>
      </c>
      <c r="D671" s="11">
        <f t="shared" si="144"/>
        <v>45350</v>
      </c>
      <c r="E671" s="31">
        <v>0</v>
      </c>
      <c r="F671" s="31">
        <v>0</v>
      </c>
      <c r="G671" s="27">
        <f t="shared" si="145"/>
        <v>0</v>
      </c>
      <c r="H671" s="7" t="e">
        <f t="shared" si="146"/>
        <v>#DIV/0!</v>
      </c>
      <c r="I671" s="8">
        <f t="shared" si="147"/>
        <v>0</v>
      </c>
      <c r="J671" s="8">
        <f t="shared" si="148"/>
        <v>12056.65</v>
      </c>
      <c r="K671" s="10">
        <f t="shared" si="149"/>
        <v>12056.65</v>
      </c>
      <c r="L671" s="1" t="e">
        <f t="shared" si="150"/>
        <v>#DIV/0!</v>
      </c>
    </row>
    <row r="672" spans="2:12" x14ac:dyDescent="0.35">
      <c r="B672" t="s">
        <v>23</v>
      </c>
      <c r="C672" s="14">
        <v>45320</v>
      </c>
      <c r="D672" s="11">
        <f t="shared" si="144"/>
        <v>45351</v>
      </c>
      <c r="E672" s="31">
        <v>0</v>
      </c>
      <c r="F672" s="31">
        <v>0</v>
      </c>
      <c r="G672" s="27">
        <f t="shared" si="145"/>
        <v>0</v>
      </c>
      <c r="H672" s="7" t="e">
        <f t="shared" si="146"/>
        <v>#DIV/0!</v>
      </c>
      <c r="I672" s="8">
        <f t="shared" si="147"/>
        <v>0</v>
      </c>
      <c r="J672" s="8">
        <f t="shared" si="148"/>
        <v>12056.65</v>
      </c>
      <c r="K672" s="10">
        <f t="shared" si="149"/>
        <v>12056.65</v>
      </c>
      <c r="L672" s="1" t="e">
        <f t="shared" si="150"/>
        <v>#DIV/0!</v>
      </c>
    </row>
    <row r="673" spans="2:12" x14ac:dyDescent="0.35">
      <c r="B673" t="s">
        <v>23</v>
      </c>
      <c r="C673" s="14">
        <v>45321</v>
      </c>
      <c r="D673" s="11">
        <f t="shared" si="144"/>
        <v>45352</v>
      </c>
      <c r="E673" s="31">
        <v>0</v>
      </c>
      <c r="F673" s="31">
        <v>0</v>
      </c>
      <c r="G673" s="27">
        <f t="shared" si="145"/>
        <v>0</v>
      </c>
      <c r="H673" s="7" t="e">
        <f t="shared" si="146"/>
        <v>#DIV/0!</v>
      </c>
      <c r="I673" s="8">
        <f t="shared" si="147"/>
        <v>0</v>
      </c>
      <c r="J673" s="8">
        <f t="shared" si="148"/>
        <v>12056.65</v>
      </c>
      <c r="K673" s="10">
        <f t="shared" si="149"/>
        <v>12056.65</v>
      </c>
      <c r="L673" s="1" t="e">
        <f t="shared" si="150"/>
        <v>#DIV/0!</v>
      </c>
    </row>
    <row r="674" spans="2:12" x14ac:dyDescent="0.35">
      <c r="B674" t="s">
        <v>23</v>
      </c>
      <c r="C674" s="14">
        <v>45322</v>
      </c>
      <c r="D674" s="11">
        <f t="shared" si="144"/>
        <v>45353</v>
      </c>
      <c r="E674" s="31">
        <v>0</v>
      </c>
      <c r="F674" s="31">
        <v>0</v>
      </c>
      <c r="G674" s="27">
        <f t="shared" si="145"/>
        <v>0</v>
      </c>
      <c r="H674" s="7" t="e">
        <f t="shared" si="146"/>
        <v>#DIV/0!</v>
      </c>
      <c r="I674" s="8">
        <f t="shared" si="147"/>
        <v>0</v>
      </c>
      <c r="J674" s="8">
        <f t="shared" si="148"/>
        <v>12056.65</v>
      </c>
      <c r="K674" s="10">
        <f t="shared" si="149"/>
        <v>12056.65</v>
      </c>
      <c r="L674" s="1" t="e">
        <f t="shared" si="150"/>
        <v>#DIV/0!</v>
      </c>
    </row>
    <row r="675" spans="2:12" x14ac:dyDescent="0.35">
      <c r="B675" t="s">
        <v>0</v>
      </c>
      <c r="C675" s="14">
        <v>45291</v>
      </c>
      <c r="D675" s="6">
        <v>45322</v>
      </c>
      <c r="E675" s="32">
        <v>0</v>
      </c>
      <c r="F675" s="31">
        <v>0</v>
      </c>
      <c r="G675" s="26"/>
      <c r="H675" s="1"/>
      <c r="I675" s="1"/>
      <c r="J675" s="1"/>
      <c r="K675" s="1"/>
      <c r="L675" s="1"/>
    </row>
    <row r="676" spans="2:12" x14ac:dyDescent="0.35">
      <c r="B676" t="s">
        <v>0</v>
      </c>
      <c r="C676" s="14">
        <v>45292</v>
      </c>
      <c r="D676" s="6">
        <f t="shared" ref="D676:D706" si="151">D675+1</f>
        <v>45323</v>
      </c>
      <c r="E676" s="31">
        <v>0</v>
      </c>
      <c r="F676" s="31">
        <v>36.979999999999997</v>
      </c>
      <c r="G676" s="27">
        <f t="shared" ref="G676:G706" si="152">F676-E676</f>
        <v>36.979999999999997</v>
      </c>
      <c r="H676" s="7" t="e">
        <f t="shared" ref="H676:H706" si="153">G676/E676</f>
        <v>#DIV/0!</v>
      </c>
      <c r="I676" s="8">
        <f t="shared" ref="I676:I706" si="154">+I675+E676</f>
        <v>0</v>
      </c>
      <c r="J676" s="8">
        <f t="shared" ref="J676:J706" si="155">+J675+F676</f>
        <v>36.979999999999997</v>
      </c>
      <c r="K676" s="10">
        <f t="shared" ref="K676:K706" si="156">-I676+J676</f>
        <v>36.979999999999997</v>
      </c>
      <c r="L676" s="1" t="e">
        <f t="shared" ref="L676:L706" si="157">K676/I676</f>
        <v>#DIV/0!</v>
      </c>
    </row>
    <row r="677" spans="2:12" x14ac:dyDescent="0.35">
      <c r="B677" t="s">
        <v>0</v>
      </c>
      <c r="C677" s="14">
        <v>45293</v>
      </c>
      <c r="D677" s="6">
        <f t="shared" si="151"/>
        <v>45324</v>
      </c>
      <c r="E677" s="31">
        <v>0</v>
      </c>
      <c r="F677" s="31">
        <v>191.9</v>
      </c>
      <c r="G677" s="27">
        <f t="shared" si="152"/>
        <v>191.9</v>
      </c>
      <c r="H677" s="7" t="e">
        <f t="shared" si="153"/>
        <v>#DIV/0!</v>
      </c>
      <c r="I677" s="8">
        <f t="shared" si="154"/>
        <v>0</v>
      </c>
      <c r="J677" s="8">
        <f t="shared" si="155"/>
        <v>228.88</v>
      </c>
      <c r="K677" s="10">
        <f t="shared" si="156"/>
        <v>228.88</v>
      </c>
      <c r="L677" s="1" t="e">
        <f t="shared" si="157"/>
        <v>#DIV/0!</v>
      </c>
    </row>
    <row r="678" spans="2:12" x14ac:dyDescent="0.35">
      <c r="B678" t="s">
        <v>0</v>
      </c>
      <c r="C678" s="14">
        <v>45294</v>
      </c>
      <c r="D678" s="6">
        <f t="shared" si="151"/>
        <v>45325</v>
      </c>
      <c r="E678" s="31">
        <v>0</v>
      </c>
      <c r="F678" s="31">
        <v>215.92</v>
      </c>
      <c r="G678" s="27">
        <f t="shared" si="152"/>
        <v>215.92</v>
      </c>
      <c r="H678" s="7" t="e">
        <f t="shared" si="153"/>
        <v>#DIV/0!</v>
      </c>
      <c r="I678" s="8">
        <f t="shared" si="154"/>
        <v>0</v>
      </c>
      <c r="J678" s="8">
        <f t="shared" si="155"/>
        <v>444.79999999999995</v>
      </c>
      <c r="K678" s="10">
        <f t="shared" si="156"/>
        <v>444.79999999999995</v>
      </c>
      <c r="L678" s="1" t="e">
        <f t="shared" si="157"/>
        <v>#DIV/0!</v>
      </c>
    </row>
    <row r="679" spans="2:12" x14ac:dyDescent="0.35">
      <c r="B679" t="s">
        <v>0</v>
      </c>
      <c r="C679" s="14">
        <v>45295</v>
      </c>
      <c r="D679" s="6">
        <f t="shared" si="151"/>
        <v>45326</v>
      </c>
      <c r="E679" s="31">
        <v>0</v>
      </c>
      <c r="F679" s="31">
        <v>169.04</v>
      </c>
      <c r="G679" s="27">
        <f t="shared" si="152"/>
        <v>169.04</v>
      </c>
      <c r="H679" s="7" t="e">
        <f t="shared" si="153"/>
        <v>#DIV/0!</v>
      </c>
      <c r="I679" s="8">
        <f t="shared" si="154"/>
        <v>0</v>
      </c>
      <c r="J679" s="8">
        <f t="shared" si="155"/>
        <v>613.83999999999992</v>
      </c>
      <c r="K679" s="10">
        <f t="shared" si="156"/>
        <v>613.83999999999992</v>
      </c>
      <c r="L679" s="1" t="e">
        <f t="shared" si="157"/>
        <v>#DIV/0!</v>
      </c>
    </row>
    <row r="680" spans="2:12" x14ac:dyDescent="0.35">
      <c r="B680" t="s">
        <v>0</v>
      </c>
      <c r="C680" s="14">
        <v>45296</v>
      </c>
      <c r="D680" s="6">
        <f t="shared" si="151"/>
        <v>45327</v>
      </c>
      <c r="E680" s="31">
        <v>0</v>
      </c>
      <c r="F680" s="31">
        <v>223.4</v>
      </c>
      <c r="G680" s="27">
        <f t="shared" si="152"/>
        <v>223.4</v>
      </c>
      <c r="H680" s="7" t="e">
        <f t="shared" si="153"/>
        <v>#DIV/0!</v>
      </c>
      <c r="I680" s="8">
        <f t="shared" si="154"/>
        <v>0</v>
      </c>
      <c r="J680" s="8">
        <f t="shared" si="155"/>
        <v>837.2399999999999</v>
      </c>
      <c r="K680" s="10">
        <f t="shared" si="156"/>
        <v>837.2399999999999</v>
      </c>
      <c r="L680" s="1" t="e">
        <f t="shared" si="157"/>
        <v>#DIV/0!</v>
      </c>
    </row>
    <row r="681" spans="2:12" x14ac:dyDescent="0.35">
      <c r="B681" t="s">
        <v>0</v>
      </c>
      <c r="C681" s="14">
        <v>45297</v>
      </c>
      <c r="D681" s="11">
        <f t="shared" si="151"/>
        <v>45328</v>
      </c>
      <c r="E681" s="31">
        <v>0</v>
      </c>
      <c r="F681" s="31">
        <v>154.94</v>
      </c>
      <c r="G681" s="27">
        <f t="shared" si="152"/>
        <v>154.94</v>
      </c>
      <c r="H681" s="7" t="e">
        <f t="shared" si="153"/>
        <v>#DIV/0!</v>
      </c>
      <c r="I681" s="8">
        <f t="shared" si="154"/>
        <v>0</v>
      </c>
      <c r="J681" s="8">
        <f t="shared" si="155"/>
        <v>992.17999999999984</v>
      </c>
      <c r="K681" s="10">
        <f t="shared" si="156"/>
        <v>992.17999999999984</v>
      </c>
      <c r="L681" s="1" t="e">
        <f t="shared" si="157"/>
        <v>#DIV/0!</v>
      </c>
    </row>
    <row r="682" spans="2:12" x14ac:dyDescent="0.35">
      <c r="B682" t="s">
        <v>0</v>
      </c>
      <c r="C682" s="14">
        <v>45298</v>
      </c>
      <c r="D682" s="6">
        <f t="shared" si="151"/>
        <v>45329</v>
      </c>
      <c r="E682" s="31">
        <v>0</v>
      </c>
      <c r="F682" s="31">
        <v>133.91999999999999</v>
      </c>
      <c r="G682" s="27">
        <f t="shared" si="152"/>
        <v>133.91999999999999</v>
      </c>
      <c r="H682" s="7" t="e">
        <f t="shared" si="153"/>
        <v>#DIV/0!</v>
      </c>
      <c r="I682" s="8">
        <f t="shared" si="154"/>
        <v>0</v>
      </c>
      <c r="J682" s="4">
        <f t="shared" si="155"/>
        <v>1126.0999999999999</v>
      </c>
      <c r="K682" s="10">
        <f t="shared" si="156"/>
        <v>1126.0999999999999</v>
      </c>
      <c r="L682" s="1" t="e">
        <f t="shared" si="157"/>
        <v>#DIV/0!</v>
      </c>
    </row>
    <row r="683" spans="2:12" x14ac:dyDescent="0.35">
      <c r="B683" t="s">
        <v>0</v>
      </c>
      <c r="C683" s="14">
        <v>45299</v>
      </c>
      <c r="D683" s="6">
        <f t="shared" si="151"/>
        <v>45330</v>
      </c>
      <c r="E683" s="31">
        <v>0</v>
      </c>
      <c r="F683" s="31">
        <v>360.31</v>
      </c>
      <c r="G683" s="27">
        <f t="shared" si="152"/>
        <v>360.31</v>
      </c>
      <c r="H683" s="7" t="e">
        <f t="shared" si="153"/>
        <v>#DIV/0!</v>
      </c>
      <c r="I683" s="8">
        <f t="shared" si="154"/>
        <v>0</v>
      </c>
      <c r="J683" s="8">
        <f t="shared" si="155"/>
        <v>1486.4099999999999</v>
      </c>
      <c r="K683" s="10">
        <f t="shared" si="156"/>
        <v>1486.4099999999999</v>
      </c>
      <c r="L683" s="1" t="e">
        <f t="shared" si="157"/>
        <v>#DIV/0!</v>
      </c>
    </row>
    <row r="684" spans="2:12" x14ac:dyDescent="0.35">
      <c r="B684" t="s">
        <v>0</v>
      </c>
      <c r="C684" s="14">
        <v>45300</v>
      </c>
      <c r="D684" s="6">
        <f t="shared" si="151"/>
        <v>45331</v>
      </c>
      <c r="E684" s="31">
        <v>0</v>
      </c>
      <c r="F684" s="32">
        <v>541.80999999999995</v>
      </c>
      <c r="G684" s="27">
        <f t="shared" si="152"/>
        <v>541.80999999999995</v>
      </c>
      <c r="H684" s="7" t="e">
        <f t="shared" si="153"/>
        <v>#DIV/0!</v>
      </c>
      <c r="I684" s="8">
        <f t="shared" si="154"/>
        <v>0</v>
      </c>
      <c r="J684" s="8">
        <f t="shared" si="155"/>
        <v>2028.2199999999998</v>
      </c>
      <c r="K684" s="10">
        <f t="shared" si="156"/>
        <v>2028.2199999999998</v>
      </c>
      <c r="L684" s="1" t="e">
        <f t="shared" si="157"/>
        <v>#DIV/0!</v>
      </c>
    </row>
    <row r="685" spans="2:12" x14ac:dyDescent="0.35">
      <c r="B685" t="s">
        <v>0</v>
      </c>
      <c r="C685" s="14">
        <v>45301</v>
      </c>
      <c r="D685" s="6">
        <f t="shared" si="151"/>
        <v>45332</v>
      </c>
      <c r="E685" s="31">
        <v>0</v>
      </c>
      <c r="F685" s="31">
        <v>254</v>
      </c>
      <c r="G685" s="27">
        <f t="shared" si="152"/>
        <v>254</v>
      </c>
      <c r="H685" s="7" t="e">
        <f t="shared" si="153"/>
        <v>#DIV/0!</v>
      </c>
      <c r="I685" s="8">
        <f t="shared" si="154"/>
        <v>0</v>
      </c>
      <c r="J685" s="8">
        <f t="shared" si="155"/>
        <v>2282.2199999999998</v>
      </c>
      <c r="K685" s="10">
        <f t="shared" si="156"/>
        <v>2282.2199999999998</v>
      </c>
      <c r="L685" s="1" t="e">
        <f t="shared" si="157"/>
        <v>#DIV/0!</v>
      </c>
    </row>
    <row r="686" spans="2:12" x14ac:dyDescent="0.35">
      <c r="B686" t="s">
        <v>0</v>
      </c>
      <c r="C686" s="14">
        <v>45302</v>
      </c>
      <c r="D686" s="6">
        <f t="shared" si="151"/>
        <v>45333</v>
      </c>
      <c r="E686" s="31">
        <v>0</v>
      </c>
      <c r="F686" s="31">
        <v>325</v>
      </c>
      <c r="G686" s="27">
        <f t="shared" si="152"/>
        <v>325</v>
      </c>
      <c r="H686" s="7" t="e">
        <f t="shared" si="153"/>
        <v>#DIV/0!</v>
      </c>
      <c r="I686" s="8">
        <f t="shared" si="154"/>
        <v>0</v>
      </c>
      <c r="J686" s="8">
        <f t="shared" si="155"/>
        <v>2607.2199999999998</v>
      </c>
      <c r="K686" s="10">
        <f t="shared" si="156"/>
        <v>2607.2199999999998</v>
      </c>
      <c r="L686" s="1" t="e">
        <f t="shared" si="157"/>
        <v>#DIV/0!</v>
      </c>
    </row>
    <row r="687" spans="2:12" x14ac:dyDescent="0.35">
      <c r="B687" t="s">
        <v>0</v>
      </c>
      <c r="C687" s="14">
        <v>45303</v>
      </c>
      <c r="D687" s="6">
        <f t="shared" si="151"/>
        <v>45334</v>
      </c>
      <c r="E687" s="31">
        <v>0</v>
      </c>
      <c r="F687" s="31">
        <v>272</v>
      </c>
      <c r="G687" s="27">
        <f t="shared" si="152"/>
        <v>272</v>
      </c>
      <c r="H687" s="7" t="e">
        <f t="shared" si="153"/>
        <v>#DIV/0!</v>
      </c>
      <c r="I687" s="8">
        <f t="shared" si="154"/>
        <v>0</v>
      </c>
      <c r="J687" s="8">
        <f t="shared" si="155"/>
        <v>2879.22</v>
      </c>
      <c r="K687" s="10">
        <f t="shared" si="156"/>
        <v>2879.22</v>
      </c>
      <c r="L687" s="1" t="e">
        <f t="shared" si="157"/>
        <v>#DIV/0!</v>
      </c>
    </row>
    <row r="688" spans="2:12" x14ac:dyDescent="0.35">
      <c r="B688" t="s">
        <v>0</v>
      </c>
      <c r="C688" s="14">
        <v>45304</v>
      </c>
      <c r="D688" s="6">
        <f t="shared" si="151"/>
        <v>45335</v>
      </c>
      <c r="E688" s="31">
        <v>0</v>
      </c>
      <c r="F688" s="31">
        <v>237</v>
      </c>
      <c r="G688" s="27">
        <f t="shared" si="152"/>
        <v>237</v>
      </c>
      <c r="H688" s="7" t="e">
        <f t="shared" si="153"/>
        <v>#DIV/0!</v>
      </c>
      <c r="I688" s="8">
        <f t="shared" si="154"/>
        <v>0</v>
      </c>
      <c r="J688" s="8">
        <f t="shared" si="155"/>
        <v>3116.22</v>
      </c>
      <c r="K688" s="10">
        <f t="shared" si="156"/>
        <v>3116.22</v>
      </c>
      <c r="L688" s="1" t="e">
        <f t="shared" si="157"/>
        <v>#DIV/0!</v>
      </c>
    </row>
    <row r="689" spans="2:12" x14ac:dyDescent="0.35">
      <c r="B689" t="s">
        <v>0</v>
      </c>
      <c r="C689" s="14">
        <v>45305</v>
      </c>
      <c r="D689" s="6">
        <f t="shared" si="151"/>
        <v>45336</v>
      </c>
      <c r="E689" s="31">
        <v>0</v>
      </c>
      <c r="F689" s="31">
        <v>305</v>
      </c>
      <c r="G689" s="27">
        <f t="shared" si="152"/>
        <v>305</v>
      </c>
      <c r="H689" s="7" t="e">
        <f t="shared" si="153"/>
        <v>#DIV/0!</v>
      </c>
      <c r="I689" s="8">
        <f t="shared" si="154"/>
        <v>0</v>
      </c>
      <c r="J689" s="8">
        <f t="shared" si="155"/>
        <v>3421.22</v>
      </c>
      <c r="K689" s="10">
        <f t="shared" si="156"/>
        <v>3421.22</v>
      </c>
      <c r="L689" s="1" t="e">
        <f t="shared" si="157"/>
        <v>#DIV/0!</v>
      </c>
    </row>
    <row r="690" spans="2:12" x14ac:dyDescent="0.35">
      <c r="B690" t="s">
        <v>0</v>
      </c>
      <c r="C690" s="14">
        <v>45306</v>
      </c>
      <c r="D690" s="6">
        <f t="shared" si="151"/>
        <v>45337</v>
      </c>
      <c r="E690" s="31">
        <v>0</v>
      </c>
      <c r="F690" s="31">
        <v>3034.66</v>
      </c>
      <c r="G690" s="27">
        <f t="shared" si="152"/>
        <v>3034.66</v>
      </c>
      <c r="H690" s="7" t="e">
        <f t="shared" si="153"/>
        <v>#DIV/0!</v>
      </c>
      <c r="I690" s="8">
        <f t="shared" si="154"/>
        <v>0</v>
      </c>
      <c r="J690" s="8">
        <f t="shared" si="155"/>
        <v>6455.8799999999992</v>
      </c>
      <c r="K690" s="10">
        <f t="shared" si="156"/>
        <v>6455.8799999999992</v>
      </c>
      <c r="L690" s="1" t="e">
        <f t="shared" si="157"/>
        <v>#DIV/0!</v>
      </c>
    </row>
    <row r="691" spans="2:12" x14ac:dyDescent="0.35">
      <c r="B691" t="s">
        <v>0</v>
      </c>
      <c r="C691" s="14">
        <v>45307</v>
      </c>
      <c r="D691" s="6">
        <f t="shared" si="151"/>
        <v>45338</v>
      </c>
      <c r="E691" s="31">
        <v>0</v>
      </c>
      <c r="F691" s="31">
        <v>404.81</v>
      </c>
      <c r="G691" s="27">
        <f t="shared" si="152"/>
        <v>404.81</v>
      </c>
      <c r="H691" s="7" t="e">
        <f t="shared" si="153"/>
        <v>#DIV/0!</v>
      </c>
      <c r="I691" s="8">
        <f t="shared" si="154"/>
        <v>0</v>
      </c>
      <c r="J691" s="8">
        <f t="shared" si="155"/>
        <v>6860.69</v>
      </c>
      <c r="K691" s="10">
        <f t="shared" si="156"/>
        <v>6860.69</v>
      </c>
      <c r="L691" s="1" t="e">
        <f t="shared" si="157"/>
        <v>#DIV/0!</v>
      </c>
    </row>
    <row r="692" spans="2:12" x14ac:dyDescent="0.35">
      <c r="B692" t="s">
        <v>0</v>
      </c>
      <c r="C692" s="14">
        <v>45308</v>
      </c>
      <c r="D692" s="6">
        <f t="shared" si="151"/>
        <v>45339</v>
      </c>
      <c r="E692" s="31">
        <v>0</v>
      </c>
      <c r="F692" s="31">
        <v>438.32</v>
      </c>
      <c r="G692" s="27">
        <f t="shared" si="152"/>
        <v>438.32</v>
      </c>
      <c r="H692" s="7" t="e">
        <f t="shared" si="153"/>
        <v>#DIV/0!</v>
      </c>
      <c r="I692" s="8">
        <f t="shared" si="154"/>
        <v>0</v>
      </c>
      <c r="J692" s="8">
        <f t="shared" si="155"/>
        <v>7299.0099999999993</v>
      </c>
      <c r="K692" s="10">
        <f t="shared" si="156"/>
        <v>7299.0099999999993</v>
      </c>
      <c r="L692" s="1" t="e">
        <f t="shared" si="157"/>
        <v>#DIV/0!</v>
      </c>
    </row>
    <row r="693" spans="2:12" x14ac:dyDescent="0.35">
      <c r="B693" t="s">
        <v>0</v>
      </c>
      <c r="C693" s="14">
        <v>45309</v>
      </c>
      <c r="D693" s="6">
        <f t="shared" si="151"/>
        <v>45340</v>
      </c>
      <c r="E693" s="31">
        <v>0</v>
      </c>
      <c r="F693" s="31">
        <v>442</v>
      </c>
      <c r="G693" s="27">
        <f t="shared" si="152"/>
        <v>442</v>
      </c>
      <c r="H693" s="7" t="e">
        <f t="shared" si="153"/>
        <v>#DIV/0!</v>
      </c>
      <c r="I693" s="8">
        <f t="shared" si="154"/>
        <v>0</v>
      </c>
      <c r="J693" s="8">
        <f t="shared" si="155"/>
        <v>7741.0099999999993</v>
      </c>
      <c r="K693" s="10">
        <f t="shared" si="156"/>
        <v>7741.0099999999993</v>
      </c>
      <c r="L693" s="1" t="e">
        <f t="shared" si="157"/>
        <v>#DIV/0!</v>
      </c>
    </row>
    <row r="694" spans="2:12" x14ac:dyDescent="0.35">
      <c r="B694" t="s">
        <v>0</v>
      </c>
      <c r="C694" s="14">
        <v>45310</v>
      </c>
      <c r="D694" s="6">
        <f t="shared" si="151"/>
        <v>45341</v>
      </c>
      <c r="E694" s="31">
        <v>0</v>
      </c>
      <c r="F694" s="31">
        <v>347</v>
      </c>
      <c r="G694" s="27">
        <f t="shared" si="152"/>
        <v>347</v>
      </c>
      <c r="H694" s="7" t="e">
        <f t="shared" si="153"/>
        <v>#DIV/0!</v>
      </c>
      <c r="I694" s="8">
        <f t="shared" si="154"/>
        <v>0</v>
      </c>
      <c r="J694" s="8">
        <f t="shared" si="155"/>
        <v>8088.0099999999993</v>
      </c>
      <c r="K694" s="10">
        <f t="shared" si="156"/>
        <v>8088.0099999999993</v>
      </c>
      <c r="L694" s="1" t="e">
        <f t="shared" si="157"/>
        <v>#DIV/0!</v>
      </c>
    </row>
    <row r="695" spans="2:12" x14ac:dyDescent="0.35">
      <c r="B695" t="s">
        <v>0</v>
      </c>
      <c r="C695" s="14">
        <v>45311</v>
      </c>
      <c r="D695" s="6">
        <f t="shared" si="151"/>
        <v>45342</v>
      </c>
      <c r="E695" s="31">
        <v>0</v>
      </c>
      <c r="F695" s="31">
        <v>665</v>
      </c>
      <c r="G695" s="27">
        <f t="shared" si="152"/>
        <v>665</v>
      </c>
      <c r="H695" s="7" t="e">
        <f t="shared" si="153"/>
        <v>#DIV/0!</v>
      </c>
      <c r="I695" s="8">
        <f t="shared" si="154"/>
        <v>0</v>
      </c>
      <c r="J695" s="8">
        <f t="shared" si="155"/>
        <v>8753.0099999999984</v>
      </c>
      <c r="K695" s="10">
        <f t="shared" si="156"/>
        <v>8753.0099999999984</v>
      </c>
      <c r="L695" s="1" t="e">
        <f t="shared" si="157"/>
        <v>#DIV/0!</v>
      </c>
    </row>
    <row r="696" spans="2:12" x14ac:dyDescent="0.35">
      <c r="B696" t="s">
        <v>0</v>
      </c>
      <c r="C696" s="14">
        <v>45312</v>
      </c>
      <c r="D696" s="11">
        <f t="shared" si="151"/>
        <v>45343</v>
      </c>
      <c r="E696" s="31">
        <v>0</v>
      </c>
      <c r="F696" s="31">
        <v>323</v>
      </c>
      <c r="G696" s="27">
        <f t="shared" si="152"/>
        <v>323</v>
      </c>
      <c r="H696" s="7" t="e">
        <f t="shared" si="153"/>
        <v>#DIV/0!</v>
      </c>
      <c r="I696" s="8">
        <f t="shared" si="154"/>
        <v>0</v>
      </c>
      <c r="J696" s="8">
        <f t="shared" si="155"/>
        <v>9076.0099999999984</v>
      </c>
      <c r="K696" s="10">
        <f t="shared" si="156"/>
        <v>9076.0099999999984</v>
      </c>
      <c r="L696" s="1" t="e">
        <f t="shared" si="157"/>
        <v>#DIV/0!</v>
      </c>
    </row>
    <row r="697" spans="2:12" x14ac:dyDescent="0.35">
      <c r="B697" t="s">
        <v>0</v>
      </c>
      <c r="C697" s="14">
        <v>45313</v>
      </c>
      <c r="D697" s="6">
        <f t="shared" si="151"/>
        <v>45344</v>
      </c>
      <c r="E697" s="31">
        <v>0</v>
      </c>
      <c r="F697" s="31">
        <v>65795</v>
      </c>
      <c r="G697" s="27">
        <f t="shared" si="152"/>
        <v>65795</v>
      </c>
      <c r="H697" s="7" t="e">
        <f t="shared" si="153"/>
        <v>#DIV/0!</v>
      </c>
      <c r="I697" s="8">
        <f t="shared" si="154"/>
        <v>0</v>
      </c>
      <c r="J697" s="8">
        <f t="shared" si="155"/>
        <v>74871.009999999995</v>
      </c>
      <c r="K697" s="10">
        <f t="shared" si="156"/>
        <v>74871.009999999995</v>
      </c>
      <c r="L697" s="1" t="e">
        <f t="shared" si="157"/>
        <v>#DIV/0!</v>
      </c>
    </row>
    <row r="698" spans="2:12" x14ac:dyDescent="0.35">
      <c r="B698" t="s">
        <v>0</v>
      </c>
      <c r="C698" s="14">
        <v>45314</v>
      </c>
      <c r="D698" s="6">
        <f t="shared" si="151"/>
        <v>45345</v>
      </c>
      <c r="E698" s="31">
        <v>0</v>
      </c>
      <c r="F698" s="33">
        <v>471</v>
      </c>
      <c r="G698" s="27">
        <f t="shared" si="152"/>
        <v>471</v>
      </c>
      <c r="H698" s="7" t="e">
        <f t="shared" si="153"/>
        <v>#DIV/0!</v>
      </c>
      <c r="I698" s="8">
        <f t="shared" si="154"/>
        <v>0</v>
      </c>
      <c r="J698" s="8">
        <f t="shared" si="155"/>
        <v>75342.009999999995</v>
      </c>
      <c r="K698" s="10">
        <f t="shared" si="156"/>
        <v>75342.009999999995</v>
      </c>
      <c r="L698" s="1" t="e">
        <f t="shared" si="157"/>
        <v>#DIV/0!</v>
      </c>
    </row>
    <row r="699" spans="2:12" x14ac:dyDescent="0.35">
      <c r="B699" t="s">
        <v>0</v>
      </c>
      <c r="C699" s="14">
        <v>45315</v>
      </c>
      <c r="D699" s="6">
        <f t="shared" si="151"/>
        <v>45346</v>
      </c>
      <c r="E699" s="31">
        <v>0</v>
      </c>
      <c r="F699" s="31">
        <v>0</v>
      </c>
      <c r="G699" s="27">
        <f t="shared" si="152"/>
        <v>0</v>
      </c>
      <c r="H699" s="7" t="e">
        <f t="shared" si="153"/>
        <v>#DIV/0!</v>
      </c>
      <c r="I699" s="8">
        <f t="shared" si="154"/>
        <v>0</v>
      </c>
      <c r="J699" s="8">
        <f t="shared" si="155"/>
        <v>75342.009999999995</v>
      </c>
      <c r="K699" s="10">
        <f t="shared" si="156"/>
        <v>75342.009999999995</v>
      </c>
      <c r="L699" s="1" t="e">
        <f t="shared" si="157"/>
        <v>#DIV/0!</v>
      </c>
    </row>
    <row r="700" spans="2:12" x14ac:dyDescent="0.35">
      <c r="B700" t="s">
        <v>0</v>
      </c>
      <c r="C700" s="14">
        <v>45316</v>
      </c>
      <c r="D700" s="6">
        <f t="shared" si="151"/>
        <v>45347</v>
      </c>
      <c r="E700" s="31">
        <v>0</v>
      </c>
      <c r="F700" s="31">
        <v>0</v>
      </c>
      <c r="G700" s="27">
        <f t="shared" si="152"/>
        <v>0</v>
      </c>
      <c r="H700" s="7" t="e">
        <f t="shared" si="153"/>
        <v>#DIV/0!</v>
      </c>
      <c r="I700" s="8">
        <f t="shared" si="154"/>
        <v>0</v>
      </c>
      <c r="J700" s="8">
        <f t="shared" si="155"/>
        <v>75342.009999999995</v>
      </c>
      <c r="K700" s="10">
        <f t="shared" si="156"/>
        <v>75342.009999999995</v>
      </c>
      <c r="L700" s="1" t="e">
        <f t="shared" si="157"/>
        <v>#DIV/0!</v>
      </c>
    </row>
    <row r="701" spans="2:12" x14ac:dyDescent="0.35">
      <c r="B701" t="s">
        <v>0</v>
      </c>
      <c r="C701" s="14">
        <v>45317</v>
      </c>
      <c r="D701" s="6">
        <f t="shared" si="151"/>
        <v>45348</v>
      </c>
      <c r="E701" s="31">
        <v>0</v>
      </c>
      <c r="F701" s="31">
        <v>0</v>
      </c>
      <c r="G701" s="25">
        <f t="shared" si="152"/>
        <v>0</v>
      </c>
      <c r="H701" s="7" t="e">
        <f t="shared" si="153"/>
        <v>#DIV/0!</v>
      </c>
      <c r="I701" s="8">
        <f t="shared" si="154"/>
        <v>0</v>
      </c>
      <c r="J701" s="8">
        <f t="shared" si="155"/>
        <v>75342.009999999995</v>
      </c>
      <c r="K701" s="10">
        <f t="shared" si="156"/>
        <v>75342.009999999995</v>
      </c>
      <c r="L701" s="1" t="e">
        <f t="shared" si="157"/>
        <v>#DIV/0!</v>
      </c>
    </row>
    <row r="702" spans="2:12" x14ac:dyDescent="0.35">
      <c r="B702" t="s">
        <v>0</v>
      </c>
      <c r="C702" s="14">
        <v>45318</v>
      </c>
      <c r="D702" s="6">
        <f t="shared" si="151"/>
        <v>45349</v>
      </c>
      <c r="E702" s="31">
        <v>0</v>
      </c>
      <c r="F702" s="31">
        <v>0</v>
      </c>
      <c r="G702" s="27">
        <f t="shared" si="152"/>
        <v>0</v>
      </c>
      <c r="H702" s="7" t="e">
        <f t="shared" si="153"/>
        <v>#DIV/0!</v>
      </c>
      <c r="I702" s="8">
        <f t="shared" si="154"/>
        <v>0</v>
      </c>
      <c r="J702" s="8">
        <f t="shared" si="155"/>
        <v>75342.009999999995</v>
      </c>
      <c r="K702" s="10">
        <f t="shared" si="156"/>
        <v>75342.009999999995</v>
      </c>
      <c r="L702" s="1" t="e">
        <f t="shared" si="157"/>
        <v>#DIV/0!</v>
      </c>
    </row>
    <row r="703" spans="2:12" x14ac:dyDescent="0.35">
      <c r="B703" t="s">
        <v>0</v>
      </c>
      <c r="C703" s="14">
        <v>45319</v>
      </c>
      <c r="D703" s="11">
        <f t="shared" si="151"/>
        <v>45350</v>
      </c>
      <c r="E703" s="31">
        <v>0</v>
      </c>
      <c r="F703" s="31">
        <v>0</v>
      </c>
      <c r="G703" s="27">
        <f t="shared" si="152"/>
        <v>0</v>
      </c>
      <c r="H703" s="7" t="e">
        <f t="shared" si="153"/>
        <v>#DIV/0!</v>
      </c>
      <c r="I703" s="8">
        <f t="shared" si="154"/>
        <v>0</v>
      </c>
      <c r="J703" s="8">
        <f t="shared" si="155"/>
        <v>75342.009999999995</v>
      </c>
      <c r="K703" s="10">
        <f t="shared" si="156"/>
        <v>75342.009999999995</v>
      </c>
      <c r="L703" s="1" t="e">
        <f t="shared" si="157"/>
        <v>#DIV/0!</v>
      </c>
    </row>
    <row r="704" spans="2:12" x14ac:dyDescent="0.35">
      <c r="B704" t="s">
        <v>0</v>
      </c>
      <c r="C704" s="14">
        <v>45320</v>
      </c>
      <c r="D704" s="11">
        <f t="shared" si="151"/>
        <v>45351</v>
      </c>
      <c r="E704" s="31">
        <v>0</v>
      </c>
      <c r="F704" s="31">
        <v>0</v>
      </c>
      <c r="G704" s="27">
        <f t="shared" si="152"/>
        <v>0</v>
      </c>
      <c r="H704" s="7" t="e">
        <f t="shared" si="153"/>
        <v>#DIV/0!</v>
      </c>
      <c r="I704" s="8">
        <f t="shared" si="154"/>
        <v>0</v>
      </c>
      <c r="J704" s="8">
        <f t="shared" si="155"/>
        <v>75342.009999999995</v>
      </c>
      <c r="K704" s="10">
        <f t="shared" si="156"/>
        <v>75342.009999999995</v>
      </c>
      <c r="L704" s="1" t="e">
        <f t="shared" si="157"/>
        <v>#DIV/0!</v>
      </c>
    </row>
    <row r="705" spans="2:12" x14ac:dyDescent="0.35">
      <c r="B705" t="s">
        <v>0</v>
      </c>
      <c r="C705" s="14">
        <v>45321</v>
      </c>
      <c r="D705" s="11">
        <f t="shared" si="151"/>
        <v>45352</v>
      </c>
      <c r="E705" s="31">
        <v>0</v>
      </c>
      <c r="F705" s="31">
        <v>0</v>
      </c>
      <c r="G705" s="27">
        <f t="shared" si="152"/>
        <v>0</v>
      </c>
      <c r="H705" s="7" t="e">
        <f t="shared" si="153"/>
        <v>#DIV/0!</v>
      </c>
      <c r="I705" s="8">
        <f t="shared" si="154"/>
        <v>0</v>
      </c>
      <c r="J705" s="8">
        <f t="shared" si="155"/>
        <v>75342.009999999995</v>
      </c>
      <c r="K705" s="10">
        <f t="shared" si="156"/>
        <v>75342.009999999995</v>
      </c>
      <c r="L705" s="1" t="e">
        <f t="shared" si="157"/>
        <v>#DIV/0!</v>
      </c>
    </row>
    <row r="706" spans="2:12" x14ac:dyDescent="0.35">
      <c r="B706" t="s">
        <v>0</v>
      </c>
      <c r="C706" s="14">
        <v>45322</v>
      </c>
      <c r="D706" s="11">
        <f t="shared" si="151"/>
        <v>45353</v>
      </c>
      <c r="E706" s="31">
        <v>57</v>
      </c>
      <c r="F706" s="31">
        <v>0</v>
      </c>
      <c r="G706" s="27">
        <f t="shared" si="152"/>
        <v>-57</v>
      </c>
      <c r="H706" s="7">
        <f t="shared" si="153"/>
        <v>-1</v>
      </c>
      <c r="I706" s="8">
        <f t="shared" si="154"/>
        <v>57</v>
      </c>
      <c r="J706" s="8">
        <f t="shared" si="155"/>
        <v>75342.009999999995</v>
      </c>
      <c r="K706" s="10">
        <f t="shared" si="156"/>
        <v>75285.009999999995</v>
      </c>
      <c r="L706" s="1">
        <f t="shared" si="157"/>
        <v>1320.7896491228068</v>
      </c>
    </row>
    <row r="707" spans="2:12" x14ac:dyDescent="0.35">
      <c r="B707" t="s">
        <v>24</v>
      </c>
      <c r="C707" s="14">
        <v>45291</v>
      </c>
      <c r="D707" s="6">
        <v>45322</v>
      </c>
      <c r="E707" s="32">
        <v>0</v>
      </c>
      <c r="F707" s="31">
        <v>0</v>
      </c>
      <c r="G707" s="26"/>
      <c r="H707" s="1"/>
      <c r="I707" s="1"/>
      <c r="J707" s="1"/>
      <c r="K707" s="1"/>
      <c r="L707" s="1"/>
    </row>
    <row r="708" spans="2:12" x14ac:dyDescent="0.35">
      <c r="B708" t="s">
        <v>24</v>
      </c>
      <c r="C708" s="14">
        <v>45292</v>
      </c>
      <c r="D708" s="6">
        <f t="shared" ref="D708:D738" si="158">D707+1</f>
        <v>45323</v>
      </c>
      <c r="E708" s="31">
        <v>2938</v>
      </c>
      <c r="F708" s="31">
        <v>2660.36</v>
      </c>
      <c r="G708" s="27">
        <f t="shared" ref="G708:G738" si="159">F708-E708</f>
        <v>-277.63999999999987</v>
      </c>
      <c r="H708" s="7">
        <f t="shared" ref="H708:H738" si="160">G708/E708</f>
        <v>-9.4499659632402949E-2</v>
      </c>
      <c r="I708" s="8">
        <f t="shared" ref="I708:I738" si="161">+I707+E708</f>
        <v>2938</v>
      </c>
      <c r="J708" s="8">
        <f t="shared" ref="J708:J738" si="162">+J707+F708</f>
        <v>2660.36</v>
      </c>
      <c r="K708" s="10">
        <f t="shared" ref="K708:K738" si="163">-I708+J708</f>
        <v>-277.63999999999987</v>
      </c>
      <c r="L708" s="1">
        <f t="shared" ref="L708:L738" si="164">K708/I708</f>
        <v>-9.4499659632402949E-2</v>
      </c>
    </row>
    <row r="709" spans="2:12" x14ac:dyDescent="0.35">
      <c r="B709" t="s">
        <v>24</v>
      </c>
      <c r="C709" s="14">
        <v>45293</v>
      </c>
      <c r="D709" s="6">
        <f t="shared" si="158"/>
        <v>45324</v>
      </c>
      <c r="E709" s="31">
        <v>2935</v>
      </c>
      <c r="F709" s="31">
        <v>2964.56</v>
      </c>
      <c r="G709" s="27">
        <f t="shared" si="159"/>
        <v>29.559999999999945</v>
      </c>
      <c r="H709" s="7">
        <f t="shared" si="160"/>
        <v>1.0071550255536608E-2</v>
      </c>
      <c r="I709" s="8">
        <f t="shared" si="161"/>
        <v>5873</v>
      </c>
      <c r="J709" s="8">
        <f t="shared" si="162"/>
        <v>5624.92</v>
      </c>
      <c r="K709" s="10">
        <f t="shared" si="163"/>
        <v>-248.07999999999993</v>
      </c>
      <c r="L709" s="1">
        <f t="shared" si="164"/>
        <v>-4.2240762812872458E-2</v>
      </c>
    </row>
    <row r="710" spans="2:12" x14ac:dyDescent="0.35">
      <c r="B710" t="s">
        <v>24</v>
      </c>
      <c r="C710" s="14">
        <v>45294</v>
      </c>
      <c r="D710" s="6">
        <f t="shared" si="158"/>
        <v>45325</v>
      </c>
      <c r="E710" s="31">
        <v>3688</v>
      </c>
      <c r="F710" s="31">
        <v>2674</v>
      </c>
      <c r="G710" s="27">
        <f t="shared" si="159"/>
        <v>-1014</v>
      </c>
      <c r="H710" s="7">
        <f t="shared" si="160"/>
        <v>-0.27494577006507592</v>
      </c>
      <c r="I710" s="8">
        <f t="shared" si="161"/>
        <v>9561</v>
      </c>
      <c r="J710" s="8">
        <f t="shared" si="162"/>
        <v>8298.92</v>
      </c>
      <c r="K710" s="10">
        <f t="shared" si="163"/>
        <v>-1262.08</v>
      </c>
      <c r="L710" s="1">
        <f t="shared" si="164"/>
        <v>-0.13200292856395773</v>
      </c>
    </row>
    <row r="711" spans="2:12" x14ac:dyDescent="0.35">
      <c r="B711" t="s">
        <v>24</v>
      </c>
      <c r="C711" s="14">
        <v>45295</v>
      </c>
      <c r="D711" s="6">
        <f t="shared" si="158"/>
        <v>45326</v>
      </c>
      <c r="E711" s="31">
        <v>2728.21</v>
      </c>
      <c r="F711" s="31">
        <v>2188.17</v>
      </c>
      <c r="G711" s="27">
        <f t="shared" si="159"/>
        <v>-540.04</v>
      </c>
      <c r="H711" s="7">
        <f t="shared" si="160"/>
        <v>-0.1979466390050619</v>
      </c>
      <c r="I711" s="8">
        <f t="shared" si="161"/>
        <v>12289.21</v>
      </c>
      <c r="J711" s="8">
        <f t="shared" si="162"/>
        <v>10487.09</v>
      </c>
      <c r="K711" s="10">
        <f t="shared" si="163"/>
        <v>-1802.119999999999</v>
      </c>
      <c r="L711" s="1">
        <f t="shared" si="164"/>
        <v>-0.14664246115087945</v>
      </c>
    </row>
    <row r="712" spans="2:12" x14ac:dyDescent="0.35">
      <c r="B712" t="s">
        <v>24</v>
      </c>
      <c r="C712" s="14">
        <v>45296</v>
      </c>
      <c r="D712" s="6">
        <f t="shared" si="158"/>
        <v>45327</v>
      </c>
      <c r="E712" s="31">
        <v>4242.09</v>
      </c>
      <c r="F712" s="31">
        <v>2017.06</v>
      </c>
      <c r="G712" s="27">
        <f t="shared" si="159"/>
        <v>-2225.0300000000002</v>
      </c>
      <c r="H712" s="7">
        <f t="shared" si="160"/>
        <v>-0.52451268124910133</v>
      </c>
      <c r="I712" s="8">
        <f t="shared" si="161"/>
        <v>16531.3</v>
      </c>
      <c r="J712" s="8">
        <f t="shared" si="162"/>
        <v>12504.15</v>
      </c>
      <c r="K712" s="10">
        <f t="shared" si="163"/>
        <v>-4027.1499999999996</v>
      </c>
      <c r="L712" s="1">
        <f t="shared" si="164"/>
        <v>-0.24360758077102224</v>
      </c>
    </row>
    <row r="713" spans="2:12" x14ac:dyDescent="0.35">
      <c r="B713" t="s">
        <v>24</v>
      </c>
      <c r="C713" s="14">
        <v>45297</v>
      </c>
      <c r="D713" s="6">
        <f t="shared" si="158"/>
        <v>45328</v>
      </c>
      <c r="E713" s="31">
        <v>2736.05</v>
      </c>
      <c r="F713" s="31">
        <v>2464.54</v>
      </c>
      <c r="G713" s="27">
        <f t="shared" si="159"/>
        <v>-271.51000000000022</v>
      </c>
      <c r="H713" s="7">
        <f t="shared" si="160"/>
        <v>-9.9234297618830139E-2</v>
      </c>
      <c r="I713" s="8">
        <f t="shared" si="161"/>
        <v>19267.349999999999</v>
      </c>
      <c r="J713" s="8">
        <f t="shared" si="162"/>
        <v>14968.689999999999</v>
      </c>
      <c r="K713" s="10">
        <f t="shared" si="163"/>
        <v>-4298.66</v>
      </c>
      <c r="L713" s="1">
        <f t="shared" si="164"/>
        <v>-0.22310592790394113</v>
      </c>
    </row>
    <row r="714" spans="2:12" x14ac:dyDescent="0.35">
      <c r="B714" t="s">
        <v>24</v>
      </c>
      <c r="C714" s="14">
        <v>45298</v>
      </c>
      <c r="D714" s="6">
        <f t="shared" si="158"/>
        <v>45329</v>
      </c>
      <c r="E714" s="31">
        <v>2267.92</v>
      </c>
      <c r="F714" s="31">
        <v>1773.8</v>
      </c>
      <c r="G714" s="27">
        <f t="shared" si="159"/>
        <v>-494.12000000000012</v>
      </c>
      <c r="H714" s="7">
        <f t="shared" si="160"/>
        <v>-0.21787364633673151</v>
      </c>
      <c r="I714" s="8">
        <f t="shared" si="161"/>
        <v>21535.269999999997</v>
      </c>
      <c r="J714" s="4">
        <f t="shared" si="162"/>
        <v>16742.489999999998</v>
      </c>
      <c r="K714" s="10">
        <f t="shared" si="163"/>
        <v>-4792.7799999999988</v>
      </c>
      <c r="L714" s="1">
        <f t="shared" si="164"/>
        <v>-0.22255490643952919</v>
      </c>
    </row>
    <row r="715" spans="2:12" x14ac:dyDescent="0.35">
      <c r="B715" t="s">
        <v>24</v>
      </c>
      <c r="C715" s="14">
        <v>45299</v>
      </c>
      <c r="D715" s="6">
        <f t="shared" si="158"/>
        <v>45330</v>
      </c>
      <c r="E715" s="31">
        <v>2559.9499999999998</v>
      </c>
      <c r="F715" s="31">
        <v>1762.9</v>
      </c>
      <c r="G715" s="27">
        <f t="shared" si="159"/>
        <v>-797.04999999999973</v>
      </c>
      <c r="H715" s="7">
        <f t="shared" si="160"/>
        <v>-0.31135373737768307</v>
      </c>
      <c r="I715" s="8">
        <f t="shared" si="161"/>
        <v>24095.219999999998</v>
      </c>
      <c r="J715" s="8">
        <f t="shared" si="162"/>
        <v>18505.39</v>
      </c>
      <c r="K715" s="10">
        <f t="shared" si="163"/>
        <v>-5589.8299999999981</v>
      </c>
      <c r="L715" s="1">
        <f t="shared" si="164"/>
        <v>-0.23198916631597466</v>
      </c>
    </row>
    <row r="716" spans="2:12" x14ac:dyDescent="0.35">
      <c r="B716" t="s">
        <v>24</v>
      </c>
      <c r="C716" s="14">
        <v>45300</v>
      </c>
      <c r="D716" s="6">
        <f t="shared" si="158"/>
        <v>45331</v>
      </c>
      <c r="E716" s="31">
        <v>2916.31</v>
      </c>
      <c r="F716" s="32">
        <v>2614.14</v>
      </c>
      <c r="G716" s="27">
        <f t="shared" si="159"/>
        <v>-302.17000000000007</v>
      </c>
      <c r="H716" s="7">
        <f t="shared" si="160"/>
        <v>-0.10361381334631781</v>
      </c>
      <c r="I716" s="8">
        <f t="shared" si="161"/>
        <v>27011.53</v>
      </c>
      <c r="J716" s="8">
        <f t="shared" si="162"/>
        <v>21119.53</v>
      </c>
      <c r="K716" s="10">
        <f t="shared" si="163"/>
        <v>-5892</v>
      </c>
      <c r="L716" s="1">
        <f t="shared" si="164"/>
        <v>-0.21812907302918422</v>
      </c>
    </row>
    <row r="717" spans="2:12" x14ac:dyDescent="0.35">
      <c r="B717" t="s">
        <v>24</v>
      </c>
      <c r="C717" s="14">
        <v>45301</v>
      </c>
      <c r="D717" s="6">
        <f t="shared" si="158"/>
        <v>45332</v>
      </c>
      <c r="E717" s="31">
        <v>2007.68</v>
      </c>
      <c r="F717" s="31">
        <v>2961</v>
      </c>
      <c r="G717" s="27">
        <f t="shared" si="159"/>
        <v>953.31999999999994</v>
      </c>
      <c r="H717" s="7">
        <f t="shared" si="160"/>
        <v>0.47483662735097221</v>
      </c>
      <c r="I717" s="8">
        <f t="shared" si="161"/>
        <v>29019.21</v>
      </c>
      <c r="J717" s="8">
        <f t="shared" si="162"/>
        <v>24080.53</v>
      </c>
      <c r="K717" s="10">
        <f t="shared" si="163"/>
        <v>-4938.68</v>
      </c>
      <c r="L717" s="1">
        <f t="shared" si="164"/>
        <v>-0.17018657640921309</v>
      </c>
    </row>
    <row r="718" spans="2:12" x14ac:dyDescent="0.35">
      <c r="B718" t="s">
        <v>24</v>
      </c>
      <c r="C718" s="14">
        <v>45302</v>
      </c>
      <c r="D718" s="11">
        <f t="shared" si="158"/>
        <v>45333</v>
      </c>
      <c r="E718" s="31">
        <v>2941.28</v>
      </c>
      <c r="F718" s="31">
        <v>2707</v>
      </c>
      <c r="G718" s="27">
        <f t="shared" si="159"/>
        <v>-234.2800000000002</v>
      </c>
      <c r="H718" s="7">
        <f t="shared" si="160"/>
        <v>-7.9652396235652567E-2</v>
      </c>
      <c r="I718" s="8">
        <f t="shared" si="161"/>
        <v>31960.489999999998</v>
      </c>
      <c r="J718" s="8">
        <f t="shared" si="162"/>
        <v>26787.53</v>
      </c>
      <c r="K718" s="10">
        <f t="shared" si="163"/>
        <v>-5172.9599999999991</v>
      </c>
      <c r="L718" s="1">
        <f t="shared" si="164"/>
        <v>-0.16185484014794516</v>
      </c>
    </row>
    <row r="719" spans="2:12" x14ac:dyDescent="0.35">
      <c r="B719" t="s">
        <v>24</v>
      </c>
      <c r="C719" s="14">
        <v>45303</v>
      </c>
      <c r="D719" s="6">
        <f t="shared" si="158"/>
        <v>45334</v>
      </c>
      <c r="E719" s="32">
        <v>3760.62</v>
      </c>
      <c r="F719" s="31">
        <v>2552</v>
      </c>
      <c r="G719" s="27">
        <f t="shared" si="159"/>
        <v>-1208.6199999999999</v>
      </c>
      <c r="H719" s="7">
        <f t="shared" si="160"/>
        <v>-0.32138849445038314</v>
      </c>
      <c r="I719" s="8">
        <f t="shared" si="161"/>
        <v>35721.11</v>
      </c>
      <c r="J719" s="8">
        <f t="shared" si="162"/>
        <v>29339.53</v>
      </c>
      <c r="K719" s="10">
        <f t="shared" si="163"/>
        <v>-6381.5800000000017</v>
      </c>
      <c r="L719" s="1">
        <f t="shared" si="164"/>
        <v>-0.17865010353821598</v>
      </c>
    </row>
    <row r="720" spans="2:12" x14ac:dyDescent="0.35">
      <c r="B720" t="s">
        <v>24</v>
      </c>
      <c r="C720" s="14">
        <v>45304</v>
      </c>
      <c r="D720" s="6">
        <f t="shared" si="158"/>
        <v>45335</v>
      </c>
      <c r="E720" s="31">
        <v>2673.16</v>
      </c>
      <c r="F720" s="31">
        <v>3245</v>
      </c>
      <c r="G720" s="27">
        <f t="shared" si="159"/>
        <v>571.84000000000015</v>
      </c>
      <c r="H720" s="5">
        <f t="shared" si="160"/>
        <v>0.2139191069745171</v>
      </c>
      <c r="I720" s="8">
        <f t="shared" si="161"/>
        <v>38394.270000000004</v>
      </c>
      <c r="J720" s="8">
        <f t="shared" si="162"/>
        <v>32584.53</v>
      </c>
      <c r="K720" s="10">
        <f t="shared" si="163"/>
        <v>-5809.7400000000052</v>
      </c>
      <c r="L720" s="1">
        <f t="shared" si="164"/>
        <v>-0.15131789196669201</v>
      </c>
    </row>
    <row r="721" spans="2:12" x14ac:dyDescent="0.35">
      <c r="B721" t="s">
        <v>24</v>
      </c>
      <c r="C721" s="14">
        <v>45305</v>
      </c>
      <c r="D721" s="6">
        <f t="shared" si="158"/>
        <v>45336</v>
      </c>
      <c r="E721" s="31">
        <v>2827.25</v>
      </c>
      <c r="F721" s="32">
        <v>2555</v>
      </c>
      <c r="G721" s="27">
        <f t="shared" si="159"/>
        <v>-272.25</v>
      </c>
      <c r="H721" s="7">
        <f t="shared" si="160"/>
        <v>-9.6294986294102047E-2</v>
      </c>
      <c r="I721" s="8">
        <f t="shared" si="161"/>
        <v>41221.520000000004</v>
      </c>
      <c r="J721" s="8">
        <f t="shared" si="162"/>
        <v>35139.53</v>
      </c>
      <c r="K721" s="10">
        <f t="shared" si="163"/>
        <v>-6081.9900000000052</v>
      </c>
      <c r="L721" s="1">
        <f t="shared" si="164"/>
        <v>-0.14754404980699412</v>
      </c>
    </row>
    <row r="722" spans="2:12" x14ac:dyDescent="0.35">
      <c r="B722" t="s">
        <v>24</v>
      </c>
      <c r="C722" s="14">
        <v>45306</v>
      </c>
      <c r="D722" s="6">
        <f t="shared" si="158"/>
        <v>45337</v>
      </c>
      <c r="E722" s="31">
        <v>3101.88</v>
      </c>
      <c r="F722" s="31">
        <v>4733.83</v>
      </c>
      <c r="G722" s="27">
        <f t="shared" si="159"/>
        <v>1631.9499999999998</v>
      </c>
      <c r="H722" s="7">
        <f t="shared" si="160"/>
        <v>0.52611641971965384</v>
      </c>
      <c r="I722" s="8">
        <f t="shared" si="161"/>
        <v>44323.4</v>
      </c>
      <c r="J722" s="8">
        <f t="shared" si="162"/>
        <v>39873.360000000001</v>
      </c>
      <c r="K722" s="10">
        <f t="shared" si="163"/>
        <v>-4450.0400000000009</v>
      </c>
      <c r="L722" s="1">
        <f t="shared" si="164"/>
        <v>-0.10039933759594256</v>
      </c>
    </row>
    <row r="723" spans="2:12" x14ac:dyDescent="0.35">
      <c r="B723" t="s">
        <v>24</v>
      </c>
      <c r="C723" s="14">
        <v>45307</v>
      </c>
      <c r="D723" s="6">
        <f t="shared" si="158"/>
        <v>45338</v>
      </c>
      <c r="E723" s="31">
        <v>2983.8</v>
      </c>
      <c r="F723" s="31">
        <v>28160.1</v>
      </c>
      <c r="G723" s="27">
        <f t="shared" si="159"/>
        <v>25176.3</v>
      </c>
      <c r="H723" s="7">
        <f t="shared" si="160"/>
        <v>8.4376633822642262</v>
      </c>
      <c r="I723" s="8">
        <f t="shared" si="161"/>
        <v>47307.200000000004</v>
      </c>
      <c r="J723" s="8">
        <f t="shared" si="162"/>
        <v>68033.459999999992</v>
      </c>
      <c r="K723" s="10">
        <f t="shared" si="163"/>
        <v>20726.259999999987</v>
      </c>
      <c r="L723" s="1">
        <f t="shared" si="164"/>
        <v>0.43812062434470833</v>
      </c>
    </row>
    <row r="724" spans="2:12" x14ac:dyDescent="0.35">
      <c r="B724" t="s">
        <v>24</v>
      </c>
      <c r="C724" s="14">
        <v>45308</v>
      </c>
      <c r="D724" s="6">
        <f t="shared" si="158"/>
        <v>45339</v>
      </c>
      <c r="E724" s="32">
        <v>2601.34</v>
      </c>
      <c r="F724" s="31">
        <v>2709.52</v>
      </c>
      <c r="G724" s="27">
        <f t="shared" si="159"/>
        <v>108.17999999999984</v>
      </c>
      <c r="H724" s="7">
        <f t="shared" si="160"/>
        <v>4.1586259389391554E-2</v>
      </c>
      <c r="I724" s="8">
        <f t="shared" si="161"/>
        <v>49908.540000000008</v>
      </c>
      <c r="J724" s="8">
        <f t="shared" si="162"/>
        <v>70742.98</v>
      </c>
      <c r="K724" s="10">
        <f t="shared" si="163"/>
        <v>20834.439999999988</v>
      </c>
      <c r="L724" s="1">
        <f t="shared" si="164"/>
        <v>0.41745240393728178</v>
      </c>
    </row>
    <row r="725" spans="2:12" x14ac:dyDescent="0.35">
      <c r="B725" t="s">
        <v>24</v>
      </c>
      <c r="C725" s="14">
        <v>45309</v>
      </c>
      <c r="D725" s="6">
        <f t="shared" si="158"/>
        <v>45340</v>
      </c>
      <c r="E725" s="31">
        <v>3929.06</v>
      </c>
      <c r="F725" s="31">
        <v>18875</v>
      </c>
      <c r="G725" s="27">
        <f t="shared" si="159"/>
        <v>14945.94</v>
      </c>
      <c r="H725" s="7">
        <f t="shared" si="160"/>
        <v>3.8039480181010217</v>
      </c>
      <c r="I725" s="8">
        <f t="shared" si="161"/>
        <v>53837.600000000006</v>
      </c>
      <c r="J725" s="8">
        <f t="shared" si="162"/>
        <v>89617.98</v>
      </c>
      <c r="K725" s="10">
        <f t="shared" si="163"/>
        <v>35780.37999999999</v>
      </c>
      <c r="L725" s="1">
        <f t="shared" si="164"/>
        <v>0.66459834762322223</v>
      </c>
    </row>
    <row r="726" spans="2:12" x14ac:dyDescent="0.35">
      <c r="B726" t="s">
        <v>24</v>
      </c>
      <c r="C726" s="14">
        <v>45310</v>
      </c>
      <c r="D726" s="6">
        <f t="shared" si="158"/>
        <v>45341</v>
      </c>
      <c r="E726" s="31">
        <v>4946.04</v>
      </c>
      <c r="F726" s="31">
        <v>10698</v>
      </c>
      <c r="G726" s="27">
        <f t="shared" si="159"/>
        <v>5751.96</v>
      </c>
      <c r="H726" s="7">
        <f t="shared" si="160"/>
        <v>1.162942475192275</v>
      </c>
      <c r="I726" s="8">
        <f t="shared" si="161"/>
        <v>58783.640000000007</v>
      </c>
      <c r="J726" s="8">
        <f t="shared" si="162"/>
        <v>100315.98</v>
      </c>
      <c r="K726" s="10">
        <f t="shared" si="163"/>
        <v>41532.339999999989</v>
      </c>
      <c r="L726" s="1">
        <f t="shared" si="164"/>
        <v>0.70652889137181685</v>
      </c>
    </row>
    <row r="727" spans="2:12" x14ac:dyDescent="0.35">
      <c r="B727" t="s">
        <v>24</v>
      </c>
      <c r="C727" s="14">
        <v>45311</v>
      </c>
      <c r="D727" s="6">
        <f t="shared" si="158"/>
        <v>45342</v>
      </c>
      <c r="E727" s="31">
        <v>2867.98</v>
      </c>
      <c r="F727" s="31">
        <v>3941</v>
      </c>
      <c r="G727" s="27">
        <f t="shared" si="159"/>
        <v>1073.02</v>
      </c>
      <c r="H727" s="7">
        <f t="shared" si="160"/>
        <v>0.37413789496440003</v>
      </c>
      <c r="I727" s="8">
        <f t="shared" si="161"/>
        <v>61651.62000000001</v>
      </c>
      <c r="J727" s="8">
        <f t="shared" si="162"/>
        <v>104256.98</v>
      </c>
      <c r="K727" s="10">
        <f t="shared" si="163"/>
        <v>42605.359999999986</v>
      </c>
      <c r="L727" s="1">
        <f t="shared" si="164"/>
        <v>0.69106634991910965</v>
      </c>
    </row>
    <row r="728" spans="2:12" x14ac:dyDescent="0.35">
      <c r="B728" t="s">
        <v>24</v>
      </c>
      <c r="C728" s="14">
        <v>45312</v>
      </c>
      <c r="D728" s="6">
        <f t="shared" si="158"/>
        <v>45343</v>
      </c>
      <c r="E728" s="31">
        <v>3279.53</v>
      </c>
      <c r="F728" s="31">
        <v>2514</v>
      </c>
      <c r="G728" s="27">
        <f t="shared" si="159"/>
        <v>-765.5300000000002</v>
      </c>
      <c r="H728" s="7">
        <f t="shared" si="160"/>
        <v>-0.23342674102691549</v>
      </c>
      <c r="I728" s="8">
        <f t="shared" si="161"/>
        <v>64931.150000000009</v>
      </c>
      <c r="J728" s="8">
        <f t="shared" si="162"/>
        <v>106770.98</v>
      </c>
      <c r="K728" s="10">
        <f t="shared" si="163"/>
        <v>41839.829999999987</v>
      </c>
      <c r="L728" s="1">
        <f t="shared" si="164"/>
        <v>0.64437223120181886</v>
      </c>
    </row>
    <row r="729" spans="2:12" x14ac:dyDescent="0.35">
      <c r="B729" t="s">
        <v>24</v>
      </c>
      <c r="C729" s="14">
        <v>45313</v>
      </c>
      <c r="D729" s="6">
        <f t="shared" si="158"/>
        <v>45344</v>
      </c>
      <c r="E729" s="31">
        <v>2696.13</v>
      </c>
      <c r="F729" s="31">
        <v>2754</v>
      </c>
      <c r="G729" s="27">
        <f t="shared" si="159"/>
        <v>57.869999999999891</v>
      </c>
      <c r="H729" s="7">
        <f t="shared" si="160"/>
        <v>2.1464098541242406E-2</v>
      </c>
      <c r="I729" s="8">
        <f t="shared" si="161"/>
        <v>67627.280000000013</v>
      </c>
      <c r="J729" s="8">
        <f t="shared" si="162"/>
        <v>109524.98</v>
      </c>
      <c r="K729" s="10">
        <f t="shared" si="163"/>
        <v>41897.699999999983</v>
      </c>
      <c r="L729" s="1">
        <f t="shared" si="164"/>
        <v>0.61953844661503421</v>
      </c>
    </row>
    <row r="730" spans="2:12" x14ac:dyDescent="0.35">
      <c r="B730" t="s">
        <v>24</v>
      </c>
      <c r="C730" s="14">
        <v>45314</v>
      </c>
      <c r="D730" s="6">
        <f t="shared" si="158"/>
        <v>45345</v>
      </c>
      <c r="E730" s="31">
        <v>2290.8200000000002</v>
      </c>
      <c r="F730" s="33">
        <v>4515</v>
      </c>
      <c r="G730" s="27">
        <f t="shared" si="159"/>
        <v>2224.1799999999998</v>
      </c>
      <c r="H730" s="7">
        <f t="shared" si="160"/>
        <v>0.9709099798325489</v>
      </c>
      <c r="I730" s="8">
        <f t="shared" si="161"/>
        <v>69918.10000000002</v>
      </c>
      <c r="J730" s="8">
        <f t="shared" si="162"/>
        <v>114039.98</v>
      </c>
      <c r="K730" s="10">
        <f t="shared" si="163"/>
        <v>44121.879999999976</v>
      </c>
      <c r="L730" s="1">
        <f t="shared" si="164"/>
        <v>0.63105090098272065</v>
      </c>
    </row>
    <row r="731" spans="2:12" x14ac:dyDescent="0.35">
      <c r="B731" t="s">
        <v>24</v>
      </c>
      <c r="C731" s="14">
        <v>45315</v>
      </c>
      <c r="D731" s="6">
        <f t="shared" si="158"/>
        <v>45346</v>
      </c>
      <c r="E731" s="31">
        <v>2566.2399999999998</v>
      </c>
      <c r="F731" s="31">
        <v>0</v>
      </c>
      <c r="G731" s="27">
        <f t="shared" si="159"/>
        <v>-2566.2399999999998</v>
      </c>
      <c r="H731" s="7">
        <f t="shared" si="160"/>
        <v>-1</v>
      </c>
      <c r="I731" s="8">
        <f t="shared" si="161"/>
        <v>72484.340000000026</v>
      </c>
      <c r="J731" s="8">
        <f t="shared" si="162"/>
        <v>114039.98</v>
      </c>
      <c r="K731" s="10">
        <f t="shared" si="163"/>
        <v>41555.63999999997</v>
      </c>
      <c r="L731" s="1">
        <f t="shared" si="164"/>
        <v>0.57330507527556929</v>
      </c>
    </row>
    <row r="732" spans="2:12" x14ac:dyDescent="0.35">
      <c r="B732" t="s">
        <v>24</v>
      </c>
      <c r="C732" s="14">
        <v>45316</v>
      </c>
      <c r="D732" s="6">
        <f t="shared" si="158"/>
        <v>45347</v>
      </c>
      <c r="E732" s="31">
        <v>2731.98</v>
      </c>
      <c r="F732" s="31">
        <v>0</v>
      </c>
      <c r="G732" s="27">
        <f t="shared" si="159"/>
        <v>-2731.98</v>
      </c>
      <c r="H732" s="7">
        <f t="shared" si="160"/>
        <v>-1</v>
      </c>
      <c r="I732" s="8">
        <f t="shared" si="161"/>
        <v>75216.320000000022</v>
      </c>
      <c r="J732" s="8">
        <f t="shared" si="162"/>
        <v>114039.98</v>
      </c>
      <c r="K732" s="10">
        <f t="shared" si="163"/>
        <v>38823.659999999974</v>
      </c>
      <c r="L732" s="1">
        <f t="shared" si="164"/>
        <v>0.51616005675364018</v>
      </c>
    </row>
    <row r="733" spans="2:12" x14ac:dyDescent="0.35">
      <c r="B733" t="s">
        <v>24</v>
      </c>
      <c r="C733" s="14">
        <v>45317</v>
      </c>
      <c r="D733" s="6">
        <f t="shared" si="158"/>
        <v>45348</v>
      </c>
      <c r="E733" s="33">
        <v>2063.87</v>
      </c>
      <c r="F733" s="31">
        <v>0</v>
      </c>
      <c r="G733" s="25">
        <f t="shared" si="159"/>
        <v>-2063.87</v>
      </c>
      <c r="H733" s="7">
        <f t="shared" si="160"/>
        <v>-1</v>
      </c>
      <c r="I733" s="8">
        <f t="shared" si="161"/>
        <v>77280.190000000017</v>
      </c>
      <c r="J733" s="8">
        <f t="shared" si="162"/>
        <v>114039.98</v>
      </c>
      <c r="K733" s="10">
        <f t="shared" si="163"/>
        <v>36759.789999999979</v>
      </c>
      <c r="L733" s="1">
        <f t="shared" si="164"/>
        <v>0.47566899097944726</v>
      </c>
    </row>
    <row r="734" spans="2:12" x14ac:dyDescent="0.35">
      <c r="B734" t="s">
        <v>24</v>
      </c>
      <c r="C734" s="14">
        <v>45318</v>
      </c>
      <c r="D734" s="6">
        <f t="shared" si="158"/>
        <v>45349</v>
      </c>
      <c r="E734" s="31">
        <v>2272.08</v>
      </c>
      <c r="F734" s="31">
        <v>0</v>
      </c>
      <c r="G734" s="27">
        <f t="shared" si="159"/>
        <v>-2272.08</v>
      </c>
      <c r="H734" s="7">
        <f t="shared" si="160"/>
        <v>-1</v>
      </c>
      <c r="I734" s="8">
        <f t="shared" si="161"/>
        <v>79552.270000000019</v>
      </c>
      <c r="J734" s="8">
        <f t="shared" si="162"/>
        <v>114039.98</v>
      </c>
      <c r="K734" s="10">
        <f t="shared" si="163"/>
        <v>34487.709999999977</v>
      </c>
      <c r="L734" s="1">
        <f t="shared" si="164"/>
        <v>0.43352263863746399</v>
      </c>
    </row>
    <row r="735" spans="2:12" x14ac:dyDescent="0.35">
      <c r="B735" t="s">
        <v>24</v>
      </c>
      <c r="C735" s="14">
        <v>45319</v>
      </c>
      <c r="D735" s="6">
        <f t="shared" si="158"/>
        <v>45350</v>
      </c>
      <c r="E735" s="31">
        <v>2860.85</v>
      </c>
      <c r="F735" s="31">
        <v>0</v>
      </c>
      <c r="G735" s="27">
        <f t="shared" si="159"/>
        <v>-2860.85</v>
      </c>
      <c r="H735" s="7">
        <f t="shared" si="160"/>
        <v>-1</v>
      </c>
      <c r="I735" s="8">
        <f t="shared" si="161"/>
        <v>82413.120000000024</v>
      </c>
      <c r="J735" s="8">
        <f t="shared" si="162"/>
        <v>114039.98</v>
      </c>
      <c r="K735" s="10">
        <f t="shared" si="163"/>
        <v>31626.859999999971</v>
      </c>
      <c r="L735" s="1">
        <f t="shared" si="164"/>
        <v>0.38376001296880841</v>
      </c>
    </row>
    <row r="736" spans="2:12" x14ac:dyDescent="0.35">
      <c r="B736" t="s">
        <v>24</v>
      </c>
      <c r="C736" s="14">
        <v>45320</v>
      </c>
      <c r="D736" s="6">
        <f t="shared" si="158"/>
        <v>45351</v>
      </c>
      <c r="E736" s="31">
        <v>1580.03</v>
      </c>
      <c r="F736" s="31">
        <v>0</v>
      </c>
      <c r="G736" s="27">
        <f t="shared" si="159"/>
        <v>-1580.03</v>
      </c>
      <c r="H736" s="7">
        <f t="shared" si="160"/>
        <v>-1</v>
      </c>
      <c r="I736" s="8">
        <f t="shared" si="161"/>
        <v>83993.150000000023</v>
      </c>
      <c r="J736" s="4">
        <f t="shared" si="162"/>
        <v>114039.98</v>
      </c>
      <c r="K736" s="10">
        <f t="shared" si="163"/>
        <v>30046.829999999973</v>
      </c>
      <c r="L736" s="1">
        <f t="shared" si="164"/>
        <v>0.35772952913422063</v>
      </c>
    </row>
    <row r="737" spans="2:12" x14ac:dyDescent="0.35">
      <c r="B737" t="s">
        <v>24</v>
      </c>
      <c r="C737" s="14">
        <v>45321</v>
      </c>
      <c r="D737" s="6">
        <f t="shared" si="158"/>
        <v>45352</v>
      </c>
      <c r="E737" s="31">
        <v>2668.8</v>
      </c>
      <c r="F737" s="31">
        <v>0</v>
      </c>
      <c r="G737" s="27">
        <f t="shared" si="159"/>
        <v>-2668.8</v>
      </c>
      <c r="H737" s="7">
        <f t="shared" si="160"/>
        <v>-1</v>
      </c>
      <c r="I737" s="8">
        <f t="shared" si="161"/>
        <v>86661.950000000026</v>
      </c>
      <c r="J737" s="8">
        <f t="shared" si="162"/>
        <v>114039.98</v>
      </c>
      <c r="K737" s="10">
        <f t="shared" si="163"/>
        <v>27378.02999999997</v>
      </c>
      <c r="L737" s="1">
        <f t="shared" si="164"/>
        <v>0.31591753935839156</v>
      </c>
    </row>
    <row r="738" spans="2:12" x14ac:dyDescent="0.35">
      <c r="B738" t="s">
        <v>24</v>
      </c>
      <c r="C738" s="14">
        <v>45322</v>
      </c>
      <c r="D738" s="6">
        <f t="shared" si="158"/>
        <v>45353</v>
      </c>
      <c r="E738" s="31">
        <v>2267.4299999999998</v>
      </c>
      <c r="F738" s="31">
        <v>0</v>
      </c>
      <c r="G738" s="27">
        <f t="shared" si="159"/>
        <v>-2267.4299999999998</v>
      </c>
      <c r="H738" s="7">
        <f t="shared" si="160"/>
        <v>-1</v>
      </c>
      <c r="I738" s="8">
        <f t="shared" si="161"/>
        <v>88929.380000000019</v>
      </c>
      <c r="J738" s="8">
        <f t="shared" si="162"/>
        <v>114039.98</v>
      </c>
      <c r="K738" s="10">
        <f t="shared" si="163"/>
        <v>25110.599999999977</v>
      </c>
      <c r="L738" s="1">
        <f t="shared" si="164"/>
        <v>0.28236562539849003</v>
      </c>
    </row>
    <row r="739" spans="2:12" x14ac:dyDescent="0.35">
      <c r="B739" t="s">
        <v>25</v>
      </c>
      <c r="C739" s="14">
        <v>45291</v>
      </c>
      <c r="D739" s="6">
        <v>45322</v>
      </c>
      <c r="E739" s="32">
        <v>0</v>
      </c>
      <c r="F739" s="31">
        <v>0</v>
      </c>
      <c r="G739" s="26"/>
      <c r="H739" s="1"/>
      <c r="I739" s="1"/>
      <c r="J739" s="1"/>
      <c r="K739" s="1"/>
      <c r="L739" s="1"/>
    </row>
    <row r="740" spans="2:12" x14ac:dyDescent="0.35">
      <c r="B740" t="s">
        <v>25</v>
      </c>
      <c r="C740" s="14">
        <v>45292</v>
      </c>
      <c r="D740" s="6">
        <f t="shared" ref="D740:D770" si="165">D739+1</f>
        <v>45323</v>
      </c>
      <c r="E740" s="31">
        <v>0</v>
      </c>
      <c r="F740" s="31">
        <v>1161.08</v>
      </c>
      <c r="G740" s="27">
        <f t="shared" ref="G740:G770" si="166">F740-E740</f>
        <v>1161.08</v>
      </c>
      <c r="H740" s="7" t="e">
        <f t="shared" ref="H740:H770" si="167">G740/E740</f>
        <v>#DIV/0!</v>
      </c>
      <c r="I740" s="8">
        <f t="shared" ref="I740:I770" si="168">+I739+E740</f>
        <v>0</v>
      </c>
      <c r="J740" s="8">
        <f t="shared" ref="J740:J770" si="169">+J739+F740</f>
        <v>1161.08</v>
      </c>
      <c r="K740" s="10">
        <f t="shared" ref="K740:K770" si="170">-I740+J740</f>
        <v>1161.08</v>
      </c>
      <c r="L740" s="1" t="e">
        <f t="shared" ref="L740:L770" si="171">K740/I740</f>
        <v>#DIV/0!</v>
      </c>
    </row>
    <row r="741" spans="2:12" x14ac:dyDescent="0.35">
      <c r="B741" t="s">
        <v>25</v>
      </c>
      <c r="C741" s="14">
        <v>45293</v>
      </c>
      <c r="D741" s="6">
        <f t="shared" si="165"/>
        <v>45324</v>
      </c>
      <c r="E741" s="31">
        <v>1127</v>
      </c>
      <c r="F741" s="31">
        <v>952.38</v>
      </c>
      <c r="G741" s="27">
        <f t="shared" si="166"/>
        <v>-174.62</v>
      </c>
      <c r="H741" s="7">
        <f t="shared" si="167"/>
        <v>-0.15494232475598935</v>
      </c>
      <c r="I741" s="8">
        <f t="shared" si="168"/>
        <v>1127</v>
      </c>
      <c r="J741" s="8">
        <f t="shared" si="169"/>
        <v>2113.46</v>
      </c>
      <c r="K741" s="10">
        <f t="shared" si="170"/>
        <v>986.46</v>
      </c>
      <c r="L741" s="1">
        <f t="shared" si="171"/>
        <v>0.87529724933451647</v>
      </c>
    </row>
    <row r="742" spans="2:12" x14ac:dyDescent="0.35">
      <c r="B742" t="s">
        <v>25</v>
      </c>
      <c r="C742" s="14">
        <v>45294</v>
      </c>
      <c r="D742" s="6">
        <f t="shared" si="165"/>
        <v>45325</v>
      </c>
      <c r="E742" s="31">
        <v>1575</v>
      </c>
      <c r="F742" s="31">
        <v>989.22</v>
      </c>
      <c r="G742" s="27">
        <f t="shared" si="166"/>
        <v>-585.78</v>
      </c>
      <c r="H742" s="7">
        <f t="shared" si="167"/>
        <v>-0.37192380952380949</v>
      </c>
      <c r="I742" s="8">
        <f t="shared" si="168"/>
        <v>2702</v>
      </c>
      <c r="J742" s="8">
        <f t="shared" si="169"/>
        <v>3102.6800000000003</v>
      </c>
      <c r="K742" s="10">
        <f t="shared" si="170"/>
        <v>400.68000000000029</v>
      </c>
      <c r="L742" s="1">
        <f t="shared" si="171"/>
        <v>0.14829015544041463</v>
      </c>
    </row>
    <row r="743" spans="2:12" x14ac:dyDescent="0.35">
      <c r="B743" t="s">
        <v>25</v>
      </c>
      <c r="C743" s="14">
        <v>45295</v>
      </c>
      <c r="D743" s="6">
        <f t="shared" si="165"/>
        <v>45326</v>
      </c>
      <c r="E743" s="31">
        <v>586.76</v>
      </c>
      <c r="F743" s="31">
        <v>1526.07</v>
      </c>
      <c r="G743" s="27">
        <f t="shared" si="166"/>
        <v>939.31</v>
      </c>
      <c r="H743" s="7">
        <f t="shared" si="167"/>
        <v>1.6008419115140773</v>
      </c>
      <c r="I743" s="8">
        <f t="shared" si="168"/>
        <v>3288.76</v>
      </c>
      <c r="J743" s="8">
        <f t="shared" si="169"/>
        <v>4628.75</v>
      </c>
      <c r="K743" s="10">
        <f t="shared" si="170"/>
        <v>1339.9899999999998</v>
      </c>
      <c r="L743" s="1">
        <f t="shared" si="171"/>
        <v>0.40744535934516346</v>
      </c>
    </row>
    <row r="744" spans="2:12" x14ac:dyDescent="0.35">
      <c r="B744" t="s">
        <v>25</v>
      </c>
      <c r="C744" s="14">
        <v>45296</v>
      </c>
      <c r="D744" s="6">
        <f t="shared" si="165"/>
        <v>45327</v>
      </c>
      <c r="E744" s="31">
        <v>1181.6199999999999</v>
      </c>
      <c r="F744" s="31">
        <v>1069.49</v>
      </c>
      <c r="G744" s="27">
        <f t="shared" si="166"/>
        <v>-112.12999999999988</v>
      </c>
      <c r="H744" s="7">
        <f t="shared" si="167"/>
        <v>-9.4895143954909264E-2</v>
      </c>
      <c r="I744" s="8">
        <f t="shared" si="168"/>
        <v>4470.38</v>
      </c>
      <c r="J744" s="8">
        <f t="shared" si="169"/>
        <v>5698.24</v>
      </c>
      <c r="K744" s="10">
        <f t="shared" si="170"/>
        <v>1227.8599999999997</v>
      </c>
      <c r="L744" s="1">
        <f t="shared" si="171"/>
        <v>0.27466568837548477</v>
      </c>
    </row>
    <row r="745" spans="2:12" x14ac:dyDescent="0.35">
      <c r="B745" t="s">
        <v>25</v>
      </c>
      <c r="C745" s="14">
        <v>45297</v>
      </c>
      <c r="D745" s="6">
        <f t="shared" si="165"/>
        <v>45328</v>
      </c>
      <c r="E745" s="31">
        <v>966.62</v>
      </c>
      <c r="F745" s="31">
        <v>584.73</v>
      </c>
      <c r="G745" s="27">
        <f t="shared" si="166"/>
        <v>-381.89</v>
      </c>
      <c r="H745" s="7">
        <f t="shared" si="167"/>
        <v>-0.39507769340588855</v>
      </c>
      <c r="I745" s="8">
        <f t="shared" si="168"/>
        <v>5437</v>
      </c>
      <c r="J745" s="8">
        <f t="shared" si="169"/>
        <v>6282.9699999999993</v>
      </c>
      <c r="K745" s="10">
        <f t="shared" si="170"/>
        <v>845.96999999999935</v>
      </c>
      <c r="L745" s="1">
        <f t="shared" si="171"/>
        <v>0.15559499724112549</v>
      </c>
    </row>
    <row r="746" spans="2:12" x14ac:dyDescent="0.35">
      <c r="B746" t="s">
        <v>25</v>
      </c>
      <c r="C746" s="14">
        <v>45298</v>
      </c>
      <c r="D746" s="6">
        <f t="shared" si="165"/>
        <v>45329</v>
      </c>
      <c r="E746" s="31">
        <v>1221.1199999999999</v>
      </c>
      <c r="F746" s="31">
        <v>630.92999999999995</v>
      </c>
      <c r="G746" s="27">
        <f t="shared" si="166"/>
        <v>-590.18999999999994</v>
      </c>
      <c r="H746" s="7">
        <f t="shared" si="167"/>
        <v>-0.48331859276729561</v>
      </c>
      <c r="I746" s="8">
        <f t="shared" si="168"/>
        <v>6658.12</v>
      </c>
      <c r="J746" s="4">
        <f t="shared" si="169"/>
        <v>6913.9</v>
      </c>
      <c r="K746" s="10">
        <f t="shared" si="170"/>
        <v>255.77999999999975</v>
      </c>
      <c r="L746" s="9">
        <f t="shared" si="171"/>
        <v>3.8416249632028221E-2</v>
      </c>
    </row>
    <row r="747" spans="2:12" x14ac:dyDescent="0.35">
      <c r="B747" t="s">
        <v>25</v>
      </c>
      <c r="C747" s="14">
        <v>45299</v>
      </c>
      <c r="D747" s="6">
        <f t="shared" si="165"/>
        <v>45330</v>
      </c>
      <c r="E747" s="31">
        <v>762.5</v>
      </c>
      <c r="F747" s="31">
        <v>1126.53</v>
      </c>
      <c r="G747" s="27">
        <f t="shared" si="166"/>
        <v>364.03</v>
      </c>
      <c r="H747" s="7">
        <f t="shared" si="167"/>
        <v>0.47741639344262293</v>
      </c>
      <c r="I747" s="8">
        <f t="shared" si="168"/>
        <v>7420.62</v>
      </c>
      <c r="J747" s="8">
        <f t="shared" si="169"/>
        <v>8040.4299999999994</v>
      </c>
      <c r="K747" s="10">
        <f t="shared" si="170"/>
        <v>619.80999999999949</v>
      </c>
      <c r="L747" s="1">
        <f t="shared" si="171"/>
        <v>8.3525365805013532E-2</v>
      </c>
    </row>
    <row r="748" spans="2:12" x14ac:dyDescent="0.35">
      <c r="B748" t="s">
        <v>25</v>
      </c>
      <c r="C748" s="14">
        <v>45300</v>
      </c>
      <c r="D748" s="6">
        <f t="shared" si="165"/>
        <v>45331</v>
      </c>
      <c r="E748" s="31">
        <v>769.73</v>
      </c>
      <c r="F748" s="32">
        <v>764.18</v>
      </c>
      <c r="G748" s="27">
        <f t="shared" si="166"/>
        <v>-5.5500000000000682</v>
      </c>
      <c r="H748" s="7">
        <f t="shared" si="167"/>
        <v>-7.2103205019942943E-3</v>
      </c>
      <c r="I748" s="8">
        <f t="shared" si="168"/>
        <v>8190.35</v>
      </c>
      <c r="J748" s="8">
        <f t="shared" si="169"/>
        <v>8804.6099999999988</v>
      </c>
      <c r="K748" s="10">
        <f t="shared" si="170"/>
        <v>614.2599999999984</v>
      </c>
      <c r="L748" s="1">
        <f t="shared" si="171"/>
        <v>7.4998015957803796E-2</v>
      </c>
    </row>
    <row r="749" spans="2:12" x14ac:dyDescent="0.35">
      <c r="B749" t="s">
        <v>25</v>
      </c>
      <c r="C749" s="14">
        <v>45301</v>
      </c>
      <c r="D749" s="6">
        <f t="shared" si="165"/>
        <v>45332</v>
      </c>
      <c r="E749" s="31">
        <v>686.62</v>
      </c>
      <c r="F749" s="31">
        <v>1374</v>
      </c>
      <c r="G749" s="27">
        <f t="shared" si="166"/>
        <v>687.38</v>
      </c>
      <c r="H749" s="7">
        <f t="shared" si="167"/>
        <v>1.0011068713407707</v>
      </c>
      <c r="I749" s="8">
        <f t="shared" si="168"/>
        <v>8876.9700000000012</v>
      </c>
      <c r="J749" s="8">
        <f t="shared" si="169"/>
        <v>10178.609999999999</v>
      </c>
      <c r="K749" s="10">
        <f t="shared" si="170"/>
        <v>1301.6399999999976</v>
      </c>
      <c r="L749" s="1">
        <f t="shared" si="171"/>
        <v>0.14663111399497772</v>
      </c>
    </row>
    <row r="750" spans="2:12" x14ac:dyDescent="0.35">
      <c r="B750" t="s">
        <v>25</v>
      </c>
      <c r="C750" s="14">
        <v>45302</v>
      </c>
      <c r="D750" s="6">
        <f t="shared" si="165"/>
        <v>45333</v>
      </c>
      <c r="E750" s="31">
        <v>1134.55</v>
      </c>
      <c r="F750" s="31">
        <v>1021</v>
      </c>
      <c r="G750" s="27">
        <f t="shared" si="166"/>
        <v>-113.54999999999995</v>
      </c>
      <c r="H750" s="7">
        <f t="shared" si="167"/>
        <v>-0.10008373363888763</v>
      </c>
      <c r="I750" s="8">
        <f t="shared" si="168"/>
        <v>10011.52</v>
      </c>
      <c r="J750" s="8">
        <f t="shared" si="169"/>
        <v>11199.609999999999</v>
      </c>
      <c r="K750" s="10">
        <f t="shared" si="170"/>
        <v>1188.0899999999983</v>
      </c>
      <c r="L750" s="1">
        <f t="shared" si="171"/>
        <v>0.11867228952246994</v>
      </c>
    </row>
    <row r="751" spans="2:12" x14ac:dyDescent="0.35">
      <c r="B751" t="s">
        <v>25</v>
      </c>
      <c r="C751" s="14">
        <v>45303</v>
      </c>
      <c r="D751" s="6">
        <f t="shared" si="165"/>
        <v>45334</v>
      </c>
      <c r="E751" s="32">
        <v>1087.5899999999999</v>
      </c>
      <c r="F751" s="31">
        <v>873</v>
      </c>
      <c r="G751" s="27">
        <f t="shared" si="166"/>
        <v>-214.58999999999992</v>
      </c>
      <c r="H751" s="7">
        <f t="shared" si="167"/>
        <v>-0.19730780900890954</v>
      </c>
      <c r="I751" s="8">
        <f t="shared" si="168"/>
        <v>11099.11</v>
      </c>
      <c r="J751" s="8">
        <f t="shared" si="169"/>
        <v>12072.609999999999</v>
      </c>
      <c r="K751" s="10">
        <f t="shared" si="170"/>
        <v>973.49999999999818</v>
      </c>
      <c r="L751" s="1">
        <f t="shared" si="171"/>
        <v>8.7709735285081247E-2</v>
      </c>
    </row>
    <row r="752" spans="2:12" x14ac:dyDescent="0.35">
      <c r="B752" t="s">
        <v>25</v>
      </c>
      <c r="C752" s="14">
        <v>45304</v>
      </c>
      <c r="D752" s="6">
        <f t="shared" si="165"/>
        <v>45335</v>
      </c>
      <c r="E752" s="31">
        <v>951.19</v>
      </c>
      <c r="F752" s="31">
        <v>623</v>
      </c>
      <c r="G752" s="27">
        <f t="shared" si="166"/>
        <v>-328.19000000000005</v>
      </c>
      <c r="H752" s="7">
        <f t="shared" si="167"/>
        <v>-0.34503096121700189</v>
      </c>
      <c r="I752" s="8">
        <f t="shared" si="168"/>
        <v>12050.300000000001</v>
      </c>
      <c r="J752" s="8">
        <f t="shared" si="169"/>
        <v>12695.609999999999</v>
      </c>
      <c r="K752" s="10">
        <f t="shared" si="170"/>
        <v>645.30999999999767</v>
      </c>
      <c r="L752" s="1">
        <f t="shared" si="171"/>
        <v>5.3551363866459561E-2</v>
      </c>
    </row>
    <row r="753" spans="2:12" x14ac:dyDescent="0.35">
      <c r="B753" t="s">
        <v>25</v>
      </c>
      <c r="C753" s="14">
        <v>45305</v>
      </c>
      <c r="D753" s="6">
        <f t="shared" si="165"/>
        <v>45336</v>
      </c>
      <c r="E753" s="31">
        <v>1127.6300000000001</v>
      </c>
      <c r="F753" s="32">
        <v>781</v>
      </c>
      <c r="G753" s="27">
        <f t="shared" si="166"/>
        <v>-346.63000000000011</v>
      </c>
      <c r="H753" s="7">
        <f t="shared" si="167"/>
        <v>-0.30739692984400918</v>
      </c>
      <c r="I753" s="8">
        <f t="shared" si="168"/>
        <v>13177.93</v>
      </c>
      <c r="J753" s="8">
        <f t="shared" si="169"/>
        <v>13476.609999999999</v>
      </c>
      <c r="K753" s="10">
        <f t="shared" si="170"/>
        <v>298.67999999999847</v>
      </c>
      <c r="L753" s="1">
        <f t="shared" si="171"/>
        <v>2.2665168201682545E-2</v>
      </c>
    </row>
    <row r="754" spans="2:12" x14ac:dyDescent="0.35">
      <c r="B754" t="s">
        <v>25</v>
      </c>
      <c r="C754" s="14">
        <v>45306</v>
      </c>
      <c r="D754" s="6">
        <f t="shared" si="165"/>
        <v>45337</v>
      </c>
      <c r="E754" s="31">
        <v>522.86</v>
      </c>
      <c r="F754" s="31">
        <v>744.09</v>
      </c>
      <c r="G754" s="27">
        <f t="shared" si="166"/>
        <v>221.23000000000002</v>
      </c>
      <c r="H754" s="7">
        <f t="shared" si="167"/>
        <v>0.42311517423402062</v>
      </c>
      <c r="I754" s="8">
        <f t="shared" si="168"/>
        <v>13700.79</v>
      </c>
      <c r="J754" s="8">
        <f t="shared" si="169"/>
        <v>14220.699999999999</v>
      </c>
      <c r="K754" s="10">
        <f t="shared" si="170"/>
        <v>519.90999999999804</v>
      </c>
      <c r="L754" s="1">
        <f t="shared" si="171"/>
        <v>3.7947446826058787E-2</v>
      </c>
    </row>
    <row r="755" spans="2:12" x14ac:dyDescent="0.35">
      <c r="B755" t="s">
        <v>25</v>
      </c>
      <c r="C755" s="14">
        <v>45307</v>
      </c>
      <c r="D755" s="6">
        <f t="shared" si="165"/>
        <v>45338</v>
      </c>
      <c r="E755" s="31">
        <v>901.64</v>
      </c>
      <c r="F755" s="31">
        <v>1275.97</v>
      </c>
      <c r="G755" s="27">
        <f t="shared" si="166"/>
        <v>374.33000000000004</v>
      </c>
      <c r="H755" s="7">
        <f t="shared" si="167"/>
        <v>0.41516569806131054</v>
      </c>
      <c r="I755" s="8">
        <f t="shared" si="168"/>
        <v>14602.43</v>
      </c>
      <c r="J755" s="8">
        <f t="shared" si="169"/>
        <v>15496.669999999998</v>
      </c>
      <c r="K755" s="10">
        <f t="shared" si="170"/>
        <v>894.23999999999796</v>
      </c>
      <c r="L755" s="1">
        <f t="shared" si="171"/>
        <v>6.1239122529606234E-2</v>
      </c>
    </row>
    <row r="756" spans="2:12" x14ac:dyDescent="0.35">
      <c r="B756" t="s">
        <v>25</v>
      </c>
      <c r="C756" s="14">
        <v>45308</v>
      </c>
      <c r="D756" s="6">
        <f t="shared" si="165"/>
        <v>45339</v>
      </c>
      <c r="E756" s="32">
        <v>1012.69</v>
      </c>
      <c r="F756" s="31">
        <v>973.58</v>
      </c>
      <c r="G756" s="27">
        <f t="shared" si="166"/>
        <v>-39.110000000000014</v>
      </c>
      <c r="H756" s="7">
        <f t="shared" si="167"/>
        <v>-3.8619913300220216E-2</v>
      </c>
      <c r="I756" s="8">
        <f t="shared" si="168"/>
        <v>15615.12</v>
      </c>
      <c r="J756" s="8">
        <f t="shared" si="169"/>
        <v>16470.25</v>
      </c>
      <c r="K756" s="10">
        <f t="shared" si="170"/>
        <v>855.1299999999992</v>
      </c>
      <c r="L756" s="1">
        <f t="shared" si="171"/>
        <v>5.4762947707094098E-2</v>
      </c>
    </row>
    <row r="757" spans="2:12" x14ac:dyDescent="0.35">
      <c r="B757" t="s">
        <v>25</v>
      </c>
      <c r="C757" s="14">
        <v>45309</v>
      </c>
      <c r="D757" s="6">
        <f t="shared" si="165"/>
        <v>45340</v>
      </c>
      <c r="E757" s="31">
        <v>1275.1199999999999</v>
      </c>
      <c r="F757" s="31">
        <v>687</v>
      </c>
      <c r="G757" s="27">
        <f t="shared" si="166"/>
        <v>-588.11999999999989</v>
      </c>
      <c r="H757" s="7">
        <f t="shared" si="167"/>
        <v>-0.46122717861848295</v>
      </c>
      <c r="I757" s="8">
        <f t="shared" si="168"/>
        <v>16890.240000000002</v>
      </c>
      <c r="J757" s="8">
        <f t="shared" si="169"/>
        <v>17157.25</v>
      </c>
      <c r="K757" s="10">
        <f t="shared" si="170"/>
        <v>267.0099999999984</v>
      </c>
      <c r="L757" s="1">
        <f t="shared" si="171"/>
        <v>1.5808537948542967E-2</v>
      </c>
    </row>
    <row r="758" spans="2:12" x14ac:dyDescent="0.35">
      <c r="B758" t="s">
        <v>25</v>
      </c>
      <c r="C758" s="14">
        <v>45310</v>
      </c>
      <c r="D758" s="6">
        <f t="shared" si="165"/>
        <v>45341</v>
      </c>
      <c r="E758" s="31">
        <v>1261.58</v>
      </c>
      <c r="F758" s="31">
        <v>756</v>
      </c>
      <c r="G758" s="27">
        <f t="shared" si="166"/>
        <v>-505.57999999999993</v>
      </c>
      <c r="H758" s="7">
        <f t="shared" si="167"/>
        <v>-0.40075143867214125</v>
      </c>
      <c r="I758" s="8">
        <f t="shared" si="168"/>
        <v>18151.82</v>
      </c>
      <c r="J758" s="8">
        <f t="shared" si="169"/>
        <v>17913.25</v>
      </c>
      <c r="K758" s="10">
        <f t="shared" si="170"/>
        <v>-238.56999999999971</v>
      </c>
      <c r="L758" s="1">
        <f t="shared" si="171"/>
        <v>-1.3143034692939865E-2</v>
      </c>
    </row>
    <row r="759" spans="2:12" x14ac:dyDescent="0.35">
      <c r="B759" t="s">
        <v>25</v>
      </c>
      <c r="C759" s="14">
        <v>45311</v>
      </c>
      <c r="D759" s="6">
        <f t="shared" si="165"/>
        <v>45342</v>
      </c>
      <c r="E759" s="31">
        <v>1154.6099999999999</v>
      </c>
      <c r="F759" s="31">
        <v>788</v>
      </c>
      <c r="G759" s="27">
        <f t="shared" si="166"/>
        <v>-366.6099999999999</v>
      </c>
      <c r="H759" s="7">
        <f t="shared" si="167"/>
        <v>-0.31751846943989742</v>
      </c>
      <c r="I759" s="8">
        <f t="shared" si="168"/>
        <v>19306.43</v>
      </c>
      <c r="J759" s="8">
        <f t="shared" si="169"/>
        <v>18701.25</v>
      </c>
      <c r="K759" s="10">
        <f t="shared" si="170"/>
        <v>-605.18000000000029</v>
      </c>
      <c r="L759" s="1">
        <f t="shared" si="171"/>
        <v>-3.1346033419953886E-2</v>
      </c>
    </row>
    <row r="760" spans="2:12" x14ac:dyDescent="0.35">
      <c r="B760" t="s">
        <v>25</v>
      </c>
      <c r="C760" s="14">
        <v>45312</v>
      </c>
      <c r="D760" s="6">
        <f t="shared" si="165"/>
        <v>45343</v>
      </c>
      <c r="E760" s="31">
        <v>1384.39</v>
      </c>
      <c r="F760" s="31">
        <v>899</v>
      </c>
      <c r="G760" s="27">
        <f t="shared" si="166"/>
        <v>-485.3900000000001</v>
      </c>
      <c r="H760" s="7">
        <f t="shared" si="167"/>
        <v>-0.35061651702193752</v>
      </c>
      <c r="I760" s="8">
        <f t="shared" si="168"/>
        <v>20690.82</v>
      </c>
      <c r="J760" s="8">
        <f t="shared" si="169"/>
        <v>19600.25</v>
      </c>
      <c r="K760" s="10">
        <f t="shared" si="170"/>
        <v>-1090.5699999999997</v>
      </c>
      <c r="L760" s="1">
        <f t="shared" si="171"/>
        <v>-5.270791587766941E-2</v>
      </c>
    </row>
    <row r="761" spans="2:12" x14ac:dyDescent="0.35">
      <c r="B761" t="s">
        <v>25</v>
      </c>
      <c r="C761" s="14">
        <v>45313</v>
      </c>
      <c r="D761" s="6">
        <f t="shared" si="165"/>
        <v>45344</v>
      </c>
      <c r="E761" s="31">
        <v>703.75</v>
      </c>
      <c r="F761" s="31">
        <v>638</v>
      </c>
      <c r="G761" s="27">
        <f t="shared" si="166"/>
        <v>-65.75</v>
      </c>
      <c r="H761" s="7">
        <f t="shared" si="167"/>
        <v>-9.3428063943161638E-2</v>
      </c>
      <c r="I761" s="8">
        <f t="shared" si="168"/>
        <v>21394.57</v>
      </c>
      <c r="J761" s="8">
        <f t="shared" si="169"/>
        <v>20238.25</v>
      </c>
      <c r="K761" s="10">
        <f t="shared" si="170"/>
        <v>-1156.3199999999997</v>
      </c>
      <c r="L761" s="1">
        <f t="shared" si="171"/>
        <v>-5.4047358745700415E-2</v>
      </c>
    </row>
    <row r="762" spans="2:12" x14ac:dyDescent="0.35">
      <c r="B762" t="s">
        <v>25</v>
      </c>
      <c r="C762" s="14">
        <v>45314</v>
      </c>
      <c r="D762" s="6">
        <f t="shared" si="165"/>
        <v>45345</v>
      </c>
      <c r="E762" s="31">
        <v>1015.26</v>
      </c>
      <c r="F762" s="33">
        <v>972</v>
      </c>
      <c r="G762" s="27">
        <f t="shared" si="166"/>
        <v>-43.259999999999991</v>
      </c>
      <c r="H762" s="7">
        <f t="shared" si="167"/>
        <v>-4.260977483600259E-2</v>
      </c>
      <c r="I762" s="8">
        <f t="shared" si="168"/>
        <v>22409.829999999998</v>
      </c>
      <c r="J762" s="8">
        <f t="shared" si="169"/>
        <v>21210.25</v>
      </c>
      <c r="K762" s="10">
        <f t="shared" si="170"/>
        <v>-1199.5799999999981</v>
      </c>
      <c r="L762" s="1">
        <f t="shared" si="171"/>
        <v>-5.3529187860862762E-2</v>
      </c>
    </row>
    <row r="763" spans="2:12" x14ac:dyDescent="0.35">
      <c r="B763" t="s">
        <v>25</v>
      </c>
      <c r="C763" s="14">
        <v>45315</v>
      </c>
      <c r="D763" s="6">
        <f t="shared" si="165"/>
        <v>45346</v>
      </c>
      <c r="E763" s="31">
        <v>1014</v>
      </c>
      <c r="F763" s="31">
        <v>0</v>
      </c>
      <c r="G763" s="27">
        <f t="shared" si="166"/>
        <v>-1014</v>
      </c>
      <c r="H763" s="7">
        <f t="shared" si="167"/>
        <v>-1</v>
      </c>
      <c r="I763" s="8">
        <f t="shared" si="168"/>
        <v>23423.829999999998</v>
      </c>
      <c r="J763" s="8">
        <f t="shared" si="169"/>
        <v>21210.25</v>
      </c>
      <c r="K763" s="10">
        <f t="shared" si="170"/>
        <v>-2213.5799999999981</v>
      </c>
      <c r="L763" s="1">
        <f t="shared" si="171"/>
        <v>-9.4501198138818382E-2</v>
      </c>
    </row>
    <row r="764" spans="2:12" x14ac:dyDescent="0.35">
      <c r="B764" t="s">
        <v>25</v>
      </c>
      <c r="C764" s="14">
        <v>45316</v>
      </c>
      <c r="D764" s="6">
        <f t="shared" si="165"/>
        <v>45347</v>
      </c>
      <c r="E764" s="31">
        <v>1056.06</v>
      </c>
      <c r="F764" s="31">
        <v>0</v>
      </c>
      <c r="G764" s="27">
        <f t="shared" si="166"/>
        <v>-1056.06</v>
      </c>
      <c r="H764" s="7">
        <f t="shared" si="167"/>
        <v>-1</v>
      </c>
      <c r="I764" s="8">
        <f t="shared" si="168"/>
        <v>24479.89</v>
      </c>
      <c r="J764" s="8">
        <f t="shared" si="169"/>
        <v>21210.25</v>
      </c>
      <c r="K764" s="10">
        <f t="shared" si="170"/>
        <v>-3269.6399999999994</v>
      </c>
      <c r="L764" s="1">
        <f t="shared" si="171"/>
        <v>-0.13356432565669207</v>
      </c>
    </row>
    <row r="765" spans="2:12" x14ac:dyDescent="0.35">
      <c r="B765" t="s">
        <v>25</v>
      </c>
      <c r="C765" s="14">
        <v>45317</v>
      </c>
      <c r="D765" s="6">
        <f t="shared" si="165"/>
        <v>45348</v>
      </c>
      <c r="E765" s="33">
        <v>1047.48</v>
      </c>
      <c r="F765" s="31">
        <v>0</v>
      </c>
      <c r="G765" s="25">
        <f t="shared" si="166"/>
        <v>-1047.48</v>
      </c>
      <c r="H765" s="7">
        <f t="shared" si="167"/>
        <v>-1</v>
      </c>
      <c r="I765" s="8">
        <f t="shared" si="168"/>
        <v>25527.37</v>
      </c>
      <c r="J765" s="8">
        <f t="shared" si="169"/>
        <v>21210.25</v>
      </c>
      <c r="K765" s="10">
        <f t="shared" si="170"/>
        <v>-4317.119999999999</v>
      </c>
      <c r="L765" s="1">
        <f t="shared" si="171"/>
        <v>-0.16911730428947436</v>
      </c>
    </row>
    <row r="766" spans="2:12" x14ac:dyDescent="0.35">
      <c r="B766" t="s">
        <v>25</v>
      </c>
      <c r="C766" s="14">
        <v>45318</v>
      </c>
      <c r="D766" s="6">
        <f t="shared" si="165"/>
        <v>45349</v>
      </c>
      <c r="E766" s="31">
        <v>674.6</v>
      </c>
      <c r="F766" s="31">
        <v>0</v>
      </c>
      <c r="G766" s="27">
        <f t="shared" si="166"/>
        <v>-674.6</v>
      </c>
      <c r="H766" s="7">
        <f t="shared" si="167"/>
        <v>-1</v>
      </c>
      <c r="I766" s="8">
        <f t="shared" si="168"/>
        <v>26201.969999999998</v>
      </c>
      <c r="J766" s="8">
        <f t="shared" si="169"/>
        <v>21210.25</v>
      </c>
      <c r="K766" s="10">
        <f t="shared" si="170"/>
        <v>-4991.7199999999975</v>
      </c>
      <c r="L766" s="1">
        <f t="shared" si="171"/>
        <v>-0.19050933956492577</v>
      </c>
    </row>
    <row r="767" spans="2:12" x14ac:dyDescent="0.35">
      <c r="B767" t="s">
        <v>25</v>
      </c>
      <c r="C767" s="14">
        <v>45319</v>
      </c>
      <c r="D767" s="6">
        <f t="shared" si="165"/>
        <v>45350</v>
      </c>
      <c r="E767" s="31">
        <v>913.17</v>
      </c>
      <c r="F767" s="31">
        <v>0</v>
      </c>
      <c r="G767" s="27">
        <f t="shared" si="166"/>
        <v>-913.17</v>
      </c>
      <c r="H767" s="7">
        <f t="shared" si="167"/>
        <v>-1</v>
      </c>
      <c r="I767" s="8">
        <f t="shared" si="168"/>
        <v>27115.139999999996</v>
      </c>
      <c r="J767" s="8">
        <f t="shared" si="169"/>
        <v>21210.25</v>
      </c>
      <c r="K767" s="10">
        <f t="shared" si="170"/>
        <v>-5904.8899999999958</v>
      </c>
      <c r="L767" s="1">
        <f t="shared" si="171"/>
        <v>-0.21777095747984324</v>
      </c>
    </row>
    <row r="768" spans="2:12" x14ac:dyDescent="0.35">
      <c r="B768" t="s">
        <v>25</v>
      </c>
      <c r="C768" s="14">
        <v>45320</v>
      </c>
      <c r="D768" s="6">
        <f t="shared" si="165"/>
        <v>45351</v>
      </c>
      <c r="E768" s="31">
        <v>1098.52</v>
      </c>
      <c r="F768" s="31">
        <v>0</v>
      </c>
      <c r="G768" s="27">
        <f t="shared" si="166"/>
        <v>-1098.52</v>
      </c>
      <c r="H768" s="7">
        <f t="shared" si="167"/>
        <v>-1</v>
      </c>
      <c r="I768" s="8">
        <f t="shared" si="168"/>
        <v>28213.659999999996</v>
      </c>
      <c r="J768" s="8">
        <f t="shared" si="169"/>
        <v>21210.25</v>
      </c>
      <c r="K768" s="10">
        <f t="shared" si="170"/>
        <v>-7003.4099999999962</v>
      </c>
      <c r="L768" s="1">
        <f t="shared" si="171"/>
        <v>-0.24822763157988001</v>
      </c>
    </row>
    <row r="769" spans="2:12" x14ac:dyDescent="0.35">
      <c r="B769" t="s">
        <v>25</v>
      </c>
      <c r="C769" s="14">
        <v>45321</v>
      </c>
      <c r="D769" s="6">
        <f t="shared" si="165"/>
        <v>45352</v>
      </c>
      <c r="E769" s="31">
        <v>681.73</v>
      </c>
      <c r="F769" s="31">
        <v>0</v>
      </c>
      <c r="G769" s="27">
        <f t="shared" si="166"/>
        <v>-681.73</v>
      </c>
      <c r="H769" s="7">
        <f t="shared" si="167"/>
        <v>-1</v>
      </c>
      <c r="I769" s="8">
        <f t="shared" si="168"/>
        <v>28895.389999999996</v>
      </c>
      <c r="J769" s="8">
        <f t="shared" si="169"/>
        <v>21210.25</v>
      </c>
      <c r="K769" s="10">
        <f t="shared" si="170"/>
        <v>-7685.1399999999958</v>
      </c>
      <c r="L769" s="1">
        <f t="shared" si="171"/>
        <v>-0.26596422474311637</v>
      </c>
    </row>
    <row r="770" spans="2:12" x14ac:dyDescent="0.35">
      <c r="B770" t="s">
        <v>25</v>
      </c>
      <c r="C770" s="14">
        <v>45322</v>
      </c>
      <c r="D770" s="6">
        <f t="shared" si="165"/>
        <v>45353</v>
      </c>
      <c r="E770" s="31">
        <v>616</v>
      </c>
      <c r="F770" s="34">
        <v>0</v>
      </c>
      <c r="G770" s="27">
        <f t="shared" si="166"/>
        <v>-616</v>
      </c>
      <c r="H770" s="7">
        <f t="shared" si="167"/>
        <v>-1</v>
      </c>
      <c r="I770" s="8">
        <f t="shared" si="168"/>
        <v>29511.389999999996</v>
      </c>
      <c r="J770" s="8">
        <f t="shared" si="169"/>
        <v>21210.25</v>
      </c>
      <c r="K770" s="10">
        <f t="shared" si="170"/>
        <v>-8301.1399999999958</v>
      </c>
      <c r="L770" s="1">
        <f t="shared" si="171"/>
        <v>-0.28128597128091887</v>
      </c>
    </row>
    <row r="771" spans="2:12" x14ac:dyDescent="0.35">
      <c r="B771" t="s">
        <v>26</v>
      </c>
      <c r="C771" s="14">
        <v>45291</v>
      </c>
      <c r="D771" s="6">
        <v>45322</v>
      </c>
      <c r="E771" s="32">
        <v>0</v>
      </c>
      <c r="F771" s="31">
        <v>0</v>
      </c>
      <c r="G771" s="26"/>
      <c r="H771" s="1"/>
      <c r="I771" s="1"/>
      <c r="J771" s="1"/>
      <c r="K771" s="1"/>
      <c r="L771" s="1"/>
    </row>
    <row r="772" spans="2:12" x14ac:dyDescent="0.35">
      <c r="B772" t="s">
        <v>26</v>
      </c>
      <c r="C772" s="14">
        <v>45292</v>
      </c>
      <c r="D772" s="6">
        <f t="shared" ref="D772:D802" si="172">D771+1</f>
        <v>45323</v>
      </c>
      <c r="E772" s="31">
        <v>2162</v>
      </c>
      <c r="F772" s="31">
        <v>3706.61</v>
      </c>
      <c r="G772" s="27">
        <f t="shared" ref="G772:G802" si="173">F772-E772</f>
        <v>1544.6100000000001</v>
      </c>
      <c r="H772" s="7">
        <f t="shared" ref="H772:H802" si="174">G772/E772</f>
        <v>0.71443570767807596</v>
      </c>
      <c r="I772" s="8">
        <f t="shared" ref="I772:I802" si="175">+I771+E772</f>
        <v>2162</v>
      </c>
      <c r="J772" s="8">
        <f t="shared" ref="J772:J802" si="176">+J771+F772</f>
        <v>3706.61</v>
      </c>
      <c r="K772" s="10">
        <f t="shared" ref="K772:K802" si="177">-I772+J772</f>
        <v>1544.6100000000001</v>
      </c>
      <c r="L772" s="1">
        <f t="shared" ref="L772:L802" si="178">K772/I772</f>
        <v>0.71443570767807596</v>
      </c>
    </row>
    <row r="773" spans="2:12" x14ac:dyDescent="0.35">
      <c r="B773" t="s">
        <v>26</v>
      </c>
      <c r="C773" s="14">
        <v>45293</v>
      </c>
      <c r="D773" s="6">
        <f t="shared" si="172"/>
        <v>45324</v>
      </c>
      <c r="E773" s="31">
        <v>2863</v>
      </c>
      <c r="F773" s="31">
        <v>5304.61</v>
      </c>
      <c r="G773" s="27">
        <f t="shared" si="173"/>
        <v>2441.6099999999997</v>
      </c>
      <c r="H773" s="7">
        <f t="shared" si="174"/>
        <v>0.8528152287809988</v>
      </c>
      <c r="I773" s="8">
        <f t="shared" si="175"/>
        <v>5025</v>
      </c>
      <c r="J773" s="8">
        <f t="shared" si="176"/>
        <v>9011.2199999999993</v>
      </c>
      <c r="K773" s="10">
        <f t="shared" si="177"/>
        <v>3986.2199999999993</v>
      </c>
      <c r="L773" s="1">
        <f t="shared" si="178"/>
        <v>0.79327761194029833</v>
      </c>
    </row>
    <row r="774" spans="2:12" x14ac:dyDescent="0.35">
      <c r="B774" t="s">
        <v>26</v>
      </c>
      <c r="C774" s="14">
        <v>45294</v>
      </c>
      <c r="D774" s="6">
        <f t="shared" si="172"/>
        <v>45325</v>
      </c>
      <c r="E774" s="31">
        <v>2373</v>
      </c>
      <c r="F774" s="31">
        <v>4142.16</v>
      </c>
      <c r="G774" s="25">
        <f t="shared" si="173"/>
        <v>1769.1599999999999</v>
      </c>
      <c r="H774" s="7">
        <f t="shared" si="174"/>
        <v>0.74553729456384321</v>
      </c>
      <c r="I774" s="8">
        <f t="shared" si="175"/>
        <v>7398</v>
      </c>
      <c r="J774" s="8">
        <f t="shared" si="176"/>
        <v>13153.38</v>
      </c>
      <c r="K774" s="10">
        <f t="shared" si="177"/>
        <v>5755.3799999999992</v>
      </c>
      <c r="L774" s="1">
        <f t="shared" si="178"/>
        <v>0.777964314679643</v>
      </c>
    </row>
    <row r="775" spans="2:12" x14ac:dyDescent="0.35">
      <c r="B775" t="s">
        <v>26</v>
      </c>
      <c r="C775" s="14">
        <v>45295</v>
      </c>
      <c r="D775" s="6">
        <f t="shared" si="172"/>
        <v>45326</v>
      </c>
      <c r="E775" s="31">
        <v>3081.05</v>
      </c>
      <c r="F775" s="31">
        <v>2343.88</v>
      </c>
      <c r="G775" s="27">
        <f t="shared" si="173"/>
        <v>-737.17000000000007</v>
      </c>
      <c r="H775" s="7">
        <f t="shared" si="174"/>
        <v>-0.23925934340565716</v>
      </c>
      <c r="I775" s="8">
        <f t="shared" si="175"/>
        <v>10479.049999999999</v>
      </c>
      <c r="J775" s="8">
        <f t="shared" si="176"/>
        <v>15497.259999999998</v>
      </c>
      <c r="K775" s="10">
        <f t="shared" si="177"/>
        <v>5018.2099999999991</v>
      </c>
      <c r="L775" s="1">
        <f t="shared" si="178"/>
        <v>0.4788802420066704</v>
      </c>
    </row>
    <row r="776" spans="2:12" x14ac:dyDescent="0.35">
      <c r="B776" t="s">
        <v>26</v>
      </c>
      <c r="C776" s="14">
        <v>45296</v>
      </c>
      <c r="D776" s="6">
        <f t="shared" si="172"/>
        <v>45327</v>
      </c>
      <c r="E776" s="31">
        <v>4790.42</v>
      </c>
      <c r="F776" s="31">
        <v>2929.42</v>
      </c>
      <c r="G776" s="27">
        <f t="shared" si="173"/>
        <v>-1861</v>
      </c>
      <c r="H776" s="7">
        <f t="shared" si="174"/>
        <v>-0.38848368201535566</v>
      </c>
      <c r="I776" s="8">
        <f t="shared" si="175"/>
        <v>15269.47</v>
      </c>
      <c r="J776" s="8">
        <f t="shared" si="176"/>
        <v>18426.68</v>
      </c>
      <c r="K776" s="10">
        <f t="shared" si="177"/>
        <v>3157.2100000000009</v>
      </c>
      <c r="L776" s="1">
        <f t="shared" si="178"/>
        <v>0.20676618114446677</v>
      </c>
    </row>
    <row r="777" spans="2:12" x14ac:dyDescent="0.35">
      <c r="B777" t="s">
        <v>26</v>
      </c>
      <c r="C777" s="14">
        <v>45297</v>
      </c>
      <c r="D777" s="6">
        <f t="shared" si="172"/>
        <v>45328</v>
      </c>
      <c r="E777" s="31">
        <v>2777.32</v>
      </c>
      <c r="F777" s="31">
        <v>2651.37</v>
      </c>
      <c r="G777" s="27">
        <f t="shared" si="173"/>
        <v>-125.95000000000027</v>
      </c>
      <c r="H777" s="7">
        <f t="shared" si="174"/>
        <v>-4.5349473593248264E-2</v>
      </c>
      <c r="I777" s="8">
        <f t="shared" si="175"/>
        <v>18046.79</v>
      </c>
      <c r="J777" s="8">
        <f t="shared" si="176"/>
        <v>21078.05</v>
      </c>
      <c r="K777" s="10">
        <f t="shared" si="177"/>
        <v>3031.2599999999984</v>
      </c>
      <c r="L777" s="1">
        <f t="shared" si="178"/>
        <v>0.16796671319386983</v>
      </c>
    </row>
    <row r="778" spans="2:12" x14ac:dyDescent="0.35">
      <c r="B778" t="s">
        <v>26</v>
      </c>
      <c r="C778" s="14">
        <v>45298</v>
      </c>
      <c r="D778" s="6">
        <f t="shared" si="172"/>
        <v>45329</v>
      </c>
      <c r="E778" s="31">
        <v>2472.4299999999998</v>
      </c>
      <c r="F778" s="31">
        <v>2343.8200000000002</v>
      </c>
      <c r="G778" s="27">
        <f t="shared" si="173"/>
        <v>-128.60999999999967</v>
      </c>
      <c r="H778" s="7">
        <f t="shared" si="174"/>
        <v>-5.2017650651383328E-2</v>
      </c>
      <c r="I778" s="8">
        <f t="shared" si="175"/>
        <v>20519.22</v>
      </c>
      <c r="J778" s="4">
        <f t="shared" si="176"/>
        <v>23421.87</v>
      </c>
      <c r="K778" s="10">
        <f t="shared" si="177"/>
        <v>2902.6499999999978</v>
      </c>
      <c r="L778" s="1">
        <f t="shared" si="178"/>
        <v>0.14146005549918553</v>
      </c>
    </row>
    <row r="779" spans="2:12" x14ac:dyDescent="0.35">
      <c r="B779" t="s">
        <v>26</v>
      </c>
      <c r="C779" s="14">
        <v>45299</v>
      </c>
      <c r="D779" s="6">
        <f t="shared" si="172"/>
        <v>45330</v>
      </c>
      <c r="E779" s="31">
        <v>2705.61</v>
      </c>
      <c r="F779" s="31">
        <v>3175.57</v>
      </c>
      <c r="G779" s="27">
        <f t="shared" si="173"/>
        <v>469.96000000000004</v>
      </c>
      <c r="H779" s="7">
        <f t="shared" si="174"/>
        <v>0.17369835268201997</v>
      </c>
      <c r="I779" s="8">
        <f t="shared" si="175"/>
        <v>23224.83</v>
      </c>
      <c r="J779" s="8">
        <f t="shared" si="176"/>
        <v>26597.439999999999</v>
      </c>
      <c r="K779" s="10">
        <f t="shared" si="177"/>
        <v>3372.6099999999969</v>
      </c>
      <c r="L779" s="1">
        <f t="shared" si="178"/>
        <v>0.1452157023323743</v>
      </c>
    </row>
    <row r="780" spans="2:12" x14ac:dyDescent="0.35">
      <c r="B780" t="s">
        <v>26</v>
      </c>
      <c r="C780" s="14">
        <v>45300</v>
      </c>
      <c r="D780" s="6">
        <f t="shared" si="172"/>
        <v>45331</v>
      </c>
      <c r="E780" s="31">
        <v>2821.35</v>
      </c>
      <c r="F780" s="32">
        <v>4478.49</v>
      </c>
      <c r="G780" s="27">
        <f t="shared" si="173"/>
        <v>1657.1399999999999</v>
      </c>
      <c r="H780" s="7">
        <f t="shared" si="174"/>
        <v>0.58735711627412401</v>
      </c>
      <c r="I780" s="8">
        <f t="shared" si="175"/>
        <v>26046.18</v>
      </c>
      <c r="J780" s="8">
        <f t="shared" si="176"/>
        <v>31075.93</v>
      </c>
      <c r="K780" s="10">
        <f t="shared" si="177"/>
        <v>5029.75</v>
      </c>
      <c r="L780" s="1">
        <f t="shared" si="178"/>
        <v>0.19310893190479372</v>
      </c>
    </row>
    <row r="781" spans="2:12" x14ac:dyDescent="0.35">
      <c r="B781" t="s">
        <v>26</v>
      </c>
      <c r="C781" s="14">
        <v>45301</v>
      </c>
      <c r="D781" s="6">
        <f t="shared" si="172"/>
        <v>45332</v>
      </c>
      <c r="E781" s="31">
        <v>2518.71</v>
      </c>
      <c r="F781" s="31">
        <v>4038</v>
      </c>
      <c r="G781" s="27">
        <f t="shared" si="173"/>
        <v>1519.29</v>
      </c>
      <c r="H781" s="7">
        <f t="shared" si="174"/>
        <v>0.6032016389342163</v>
      </c>
      <c r="I781" s="8">
        <f t="shared" si="175"/>
        <v>28564.89</v>
      </c>
      <c r="J781" s="8">
        <f t="shared" si="176"/>
        <v>35113.93</v>
      </c>
      <c r="K781" s="10">
        <f t="shared" si="177"/>
        <v>6549.0400000000009</v>
      </c>
      <c r="L781" s="1">
        <f t="shared" si="178"/>
        <v>0.22926886818048314</v>
      </c>
    </row>
    <row r="782" spans="2:12" x14ac:dyDescent="0.35">
      <c r="B782" t="s">
        <v>26</v>
      </c>
      <c r="C782" s="14">
        <v>45302</v>
      </c>
      <c r="D782" s="6">
        <f t="shared" si="172"/>
        <v>45333</v>
      </c>
      <c r="E782" s="31">
        <v>2149.65</v>
      </c>
      <c r="F782" s="31">
        <v>2169</v>
      </c>
      <c r="G782" s="27">
        <f t="shared" si="173"/>
        <v>19.349999999999909</v>
      </c>
      <c r="H782" s="7">
        <f t="shared" si="174"/>
        <v>9.0014653548251607E-3</v>
      </c>
      <c r="I782" s="8">
        <f t="shared" si="175"/>
        <v>30714.54</v>
      </c>
      <c r="J782" s="8">
        <f t="shared" si="176"/>
        <v>37282.93</v>
      </c>
      <c r="K782" s="10">
        <f t="shared" si="177"/>
        <v>6568.3899999999994</v>
      </c>
      <c r="L782" s="1">
        <f t="shared" si="178"/>
        <v>0.21385278763738605</v>
      </c>
    </row>
    <row r="783" spans="2:12" x14ac:dyDescent="0.35">
      <c r="B783" t="s">
        <v>26</v>
      </c>
      <c r="C783" s="14">
        <v>45303</v>
      </c>
      <c r="D783" s="6">
        <f t="shared" si="172"/>
        <v>45334</v>
      </c>
      <c r="E783" s="32">
        <v>4418.4799999999996</v>
      </c>
      <c r="F783" s="31">
        <v>2905</v>
      </c>
      <c r="G783" s="27">
        <f t="shared" si="173"/>
        <v>-1513.4799999999996</v>
      </c>
      <c r="H783" s="7">
        <f t="shared" si="174"/>
        <v>-0.3425340841194256</v>
      </c>
      <c r="I783" s="8">
        <f t="shared" si="175"/>
        <v>35133.020000000004</v>
      </c>
      <c r="J783" s="8">
        <f t="shared" si="176"/>
        <v>40187.93</v>
      </c>
      <c r="K783" s="10">
        <f t="shared" si="177"/>
        <v>5054.9099999999962</v>
      </c>
      <c r="L783" s="1">
        <f t="shared" si="178"/>
        <v>0.1438791769110653</v>
      </c>
    </row>
    <row r="784" spans="2:12" x14ac:dyDescent="0.35">
      <c r="B784" t="s">
        <v>26</v>
      </c>
      <c r="C784" s="14">
        <v>45304</v>
      </c>
      <c r="D784" s="6">
        <f t="shared" si="172"/>
        <v>45335</v>
      </c>
      <c r="E784" s="31">
        <v>3145</v>
      </c>
      <c r="F784" s="31">
        <v>2406</v>
      </c>
      <c r="G784" s="27">
        <f t="shared" si="173"/>
        <v>-739</v>
      </c>
      <c r="H784" s="7">
        <f t="shared" si="174"/>
        <v>-0.23497615262321145</v>
      </c>
      <c r="I784" s="8">
        <f t="shared" si="175"/>
        <v>38278.020000000004</v>
      </c>
      <c r="J784" s="8">
        <f t="shared" si="176"/>
        <v>42593.93</v>
      </c>
      <c r="K784" s="10">
        <f t="shared" si="177"/>
        <v>4315.9099999999962</v>
      </c>
      <c r="L784" s="1">
        <f t="shared" si="178"/>
        <v>0.11275165225369535</v>
      </c>
    </row>
    <row r="785" spans="2:12" x14ac:dyDescent="0.35">
      <c r="B785" t="s">
        <v>26</v>
      </c>
      <c r="C785" s="14">
        <v>45305</v>
      </c>
      <c r="D785" s="6">
        <f t="shared" si="172"/>
        <v>45336</v>
      </c>
      <c r="E785" s="31">
        <v>2264</v>
      </c>
      <c r="F785" s="32">
        <v>3153</v>
      </c>
      <c r="G785" s="27">
        <f t="shared" si="173"/>
        <v>889</v>
      </c>
      <c r="H785" s="7">
        <f t="shared" si="174"/>
        <v>0.39266784452296821</v>
      </c>
      <c r="I785" s="8">
        <f t="shared" si="175"/>
        <v>40542.020000000004</v>
      </c>
      <c r="J785" s="8">
        <f t="shared" si="176"/>
        <v>45746.93</v>
      </c>
      <c r="K785" s="10">
        <f t="shared" si="177"/>
        <v>5204.9099999999962</v>
      </c>
      <c r="L785" s="1">
        <f t="shared" si="178"/>
        <v>0.12838309487292432</v>
      </c>
    </row>
    <row r="786" spans="2:12" x14ac:dyDescent="0.35">
      <c r="B786" t="s">
        <v>26</v>
      </c>
      <c r="C786" s="14">
        <v>45306</v>
      </c>
      <c r="D786" s="6">
        <f t="shared" si="172"/>
        <v>45337</v>
      </c>
      <c r="E786" s="31">
        <v>2440.7600000000002</v>
      </c>
      <c r="F786" s="31">
        <v>3723.73</v>
      </c>
      <c r="G786" s="27">
        <f t="shared" si="173"/>
        <v>1282.9699999999998</v>
      </c>
      <c r="H786" s="7">
        <f t="shared" si="174"/>
        <v>0.52564365197725282</v>
      </c>
      <c r="I786" s="8">
        <f t="shared" si="175"/>
        <v>42982.780000000006</v>
      </c>
      <c r="J786" s="8">
        <f t="shared" si="176"/>
        <v>49470.66</v>
      </c>
      <c r="K786" s="10">
        <f t="shared" si="177"/>
        <v>6487.8799999999974</v>
      </c>
      <c r="L786" s="1">
        <f t="shared" si="178"/>
        <v>0.15094137698864513</v>
      </c>
    </row>
    <row r="787" spans="2:12" x14ac:dyDescent="0.35">
      <c r="B787" t="s">
        <v>26</v>
      </c>
      <c r="C787" s="14">
        <v>45307</v>
      </c>
      <c r="D787" s="6">
        <f t="shared" si="172"/>
        <v>45338</v>
      </c>
      <c r="E787" s="31">
        <v>1934.3</v>
      </c>
      <c r="F787" s="31">
        <v>5794.43</v>
      </c>
      <c r="G787" s="27">
        <f t="shared" si="173"/>
        <v>3860.13</v>
      </c>
      <c r="H787" s="7">
        <f t="shared" si="174"/>
        <v>1.9956211549397715</v>
      </c>
      <c r="I787" s="8">
        <f t="shared" si="175"/>
        <v>44917.080000000009</v>
      </c>
      <c r="J787" s="8">
        <f t="shared" si="176"/>
        <v>55265.090000000004</v>
      </c>
      <c r="K787" s="10">
        <f t="shared" si="177"/>
        <v>10348.009999999995</v>
      </c>
      <c r="L787" s="1">
        <f t="shared" si="178"/>
        <v>0.23038029186224912</v>
      </c>
    </row>
    <row r="788" spans="2:12" x14ac:dyDescent="0.35">
      <c r="B788" t="s">
        <v>26</v>
      </c>
      <c r="C788" s="14">
        <v>45308</v>
      </c>
      <c r="D788" s="6">
        <f t="shared" si="172"/>
        <v>45339</v>
      </c>
      <c r="E788" s="32">
        <v>1858.69</v>
      </c>
      <c r="F788" s="31">
        <v>3726.38</v>
      </c>
      <c r="G788" s="27">
        <f t="shared" si="173"/>
        <v>1867.69</v>
      </c>
      <c r="H788" s="7">
        <f t="shared" si="174"/>
        <v>1.0048421199877333</v>
      </c>
      <c r="I788" s="8">
        <f t="shared" si="175"/>
        <v>46775.770000000011</v>
      </c>
      <c r="J788" s="8">
        <f t="shared" si="176"/>
        <v>58991.47</v>
      </c>
      <c r="K788" s="10">
        <f t="shared" si="177"/>
        <v>12215.69999999999</v>
      </c>
      <c r="L788" s="1">
        <f t="shared" si="178"/>
        <v>0.26115443957416384</v>
      </c>
    </row>
    <row r="789" spans="2:12" x14ac:dyDescent="0.35">
      <c r="B789" t="s">
        <v>26</v>
      </c>
      <c r="C789" s="14">
        <v>45309</v>
      </c>
      <c r="D789" s="6">
        <f t="shared" si="172"/>
        <v>45340</v>
      </c>
      <c r="E789" s="31">
        <v>2661.76</v>
      </c>
      <c r="F789" s="31">
        <v>3256</v>
      </c>
      <c r="G789" s="27">
        <f t="shared" si="173"/>
        <v>594.23999999999978</v>
      </c>
      <c r="H789" s="7">
        <f t="shared" si="174"/>
        <v>0.22325078143784555</v>
      </c>
      <c r="I789" s="8">
        <f t="shared" si="175"/>
        <v>49437.530000000013</v>
      </c>
      <c r="J789" s="8">
        <f t="shared" si="176"/>
        <v>62247.47</v>
      </c>
      <c r="K789" s="10">
        <f t="shared" si="177"/>
        <v>12809.939999999988</v>
      </c>
      <c r="L789" s="1">
        <f t="shared" si="178"/>
        <v>0.25911367335706265</v>
      </c>
    </row>
    <row r="790" spans="2:12" x14ac:dyDescent="0.35">
      <c r="B790" t="s">
        <v>26</v>
      </c>
      <c r="C790" s="14">
        <v>45310</v>
      </c>
      <c r="D790" s="6">
        <f t="shared" si="172"/>
        <v>45341</v>
      </c>
      <c r="E790" s="31">
        <v>4509.1499999999996</v>
      </c>
      <c r="F790" s="31">
        <v>3237</v>
      </c>
      <c r="G790" s="27">
        <f t="shared" si="173"/>
        <v>-1272.1499999999996</v>
      </c>
      <c r="H790" s="7">
        <f t="shared" si="174"/>
        <v>-0.28212634310235846</v>
      </c>
      <c r="I790" s="8">
        <f t="shared" si="175"/>
        <v>53946.680000000015</v>
      </c>
      <c r="J790" s="8">
        <f t="shared" si="176"/>
        <v>65484.47</v>
      </c>
      <c r="K790" s="10">
        <f t="shared" si="177"/>
        <v>11537.789999999986</v>
      </c>
      <c r="L790" s="1">
        <f t="shared" si="178"/>
        <v>0.21387395850866045</v>
      </c>
    </row>
    <row r="791" spans="2:12" x14ac:dyDescent="0.35">
      <c r="B791" t="s">
        <v>26</v>
      </c>
      <c r="C791" s="14">
        <v>45311</v>
      </c>
      <c r="D791" s="6">
        <f t="shared" si="172"/>
        <v>45342</v>
      </c>
      <c r="E791" s="31">
        <v>3924.21</v>
      </c>
      <c r="F791" s="31">
        <v>5828</v>
      </c>
      <c r="G791" s="27">
        <f t="shared" si="173"/>
        <v>1903.79</v>
      </c>
      <c r="H791" s="7">
        <f t="shared" si="174"/>
        <v>0.48513968416573017</v>
      </c>
      <c r="I791" s="8">
        <f t="shared" si="175"/>
        <v>57870.890000000014</v>
      </c>
      <c r="J791" s="8">
        <f t="shared" si="176"/>
        <v>71312.47</v>
      </c>
      <c r="K791" s="10">
        <f t="shared" si="177"/>
        <v>13441.579999999987</v>
      </c>
      <c r="L791" s="1">
        <f t="shared" si="178"/>
        <v>0.23226841681543145</v>
      </c>
    </row>
    <row r="792" spans="2:12" x14ac:dyDescent="0.35">
      <c r="B792" t="s">
        <v>26</v>
      </c>
      <c r="C792" s="14">
        <v>45312</v>
      </c>
      <c r="D792" s="6">
        <f t="shared" si="172"/>
        <v>45343</v>
      </c>
      <c r="E792" s="31">
        <v>2328.84</v>
      </c>
      <c r="F792" s="31">
        <v>3034</v>
      </c>
      <c r="G792" s="27">
        <f t="shared" si="173"/>
        <v>705.15999999999985</v>
      </c>
      <c r="H792" s="7">
        <f t="shared" si="174"/>
        <v>0.30279452431253318</v>
      </c>
      <c r="I792" s="8">
        <f t="shared" si="175"/>
        <v>60199.73000000001</v>
      </c>
      <c r="J792" s="8">
        <f t="shared" si="176"/>
        <v>74346.47</v>
      </c>
      <c r="K792" s="10">
        <f t="shared" si="177"/>
        <v>14146.739999999991</v>
      </c>
      <c r="L792" s="1">
        <f t="shared" si="178"/>
        <v>0.23499673503519017</v>
      </c>
    </row>
    <row r="793" spans="2:12" x14ac:dyDescent="0.35">
      <c r="B793" t="s">
        <v>26</v>
      </c>
      <c r="C793" s="14">
        <v>45313</v>
      </c>
      <c r="D793" s="6">
        <f t="shared" si="172"/>
        <v>45344</v>
      </c>
      <c r="E793" s="31">
        <v>2490.37</v>
      </c>
      <c r="F793" s="31">
        <v>3955</v>
      </c>
      <c r="G793" s="25">
        <f t="shared" si="173"/>
        <v>1464.63</v>
      </c>
      <c r="H793" s="7">
        <f t="shared" si="174"/>
        <v>0.58811742833394243</v>
      </c>
      <c r="I793" s="8">
        <f t="shared" si="175"/>
        <v>62690.100000000013</v>
      </c>
      <c r="J793" s="8">
        <f t="shared" si="176"/>
        <v>78301.47</v>
      </c>
      <c r="K793" s="10">
        <f t="shared" si="177"/>
        <v>15611.369999999988</v>
      </c>
      <c r="L793" s="1">
        <f t="shared" si="178"/>
        <v>0.24902448711997563</v>
      </c>
    </row>
    <row r="794" spans="2:12" x14ac:dyDescent="0.35">
      <c r="B794" t="s">
        <v>26</v>
      </c>
      <c r="C794" s="14">
        <v>45314</v>
      </c>
      <c r="D794" s="6">
        <f t="shared" si="172"/>
        <v>45345</v>
      </c>
      <c r="E794" s="31">
        <v>2308.46</v>
      </c>
      <c r="F794" s="33">
        <v>4458</v>
      </c>
      <c r="G794" s="27">
        <f t="shared" si="173"/>
        <v>2149.54</v>
      </c>
      <c r="H794" s="7">
        <f t="shared" si="174"/>
        <v>0.93115756824896245</v>
      </c>
      <c r="I794" s="8">
        <f t="shared" si="175"/>
        <v>64998.560000000012</v>
      </c>
      <c r="J794" s="8">
        <f t="shared" si="176"/>
        <v>82759.47</v>
      </c>
      <c r="K794" s="10">
        <f t="shared" si="177"/>
        <v>17760.909999999989</v>
      </c>
      <c r="L794" s="1">
        <f t="shared" si="178"/>
        <v>0.27325082278745844</v>
      </c>
    </row>
    <row r="795" spans="2:12" x14ac:dyDescent="0.35">
      <c r="B795" t="s">
        <v>26</v>
      </c>
      <c r="C795" s="14">
        <v>45315</v>
      </c>
      <c r="D795" s="6">
        <f t="shared" si="172"/>
        <v>45346</v>
      </c>
      <c r="E795" s="31">
        <v>2278.2199999999998</v>
      </c>
      <c r="F795" s="31">
        <v>0</v>
      </c>
      <c r="G795" s="27">
        <f t="shared" si="173"/>
        <v>-2278.2199999999998</v>
      </c>
      <c r="H795" s="7">
        <f t="shared" si="174"/>
        <v>-1</v>
      </c>
      <c r="I795" s="8">
        <f t="shared" si="175"/>
        <v>67276.780000000013</v>
      </c>
      <c r="J795" s="8">
        <f t="shared" si="176"/>
        <v>82759.47</v>
      </c>
      <c r="K795" s="10">
        <f t="shared" si="177"/>
        <v>15482.689999999988</v>
      </c>
      <c r="L795" s="1">
        <f t="shared" si="178"/>
        <v>0.230134230562164</v>
      </c>
    </row>
    <row r="796" spans="2:12" x14ac:dyDescent="0.35">
      <c r="B796" t="s">
        <v>26</v>
      </c>
      <c r="C796" s="14">
        <v>45316</v>
      </c>
      <c r="D796" s="6">
        <f t="shared" si="172"/>
        <v>45347</v>
      </c>
      <c r="E796" s="31">
        <v>2971.99</v>
      </c>
      <c r="F796" s="31">
        <v>0</v>
      </c>
      <c r="G796" s="27">
        <f t="shared" si="173"/>
        <v>-2971.99</v>
      </c>
      <c r="H796" s="7">
        <f t="shared" si="174"/>
        <v>-1</v>
      </c>
      <c r="I796" s="8">
        <f t="shared" si="175"/>
        <v>70248.770000000019</v>
      </c>
      <c r="J796" s="8">
        <f t="shared" si="176"/>
        <v>82759.47</v>
      </c>
      <c r="K796" s="10">
        <f t="shared" si="177"/>
        <v>12510.699999999983</v>
      </c>
      <c r="L796" s="1">
        <f t="shared" si="178"/>
        <v>0.17809137441125275</v>
      </c>
    </row>
    <row r="797" spans="2:12" x14ac:dyDescent="0.35">
      <c r="B797" t="s">
        <v>26</v>
      </c>
      <c r="C797" s="14">
        <v>45317</v>
      </c>
      <c r="D797" s="6">
        <f t="shared" si="172"/>
        <v>45348</v>
      </c>
      <c r="E797" s="33">
        <v>4694.17</v>
      </c>
      <c r="F797" s="31">
        <v>0</v>
      </c>
      <c r="G797" s="25">
        <f t="shared" si="173"/>
        <v>-4694.17</v>
      </c>
      <c r="H797" s="7">
        <f t="shared" si="174"/>
        <v>-1</v>
      </c>
      <c r="I797" s="8">
        <f t="shared" si="175"/>
        <v>74942.940000000017</v>
      </c>
      <c r="J797" s="8">
        <f t="shared" si="176"/>
        <v>82759.47</v>
      </c>
      <c r="K797" s="10">
        <f t="shared" si="177"/>
        <v>7816.5299999999843</v>
      </c>
      <c r="L797" s="1">
        <f t="shared" si="178"/>
        <v>0.10429975125075133</v>
      </c>
    </row>
    <row r="798" spans="2:12" x14ac:dyDescent="0.35">
      <c r="B798" t="s">
        <v>26</v>
      </c>
      <c r="C798" s="14">
        <v>45318</v>
      </c>
      <c r="D798" s="6">
        <f t="shared" si="172"/>
        <v>45349</v>
      </c>
      <c r="E798" s="31">
        <v>3427.91</v>
      </c>
      <c r="F798" s="31">
        <v>0</v>
      </c>
      <c r="G798" s="27">
        <f t="shared" si="173"/>
        <v>-3427.91</v>
      </c>
      <c r="H798" s="7">
        <f t="shared" si="174"/>
        <v>-1</v>
      </c>
      <c r="I798" s="8">
        <f t="shared" si="175"/>
        <v>78370.85000000002</v>
      </c>
      <c r="J798" s="8">
        <f t="shared" si="176"/>
        <v>82759.47</v>
      </c>
      <c r="K798" s="10">
        <f t="shared" si="177"/>
        <v>4388.6199999999808</v>
      </c>
      <c r="L798" s="1">
        <f t="shared" si="178"/>
        <v>5.5998116646686615E-2</v>
      </c>
    </row>
    <row r="799" spans="2:12" x14ac:dyDescent="0.35">
      <c r="B799" t="s">
        <v>26</v>
      </c>
      <c r="C799" s="14">
        <v>45319</v>
      </c>
      <c r="D799" s="6">
        <f t="shared" si="172"/>
        <v>45350</v>
      </c>
      <c r="E799" s="31">
        <v>2968.09</v>
      </c>
      <c r="F799" s="31">
        <v>0</v>
      </c>
      <c r="G799" s="27">
        <f t="shared" si="173"/>
        <v>-2968.09</v>
      </c>
      <c r="H799" s="7">
        <f t="shared" si="174"/>
        <v>-1</v>
      </c>
      <c r="I799" s="8">
        <f t="shared" si="175"/>
        <v>81338.940000000017</v>
      </c>
      <c r="J799" s="8">
        <f t="shared" si="176"/>
        <v>82759.47</v>
      </c>
      <c r="K799" s="10">
        <f t="shared" si="177"/>
        <v>1420.5299999999843</v>
      </c>
      <c r="L799" s="1">
        <f t="shared" si="178"/>
        <v>1.7464328893393298E-2</v>
      </c>
    </row>
    <row r="800" spans="2:12" x14ac:dyDescent="0.35">
      <c r="B800" t="s">
        <v>26</v>
      </c>
      <c r="C800" s="14">
        <v>45320</v>
      </c>
      <c r="D800" s="6">
        <f t="shared" si="172"/>
        <v>45351</v>
      </c>
      <c r="E800" s="31">
        <v>3146.03</v>
      </c>
      <c r="F800" s="31">
        <v>0</v>
      </c>
      <c r="G800" s="27">
        <f t="shared" si="173"/>
        <v>-3146.03</v>
      </c>
      <c r="H800" s="7">
        <f t="shared" si="174"/>
        <v>-1</v>
      </c>
      <c r="I800" s="8">
        <f t="shared" si="175"/>
        <v>84484.970000000016</v>
      </c>
      <c r="J800" s="8">
        <f t="shared" si="176"/>
        <v>82759.47</v>
      </c>
      <c r="K800" s="10">
        <f t="shared" si="177"/>
        <v>-1725.5000000000146</v>
      </c>
      <c r="L800" s="1">
        <f t="shared" si="178"/>
        <v>-2.0423751112180241E-2</v>
      </c>
    </row>
    <row r="801" spans="2:12" x14ac:dyDescent="0.35">
      <c r="B801" t="s">
        <v>26</v>
      </c>
      <c r="C801" s="14">
        <v>45321</v>
      </c>
      <c r="D801" s="6">
        <f t="shared" si="172"/>
        <v>45352</v>
      </c>
      <c r="E801" s="31">
        <v>3775.33</v>
      </c>
      <c r="F801" s="31">
        <v>0</v>
      </c>
      <c r="G801" s="27">
        <f t="shared" si="173"/>
        <v>-3775.33</v>
      </c>
      <c r="H801" s="7">
        <f t="shared" si="174"/>
        <v>-1</v>
      </c>
      <c r="I801" s="8">
        <f t="shared" si="175"/>
        <v>88260.300000000017</v>
      </c>
      <c r="J801" s="8">
        <f t="shared" si="176"/>
        <v>82759.47</v>
      </c>
      <c r="K801" s="10">
        <f t="shared" si="177"/>
        <v>-5500.8300000000163</v>
      </c>
      <c r="L801" s="1">
        <f t="shared" si="178"/>
        <v>-6.2325077073157639E-2</v>
      </c>
    </row>
    <row r="802" spans="2:12" x14ac:dyDescent="0.35">
      <c r="B802" t="s">
        <v>26</v>
      </c>
      <c r="C802" s="14">
        <v>45322</v>
      </c>
      <c r="D802" s="6">
        <f t="shared" si="172"/>
        <v>45353</v>
      </c>
      <c r="E802" s="31">
        <v>3631.55</v>
      </c>
      <c r="F802" s="31">
        <v>0</v>
      </c>
      <c r="G802" s="27">
        <f t="shared" si="173"/>
        <v>-3631.55</v>
      </c>
      <c r="H802" s="7">
        <f t="shared" si="174"/>
        <v>-1</v>
      </c>
      <c r="I802" s="8">
        <f t="shared" si="175"/>
        <v>91891.85000000002</v>
      </c>
      <c r="J802" s="8">
        <f t="shared" si="176"/>
        <v>82759.47</v>
      </c>
      <c r="K802" s="10">
        <f t="shared" si="177"/>
        <v>-9132.3800000000192</v>
      </c>
      <c r="L802" s="1">
        <f t="shared" si="178"/>
        <v>-9.9381827659362793E-2</v>
      </c>
    </row>
    <row r="803" spans="2:12" x14ac:dyDescent="0.35">
      <c r="B803" t="s">
        <v>27</v>
      </c>
      <c r="C803" s="14">
        <v>45291</v>
      </c>
      <c r="D803" s="6">
        <v>45322</v>
      </c>
      <c r="E803" s="32">
        <v>0</v>
      </c>
      <c r="F803" s="31">
        <v>0</v>
      </c>
      <c r="G803" s="26"/>
      <c r="H803" s="1"/>
      <c r="I803" s="1"/>
      <c r="J803" s="1"/>
      <c r="K803" s="1"/>
      <c r="L803" s="1"/>
    </row>
    <row r="804" spans="2:12" x14ac:dyDescent="0.35">
      <c r="B804" t="s">
        <v>27</v>
      </c>
      <c r="C804" s="14">
        <v>45292</v>
      </c>
      <c r="D804" s="6">
        <f t="shared" ref="D804:D834" si="179">D803+1</f>
        <v>45323</v>
      </c>
      <c r="E804" s="31">
        <v>191</v>
      </c>
      <c r="F804" s="31">
        <v>273.60000000000002</v>
      </c>
      <c r="G804" s="27">
        <f t="shared" ref="G804:G834" si="180">F804-E804</f>
        <v>82.600000000000023</v>
      </c>
      <c r="H804" s="7">
        <f t="shared" ref="H804:H834" si="181">G804/E804</f>
        <v>0.43246073298429333</v>
      </c>
      <c r="I804" s="8">
        <f t="shared" ref="I804:I834" si="182">+I803+E804</f>
        <v>191</v>
      </c>
      <c r="J804" s="8">
        <f t="shared" ref="J804:J834" si="183">+J803+F804</f>
        <v>273.60000000000002</v>
      </c>
      <c r="K804" s="10">
        <f t="shared" ref="K804:K834" si="184">-I804+J804</f>
        <v>82.600000000000023</v>
      </c>
      <c r="L804" s="1">
        <f t="shared" ref="L804:L834" si="185">K804/I804</f>
        <v>0.43246073298429333</v>
      </c>
    </row>
    <row r="805" spans="2:12" x14ac:dyDescent="0.35">
      <c r="B805" t="s">
        <v>27</v>
      </c>
      <c r="C805" s="14">
        <v>45293</v>
      </c>
      <c r="D805" s="6">
        <f t="shared" si="179"/>
        <v>45324</v>
      </c>
      <c r="E805" s="31">
        <v>723</v>
      </c>
      <c r="F805" s="31">
        <v>1078.68</v>
      </c>
      <c r="G805" s="27">
        <f t="shared" si="180"/>
        <v>355.68000000000006</v>
      </c>
      <c r="H805" s="7">
        <f t="shared" si="181"/>
        <v>0.49195020746887974</v>
      </c>
      <c r="I805" s="8">
        <f t="shared" si="182"/>
        <v>914</v>
      </c>
      <c r="J805" s="8">
        <f t="shared" si="183"/>
        <v>1352.2800000000002</v>
      </c>
      <c r="K805" s="10">
        <f t="shared" si="184"/>
        <v>438.2800000000002</v>
      </c>
      <c r="L805" s="1">
        <f t="shared" si="185"/>
        <v>0.47951859956236348</v>
      </c>
    </row>
    <row r="806" spans="2:12" x14ac:dyDescent="0.35">
      <c r="B806" t="s">
        <v>27</v>
      </c>
      <c r="C806" s="14">
        <v>45294</v>
      </c>
      <c r="D806" s="6">
        <f t="shared" si="179"/>
        <v>45325</v>
      </c>
      <c r="E806" s="31">
        <v>461.46</v>
      </c>
      <c r="F806" s="31">
        <v>303.32</v>
      </c>
      <c r="G806" s="27">
        <f t="shared" si="180"/>
        <v>-158.13999999999999</v>
      </c>
      <c r="H806" s="7">
        <f t="shared" si="181"/>
        <v>-0.34269492480388331</v>
      </c>
      <c r="I806" s="8">
        <f t="shared" si="182"/>
        <v>1375.46</v>
      </c>
      <c r="J806" s="8">
        <f t="shared" si="183"/>
        <v>1655.6000000000001</v>
      </c>
      <c r="K806" s="10">
        <f t="shared" si="184"/>
        <v>280.1400000000001</v>
      </c>
      <c r="L806" s="1">
        <f t="shared" si="185"/>
        <v>0.20367004493042334</v>
      </c>
    </row>
    <row r="807" spans="2:12" x14ac:dyDescent="0.35">
      <c r="B807" t="s">
        <v>27</v>
      </c>
      <c r="C807" s="14">
        <v>45295</v>
      </c>
      <c r="D807" s="6">
        <f t="shared" si="179"/>
        <v>45326</v>
      </c>
      <c r="E807" s="31">
        <v>510.67</v>
      </c>
      <c r="F807" s="31">
        <v>265.11</v>
      </c>
      <c r="G807" s="27">
        <f t="shared" si="180"/>
        <v>-245.56</v>
      </c>
      <c r="H807" s="7">
        <f t="shared" si="181"/>
        <v>-0.4808584800360311</v>
      </c>
      <c r="I807" s="8">
        <f t="shared" si="182"/>
        <v>1886.13</v>
      </c>
      <c r="J807" s="8">
        <f t="shared" si="183"/>
        <v>1920.71</v>
      </c>
      <c r="K807" s="10">
        <f t="shared" si="184"/>
        <v>34.579999999999927</v>
      </c>
      <c r="L807" s="1">
        <f t="shared" si="185"/>
        <v>1.8333837010174232E-2</v>
      </c>
    </row>
    <row r="808" spans="2:12" x14ac:dyDescent="0.35">
      <c r="B808" t="s">
        <v>27</v>
      </c>
      <c r="C808" s="14">
        <v>45296</v>
      </c>
      <c r="D808" s="6">
        <f t="shared" si="179"/>
        <v>45327</v>
      </c>
      <c r="E808" s="31">
        <v>620.25</v>
      </c>
      <c r="F808" s="31">
        <v>458.84</v>
      </c>
      <c r="G808" s="27">
        <f t="shared" si="180"/>
        <v>-161.41000000000003</v>
      </c>
      <c r="H808" s="7">
        <f t="shared" si="181"/>
        <v>-0.2602337767029424</v>
      </c>
      <c r="I808" s="8">
        <f t="shared" si="182"/>
        <v>2506.38</v>
      </c>
      <c r="J808" s="8">
        <f t="shared" si="183"/>
        <v>2379.5500000000002</v>
      </c>
      <c r="K808" s="10">
        <f t="shared" si="184"/>
        <v>-126.82999999999993</v>
      </c>
      <c r="L808" s="1">
        <f t="shared" si="185"/>
        <v>-5.0602861497458455E-2</v>
      </c>
    </row>
    <row r="809" spans="2:12" x14ac:dyDescent="0.35">
      <c r="B809" t="s">
        <v>27</v>
      </c>
      <c r="C809" s="14">
        <v>45297</v>
      </c>
      <c r="D809" s="6">
        <f t="shared" si="179"/>
        <v>45328</v>
      </c>
      <c r="E809" s="31">
        <v>713.76</v>
      </c>
      <c r="F809" s="31">
        <v>586.32000000000005</v>
      </c>
      <c r="G809" s="27">
        <f t="shared" si="180"/>
        <v>-127.43999999999994</v>
      </c>
      <c r="H809" s="7">
        <f t="shared" si="181"/>
        <v>-0.17854741089441822</v>
      </c>
      <c r="I809" s="8">
        <f t="shared" si="182"/>
        <v>3220.1400000000003</v>
      </c>
      <c r="J809" s="8">
        <f t="shared" si="183"/>
        <v>2965.8700000000003</v>
      </c>
      <c r="K809" s="10">
        <f t="shared" si="184"/>
        <v>-254.26999999999998</v>
      </c>
      <c r="L809" s="1">
        <f t="shared" si="185"/>
        <v>-7.8962405361257565E-2</v>
      </c>
    </row>
    <row r="810" spans="2:12" x14ac:dyDescent="0.35">
      <c r="B810" t="s">
        <v>27</v>
      </c>
      <c r="C810" s="14">
        <v>45298</v>
      </c>
      <c r="D810" s="6">
        <f t="shared" si="179"/>
        <v>45329</v>
      </c>
      <c r="E810" s="31">
        <v>175.89</v>
      </c>
      <c r="F810" s="31">
        <v>416.74</v>
      </c>
      <c r="G810" s="27">
        <f t="shared" si="180"/>
        <v>240.85000000000002</v>
      </c>
      <c r="H810" s="7">
        <f t="shared" si="181"/>
        <v>1.3693217351753939</v>
      </c>
      <c r="I810" s="8">
        <f t="shared" si="182"/>
        <v>3396.03</v>
      </c>
      <c r="J810" s="4">
        <f t="shared" si="183"/>
        <v>3382.6100000000006</v>
      </c>
      <c r="K810" s="10">
        <f t="shared" si="184"/>
        <v>-13.419999999999618</v>
      </c>
      <c r="L810" s="1">
        <f t="shared" si="185"/>
        <v>-3.9516729828651745E-3</v>
      </c>
    </row>
    <row r="811" spans="2:12" x14ac:dyDescent="0.35">
      <c r="B811" t="s">
        <v>27</v>
      </c>
      <c r="C811" s="14">
        <v>45299</v>
      </c>
      <c r="D811" s="6">
        <f t="shared" si="179"/>
        <v>45330</v>
      </c>
      <c r="E811" s="31">
        <v>382.78</v>
      </c>
      <c r="F811" s="31">
        <v>504.72</v>
      </c>
      <c r="G811" s="27">
        <f t="shared" si="180"/>
        <v>121.94000000000005</v>
      </c>
      <c r="H811" s="7">
        <f t="shared" si="181"/>
        <v>0.31856418830659927</v>
      </c>
      <c r="I811" s="8">
        <f t="shared" si="182"/>
        <v>3778.8100000000004</v>
      </c>
      <c r="J811" s="8">
        <f t="shared" si="183"/>
        <v>3887.3300000000008</v>
      </c>
      <c r="K811" s="10">
        <f t="shared" si="184"/>
        <v>108.52000000000044</v>
      </c>
      <c r="L811" s="1">
        <f t="shared" si="185"/>
        <v>2.8718035572045279E-2</v>
      </c>
    </row>
    <row r="812" spans="2:12" x14ac:dyDescent="0.35">
      <c r="B812" t="s">
        <v>27</v>
      </c>
      <c r="C812" s="14">
        <v>45300</v>
      </c>
      <c r="D812" s="6">
        <f t="shared" si="179"/>
        <v>45331</v>
      </c>
      <c r="E812" s="31">
        <v>455.46</v>
      </c>
      <c r="F812" s="32">
        <v>228.53</v>
      </c>
      <c r="G812" s="27">
        <f t="shared" si="180"/>
        <v>-226.92999999999998</v>
      </c>
      <c r="H812" s="7">
        <f t="shared" si="181"/>
        <v>-0.49824353400957272</v>
      </c>
      <c r="I812" s="8">
        <f t="shared" si="182"/>
        <v>4234.2700000000004</v>
      </c>
      <c r="J812" s="8">
        <f t="shared" si="183"/>
        <v>4115.8600000000006</v>
      </c>
      <c r="K812" s="10">
        <f t="shared" si="184"/>
        <v>-118.40999999999985</v>
      </c>
      <c r="L812" s="1">
        <f t="shared" si="185"/>
        <v>-2.7964678681331102E-2</v>
      </c>
    </row>
    <row r="813" spans="2:12" x14ac:dyDescent="0.35">
      <c r="B813" t="s">
        <v>27</v>
      </c>
      <c r="C813" s="14">
        <v>45301</v>
      </c>
      <c r="D813" s="6">
        <f t="shared" si="179"/>
        <v>45332</v>
      </c>
      <c r="E813" s="31">
        <v>335.62</v>
      </c>
      <c r="F813" s="31">
        <v>343</v>
      </c>
      <c r="G813" s="27">
        <f t="shared" si="180"/>
        <v>7.3799999999999955</v>
      </c>
      <c r="H813" s="7">
        <f t="shared" si="181"/>
        <v>2.1989154400810427E-2</v>
      </c>
      <c r="I813" s="8">
        <f t="shared" si="182"/>
        <v>4569.8900000000003</v>
      </c>
      <c r="J813" s="8">
        <f t="shared" si="183"/>
        <v>4458.8600000000006</v>
      </c>
      <c r="K813" s="10">
        <f t="shared" si="184"/>
        <v>-111.02999999999975</v>
      </c>
      <c r="L813" s="1">
        <f t="shared" si="185"/>
        <v>-2.429598961900609E-2</v>
      </c>
    </row>
    <row r="814" spans="2:12" x14ac:dyDescent="0.35">
      <c r="B814" t="s">
        <v>27</v>
      </c>
      <c r="C814" s="14">
        <v>45302</v>
      </c>
      <c r="D814" s="6">
        <f t="shared" si="179"/>
        <v>45333</v>
      </c>
      <c r="E814" s="31">
        <v>741.8</v>
      </c>
      <c r="F814" s="31">
        <v>599</v>
      </c>
      <c r="G814" s="27">
        <f t="shared" si="180"/>
        <v>-142.79999999999995</v>
      </c>
      <c r="H814" s="7">
        <f t="shared" si="181"/>
        <v>-0.1925047182528983</v>
      </c>
      <c r="I814" s="8">
        <f t="shared" si="182"/>
        <v>5311.6900000000005</v>
      </c>
      <c r="J814" s="8">
        <f t="shared" si="183"/>
        <v>5057.8600000000006</v>
      </c>
      <c r="K814" s="10">
        <f t="shared" si="184"/>
        <v>-253.82999999999993</v>
      </c>
      <c r="L814" s="1">
        <f t="shared" si="185"/>
        <v>-4.7787050825631748E-2</v>
      </c>
    </row>
    <row r="815" spans="2:12" x14ac:dyDescent="0.35">
      <c r="B815" t="s">
        <v>27</v>
      </c>
      <c r="C815" s="14">
        <v>45303</v>
      </c>
      <c r="D815" s="6">
        <f t="shared" si="179"/>
        <v>45334</v>
      </c>
      <c r="E815" s="32">
        <v>147.03</v>
      </c>
      <c r="F815" s="31">
        <v>701</v>
      </c>
      <c r="G815" s="27">
        <f t="shared" si="180"/>
        <v>553.97</v>
      </c>
      <c r="H815" s="7">
        <f t="shared" si="181"/>
        <v>3.7677344759572877</v>
      </c>
      <c r="I815" s="8">
        <f t="shared" si="182"/>
        <v>5458.72</v>
      </c>
      <c r="J815" s="8">
        <f t="shared" si="183"/>
        <v>5758.8600000000006</v>
      </c>
      <c r="K815" s="10">
        <f t="shared" si="184"/>
        <v>300.14000000000033</v>
      </c>
      <c r="L815" s="1">
        <f t="shared" si="185"/>
        <v>5.4983585895594628E-2</v>
      </c>
    </row>
    <row r="816" spans="2:12" x14ac:dyDescent="0.35">
      <c r="B816" t="s">
        <v>27</v>
      </c>
      <c r="C816" s="14">
        <v>45304</v>
      </c>
      <c r="D816" s="6">
        <f t="shared" si="179"/>
        <v>45335</v>
      </c>
      <c r="E816" s="31">
        <v>27.19</v>
      </c>
      <c r="F816" s="31">
        <v>692</v>
      </c>
      <c r="G816" s="27">
        <f t="shared" si="180"/>
        <v>664.81</v>
      </c>
      <c r="H816" s="7">
        <f t="shared" si="181"/>
        <v>24.450533284295695</v>
      </c>
      <c r="I816" s="8">
        <f t="shared" si="182"/>
        <v>5485.91</v>
      </c>
      <c r="J816" s="8">
        <f t="shared" si="183"/>
        <v>6450.8600000000006</v>
      </c>
      <c r="K816" s="10">
        <f t="shared" si="184"/>
        <v>964.95000000000073</v>
      </c>
      <c r="L816" s="1">
        <f t="shared" si="185"/>
        <v>0.17589606829131371</v>
      </c>
    </row>
    <row r="817" spans="2:12" x14ac:dyDescent="0.35">
      <c r="B817" t="s">
        <v>27</v>
      </c>
      <c r="C817" s="14">
        <v>45305</v>
      </c>
      <c r="D817" s="6">
        <f t="shared" si="179"/>
        <v>45336</v>
      </c>
      <c r="E817" s="31">
        <v>568.89</v>
      </c>
      <c r="F817" s="32">
        <v>630</v>
      </c>
      <c r="G817" s="27">
        <f t="shared" si="180"/>
        <v>61.110000000000014</v>
      </c>
      <c r="H817" s="7">
        <f t="shared" si="181"/>
        <v>0.10741971207087489</v>
      </c>
      <c r="I817" s="8">
        <f t="shared" si="182"/>
        <v>6054.8</v>
      </c>
      <c r="J817" s="8">
        <f t="shared" si="183"/>
        <v>7080.8600000000006</v>
      </c>
      <c r="K817" s="10">
        <f t="shared" si="184"/>
        <v>1026.0600000000004</v>
      </c>
      <c r="L817" s="1">
        <f t="shared" si="185"/>
        <v>0.16946224483054773</v>
      </c>
    </row>
    <row r="818" spans="2:12" x14ac:dyDescent="0.35">
      <c r="B818" t="s">
        <v>27</v>
      </c>
      <c r="C818" s="14">
        <v>45306</v>
      </c>
      <c r="D818" s="6">
        <f t="shared" si="179"/>
        <v>45337</v>
      </c>
      <c r="E818" s="31">
        <v>556.58000000000004</v>
      </c>
      <c r="F818" s="31">
        <v>415.85</v>
      </c>
      <c r="G818" s="27">
        <f t="shared" si="180"/>
        <v>-140.73000000000002</v>
      </c>
      <c r="H818" s="7">
        <f t="shared" si="181"/>
        <v>-0.25284774875130261</v>
      </c>
      <c r="I818" s="8">
        <f t="shared" si="182"/>
        <v>6611.38</v>
      </c>
      <c r="J818" s="8">
        <f t="shared" si="183"/>
        <v>7496.7100000000009</v>
      </c>
      <c r="K818" s="10">
        <f t="shared" si="184"/>
        <v>885.33000000000084</v>
      </c>
      <c r="L818" s="1">
        <f t="shared" si="185"/>
        <v>0.13391001576070363</v>
      </c>
    </row>
    <row r="819" spans="2:12" x14ac:dyDescent="0.35">
      <c r="B819" t="s">
        <v>27</v>
      </c>
      <c r="C819" s="14">
        <v>45307</v>
      </c>
      <c r="D819" s="6">
        <f t="shared" si="179"/>
        <v>45338</v>
      </c>
      <c r="E819" s="31">
        <v>636.86</v>
      </c>
      <c r="F819" s="31">
        <v>718.88</v>
      </c>
      <c r="G819" s="27">
        <f t="shared" si="180"/>
        <v>82.019999999999982</v>
      </c>
      <c r="H819" s="7">
        <f t="shared" si="181"/>
        <v>0.12878811669754731</v>
      </c>
      <c r="I819" s="8">
        <f t="shared" si="182"/>
        <v>7248.24</v>
      </c>
      <c r="J819" s="8">
        <f t="shared" si="183"/>
        <v>8215.59</v>
      </c>
      <c r="K819" s="10">
        <f t="shared" si="184"/>
        <v>967.35000000000036</v>
      </c>
      <c r="L819" s="1">
        <f t="shared" si="185"/>
        <v>0.13345998476871632</v>
      </c>
    </row>
    <row r="820" spans="2:12" x14ac:dyDescent="0.35">
      <c r="B820" t="s">
        <v>27</v>
      </c>
      <c r="C820" s="14">
        <v>45308</v>
      </c>
      <c r="D820" s="6">
        <f t="shared" si="179"/>
        <v>45339</v>
      </c>
      <c r="E820" s="32">
        <v>661.55</v>
      </c>
      <c r="F820" s="31">
        <v>605.36</v>
      </c>
      <c r="G820" s="27">
        <f t="shared" si="180"/>
        <v>-56.189999999999941</v>
      </c>
      <c r="H820" s="7">
        <f t="shared" si="181"/>
        <v>-8.493689063562837E-2</v>
      </c>
      <c r="I820" s="8">
        <f t="shared" si="182"/>
        <v>7909.79</v>
      </c>
      <c r="J820" s="8">
        <f t="shared" si="183"/>
        <v>8820.9500000000007</v>
      </c>
      <c r="K820" s="10">
        <f t="shared" si="184"/>
        <v>911.16000000000076</v>
      </c>
      <c r="L820" s="1">
        <f t="shared" si="185"/>
        <v>0.11519395584459269</v>
      </c>
    </row>
    <row r="821" spans="2:12" x14ac:dyDescent="0.35">
      <c r="B821" t="s">
        <v>27</v>
      </c>
      <c r="C821" s="14">
        <v>45309</v>
      </c>
      <c r="D821" s="6">
        <f t="shared" si="179"/>
        <v>45340</v>
      </c>
      <c r="E821" s="31">
        <v>452.05</v>
      </c>
      <c r="F821" s="31">
        <v>335</v>
      </c>
      <c r="G821" s="27">
        <f t="shared" si="180"/>
        <v>-117.05000000000001</v>
      </c>
      <c r="H821" s="7">
        <f t="shared" si="181"/>
        <v>-0.25893153412233161</v>
      </c>
      <c r="I821" s="8">
        <f t="shared" si="182"/>
        <v>8361.84</v>
      </c>
      <c r="J821" s="8">
        <f t="shared" si="183"/>
        <v>9155.9500000000007</v>
      </c>
      <c r="K821" s="10">
        <f t="shared" si="184"/>
        <v>794.11000000000058</v>
      </c>
      <c r="L821" s="1">
        <f t="shared" si="185"/>
        <v>9.4968332328769806E-2</v>
      </c>
    </row>
    <row r="822" spans="2:12" x14ac:dyDescent="0.35">
      <c r="B822" t="s">
        <v>27</v>
      </c>
      <c r="C822" s="14">
        <v>45310</v>
      </c>
      <c r="D822" s="6">
        <f t="shared" si="179"/>
        <v>45341</v>
      </c>
      <c r="E822" s="31">
        <v>489.85</v>
      </c>
      <c r="F822" s="31">
        <v>577</v>
      </c>
      <c r="G822" s="27">
        <f t="shared" si="180"/>
        <v>87.149999999999977</v>
      </c>
      <c r="H822" s="7">
        <f t="shared" si="181"/>
        <v>0.17791160559354899</v>
      </c>
      <c r="I822" s="8">
        <f t="shared" si="182"/>
        <v>8851.69</v>
      </c>
      <c r="J822" s="8">
        <f t="shared" si="183"/>
        <v>9732.9500000000007</v>
      </c>
      <c r="K822" s="10">
        <f t="shared" si="184"/>
        <v>881.26000000000022</v>
      </c>
      <c r="L822" s="1">
        <f t="shared" si="185"/>
        <v>9.9558389414902707E-2</v>
      </c>
    </row>
    <row r="823" spans="2:12" x14ac:dyDescent="0.35">
      <c r="B823" t="s">
        <v>27</v>
      </c>
      <c r="C823" s="14">
        <v>45311</v>
      </c>
      <c r="D823" s="6">
        <f t="shared" si="179"/>
        <v>45342</v>
      </c>
      <c r="E823" s="31">
        <v>704.86</v>
      </c>
      <c r="F823" s="31">
        <v>676</v>
      </c>
      <c r="G823" s="27">
        <f t="shared" si="180"/>
        <v>-28.860000000000014</v>
      </c>
      <c r="H823" s="7">
        <f t="shared" si="181"/>
        <v>-4.0944300995942477E-2</v>
      </c>
      <c r="I823" s="8">
        <f t="shared" si="182"/>
        <v>9556.5500000000011</v>
      </c>
      <c r="J823" s="8">
        <f t="shared" si="183"/>
        <v>10408.950000000001</v>
      </c>
      <c r="K823" s="10">
        <f t="shared" si="184"/>
        <v>852.39999999999964</v>
      </c>
      <c r="L823" s="1">
        <f t="shared" si="185"/>
        <v>8.9195368621521318E-2</v>
      </c>
    </row>
    <row r="824" spans="2:12" x14ac:dyDescent="0.35">
      <c r="B824" t="s">
        <v>27</v>
      </c>
      <c r="C824" s="14">
        <v>45312</v>
      </c>
      <c r="D824" s="6">
        <f t="shared" si="179"/>
        <v>45343</v>
      </c>
      <c r="E824" s="31">
        <v>497.43</v>
      </c>
      <c r="F824" s="31">
        <v>543</v>
      </c>
      <c r="G824" s="27">
        <f t="shared" si="180"/>
        <v>45.569999999999993</v>
      </c>
      <c r="H824" s="7">
        <f t="shared" si="181"/>
        <v>9.1610879922803187E-2</v>
      </c>
      <c r="I824" s="8">
        <f t="shared" si="182"/>
        <v>10053.980000000001</v>
      </c>
      <c r="J824" s="8">
        <f t="shared" si="183"/>
        <v>10951.95</v>
      </c>
      <c r="K824" s="10">
        <f t="shared" si="184"/>
        <v>897.96999999999935</v>
      </c>
      <c r="L824" s="1">
        <f t="shared" si="185"/>
        <v>8.9314878287006655E-2</v>
      </c>
    </row>
    <row r="825" spans="2:12" x14ac:dyDescent="0.35">
      <c r="B825" t="s">
        <v>27</v>
      </c>
      <c r="C825" s="14">
        <v>45313</v>
      </c>
      <c r="D825" s="6">
        <f t="shared" si="179"/>
        <v>45344</v>
      </c>
      <c r="E825" s="31">
        <v>406.99</v>
      </c>
      <c r="F825" s="31">
        <v>429</v>
      </c>
      <c r="G825" s="27">
        <f t="shared" si="180"/>
        <v>22.009999999999991</v>
      </c>
      <c r="H825" s="7">
        <f t="shared" si="181"/>
        <v>5.4079952824393693E-2</v>
      </c>
      <c r="I825" s="8">
        <f t="shared" si="182"/>
        <v>10460.970000000001</v>
      </c>
      <c r="J825" s="8">
        <f t="shared" si="183"/>
        <v>11380.95</v>
      </c>
      <c r="K825" s="10">
        <f t="shared" si="184"/>
        <v>919.97999999999956</v>
      </c>
      <c r="L825" s="1">
        <f t="shared" si="185"/>
        <v>8.7944043430006918E-2</v>
      </c>
    </row>
    <row r="826" spans="2:12" x14ac:dyDescent="0.35">
      <c r="B826" t="s">
        <v>27</v>
      </c>
      <c r="C826" s="14">
        <v>45314</v>
      </c>
      <c r="D826" s="6">
        <f t="shared" si="179"/>
        <v>45345</v>
      </c>
      <c r="E826" s="31">
        <v>367</v>
      </c>
      <c r="F826" s="33">
        <v>367</v>
      </c>
      <c r="G826" s="27">
        <f t="shared" si="180"/>
        <v>0</v>
      </c>
      <c r="H826" s="7">
        <f t="shared" si="181"/>
        <v>0</v>
      </c>
      <c r="I826" s="8">
        <f t="shared" si="182"/>
        <v>10827.970000000001</v>
      </c>
      <c r="J826" s="8">
        <f t="shared" si="183"/>
        <v>11747.95</v>
      </c>
      <c r="K826" s="10">
        <f t="shared" si="184"/>
        <v>919.97999999999956</v>
      </c>
      <c r="L826" s="1">
        <f t="shared" si="185"/>
        <v>8.4963294135465786E-2</v>
      </c>
    </row>
    <row r="827" spans="2:12" x14ac:dyDescent="0.35">
      <c r="B827" t="s">
        <v>27</v>
      </c>
      <c r="C827" s="14">
        <v>45315</v>
      </c>
      <c r="D827" s="6">
        <f t="shared" si="179"/>
        <v>45346</v>
      </c>
      <c r="E827" s="31">
        <v>474.09</v>
      </c>
      <c r="F827" s="31">
        <v>0</v>
      </c>
      <c r="G827" s="27">
        <f t="shared" si="180"/>
        <v>-474.09</v>
      </c>
      <c r="H827" s="7">
        <f t="shared" si="181"/>
        <v>-1</v>
      </c>
      <c r="I827" s="8">
        <f t="shared" si="182"/>
        <v>11302.060000000001</v>
      </c>
      <c r="J827" s="8">
        <f t="shared" si="183"/>
        <v>11747.95</v>
      </c>
      <c r="K827" s="10">
        <f t="shared" si="184"/>
        <v>445.88999999999942</v>
      </c>
      <c r="L827" s="1">
        <f t="shared" si="185"/>
        <v>3.94520998826762E-2</v>
      </c>
    </row>
    <row r="828" spans="2:12" x14ac:dyDescent="0.35">
      <c r="B828" t="s">
        <v>27</v>
      </c>
      <c r="C828" s="14">
        <v>45316</v>
      </c>
      <c r="D828" s="6">
        <f t="shared" si="179"/>
        <v>45347</v>
      </c>
      <c r="E828" s="31">
        <v>659.38</v>
      </c>
      <c r="F828" s="31">
        <v>0</v>
      </c>
      <c r="G828" s="27">
        <f t="shared" si="180"/>
        <v>-659.38</v>
      </c>
      <c r="H828" s="7">
        <f t="shared" si="181"/>
        <v>-1</v>
      </c>
      <c r="I828" s="8">
        <f t="shared" si="182"/>
        <v>11961.44</v>
      </c>
      <c r="J828" s="8">
        <f t="shared" si="183"/>
        <v>11747.95</v>
      </c>
      <c r="K828" s="10">
        <f t="shared" si="184"/>
        <v>-213.48999999999978</v>
      </c>
      <c r="L828" s="1">
        <f t="shared" si="185"/>
        <v>-1.7848185502748814E-2</v>
      </c>
    </row>
    <row r="829" spans="2:12" x14ac:dyDescent="0.35">
      <c r="B829" t="s">
        <v>27</v>
      </c>
      <c r="C829" s="14">
        <v>45317</v>
      </c>
      <c r="D829" s="6">
        <f t="shared" si="179"/>
        <v>45348</v>
      </c>
      <c r="E829" s="33">
        <v>995.42</v>
      </c>
      <c r="F829" s="31">
        <v>0</v>
      </c>
      <c r="G829" s="25">
        <f t="shared" si="180"/>
        <v>-995.42</v>
      </c>
      <c r="H829" s="7">
        <f t="shared" si="181"/>
        <v>-1</v>
      </c>
      <c r="I829" s="8">
        <f t="shared" si="182"/>
        <v>12956.86</v>
      </c>
      <c r="J829" s="8">
        <f t="shared" si="183"/>
        <v>11747.95</v>
      </c>
      <c r="K829" s="10">
        <f t="shared" si="184"/>
        <v>-1208.9099999999999</v>
      </c>
      <c r="L829" s="1">
        <f t="shared" si="185"/>
        <v>-9.3302698338949386E-2</v>
      </c>
    </row>
    <row r="830" spans="2:12" x14ac:dyDescent="0.35">
      <c r="B830" t="s">
        <v>27</v>
      </c>
      <c r="C830" s="14">
        <v>45318</v>
      </c>
      <c r="D830" s="6">
        <f t="shared" si="179"/>
        <v>45349</v>
      </c>
      <c r="E830" s="31">
        <v>672.13</v>
      </c>
      <c r="F830" s="31">
        <v>0</v>
      </c>
      <c r="G830" s="27">
        <f t="shared" si="180"/>
        <v>-672.13</v>
      </c>
      <c r="H830" s="7">
        <f t="shared" si="181"/>
        <v>-1</v>
      </c>
      <c r="I830" s="8">
        <f t="shared" si="182"/>
        <v>13628.99</v>
      </c>
      <c r="J830" s="8">
        <f t="shared" si="183"/>
        <v>11747.95</v>
      </c>
      <c r="K830" s="10">
        <f t="shared" si="184"/>
        <v>-1881.0399999999991</v>
      </c>
      <c r="L830" s="1">
        <f t="shared" si="185"/>
        <v>-0.13801756403079019</v>
      </c>
    </row>
    <row r="831" spans="2:12" x14ac:dyDescent="0.35">
      <c r="B831" t="s">
        <v>27</v>
      </c>
      <c r="C831" s="14">
        <v>45319</v>
      </c>
      <c r="D831" s="6">
        <f t="shared" si="179"/>
        <v>45350</v>
      </c>
      <c r="E831" s="31">
        <v>618.15</v>
      </c>
      <c r="F831" s="31">
        <v>0</v>
      </c>
      <c r="G831" s="27">
        <f t="shared" si="180"/>
        <v>-618.15</v>
      </c>
      <c r="H831" s="7">
        <f t="shared" si="181"/>
        <v>-1</v>
      </c>
      <c r="I831" s="8">
        <f t="shared" si="182"/>
        <v>14247.14</v>
      </c>
      <c r="J831" s="8">
        <f t="shared" si="183"/>
        <v>11747.95</v>
      </c>
      <c r="K831" s="10">
        <f t="shared" si="184"/>
        <v>-2499.1899999999987</v>
      </c>
      <c r="L831" s="1">
        <f t="shared" si="185"/>
        <v>-0.17541696087776204</v>
      </c>
    </row>
    <row r="832" spans="2:12" x14ac:dyDescent="0.35">
      <c r="B832" t="s">
        <v>27</v>
      </c>
      <c r="C832" s="14">
        <v>45320</v>
      </c>
      <c r="D832" s="6">
        <f t="shared" si="179"/>
        <v>45351</v>
      </c>
      <c r="E832" s="31">
        <v>635.61</v>
      </c>
      <c r="F832" s="31">
        <v>0</v>
      </c>
      <c r="G832" s="27">
        <f t="shared" si="180"/>
        <v>-635.61</v>
      </c>
      <c r="H832" s="7">
        <f t="shared" si="181"/>
        <v>-1</v>
      </c>
      <c r="I832" s="8">
        <f t="shared" si="182"/>
        <v>14882.75</v>
      </c>
      <c r="J832" s="8">
        <f t="shared" si="183"/>
        <v>11747.95</v>
      </c>
      <c r="K832" s="10">
        <f t="shared" si="184"/>
        <v>-3134.7999999999993</v>
      </c>
      <c r="L832" s="1">
        <f t="shared" si="185"/>
        <v>-0.21063311551964517</v>
      </c>
    </row>
    <row r="833" spans="2:12" x14ac:dyDescent="0.35">
      <c r="B833" t="s">
        <v>27</v>
      </c>
      <c r="C833" s="14">
        <v>45321</v>
      </c>
      <c r="D833" s="6">
        <f t="shared" si="179"/>
        <v>45352</v>
      </c>
      <c r="E833" s="31">
        <v>413.82</v>
      </c>
      <c r="F833" s="31">
        <v>0</v>
      </c>
      <c r="G833" s="27">
        <f t="shared" si="180"/>
        <v>-413.82</v>
      </c>
      <c r="H833" s="7">
        <f t="shared" si="181"/>
        <v>-1</v>
      </c>
      <c r="I833" s="8">
        <f t="shared" si="182"/>
        <v>15296.57</v>
      </c>
      <c r="J833" s="8">
        <f t="shared" si="183"/>
        <v>11747.95</v>
      </c>
      <c r="K833" s="10">
        <f t="shared" si="184"/>
        <v>-3548.619999999999</v>
      </c>
      <c r="L833" s="1">
        <f t="shared" si="185"/>
        <v>-0.23198795546975556</v>
      </c>
    </row>
    <row r="834" spans="2:12" x14ac:dyDescent="0.35">
      <c r="B834" t="s">
        <v>27</v>
      </c>
      <c r="C834" s="14">
        <v>45322</v>
      </c>
      <c r="D834" s="6">
        <f t="shared" si="179"/>
        <v>45353</v>
      </c>
      <c r="E834" s="31">
        <v>575.29</v>
      </c>
      <c r="F834" s="31">
        <v>0</v>
      </c>
      <c r="G834" s="27">
        <f t="shared" si="180"/>
        <v>-575.29</v>
      </c>
      <c r="H834" s="7">
        <f t="shared" si="181"/>
        <v>-1</v>
      </c>
      <c r="I834" s="8">
        <f t="shared" si="182"/>
        <v>15871.86</v>
      </c>
      <c r="J834" s="8">
        <f t="shared" si="183"/>
        <v>11747.95</v>
      </c>
      <c r="K834" s="10">
        <f t="shared" si="184"/>
        <v>-4123.91</v>
      </c>
      <c r="L834" s="1">
        <f t="shared" si="185"/>
        <v>-0.25982525047473953</v>
      </c>
    </row>
    <row r="835" spans="2:12" x14ac:dyDescent="0.35">
      <c r="B835" t="s">
        <v>28</v>
      </c>
      <c r="C835" s="14">
        <v>45291</v>
      </c>
      <c r="D835" s="6">
        <v>45322</v>
      </c>
      <c r="E835" s="32">
        <v>0</v>
      </c>
      <c r="F835" s="31">
        <v>0</v>
      </c>
      <c r="G835" s="26"/>
      <c r="H835" s="1"/>
      <c r="I835" s="1"/>
      <c r="J835" s="1"/>
      <c r="K835" s="1"/>
      <c r="L835" s="1"/>
    </row>
    <row r="836" spans="2:12" x14ac:dyDescent="0.35">
      <c r="B836" t="s">
        <v>28</v>
      </c>
      <c r="C836" s="14">
        <v>45292</v>
      </c>
      <c r="D836" s="6">
        <f t="shared" ref="D836:D866" si="186">D835+1</f>
        <v>45323</v>
      </c>
      <c r="E836" s="31">
        <v>77</v>
      </c>
      <c r="F836" s="31">
        <v>412.53</v>
      </c>
      <c r="G836" s="27">
        <f t="shared" ref="G836:G866" si="187">F836-E836</f>
        <v>335.53</v>
      </c>
      <c r="H836" s="7">
        <f t="shared" ref="H836:H866" si="188">G836/E836</f>
        <v>4.3575324675324669</v>
      </c>
      <c r="I836" s="8">
        <f t="shared" ref="I836:I866" si="189">+I835+E836</f>
        <v>77</v>
      </c>
      <c r="J836" s="8">
        <f t="shared" ref="J836:J866" si="190">+J835+F836</f>
        <v>412.53</v>
      </c>
      <c r="K836" s="10">
        <f t="shared" ref="K836:K866" si="191">-I836+J836</f>
        <v>335.53</v>
      </c>
      <c r="L836" s="1">
        <f t="shared" ref="L836:L866" si="192">K836/I836</f>
        <v>4.3575324675324669</v>
      </c>
    </row>
    <row r="837" spans="2:12" x14ac:dyDescent="0.35">
      <c r="B837" t="s">
        <v>28</v>
      </c>
      <c r="C837" s="14">
        <v>45293</v>
      </c>
      <c r="D837" s="6">
        <f t="shared" si="186"/>
        <v>45324</v>
      </c>
      <c r="E837" s="31">
        <v>325</v>
      </c>
      <c r="F837" s="31">
        <v>307.62</v>
      </c>
      <c r="G837" s="27">
        <f t="shared" si="187"/>
        <v>-17.379999999999995</v>
      </c>
      <c r="H837" s="7">
        <f t="shared" si="188"/>
        <v>-5.3476923076923061E-2</v>
      </c>
      <c r="I837" s="8">
        <f t="shared" si="189"/>
        <v>402</v>
      </c>
      <c r="J837" s="8">
        <f t="shared" si="190"/>
        <v>720.15</v>
      </c>
      <c r="K837" s="10">
        <f t="shared" si="191"/>
        <v>318.14999999999998</v>
      </c>
      <c r="L837" s="1">
        <f t="shared" si="192"/>
        <v>0.79141791044776111</v>
      </c>
    </row>
    <row r="838" spans="2:12" x14ac:dyDescent="0.35">
      <c r="B838" t="s">
        <v>28</v>
      </c>
      <c r="C838" s="14">
        <v>45294</v>
      </c>
      <c r="D838" s="6">
        <f t="shared" si="186"/>
        <v>45325</v>
      </c>
      <c r="E838" s="31">
        <v>97.71</v>
      </c>
      <c r="F838" s="31">
        <v>418.09</v>
      </c>
      <c r="G838" s="27">
        <f t="shared" si="187"/>
        <v>320.38</v>
      </c>
      <c r="H838" s="7">
        <f t="shared" si="188"/>
        <v>3.2788865008699215</v>
      </c>
      <c r="I838" s="8">
        <f t="shared" si="189"/>
        <v>499.71</v>
      </c>
      <c r="J838" s="8">
        <f t="shared" si="190"/>
        <v>1138.24</v>
      </c>
      <c r="K838" s="10">
        <f t="shared" si="191"/>
        <v>638.53</v>
      </c>
      <c r="L838" s="1">
        <f t="shared" si="192"/>
        <v>1.2778011246522982</v>
      </c>
    </row>
    <row r="839" spans="2:12" x14ac:dyDescent="0.35">
      <c r="B839" t="s">
        <v>28</v>
      </c>
      <c r="C839" s="14">
        <v>45295</v>
      </c>
      <c r="D839" s="6">
        <f t="shared" si="186"/>
        <v>45326</v>
      </c>
      <c r="E839" s="31">
        <v>126.18</v>
      </c>
      <c r="F839" s="31">
        <v>119.83</v>
      </c>
      <c r="G839" s="27">
        <f t="shared" si="187"/>
        <v>-6.3500000000000085</v>
      </c>
      <c r="H839" s="7">
        <f t="shared" si="188"/>
        <v>-5.0324932635917009E-2</v>
      </c>
      <c r="I839" s="8">
        <f t="shared" si="189"/>
        <v>625.89</v>
      </c>
      <c r="J839" s="8">
        <f t="shared" si="190"/>
        <v>1258.07</v>
      </c>
      <c r="K839" s="10">
        <f t="shared" si="191"/>
        <v>632.17999999999995</v>
      </c>
      <c r="L839" s="1">
        <f t="shared" si="192"/>
        <v>1.0100496892425186</v>
      </c>
    </row>
    <row r="840" spans="2:12" x14ac:dyDescent="0.35">
      <c r="B840" t="s">
        <v>28</v>
      </c>
      <c r="C840" s="14">
        <v>45296</v>
      </c>
      <c r="D840" s="6">
        <f t="shared" si="186"/>
        <v>45327</v>
      </c>
      <c r="E840" s="31">
        <v>460.97</v>
      </c>
      <c r="F840" s="31">
        <v>387.48</v>
      </c>
      <c r="G840" s="27">
        <f t="shared" si="187"/>
        <v>-73.490000000000009</v>
      </c>
      <c r="H840" s="7">
        <f t="shared" si="188"/>
        <v>-0.1594246914115886</v>
      </c>
      <c r="I840" s="8">
        <f t="shared" si="189"/>
        <v>1086.8600000000001</v>
      </c>
      <c r="J840" s="8">
        <f t="shared" si="190"/>
        <v>1645.55</v>
      </c>
      <c r="K840" s="10">
        <f t="shared" si="191"/>
        <v>558.68999999999983</v>
      </c>
      <c r="L840" s="1">
        <f t="shared" si="192"/>
        <v>0.51404044679167493</v>
      </c>
    </row>
    <row r="841" spans="2:12" x14ac:dyDescent="0.35">
      <c r="B841" t="s">
        <v>28</v>
      </c>
      <c r="C841" s="14">
        <v>45297</v>
      </c>
      <c r="D841" s="6">
        <f t="shared" si="186"/>
        <v>45328</v>
      </c>
      <c r="E841" s="31">
        <v>390.04</v>
      </c>
      <c r="F841" s="31">
        <v>352.63</v>
      </c>
      <c r="G841" s="27">
        <f t="shared" si="187"/>
        <v>-37.410000000000025</v>
      </c>
      <c r="H841" s="7">
        <f t="shared" si="188"/>
        <v>-9.5913239667726441E-2</v>
      </c>
      <c r="I841" s="8">
        <f t="shared" si="189"/>
        <v>1476.9</v>
      </c>
      <c r="J841" s="8">
        <f t="shared" si="190"/>
        <v>1998.1799999999998</v>
      </c>
      <c r="K841" s="10">
        <f t="shared" si="191"/>
        <v>521.27999999999975</v>
      </c>
      <c r="L841" s="1">
        <f t="shared" si="192"/>
        <v>0.35295551492992061</v>
      </c>
    </row>
    <row r="842" spans="2:12" x14ac:dyDescent="0.35">
      <c r="B842" t="s">
        <v>28</v>
      </c>
      <c r="C842" s="14">
        <v>45298</v>
      </c>
      <c r="D842" s="6">
        <f t="shared" si="186"/>
        <v>45329</v>
      </c>
      <c r="E842" s="31">
        <v>109.6</v>
      </c>
      <c r="F842" s="31">
        <v>142.74</v>
      </c>
      <c r="G842" s="27">
        <f t="shared" si="187"/>
        <v>33.140000000000015</v>
      </c>
      <c r="H842" s="7">
        <f t="shared" si="188"/>
        <v>0.30237226277372276</v>
      </c>
      <c r="I842" s="8">
        <f t="shared" si="189"/>
        <v>1586.5</v>
      </c>
      <c r="J842" s="4">
        <f t="shared" si="190"/>
        <v>2140.92</v>
      </c>
      <c r="K842" s="10">
        <f t="shared" si="191"/>
        <v>554.42000000000007</v>
      </c>
      <c r="L842" s="1">
        <f t="shared" si="192"/>
        <v>0.34946107784431141</v>
      </c>
    </row>
    <row r="843" spans="2:12" x14ac:dyDescent="0.35">
      <c r="B843" t="s">
        <v>28</v>
      </c>
      <c r="C843" s="14">
        <v>45299</v>
      </c>
      <c r="D843" s="6">
        <f t="shared" si="186"/>
        <v>45330</v>
      </c>
      <c r="E843" s="31">
        <v>97.71</v>
      </c>
      <c r="F843" s="31">
        <v>242.17</v>
      </c>
      <c r="G843" s="27">
        <f t="shared" si="187"/>
        <v>144.45999999999998</v>
      </c>
      <c r="H843" s="7">
        <f t="shared" si="188"/>
        <v>1.4784566574557363</v>
      </c>
      <c r="I843" s="8">
        <f t="shared" si="189"/>
        <v>1684.21</v>
      </c>
      <c r="J843" s="8">
        <f t="shared" si="190"/>
        <v>2383.09</v>
      </c>
      <c r="K843" s="10">
        <f t="shared" si="191"/>
        <v>698.88000000000011</v>
      </c>
      <c r="L843" s="1">
        <f t="shared" si="192"/>
        <v>0.41496012967504059</v>
      </c>
    </row>
    <row r="844" spans="2:12" x14ac:dyDescent="0.35">
      <c r="B844" t="s">
        <v>28</v>
      </c>
      <c r="C844" s="14">
        <v>45300</v>
      </c>
      <c r="D844" s="6">
        <f t="shared" si="186"/>
        <v>45331</v>
      </c>
      <c r="E844" s="31">
        <v>296.52999999999997</v>
      </c>
      <c r="F844" s="32">
        <v>526.41999999999996</v>
      </c>
      <c r="G844" s="27">
        <f t="shared" si="187"/>
        <v>229.89</v>
      </c>
      <c r="H844" s="7">
        <f t="shared" si="188"/>
        <v>0.77526725795029172</v>
      </c>
      <c r="I844" s="8">
        <f t="shared" si="189"/>
        <v>1980.74</v>
      </c>
      <c r="J844" s="8">
        <f t="shared" si="190"/>
        <v>2909.51</v>
      </c>
      <c r="K844" s="10">
        <f t="shared" si="191"/>
        <v>928.77000000000021</v>
      </c>
      <c r="L844" s="1">
        <f t="shared" si="192"/>
        <v>0.46890051192988491</v>
      </c>
    </row>
    <row r="845" spans="2:12" x14ac:dyDescent="0.35">
      <c r="B845" t="s">
        <v>28</v>
      </c>
      <c r="C845" s="14">
        <v>45301</v>
      </c>
      <c r="D845" s="6">
        <f t="shared" si="186"/>
        <v>45332</v>
      </c>
      <c r="E845" s="31">
        <v>88.82</v>
      </c>
      <c r="F845" s="31">
        <v>466</v>
      </c>
      <c r="G845" s="27">
        <f t="shared" si="187"/>
        <v>377.18</v>
      </c>
      <c r="H845" s="7">
        <f t="shared" si="188"/>
        <v>4.2465660887187573</v>
      </c>
      <c r="I845" s="8">
        <f t="shared" si="189"/>
        <v>2069.56</v>
      </c>
      <c r="J845" s="8">
        <f t="shared" si="190"/>
        <v>3375.51</v>
      </c>
      <c r="K845" s="10">
        <f t="shared" si="191"/>
        <v>1305.9500000000003</v>
      </c>
      <c r="L845" s="1">
        <f t="shared" si="192"/>
        <v>0.63102785133071781</v>
      </c>
    </row>
    <row r="846" spans="2:12" x14ac:dyDescent="0.35">
      <c r="B846" t="s">
        <v>28</v>
      </c>
      <c r="C846" s="14">
        <v>45302</v>
      </c>
      <c r="D846" s="6">
        <f t="shared" si="186"/>
        <v>45333</v>
      </c>
      <c r="E846" s="31">
        <v>333.53</v>
      </c>
      <c r="F846" s="31">
        <v>121</v>
      </c>
      <c r="G846" s="27">
        <f t="shared" si="187"/>
        <v>-212.52999999999997</v>
      </c>
      <c r="H846" s="7">
        <f t="shared" si="188"/>
        <v>-0.63721404371420853</v>
      </c>
      <c r="I846" s="8">
        <f t="shared" si="189"/>
        <v>2403.09</v>
      </c>
      <c r="J846" s="8">
        <f t="shared" si="190"/>
        <v>3496.51</v>
      </c>
      <c r="K846" s="10">
        <f t="shared" si="191"/>
        <v>1093.42</v>
      </c>
      <c r="L846" s="1">
        <f t="shared" si="192"/>
        <v>0.45500584663911881</v>
      </c>
    </row>
    <row r="847" spans="2:12" x14ac:dyDescent="0.35">
      <c r="B847" t="s">
        <v>28</v>
      </c>
      <c r="C847" s="14">
        <v>45303</v>
      </c>
      <c r="D847" s="6">
        <f t="shared" si="186"/>
        <v>45334</v>
      </c>
      <c r="E847" s="32">
        <v>775.29</v>
      </c>
      <c r="F847" s="31">
        <v>115</v>
      </c>
      <c r="G847" s="27">
        <f t="shared" si="187"/>
        <v>-660.29</v>
      </c>
      <c r="H847" s="7">
        <f t="shared" si="188"/>
        <v>-0.8516684079505733</v>
      </c>
      <c r="I847" s="8">
        <f t="shared" si="189"/>
        <v>3178.38</v>
      </c>
      <c r="J847" s="8">
        <f t="shared" si="190"/>
        <v>3611.51</v>
      </c>
      <c r="K847" s="10">
        <f t="shared" si="191"/>
        <v>433.13000000000011</v>
      </c>
      <c r="L847" s="1">
        <f t="shared" si="192"/>
        <v>0.1362738250303614</v>
      </c>
    </row>
    <row r="848" spans="2:12" x14ac:dyDescent="0.35">
      <c r="B848" t="s">
        <v>28</v>
      </c>
      <c r="C848" s="14">
        <v>45304</v>
      </c>
      <c r="D848" s="6">
        <f t="shared" si="186"/>
        <v>45335</v>
      </c>
      <c r="E848" s="31">
        <v>328</v>
      </c>
      <c r="F848" s="31">
        <v>120</v>
      </c>
      <c r="G848" s="27">
        <f t="shared" si="187"/>
        <v>-208</v>
      </c>
      <c r="H848" s="7">
        <f t="shared" si="188"/>
        <v>-0.63414634146341464</v>
      </c>
      <c r="I848" s="8">
        <f t="shared" si="189"/>
        <v>3506.38</v>
      </c>
      <c r="J848" s="8">
        <f t="shared" si="190"/>
        <v>3731.51</v>
      </c>
      <c r="K848" s="10">
        <f t="shared" si="191"/>
        <v>225.13000000000011</v>
      </c>
      <c r="L848" s="1">
        <f t="shared" si="192"/>
        <v>6.4205819106885192E-2</v>
      </c>
    </row>
    <row r="849" spans="2:12" x14ac:dyDescent="0.35">
      <c r="B849" t="s">
        <v>28</v>
      </c>
      <c r="C849" s="14">
        <v>45305</v>
      </c>
      <c r="D849" s="6">
        <f t="shared" si="186"/>
        <v>45336</v>
      </c>
      <c r="E849" s="31">
        <v>120.66</v>
      </c>
      <c r="F849" s="32">
        <v>251</v>
      </c>
      <c r="G849" s="27">
        <f t="shared" si="187"/>
        <v>130.34</v>
      </c>
      <c r="H849" s="7">
        <f t="shared" si="188"/>
        <v>1.0802254268191613</v>
      </c>
      <c r="I849" s="8">
        <f t="shared" si="189"/>
        <v>3627.04</v>
      </c>
      <c r="J849" s="8">
        <f t="shared" si="190"/>
        <v>3982.51</v>
      </c>
      <c r="K849" s="10">
        <f t="shared" si="191"/>
        <v>355.47000000000025</v>
      </c>
      <c r="L849" s="1">
        <f t="shared" si="192"/>
        <v>9.8005536194803552E-2</v>
      </c>
    </row>
    <row r="850" spans="2:12" x14ac:dyDescent="0.35">
      <c r="B850" t="s">
        <v>28</v>
      </c>
      <c r="C850" s="14">
        <v>45306</v>
      </c>
      <c r="D850" s="6">
        <f t="shared" si="186"/>
        <v>45337</v>
      </c>
      <c r="E850" s="31">
        <v>277.39999999999998</v>
      </c>
      <c r="F850" s="31">
        <v>220.93</v>
      </c>
      <c r="G850" s="27">
        <f t="shared" si="187"/>
        <v>-56.46999999999997</v>
      </c>
      <c r="H850" s="7">
        <f t="shared" si="188"/>
        <v>-0.20356885364095159</v>
      </c>
      <c r="I850" s="8">
        <f t="shared" si="189"/>
        <v>3904.44</v>
      </c>
      <c r="J850" s="8">
        <f t="shared" si="190"/>
        <v>4203.4400000000005</v>
      </c>
      <c r="K850" s="10">
        <f t="shared" si="191"/>
        <v>299.00000000000045</v>
      </c>
      <c r="L850" s="1">
        <f t="shared" si="192"/>
        <v>7.6579483869645956E-2</v>
      </c>
    </row>
    <row r="851" spans="2:12" x14ac:dyDescent="0.35">
      <c r="B851" t="s">
        <v>28</v>
      </c>
      <c r="C851" s="14">
        <v>45307</v>
      </c>
      <c r="D851" s="6">
        <f t="shared" si="186"/>
        <v>45338</v>
      </c>
      <c r="E851" s="31">
        <v>264.29000000000002</v>
      </c>
      <c r="F851" s="31">
        <v>701.1</v>
      </c>
      <c r="G851" s="27">
        <f t="shared" si="187"/>
        <v>436.81</v>
      </c>
      <c r="H851" s="7">
        <f t="shared" si="188"/>
        <v>1.6527677929547087</v>
      </c>
      <c r="I851" s="8">
        <f t="shared" si="189"/>
        <v>4168.7300000000005</v>
      </c>
      <c r="J851" s="8">
        <f t="shared" si="190"/>
        <v>4904.5400000000009</v>
      </c>
      <c r="K851" s="10">
        <f t="shared" si="191"/>
        <v>735.8100000000004</v>
      </c>
      <c r="L851" s="1">
        <f t="shared" si="192"/>
        <v>0.17650699373670167</v>
      </c>
    </row>
    <row r="852" spans="2:12" x14ac:dyDescent="0.35">
      <c r="B852" t="s">
        <v>28</v>
      </c>
      <c r="C852" s="14">
        <v>45308</v>
      </c>
      <c r="D852" s="6">
        <f t="shared" si="186"/>
        <v>45339</v>
      </c>
      <c r="E852" s="32">
        <v>237.51</v>
      </c>
      <c r="F852" s="31">
        <v>373.06</v>
      </c>
      <c r="G852" s="27">
        <f t="shared" si="187"/>
        <v>135.55000000000001</v>
      </c>
      <c r="H852" s="7">
        <f t="shared" si="188"/>
        <v>0.57071281209212255</v>
      </c>
      <c r="I852" s="8">
        <f t="shared" si="189"/>
        <v>4406.2400000000007</v>
      </c>
      <c r="J852" s="8">
        <f t="shared" si="190"/>
        <v>5277.6000000000013</v>
      </c>
      <c r="K852" s="10">
        <f t="shared" si="191"/>
        <v>871.36000000000058</v>
      </c>
      <c r="L852" s="1">
        <f t="shared" si="192"/>
        <v>0.19775590980064645</v>
      </c>
    </row>
    <row r="853" spans="2:12" x14ac:dyDescent="0.35">
      <c r="B853" t="s">
        <v>28</v>
      </c>
      <c r="C853" s="14">
        <v>45309</v>
      </c>
      <c r="D853" s="6">
        <f t="shared" si="186"/>
        <v>45340</v>
      </c>
      <c r="E853" s="31">
        <v>137.63999999999999</v>
      </c>
      <c r="F853" s="31">
        <v>307</v>
      </c>
      <c r="G853" s="27">
        <f t="shared" si="187"/>
        <v>169.36</v>
      </c>
      <c r="H853" s="7">
        <f t="shared" si="188"/>
        <v>1.2304562627143274</v>
      </c>
      <c r="I853" s="8">
        <f t="shared" si="189"/>
        <v>4543.880000000001</v>
      </c>
      <c r="J853" s="8">
        <f t="shared" si="190"/>
        <v>5584.6000000000013</v>
      </c>
      <c r="K853" s="10">
        <f t="shared" si="191"/>
        <v>1040.7200000000003</v>
      </c>
      <c r="L853" s="1">
        <f t="shared" si="192"/>
        <v>0.22903773867267621</v>
      </c>
    </row>
    <row r="854" spans="2:12" x14ac:dyDescent="0.35">
      <c r="B854" t="s">
        <v>28</v>
      </c>
      <c r="C854" s="14">
        <v>45310</v>
      </c>
      <c r="D854" s="6">
        <f t="shared" si="186"/>
        <v>45341</v>
      </c>
      <c r="E854" s="31">
        <v>519.20000000000005</v>
      </c>
      <c r="F854" s="31">
        <v>228</v>
      </c>
      <c r="G854" s="27">
        <f t="shared" si="187"/>
        <v>-291.20000000000005</v>
      </c>
      <c r="H854" s="7">
        <f t="shared" si="188"/>
        <v>-0.5608628659476117</v>
      </c>
      <c r="I854" s="8">
        <f t="shared" si="189"/>
        <v>5063.0800000000008</v>
      </c>
      <c r="J854" s="8">
        <f t="shared" si="190"/>
        <v>5812.6000000000013</v>
      </c>
      <c r="K854" s="10">
        <f t="shared" si="191"/>
        <v>749.52000000000044</v>
      </c>
      <c r="L854" s="1">
        <f t="shared" si="192"/>
        <v>0.14803637311675902</v>
      </c>
    </row>
    <row r="855" spans="2:12" x14ac:dyDescent="0.35">
      <c r="B855" t="s">
        <v>28</v>
      </c>
      <c r="C855" s="14">
        <v>45311</v>
      </c>
      <c r="D855" s="6">
        <f t="shared" si="186"/>
        <v>45342</v>
      </c>
      <c r="E855" s="31">
        <v>223.51</v>
      </c>
      <c r="F855" s="31">
        <v>421</v>
      </c>
      <c r="G855" s="27">
        <f t="shared" si="187"/>
        <v>197.49</v>
      </c>
      <c r="H855" s="7">
        <f t="shared" si="188"/>
        <v>0.88358462708603647</v>
      </c>
      <c r="I855" s="8">
        <f t="shared" si="189"/>
        <v>5286.5900000000011</v>
      </c>
      <c r="J855" s="8">
        <f t="shared" si="190"/>
        <v>6233.6000000000013</v>
      </c>
      <c r="K855" s="10">
        <f t="shared" si="191"/>
        <v>947.01000000000022</v>
      </c>
      <c r="L855" s="1">
        <f t="shared" si="192"/>
        <v>0.17913437584529915</v>
      </c>
    </row>
    <row r="856" spans="2:12" x14ac:dyDescent="0.35">
      <c r="B856" t="s">
        <v>28</v>
      </c>
      <c r="C856" s="14">
        <v>45312</v>
      </c>
      <c r="D856" s="6">
        <f t="shared" si="186"/>
        <v>45343</v>
      </c>
      <c r="E856" s="31">
        <v>48.43</v>
      </c>
      <c r="F856" s="31">
        <v>281</v>
      </c>
      <c r="G856" s="27">
        <f t="shared" si="187"/>
        <v>232.57</v>
      </c>
      <c r="H856" s="7">
        <f t="shared" si="188"/>
        <v>4.8021887259962828</v>
      </c>
      <c r="I856" s="8">
        <f t="shared" si="189"/>
        <v>5335.0200000000013</v>
      </c>
      <c r="J856" s="8">
        <f t="shared" si="190"/>
        <v>6514.6000000000013</v>
      </c>
      <c r="K856" s="10">
        <f t="shared" si="191"/>
        <v>1179.58</v>
      </c>
      <c r="L856" s="1">
        <f t="shared" si="192"/>
        <v>0.22110132670542934</v>
      </c>
    </row>
    <row r="857" spans="2:12" x14ac:dyDescent="0.35">
      <c r="B857" t="s">
        <v>28</v>
      </c>
      <c r="C857" s="14">
        <v>45313</v>
      </c>
      <c r="D857" s="6">
        <f t="shared" si="186"/>
        <v>45344</v>
      </c>
      <c r="E857" s="31">
        <v>105.35</v>
      </c>
      <c r="F857" s="31">
        <v>550</v>
      </c>
      <c r="G857" s="27">
        <f t="shared" si="187"/>
        <v>444.65</v>
      </c>
      <c r="H857" s="7">
        <f t="shared" si="188"/>
        <v>4.2206929283341248</v>
      </c>
      <c r="I857" s="8">
        <f t="shared" si="189"/>
        <v>5440.3700000000017</v>
      </c>
      <c r="J857" s="8">
        <f t="shared" si="190"/>
        <v>7064.6000000000013</v>
      </c>
      <c r="K857" s="10">
        <f t="shared" si="191"/>
        <v>1624.2299999999996</v>
      </c>
      <c r="L857" s="1">
        <f t="shared" si="192"/>
        <v>0.29855138529180902</v>
      </c>
    </row>
    <row r="858" spans="2:12" x14ac:dyDescent="0.35">
      <c r="B858" t="s">
        <v>28</v>
      </c>
      <c r="C858" s="14">
        <v>45314</v>
      </c>
      <c r="D858" s="6">
        <f t="shared" si="186"/>
        <v>45345</v>
      </c>
      <c r="E858" s="31">
        <v>283.83</v>
      </c>
      <c r="F858" s="33">
        <v>283.83</v>
      </c>
      <c r="G858" s="27">
        <f t="shared" si="187"/>
        <v>0</v>
      </c>
      <c r="H858" s="7">
        <f t="shared" si="188"/>
        <v>0</v>
      </c>
      <c r="I858" s="8">
        <f t="shared" si="189"/>
        <v>5724.2000000000016</v>
      </c>
      <c r="J858" s="8">
        <f t="shared" si="190"/>
        <v>7348.4300000000012</v>
      </c>
      <c r="K858" s="10">
        <f t="shared" si="191"/>
        <v>1624.2299999999996</v>
      </c>
      <c r="L858" s="1">
        <f t="shared" si="192"/>
        <v>0.28374794731141456</v>
      </c>
    </row>
    <row r="859" spans="2:12" x14ac:dyDescent="0.35">
      <c r="B859" t="s">
        <v>28</v>
      </c>
      <c r="C859" s="14">
        <v>45315</v>
      </c>
      <c r="D859" s="6">
        <f t="shared" si="186"/>
        <v>45346</v>
      </c>
      <c r="E859" s="31">
        <v>316.07</v>
      </c>
      <c r="F859" s="31">
        <v>0</v>
      </c>
      <c r="G859" s="27">
        <f t="shared" si="187"/>
        <v>-316.07</v>
      </c>
      <c r="H859" s="7">
        <f t="shared" si="188"/>
        <v>-1</v>
      </c>
      <c r="I859" s="8">
        <f t="shared" si="189"/>
        <v>6040.2700000000013</v>
      </c>
      <c r="J859" s="8">
        <f t="shared" si="190"/>
        <v>7348.4300000000012</v>
      </c>
      <c r="K859" s="10">
        <f t="shared" si="191"/>
        <v>1308.1599999999999</v>
      </c>
      <c r="L859" s="1">
        <f t="shared" si="192"/>
        <v>0.21657310020909654</v>
      </c>
    </row>
    <row r="860" spans="2:12" x14ac:dyDescent="0.35">
      <c r="B860" t="s">
        <v>28</v>
      </c>
      <c r="C860" s="14">
        <v>45316</v>
      </c>
      <c r="D860" s="6">
        <f t="shared" si="186"/>
        <v>45347</v>
      </c>
      <c r="E860" s="31">
        <v>274.45999999999998</v>
      </c>
      <c r="F860" s="31">
        <v>0</v>
      </c>
      <c r="G860" s="27">
        <f t="shared" si="187"/>
        <v>-274.45999999999998</v>
      </c>
      <c r="H860" s="7">
        <f t="shared" si="188"/>
        <v>-1</v>
      </c>
      <c r="I860" s="8">
        <f t="shared" si="189"/>
        <v>6314.7300000000014</v>
      </c>
      <c r="J860" s="8">
        <f t="shared" si="190"/>
        <v>7348.4300000000012</v>
      </c>
      <c r="K860" s="10">
        <f t="shared" si="191"/>
        <v>1033.6999999999998</v>
      </c>
      <c r="L860" s="1">
        <f t="shared" si="192"/>
        <v>0.16369662677580823</v>
      </c>
    </row>
    <row r="861" spans="2:12" x14ac:dyDescent="0.35">
      <c r="B861" t="s">
        <v>28</v>
      </c>
      <c r="C861" s="14">
        <v>45317</v>
      </c>
      <c r="D861" s="6">
        <f t="shared" si="186"/>
        <v>45348</v>
      </c>
      <c r="E861" s="33">
        <v>275.29000000000002</v>
      </c>
      <c r="F861" s="31">
        <v>0</v>
      </c>
      <c r="G861" s="27">
        <f t="shared" si="187"/>
        <v>-275.29000000000002</v>
      </c>
      <c r="H861" s="7">
        <f t="shared" si="188"/>
        <v>-1</v>
      </c>
      <c r="I861" s="8">
        <f t="shared" si="189"/>
        <v>6590.0200000000013</v>
      </c>
      <c r="J861" s="8">
        <f t="shared" si="190"/>
        <v>7348.4300000000012</v>
      </c>
      <c r="K861" s="10">
        <f t="shared" si="191"/>
        <v>758.40999999999985</v>
      </c>
      <c r="L861" s="1">
        <f t="shared" si="192"/>
        <v>0.11508462796774512</v>
      </c>
    </row>
    <row r="862" spans="2:12" x14ac:dyDescent="0.35">
      <c r="B862" t="s">
        <v>28</v>
      </c>
      <c r="C862" s="14">
        <v>45318</v>
      </c>
      <c r="D862" s="6">
        <f t="shared" si="186"/>
        <v>45349</v>
      </c>
      <c r="E862" s="31">
        <v>328.46</v>
      </c>
      <c r="F862" s="31">
        <v>0</v>
      </c>
      <c r="G862" s="27">
        <f t="shared" si="187"/>
        <v>-328.46</v>
      </c>
      <c r="H862" s="7">
        <f t="shared" si="188"/>
        <v>-1</v>
      </c>
      <c r="I862" s="8">
        <f t="shared" si="189"/>
        <v>6918.4800000000014</v>
      </c>
      <c r="J862" s="8">
        <f t="shared" si="190"/>
        <v>7348.4300000000012</v>
      </c>
      <c r="K862" s="10">
        <f t="shared" si="191"/>
        <v>429.94999999999982</v>
      </c>
      <c r="L862" s="1">
        <f t="shared" si="192"/>
        <v>6.2145153270660572E-2</v>
      </c>
    </row>
    <row r="863" spans="2:12" x14ac:dyDescent="0.35">
      <c r="B863" t="s">
        <v>28</v>
      </c>
      <c r="C863" s="14">
        <v>45319</v>
      </c>
      <c r="D863" s="6">
        <f t="shared" si="186"/>
        <v>45350</v>
      </c>
      <c r="E863" s="31">
        <v>117.28</v>
      </c>
      <c r="F863" s="31">
        <v>0</v>
      </c>
      <c r="G863" s="27">
        <f t="shared" si="187"/>
        <v>-117.28</v>
      </c>
      <c r="H863" s="7">
        <f t="shared" si="188"/>
        <v>-1</v>
      </c>
      <c r="I863" s="8">
        <f t="shared" si="189"/>
        <v>7035.7600000000011</v>
      </c>
      <c r="J863" s="8">
        <f t="shared" si="190"/>
        <v>7348.4300000000012</v>
      </c>
      <c r="K863" s="10">
        <f t="shared" si="191"/>
        <v>312.67000000000007</v>
      </c>
      <c r="L863" s="1">
        <f t="shared" si="192"/>
        <v>4.4440117343400004E-2</v>
      </c>
    </row>
    <row r="864" spans="2:12" x14ac:dyDescent="0.35">
      <c r="B864" t="s">
        <v>28</v>
      </c>
      <c r="C864" s="14">
        <v>45320</v>
      </c>
      <c r="D864" s="6">
        <f t="shared" si="186"/>
        <v>45351</v>
      </c>
      <c r="E864" s="31">
        <v>318.64</v>
      </c>
      <c r="F864" s="31">
        <v>0</v>
      </c>
      <c r="G864" s="27">
        <f t="shared" si="187"/>
        <v>-318.64</v>
      </c>
      <c r="H864" s="7">
        <f t="shared" si="188"/>
        <v>-1</v>
      </c>
      <c r="I864" s="8">
        <f t="shared" si="189"/>
        <v>7354.4000000000015</v>
      </c>
      <c r="J864" s="8">
        <f t="shared" si="190"/>
        <v>7348.4300000000012</v>
      </c>
      <c r="K864" s="10">
        <f t="shared" si="191"/>
        <v>-5.9700000000002547</v>
      </c>
      <c r="L864" s="1">
        <f t="shared" si="192"/>
        <v>-8.1175894702494467E-4</v>
      </c>
    </row>
    <row r="865" spans="2:12" x14ac:dyDescent="0.35">
      <c r="B865" t="s">
        <v>28</v>
      </c>
      <c r="C865" s="14">
        <v>45321</v>
      </c>
      <c r="D865" s="6">
        <f t="shared" si="186"/>
        <v>45352</v>
      </c>
      <c r="E865" s="31">
        <v>230.74</v>
      </c>
      <c r="F865" s="31">
        <v>0</v>
      </c>
      <c r="G865" s="27">
        <f t="shared" si="187"/>
        <v>-230.74</v>
      </c>
      <c r="H865" s="7">
        <f t="shared" si="188"/>
        <v>-1</v>
      </c>
      <c r="I865" s="8">
        <f t="shared" si="189"/>
        <v>7585.1400000000012</v>
      </c>
      <c r="J865" s="8">
        <f t="shared" si="190"/>
        <v>7348.4300000000012</v>
      </c>
      <c r="K865" s="10">
        <f t="shared" si="191"/>
        <v>-236.71000000000004</v>
      </c>
      <c r="L865" s="1">
        <f t="shared" si="192"/>
        <v>-3.1207070667120185E-2</v>
      </c>
    </row>
    <row r="866" spans="2:12" x14ac:dyDescent="0.35">
      <c r="B866" t="s">
        <v>28</v>
      </c>
      <c r="C866" s="14">
        <v>45322</v>
      </c>
      <c r="D866" s="6">
        <f t="shared" si="186"/>
        <v>45353</v>
      </c>
      <c r="E866" s="31">
        <v>158.88</v>
      </c>
      <c r="F866" s="31">
        <v>0</v>
      </c>
      <c r="G866" s="27">
        <f t="shared" si="187"/>
        <v>-158.88</v>
      </c>
      <c r="H866" s="7">
        <f t="shared" si="188"/>
        <v>-1</v>
      </c>
      <c r="I866" s="8">
        <f t="shared" si="189"/>
        <v>7744.0200000000013</v>
      </c>
      <c r="J866" s="8">
        <f t="shared" si="190"/>
        <v>7348.4300000000012</v>
      </c>
      <c r="K866" s="10">
        <f t="shared" si="191"/>
        <v>-395.59000000000015</v>
      </c>
      <c r="L866" s="1">
        <f t="shared" si="192"/>
        <v>-5.1083287491509588E-2</v>
      </c>
    </row>
    <row r="867" spans="2:12" x14ac:dyDescent="0.35">
      <c r="B867" t="s">
        <v>29</v>
      </c>
      <c r="C867" s="14">
        <v>45291</v>
      </c>
      <c r="D867" s="6">
        <v>45322</v>
      </c>
      <c r="E867" s="32">
        <v>0</v>
      </c>
      <c r="F867" s="31">
        <v>0</v>
      </c>
      <c r="G867" s="26"/>
      <c r="H867" s="1"/>
      <c r="I867" s="1"/>
      <c r="J867" s="1"/>
      <c r="K867" s="1"/>
      <c r="L867" s="1"/>
    </row>
    <row r="868" spans="2:12" x14ac:dyDescent="0.35">
      <c r="B868" t="s">
        <v>29</v>
      </c>
      <c r="C868" s="14">
        <v>45292</v>
      </c>
      <c r="D868" s="6">
        <f t="shared" ref="D868:D898" si="193">D867+1</f>
        <v>45323</v>
      </c>
      <c r="E868" s="31">
        <v>1254</v>
      </c>
      <c r="F868" s="31">
        <v>1595.19</v>
      </c>
      <c r="G868" s="27">
        <f t="shared" ref="G868:G898" si="194">F868-E868</f>
        <v>341.19000000000005</v>
      </c>
      <c r="H868" s="7">
        <f t="shared" ref="H868:H887" si="195">G868/E868</f>
        <v>0.2720813397129187</v>
      </c>
      <c r="I868" s="8">
        <f t="shared" ref="I868:I898" si="196">+I867+E868</f>
        <v>1254</v>
      </c>
      <c r="J868" s="8">
        <f t="shared" ref="J868:J898" si="197">+J867+F868</f>
        <v>1595.19</v>
      </c>
      <c r="K868" s="10">
        <f t="shared" ref="K868:K898" si="198">-I868+J868</f>
        <v>341.19000000000005</v>
      </c>
      <c r="L868" s="1">
        <f t="shared" ref="L868:L898" si="199">K868/I868</f>
        <v>0.2720813397129187</v>
      </c>
    </row>
    <row r="869" spans="2:12" x14ac:dyDescent="0.35">
      <c r="B869" t="s">
        <v>29</v>
      </c>
      <c r="C869" s="14">
        <v>45293</v>
      </c>
      <c r="D869" s="6">
        <f t="shared" si="193"/>
        <v>45324</v>
      </c>
      <c r="E869" s="31">
        <v>1221</v>
      </c>
      <c r="F869" s="31">
        <v>1715.1</v>
      </c>
      <c r="G869" s="27">
        <f t="shared" si="194"/>
        <v>494.09999999999991</v>
      </c>
      <c r="H869" s="7">
        <f t="shared" si="195"/>
        <v>0.40466830466830461</v>
      </c>
      <c r="I869" s="8">
        <f t="shared" si="196"/>
        <v>2475</v>
      </c>
      <c r="J869" s="8">
        <f t="shared" si="197"/>
        <v>3310.29</v>
      </c>
      <c r="K869" s="10">
        <f t="shared" si="198"/>
        <v>835.29</v>
      </c>
      <c r="L869" s="1">
        <f t="shared" si="199"/>
        <v>0.33749090909090906</v>
      </c>
    </row>
    <row r="870" spans="2:12" x14ac:dyDescent="0.35">
      <c r="B870" t="s">
        <v>29</v>
      </c>
      <c r="C870" s="14">
        <v>45294</v>
      </c>
      <c r="D870" s="6">
        <f t="shared" si="193"/>
        <v>45325</v>
      </c>
      <c r="E870" s="31">
        <v>1063</v>
      </c>
      <c r="F870" s="31">
        <v>1221.42</v>
      </c>
      <c r="G870" s="27">
        <f t="shared" si="194"/>
        <v>158.42000000000007</v>
      </c>
      <c r="H870" s="7">
        <f t="shared" si="195"/>
        <v>0.14903104421448737</v>
      </c>
      <c r="I870" s="8">
        <f t="shared" si="196"/>
        <v>3538</v>
      </c>
      <c r="J870" s="8">
        <f t="shared" si="197"/>
        <v>4531.71</v>
      </c>
      <c r="K870" s="10">
        <f t="shared" si="198"/>
        <v>993.71</v>
      </c>
      <c r="L870" s="1">
        <f t="shared" si="199"/>
        <v>0.28086772187676656</v>
      </c>
    </row>
    <row r="871" spans="2:12" x14ac:dyDescent="0.35">
      <c r="B871" t="s">
        <v>29</v>
      </c>
      <c r="C871" s="14">
        <v>45295</v>
      </c>
      <c r="D871" s="6">
        <f t="shared" si="193"/>
        <v>45326</v>
      </c>
      <c r="E871" s="31">
        <v>1134.07</v>
      </c>
      <c r="F871" s="31">
        <v>1111.4000000000001</v>
      </c>
      <c r="G871" s="27">
        <f t="shared" si="194"/>
        <v>-22.669999999999845</v>
      </c>
      <c r="H871" s="7">
        <f t="shared" si="195"/>
        <v>-1.9989947710458655E-2</v>
      </c>
      <c r="I871" s="8">
        <f t="shared" si="196"/>
        <v>4672.07</v>
      </c>
      <c r="J871" s="8">
        <f t="shared" si="197"/>
        <v>5643.1100000000006</v>
      </c>
      <c r="K871" s="10">
        <f t="shared" si="198"/>
        <v>971.04000000000087</v>
      </c>
      <c r="L871" s="1">
        <f t="shared" si="199"/>
        <v>0.20783935172204204</v>
      </c>
    </row>
    <row r="872" spans="2:12" x14ac:dyDescent="0.35">
      <c r="B872" t="s">
        <v>29</v>
      </c>
      <c r="C872" s="14">
        <v>45296</v>
      </c>
      <c r="D872" s="6">
        <f t="shared" si="193"/>
        <v>45327</v>
      </c>
      <c r="E872" s="31">
        <v>1659.14</v>
      </c>
      <c r="F872" s="31">
        <v>1359.26</v>
      </c>
      <c r="G872" s="27">
        <f t="shared" si="194"/>
        <v>-299.88000000000011</v>
      </c>
      <c r="H872" s="7">
        <f t="shared" si="195"/>
        <v>-0.18074424099232136</v>
      </c>
      <c r="I872" s="8">
        <f t="shared" si="196"/>
        <v>6331.21</v>
      </c>
      <c r="J872" s="8">
        <f t="shared" si="197"/>
        <v>7002.3700000000008</v>
      </c>
      <c r="K872" s="10">
        <f t="shared" si="198"/>
        <v>671.16000000000076</v>
      </c>
      <c r="L872" s="1">
        <f t="shared" si="199"/>
        <v>0.10600817221352644</v>
      </c>
    </row>
    <row r="873" spans="2:12" x14ac:dyDescent="0.35">
      <c r="B873" t="s">
        <v>29</v>
      </c>
      <c r="C873" s="14">
        <v>45297</v>
      </c>
      <c r="D873" s="6">
        <f t="shared" si="193"/>
        <v>45328</v>
      </c>
      <c r="E873" s="31">
        <v>1501.46</v>
      </c>
      <c r="F873" s="31">
        <v>1849.14</v>
      </c>
      <c r="G873" s="27">
        <f t="shared" si="194"/>
        <v>347.68000000000006</v>
      </c>
      <c r="H873" s="7">
        <f t="shared" si="195"/>
        <v>0.23156128035378901</v>
      </c>
      <c r="I873" s="8">
        <f t="shared" si="196"/>
        <v>7832.67</v>
      </c>
      <c r="J873" s="8">
        <f t="shared" si="197"/>
        <v>8851.51</v>
      </c>
      <c r="K873" s="10">
        <f t="shared" si="198"/>
        <v>1018.8400000000001</v>
      </c>
      <c r="L873" s="1">
        <f t="shared" si="199"/>
        <v>0.13007569577168451</v>
      </c>
    </row>
    <row r="874" spans="2:12" x14ac:dyDescent="0.35">
      <c r="B874" t="s">
        <v>29</v>
      </c>
      <c r="C874" s="14">
        <v>45298</v>
      </c>
      <c r="D874" s="6">
        <f t="shared" si="193"/>
        <v>45329</v>
      </c>
      <c r="E874" s="31">
        <v>1662.42</v>
      </c>
      <c r="F874" s="31">
        <v>913.53</v>
      </c>
      <c r="G874" s="27">
        <f t="shared" si="194"/>
        <v>-748.8900000000001</v>
      </c>
      <c r="H874" s="7">
        <f t="shared" si="195"/>
        <v>-0.45048182769697193</v>
      </c>
      <c r="I874" s="8">
        <f t="shared" si="196"/>
        <v>9495.09</v>
      </c>
      <c r="J874" s="4">
        <f t="shared" si="197"/>
        <v>9765.0400000000009</v>
      </c>
      <c r="K874" s="10">
        <f t="shared" si="198"/>
        <v>269.95000000000073</v>
      </c>
      <c r="L874" s="1">
        <f t="shared" si="199"/>
        <v>2.8430483544653155E-2</v>
      </c>
    </row>
    <row r="875" spans="2:12" x14ac:dyDescent="0.35">
      <c r="B875" t="s">
        <v>29</v>
      </c>
      <c r="C875" s="14">
        <v>45299</v>
      </c>
      <c r="D875" s="6">
        <f t="shared" si="193"/>
        <v>45330</v>
      </c>
      <c r="E875" s="31">
        <v>1337.51</v>
      </c>
      <c r="F875" s="31">
        <v>1101.3699999999999</v>
      </c>
      <c r="G875" s="27">
        <f t="shared" si="194"/>
        <v>-236.1400000000001</v>
      </c>
      <c r="H875" s="7">
        <f t="shared" si="195"/>
        <v>-0.17655195101345045</v>
      </c>
      <c r="I875" s="8">
        <f t="shared" si="196"/>
        <v>10832.6</v>
      </c>
      <c r="J875" s="8">
        <f t="shared" si="197"/>
        <v>10866.41</v>
      </c>
      <c r="K875" s="10">
        <f t="shared" si="198"/>
        <v>33.809999999999491</v>
      </c>
      <c r="L875" s="1">
        <f t="shared" si="199"/>
        <v>3.1211343537100502E-3</v>
      </c>
    </row>
    <row r="876" spans="2:12" x14ac:dyDescent="0.35">
      <c r="B876" t="s">
        <v>29</v>
      </c>
      <c r="C876" s="14">
        <v>45300</v>
      </c>
      <c r="D876" s="6">
        <f t="shared" si="193"/>
        <v>45331</v>
      </c>
      <c r="E876" s="31">
        <v>1168.76</v>
      </c>
      <c r="F876" s="32">
        <v>1785.05</v>
      </c>
      <c r="G876" s="27">
        <f t="shared" si="194"/>
        <v>616.29</v>
      </c>
      <c r="H876" s="7">
        <f t="shared" si="195"/>
        <v>0.52730244019302508</v>
      </c>
      <c r="I876" s="8">
        <f t="shared" si="196"/>
        <v>12001.36</v>
      </c>
      <c r="J876" s="8">
        <f t="shared" si="197"/>
        <v>12651.46</v>
      </c>
      <c r="K876" s="10">
        <f t="shared" si="198"/>
        <v>650.09999999999854</v>
      </c>
      <c r="L876" s="1">
        <f t="shared" si="199"/>
        <v>5.4168860862435469E-2</v>
      </c>
    </row>
    <row r="877" spans="2:12" x14ac:dyDescent="0.35">
      <c r="B877" t="s">
        <v>29</v>
      </c>
      <c r="C877" s="14">
        <v>45301</v>
      </c>
      <c r="D877" s="6">
        <f t="shared" si="193"/>
        <v>45332</v>
      </c>
      <c r="E877" s="31">
        <v>1364.67</v>
      </c>
      <c r="F877" s="31">
        <v>1560</v>
      </c>
      <c r="G877" s="27">
        <f t="shared" si="194"/>
        <v>195.32999999999993</v>
      </c>
      <c r="H877" s="7">
        <f t="shared" si="195"/>
        <v>0.14313350480335899</v>
      </c>
      <c r="I877" s="8">
        <f t="shared" si="196"/>
        <v>13366.03</v>
      </c>
      <c r="J877" s="8">
        <f t="shared" si="197"/>
        <v>14211.46</v>
      </c>
      <c r="K877" s="10">
        <f t="shared" si="198"/>
        <v>845.42999999999847</v>
      </c>
      <c r="L877" s="1">
        <f t="shared" si="199"/>
        <v>6.3252139939832433E-2</v>
      </c>
    </row>
    <row r="878" spans="2:12" x14ac:dyDescent="0.35">
      <c r="B878" t="s">
        <v>29</v>
      </c>
      <c r="C878" s="14">
        <v>45302</v>
      </c>
      <c r="D878" s="6">
        <f t="shared" si="193"/>
        <v>45333</v>
      </c>
      <c r="E878" s="31">
        <v>1092.3499999999999</v>
      </c>
      <c r="F878" s="31">
        <v>998</v>
      </c>
      <c r="G878" s="27">
        <f t="shared" si="194"/>
        <v>-94.349999999999909</v>
      </c>
      <c r="H878" s="7">
        <f t="shared" si="195"/>
        <v>-8.6373415114203253E-2</v>
      </c>
      <c r="I878" s="8">
        <f t="shared" si="196"/>
        <v>14458.380000000001</v>
      </c>
      <c r="J878" s="8">
        <f t="shared" si="197"/>
        <v>15209.46</v>
      </c>
      <c r="K878" s="10">
        <f t="shared" si="198"/>
        <v>751.07999999999811</v>
      </c>
      <c r="L878" s="1">
        <f t="shared" si="199"/>
        <v>5.1947728583700115E-2</v>
      </c>
    </row>
    <row r="879" spans="2:12" x14ac:dyDescent="0.35">
      <c r="B879" t="s">
        <v>29</v>
      </c>
      <c r="C879" s="14">
        <v>45303</v>
      </c>
      <c r="D879" s="6">
        <f t="shared" si="193"/>
        <v>45334</v>
      </c>
      <c r="E879" s="32">
        <v>1092.73</v>
      </c>
      <c r="F879" s="31">
        <v>1193</v>
      </c>
      <c r="G879" s="27">
        <f t="shared" si="194"/>
        <v>100.26999999999998</v>
      </c>
      <c r="H879" s="7">
        <f t="shared" si="195"/>
        <v>9.1761002260393673E-2</v>
      </c>
      <c r="I879" s="8">
        <f t="shared" si="196"/>
        <v>15551.11</v>
      </c>
      <c r="J879" s="8">
        <f t="shared" si="197"/>
        <v>16402.46</v>
      </c>
      <c r="K879" s="10">
        <f t="shared" si="198"/>
        <v>851.34999999999854</v>
      </c>
      <c r="L879" s="1">
        <f t="shared" si="199"/>
        <v>5.4745288278457198E-2</v>
      </c>
    </row>
    <row r="880" spans="2:12" x14ac:dyDescent="0.35">
      <c r="B880" t="s">
        <v>29</v>
      </c>
      <c r="C880" s="14">
        <v>45304</v>
      </c>
      <c r="D880" s="6">
        <f t="shared" si="193"/>
        <v>45335</v>
      </c>
      <c r="E880" s="31">
        <v>1287.32</v>
      </c>
      <c r="F880" s="31">
        <v>1224</v>
      </c>
      <c r="G880" s="27">
        <f t="shared" si="194"/>
        <v>-63.319999999999936</v>
      </c>
      <c r="H880" s="7">
        <f t="shared" si="195"/>
        <v>-4.9187459217599309E-2</v>
      </c>
      <c r="I880" s="8">
        <f t="shared" si="196"/>
        <v>16838.43</v>
      </c>
      <c r="J880" s="8">
        <f t="shared" si="197"/>
        <v>17626.46</v>
      </c>
      <c r="K880" s="10">
        <f t="shared" si="198"/>
        <v>788.02999999999884</v>
      </c>
      <c r="L880" s="1">
        <f t="shared" si="199"/>
        <v>4.6799493777032589E-2</v>
      </c>
    </row>
    <row r="881" spans="2:12" x14ac:dyDescent="0.35">
      <c r="B881" t="s">
        <v>29</v>
      </c>
      <c r="C881" s="14">
        <v>45305</v>
      </c>
      <c r="D881" s="6">
        <f t="shared" si="193"/>
        <v>45336</v>
      </c>
      <c r="E881" s="31">
        <v>1356.21</v>
      </c>
      <c r="F881" s="32">
        <v>1486</v>
      </c>
      <c r="G881" s="27">
        <f t="shared" si="194"/>
        <v>129.78999999999996</v>
      </c>
      <c r="H881" s="7">
        <f t="shared" si="195"/>
        <v>9.5700518356301723E-2</v>
      </c>
      <c r="I881" s="8">
        <f t="shared" si="196"/>
        <v>18194.64</v>
      </c>
      <c r="J881" s="8">
        <f t="shared" si="197"/>
        <v>19112.46</v>
      </c>
      <c r="K881" s="10">
        <f t="shared" si="198"/>
        <v>917.81999999999971</v>
      </c>
      <c r="L881" s="1">
        <f t="shared" si="199"/>
        <v>5.0444526519898156E-2</v>
      </c>
    </row>
    <row r="882" spans="2:12" x14ac:dyDescent="0.35">
      <c r="B882" t="s">
        <v>29</v>
      </c>
      <c r="C882" s="14">
        <v>45306</v>
      </c>
      <c r="D882" s="6">
        <f t="shared" si="193"/>
        <v>45337</v>
      </c>
      <c r="E882" s="31">
        <v>1080.3800000000001</v>
      </c>
      <c r="F882" s="31">
        <v>1429.2</v>
      </c>
      <c r="G882" s="27">
        <f t="shared" si="194"/>
        <v>348.81999999999994</v>
      </c>
      <c r="H882" s="7">
        <f t="shared" si="195"/>
        <v>0.32286787982006321</v>
      </c>
      <c r="I882" s="8">
        <f t="shared" si="196"/>
        <v>19275.02</v>
      </c>
      <c r="J882" s="8">
        <f t="shared" si="197"/>
        <v>20541.66</v>
      </c>
      <c r="K882" s="10">
        <f t="shared" si="198"/>
        <v>1266.6399999999994</v>
      </c>
      <c r="L882" s="1">
        <f t="shared" si="199"/>
        <v>6.5714069297982541E-2</v>
      </c>
    </row>
    <row r="883" spans="2:12" x14ac:dyDescent="0.35">
      <c r="B883" t="s">
        <v>29</v>
      </c>
      <c r="C883" s="14">
        <v>45307</v>
      </c>
      <c r="D883" s="6">
        <f t="shared" si="193"/>
        <v>45338</v>
      </c>
      <c r="E883" s="31">
        <v>1359.38</v>
      </c>
      <c r="F883" s="31">
        <v>2095.36</v>
      </c>
      <c r="G883" s="27">
        <f t="shared" si="194"/>
        <v>735.98</v>
      </c>
      <c r="H883" s="7">
        <f t="shared" si="195"/>
        <v>0.54140858332475095</v>
      </c>
      <c r="I883" s="8">
        <f t="shared" si="196"/>
        <v>20634.400000000001</v>
      </c>
      <c r="J883" s="8">
        <f t="shared" si="197"/>
        <v>22637.02</v>
      </c>
      <c r="K883" s="10">
        <f t="shared" si="198"/>
        <v>2002.619999999999</v>
      </c>
      <c r="L883" s="1">
        <f t="shared" si="199"/>
        <v>9.7052494862947258E-2</v>
      </c>
    </row>
    <row r="884" spans="2:12" x14ac:dyDescent="0.35">
      <c r="B884" t="s">
        <v>29</v>
      </c>
      <c r="C884" s="14">
        <v>45308</v>
      </c>
      <c r="D884" s="6">
        <f t="shared" si="193"/>
        <v>45339</v>
      </c>
      <c r="E884" s="32">
        <v>806.44</v>
      </c>
      <c r="F884" s="31">
        <v>1488.68</v>
      </c>
      <c r="G884" s="27">
        <f t="shared" si="194"/>
        <v>682.24</v>
      </c>
      <c r="H884" s="7">
        <f t="shared" si="195"/>
        <v>0.84598978225286436</v>
      </c>
      <c r="I884" s="8">
        <f t="shared" si="196"/>
        <v>21440.84</v>
      </c>
      <c r="J884" s="8">
        <f t="shared" si="197"/>
        <v>24125.7</v>
      </c>
      <c r="K884" s="10">
        <f t="shared" si="198"/>
        <v>2684.8600000000006</v>
      </c>
      <c r="L884" s="1">
        <f t="shared" si="199"/>
        <v>0.12522177302754933</v>
      </c>
    </row>
    <row r="885" spans="2:12" x14ac:dyDescent="0.35">
      <c r="B885" t="s">
        <v>29</v>
      </c>
      <c r="C885" s="14">
        <v>45309</v>
      </c>
      <c r="D885" s="6">
        <f t="shared" si="193"/>
        <v>45340</v>
      </c>
      <c r="E885" s="31">
        <v>1402.47</v>
      </c>
      <c r="F885" s="31">
        <v>1073</v>
      </c>
      <c r="G885" s="27">
        <f t="shared" si="194"/>
        <v>-329.47</v>
      </c>
      <c r="H885" s="7">
        <f t="shared" si="195"/>
        <v>-0.23492124608726034</v>
      </c>
      <c r="I885" s="8">
        <f t="shared" si="196"/>
        <v>22843.31</v>
      </c>
      <c r="J885" s="8">
        <f t="shared" si="197"/>
        <v>25198.7</v>
      </c>
      <c r="K885" s="10">
        <f t="shared" si="198"/>
        <v>2355.3899999999994</v>
      </c>
      <c r="L885" s="1">
        <f t="shared" si="199"/>
        <v>0.10311071381511695</v>
      </c>
    </row>
    <row r="886" spans="2:12" x14ac:dyDescent="0.35">
      <c r="B886" t="s">
        <v>29</v>
      </c>
      <c r="C886" s="14">
        <v>45310</v>
      </c>
      <c r="D886" s="6">
        <f t="shared" si="193"/>
        <v>45341</v>
      </c>
      <c r="E886" s="31">
        <v>1387.09</v>
      </c>
      <c r="F886" s="31">
        <v>1377</v>
      </c>
      <c r="G886" s="27">
        <f t="shared" si="194"/>
        <v>-10.089999999999918</v>
      </c>
      <c r="H886" s="7">
        <f t="shared" si="195"/>
        <v>-7.2742215717797104E-3</v>
      </c>
      <c r="I886" s="8">
        <f t="shared" si="196"/>
        <v>24230.400000000001</v>
      </c>
      <c r="J886" s="8">
        <f t="shared" si="197"/>
        <v>26575.7</v>
      </c>
      <c r="K886" s="10">
        <f t="shared" si="198"/>
        <v>2345.2999999999993</v>
      </c>
      <c r="L886" s="1">
        <f t="shared" si="199"/>
        <v>9.6791633650290504E-2</v>
      </c>
    </row>
    <row r="887" spans="2:12" x14ac:dyDescent="0.35">
      <c r="B887" t="s">
        <v>29</v>
      </c>
      <c r="C887" s="14">
        <v>45311</v>
      </c>
      <c r="D887" s="6">
        <f t="shared" si="193"/>
        <v>45342</v>
      </c>
      <c r="E887" s="31">
        <v>979.43</v>
      </c>
      <c r="F887" s="31">
        <v>1533</v>
      </c>
      <c r="G887" s="27">
        <f t="shared" si="194"/>
        <v>553.57000000000005</v>
      </c>
      <c r="H887" s="7">
        <f t="shared" si="195"/>
        <v>0.56519608343628447</v>
      </c>
      <c r="I887" s="8">
        <f t="shared" si="196"/>
        <v>25209.83</v>
      </c>
      <c r="J887" s="8">
        <f t="shared" si="197"/>
        <v>28108.7</v>
      </c>
      <c r="K887" s="10">
        <f t="shared" si="198"/>
        <v>2898.869999999999</v>
      </c>
      <c r="L887" s="1">
        <f t="shared" si="199"/>
        <v>0.11498966871256168</v>
      </c>
    </row>
    <row r="888" spans="2:12" x14ac:dyDescent="0.35">
      <c r="B888" t="s">
        <v>29</v>
      </c>
      <c r="C888" s="14">
        <v>45312</v>
      </c>
      <c r="D888" s="6">
        <f t="shared" si="193"/>
        <v>45343</v>
      </c>
      <c r="E888" s="31">
        <v>1212.1500000000001</v>
      </c>
      <c r="F888" s="31">
        <v>1279</v>
      </c>
      <c r="G888" s="27">
        <f t="shared" si="194"/>
        <v>66.849999999999909</v>
      </c>
      <c r="H888" s="7">
        <f t="array" ref="H888">G888:I888/E888</f>
        <v>5.5149940188920436E-2</v>
      </c>
      <c r="I888" s="8">
        <f t="shared" si="196"/>
        <v>26421.980000000003</v>
      </c>
      <c r="J888" s="8">
        <f t="shared" si="197"/>
        <v>29387.7</v>
      </c>
      <c r="K888" s="10">
        <f t="shared" si="198"/>
        <v>2965.7199999999975</v>
      </c>
      <c r="L888" s="1">
        <f t="shared" si="199"/>
        <v>0.11224442679920268</v>
      </c>
    </row>
    <row r="889" spans="2:12" x14ac:dyDescent="0.35">
      <c r="B889" t="s">
        <v>29</v>
      </c>
      <c r="C889" s="14">
        <v>45313</v>
      </c>
      <c r="D889" s="6">
        <f t="shared" si="193"/>
        <v>45344</v>
      </c>
      <c r="E889" s="31">
        <v>1099.44</v>
      </c>
      <c r="F889" s="31">
        <v>1311</v>
      </c>
      <c r="G889" s="27">
        <f t="shared" si="194"/>
        <v>211.55999999999995</v>
      </c>
      <c r="H889" s="7">
        <f t="shared" ref="H889:H898" si="200">G889/E889</f>
        <v>0.19242523466492026</v>
      </c>
      <c r="I889" s="8">
        <f t="shared" si="196"/>
        <v>27521.420000000002</v>
      </c>
      <c r="J889" s="8">
        <f t="shared" si="197"/>
        <v>30698.7</v>
      </c>
      <c r="K889" s="10">
        <f t="shared" si="198"/>
        <v>3177.2799999999988</v>
      </c>
      <c r="L889" s="1">
        <f t="shared" si="199"/>
        <v>0.11544753141371335</v>
      </c>
    </row>
    <row r="890" spans="2:12" x14ac:dyDescent="0.35">
      <c r="B890" t="s">
        <v>29</v>
      </c>
      <c r="C890" s="14">
        <v>45314</v>
      </c>
      <c r="D890" s="6">
        <f t="shared" si="193"/>
        <v>45345</v>
      </c>
      <c r="E890" s="31">
        <v>1122.3699999999999</v>
      </c>
      <c r="F890" s="33">
        <v>1438</v>
      </c>
      <c r="G890" s="27">
        <f t="shared" si="194"/>
        <v>315.63000000000011</v>
      </c>
      <c r="H890" s="7">
        <f t="shared" si="200"/>
        <v>0.28121742384418696</v>
      </c>
      <c r="I890" s="8">
        <f t="shared" si="196"/>
        <v>28643.79</v>
      </c>
      <c r="J890" s="8">
        <f t="shared" si="197"/>
        <v>32136.7</v>
      </c>
      <c r="K890" s="10">
        <f t="shared" si="198"/>
        <v>3492.91</v>
      </c>
      <c r="L890" s="1">
        <f t="shared" si="199"/>
        <v>0.12194301103310699</v>
      </c>
    </row>
    <row r="891" spans="2:12" x14ac:dyDescent="0.35">
      <c r="B891" t="s">
        <v>29</v>
      </c>
      <c r="C891" s="14">
        <v>45315</v>
      </c>
      <c r="D891" s="6">
        <f t="shared" si="193"/>
        <v>45346</v>
      </c>
      <c r="E891" s="31">
        <v>1164.33</v>
      </c>
      <c r="F891" s="31">
        <v>0</v>
      </c>
      <c r="G891" s="27">
        <f t="shared" si="194"/>
        <v>-1164.33</v>
      </c>
      <c r="H891" s="7">
        <f t="shared" si="200"/>
        <v>-1</v>
      </c>
      <c r="I891" s="8">
        <f t="shared" si="196"/>
        <v>29808.120000000003</v>
      </c>
      <c r="J891" s="8">
        <f t="shared" si="197"/>
        <v>32136.7</v>
      </c>
      <c r="K891" s="10">
        <f t="shared" si="198"/>
        <v>2328.5799999999981</v>
      </c>
      <c r="L891" s="1">
        <f t="shared" si="199"/>
        <v>7.8118982344408103E-2</v>
      </c>
    </row>
    <row r="892" spans="2:12" x14ac:dyDescent="0.35">
      <c r="B892" t="s">
        <v>29</v>
      </c>
      <c r="C892" s="14">
        <v>45316</v>
      </c>
      <c r="D892" s="6">
        <f t="shared" si="193"/>
        <v>45347</v>
      </c>
      <c r="E892" s="31">
        <v>1295.1400000000001</v>
      </c>
      <c r="F892" s="31">
        <v>0</v>
      </c>
      <c r="G892" s="27">
        <f t="shared" si="194"/>
        <v>-1295.1400000000001</v>
      </c>
      <c r="H892" s="7">
        <f t="shared" si="200"/>
        <v>-1</v>
      </c>
      <c r="I892" s="8">
        <f t="shared" si="196"/>
        <v>31103.260000000002</v>
      </c>
      <c r="J892" s="8">
        <f t="shared" si="197"/>
        <v>32136.7</v>
      </c>
      <c r="K892" s="10">
        <f t="shared" si="198"/>
        <v>1033.4399999999987</v>
      </c>
      <c r="L892" s="1">
        <f t="shared" si="199"/>
        <v>3.3226099129158762E-2</v>
      </c>
    </row>
    <row r="893" spans="2:12" x14ac:dyDescent="0.35">
      <c r="B893" t="s">
        <v>29</v>
      </c>
      <c r="C893" s="14">
        <v>45317</v>
      </c>
      <c r="D893" s="6">
        <f t="shared" si="193"/>
        <v>45348</v>
      </c>
      <c r="E893" s="33">
        <v>1440.73</v>
      </c>
      <c r="F893" s="31">
        <v>0</v>
      </c>
      <c r="G893" s="27">
        <f t="shared" si="194"/>
        <v>-1440.73</v>
      </c>
      <c r="H893" s="7">
        <f t="shared" si="200"/>
        <v>-1</v>
      </c>
      <c r="I893" s="8">
        <f t="shared" si="196"/>
        <v>32543.99</v>
      </c>
      <c r="J893" s="8">
        <f t="shared" si="197"/>
        <v>32136.7</v>
      </c>
      <c r="K893" s="10">
        <f t="shared" si="198"/>
        <v>-407.29000000000087</v>
      </c>
      <c r="L893" s="1">
        <f t="shared" si="199"/>
        <v>-1.2515060384421236E-2</v>
      </c>
    </row>
    <row r="894" spans="2:12" x14ac:dyDescent="0.35">
      <c r="B894" t="s">
        <v>29</v>
      </c>
      <c r="C894" s="14">
        <v>45318</v>
      </c>
      <c r="D894" s="6">
        <f t="shared" si="193"/>
        <v>45349</v>
      </c>
      <c r="E894" s="31">
        <v>1830.11</v>
      </c>
      <c r="F894" s="31">
        <v>0</v>
      </c>
      <c r="G894" s="27">
        <f t="shared" si="194"/>
        <v>-1830.11</v>
      </c>
      <c r="H894" s="7">
        <f t="shared" si="200"/>
        <v>-1</v>
      </c>
      <c r="I894" s="8">
        <f t="shared" si="196"/>
        <v>34374.1</v>
      </c>
      <c r="J894" s="8">
        <f t="shared" si="197"/>
        <v>32136.7</v>
      </c>
      <c r="K894" s="10">
        <f t="shared" si="198"/>
        <v>-2237.3999999999978</v>
      </c>
      <c r="L894" s="1">
        <f t="shared" si="199"/>
        <v>-6.5089704166799947E-2</v>
      </c>
    </row>
    <row r="895" spans="2:12" x14ac:dyDescent="0.35">
      <c r="B895" t="s">
        <v>29</v>
      </c>
      <c r="C895" s="14">
        <v>45319</v>
      </c>
      <c r="D895" s="6">
        <f t="shared" si="193"/>
        <v>45350</v>
      </c>
      <c r="E895" s="31">
        <v>1504.31</v>
      </c>
      <c r="F895" s="31">
        <v>0</v>
      </c>
      <c r="G895" s="27">
        <f t="shared" si="194"/>
        <v>-1504.31</v>
      </c>
      <c r="H895" s="7">
        <f t="shared" si="200"/>
        <v>-1</v>
      </c>
      <c r="I895" s="8">
        <f t="shared" si="196"/>
        <v>35878.409999999996</v>
      </c>
      <c r="J895" s="8">
        <f t="shared" si="197"/>
        <v>32136.7</v>
      </c>
      <c r="K895" s="10">
        <f t="shared" si="198"/>
        <v>-3741.7099999999955</v>
      </c>
      <c r="L895" s="1">
        <f t="shared" si="199"/>
        <v>-0.10428862371548783</v>
      </c>
    </row>
    <row r="896" spans="2:12" x14ac:dyDescent="0.35">
      <c r="B896" t="s">
        <v>29</v>
      </c>
      <c r="C896" s="14">
        <v>45320</v>
      </c>
      <c r="D896" s="6">
        <f t="shared" si="193"/>
        <v>45351</v>
      </c>
      <c r="E896" s="31">
        <v>1203.47</v>
      </c>
      <c r="F896" s="31">
        <v>0</v>
      </c>
      <c r="G896" s="27">
        <f t="shared" si="194"/>
        <v>-1203.47</v>
      </c>
      <c r="H896" s="7">
        <f t="shared" si="200"/>
        <v>-1</v>
      </c>
      <c r="I896" s="8">
        <f t="shared" si="196"/>
        <v>37081.879999999997</v>
      </c>
      <c r="J896" s="8">
        <f t="shared" si="197"/>
        <v>32136.7</v>
      </c>
      <c r="K896" s="10">
        <f t="shared" si="198"/>
        <v>-4945.1799999999967</v>
      </c>
      <c r="L896" s="1">
        <f t="shared" si="199"/>
        <v>-0.13335839498968222</v>
      </c>
    </row>
    <row r="897" spans="2:12" x14ac:dyDescent="0.35">
      <c r="B897" t="s">
        <v>29</v>
      </c>
      <c r="C897" s="14">
        <v>45321</v>
      </c>
      <c r="D897" s="6">
        <f t="shared" si="193"/>
        <v>45352</v>
      </c>
      <c r="E897" s="31">
        <v>939.31</v>
      </c>
      <c r="F897" s="31">
        <v>0</v>
      </c>
      <c r="G897" s="27">
        <f t="shared" si="194"/>
        <v>-939.31</v>
      </c>
      <c r="H897" s="7">
        <f t="shared" si="200"/>
        <v>-1</v>
      </c>
      <c r="I897" s="8">
        <f t="shared" si="196"/>
        <v>38021.189999999995</v>
      </c>
      <c r="J897" s="8">
        <f t="shared" si="197"/>
        <v>32136.7</v>
      </c>
      <c r="K897" s="10">
        <f t="shared" si="198"/>
        <v>-5884.4899999999943</v>
      </c>
      <c r="L897" s="1">
        <f t="shared" si="199"/>
        <v>-0.15476869608762889</v>
      </c>
    </row>
    <row r="898" spans="2:12" x14ac:dyDescent="0.35">
      <c r="B898" t="s">
        <v>29</v>
      </c>
      <c r="C898" s="14">
        <v>45322</v>
      </c>
      <c r="D898" s="6">
        <f t="shared" si="193"/>
        <v>45353</v>
      </c>
      <c r="E898" s="31">
        <v>1151.1500000000001</v>
      </c>
      <c r="F898" s="31">
        <v>0</v>
      </c>
      <c r="G898" s="27">
        <f t="shared" si="194"/>
        <v>-1151.1500000000001</v>
      </c>
      <c r="H898" s="7">
        <f t="shared" si="200"/>
        <v>-1</v>
      </c>
      <c r="I898" s="8">
        <f t="shared" si="196"/>
        <v>39172.339999999997</v>
      </c>
      <c r="J898" s="8">
        <f t="shared" si="197"/>
        <v>32136.7</v>
      </c>
      <c r="K898" s="10">
        <f t="shared" si="198"/>
        <v>-7035.6399999999958</v>
      </c>
      <c r="L898" s="1">
        <f t="shared" si="199"/>
        <v>-0.17960734538707659</v>
      </c>
    </row>
    <row r="899" spans="2:12" x14ac:dyDescent="0.35">
      <c r="B899" t="s">
        <v>30</v>
      </c>
      <c r="C899" s="14">
        <v>45291</v>
      </c>
      <c r="D899" s="6">
        <v>45322</v>
      </c>
      <c r="E899" s="32">
        <v>0</v>
      </c>
      <c r="F899" s="31">
        <v>0</v>
      </c>
      <c r="G899" s="26"/>
      <c r="H899" s="1"/>
      <c r="I899" s="1"/>
      <c r="J899" s="1"/>
      <c r="K899" s="1"/>
      <c r="L899" s="1"/>
    </row>
    <row r="900" spans="2:12" x14ac:dyDescent="0.35">
      <c r="B900" t="s">
        <v>30</v>
      </c>
      <c r="C900" s="14">
        <v>45292</v>
      </c>
      <c r="D900" s="6">
        <f t="shared" ref="D900:D930" si="201">D899+1</f>
        <v>45323</v>
      </c>
      <c r="E900" s="31">
        <v>771</v>
      </c>
      <c r="F900" s="31">
        <v>1175.3499999999999</v>
      </c>
      <c r="G900" s="27">
        <f t="shared" ref="G900:G930" si="202">F900-E900</f>
        <v>404.34999999999991</v>
      </c>
      <c r="H900" s="7">
        <f t="shared" ref="H900:H930" si="203">G900/E900</f>
        <v>0.52444876783398175</v>
      </c>
      <c r="I900" s="8">
        <f t="shared" ref="I900:I930" si="204">+I899+E900</f>
        <v>771</v>
      </c>
      <c r="J900" s="8">
        <f t="shared" ref="J900:J930" si="205">+J899+F900</f>
        <v>1175.3499999999999</v>
      </c>
      <c r="K900" s="10">
        <f t="shared" ref="K900:K930" si="206">-I900+J900</f>
        <v>404.34999999999991</v>
      </c>
      <c r="L900" s="1">
        <f t="shared" ref="L900:L930" si="207">K900/I900</f>
        <v>0.52444876783398175</v>
      </c>
    </row>
    <row r="901" spans="2:12" x14ac:dyDescent="0.35">
      <c r="B901" t="s">
        <v>30</v>
      </c>
      <c r="C901" s="14">
        <v>45293</v>
      </c>
      <c r="D901" s="6">
        <f t="shared" si="201"/>
        <v>45324</v>
      </c>
      <c r="E901" s="31">
        <v>1174</v>
      </c>
      <c r="F901" s="31">
        <v>1595.18</v>
      </c>
      <c r="G901" s="27">
        <f t="shared" si="202"/>
        <v>421.18000000000006</v>
      </c>
      <c r="H901" s="7">
        <f t="shared" si="203"/>
        <v>0.35875638841567298</v>
      </c>
      <c r="I901" s="8">
        <f t="shared" si="204"/>
        <v>1945</v>
      </c>
      <c r="J901" s="8">
        <f t="shared" si="205"/>
        <v>2770.5299999999997</v>
      </c>
      <c r="K901" s="10">
        <f t="shared" si="206"/>
        <v>825.52999999999975</v>
      </c>
      <c r="L901" s="1">
        <f t="shared" si="207"/>
        <v>0.4244370179948585</v>
      </c>
    </row>
    <row r="902" spans="2:12" x14ac:dyDescent="0.35">
      <c r="B902" t="s">
        <v>30</v>
      </c>
      <c r="C902" s="14">
        <v>45294</v>
      </c>
      <c r="D902" s="6">
        <f t="shared" si="201"/>
        <v>45325</v>
      </c>
      <c r="E902" s="31">
        <v>1263</v>
      </c>
      <c r="F902" s="31">
        <v>1363.75</v>
      </c>
      <c r="G902" s="27">
        <f t="shared" si="202"/>
        <v>100.75</v>
      </c>
      <c r="H902" s="7">
        <f t="shared" si="203"/>
        <v>7.9770387965162309E-2</v>
      </c>
      <c r="I902" s="8">
        <f t="shared" si="204"/>
        <v>3208</v>
      </c>
      <c r="J902" s="8">
        <f t="shared" si="205"/>
        <v>4134.28</v>
      </c>
      <c r="K902" s="10">
        <f t="shared" si="206"/>
        <v>926.27999999999975</v>
      </c>
      <c r="L902" s="1">
        <f t="shared" si="207"/>
        <v>0.28874064837905228</v>
      </c>
    </row>
    <row r="903" spans="2:12" x14ac:dyDescent="0.35">
      <c r="B903" t="s">
        <v>30</v>
      </c>
      <c r="C903" s="14">
        <v>45295</v>
      </c>
      <c r="D903" s="6">
        <f t="shared" si="201"/>
        <v>45326</v>
      </c>
      <c r="E903" s="31">
        <v>977.68</v>
      </c>
      <c r="F903" s="31">
        <v>961.43</v>
      </c>
      <c r="G903" s="27">
        <f t="shared" si="202"/>
        <v>-16.25</v>
      </c>
      <c r="H903" s="7">
        <f t="shared" si="203"/>
        <v>-1.6620980279846168E-2</v>
      </c>
      <c r="I903" s="8">
        <f t="shared" si="204"/>
        <v>4185.68</v>
      </c>
      <c r="J903" s="8">
        <f t="shared" si="205"/>
        <v>5095.71</v>
      </c>
      <c r="K903" s="10">
        <f t="shared" si="206"/>
        <v>910.02999999999975</v>
      </c>
      <c r="L903" s="1">
        <f t="shared" si="207"/>
        <v>0.21741509145467394</v>
      </c>
    </row>
    <row r="904" spans="2:12" x14ac:dyDescent="0.35">
      <c r="B904" t="s">
        <v>30</v>
      </c>
      <c r="C904" s="14">
        <v>45296</v>
      </c>
      <c r="D904" s="6">
        <f t="shared" si="201"/>
        <v>45327</v>
      </c>
      <c r="E904" s="31">
        <v>1694.19</v>
      </c>
      <c r="F904" s="31">
        <v>1189.5</v>
      </c>
      <c r="G904" s="27">
        <f t="shared" si="202"/>
        <v>-504.69000000000005</v>
      </c>
      <c r="H904" s="7">
        <f t="shared" si="203"/>
        <v>-0.29789456908611195</v>
      </c>
      <c r="I904" s="8">
        <f t="shared" si="204"/>
        <v>5879.8700000000008</v>
      </c>
      <c r="J904" s="8">
        <f t="shared" si="205"/>
        <v>6285.21</v>
      </c>
      <c r="K904" s="10">
        <f t="shared" si="206"/>
        <v>405.33999999999924</v>
      </c>
      <c r="L904" s="1">
        <f t="shared" si="207"/>
        <v>6.8936898264757421E-2</v>
      </c>
    </row>
    <row r="905" spans="2:12" x14ac:dyDescent="0.35">
      <c r="B905" t="s">
        <v>30</v>
      </c>
      <c r="C905" s="14">
        <v>45297</v>
      </c>
      <c r="D905" s="6">
        <f t="shared" si="201"/>
        <v>45328</v>
      </c>
      <c r="E905" s="31">
        <v>1359.76</v>
      </c>
      <c r="F905" s="31">
        <v>837.15</v>
      </c>
      <c r="G905" s="27">
        <f t="shared" si="202"/>
        <v>-522.61</v>
      </c>
      <c r="H905" s="7">
        <f t="shared" si="203"/>
        <v>-0.38433988350885451</v>
      </c>
      <c r="I905" s="8">
        <f t="shared" si="204"/>
        <v>7239.630000000001</v>
      </c>
      <c r="J905" s="8">
        <f t="shared" si="205"/>
        <v>7122.36</v>
      </c>
      <c r="K905" s="10">
        <f t="shared" si="206"/>
        <v>-117.27000000000135</v>
      </c>
      <c r="L905" s="1">
        <f t="shared" si="207"/>
        <v>-1.619834162795631E-2</v>
      </c>
    </row>
    <row r="906" spans="2:12" x14ac:dyDescent="0.35">
      <c r="B906" t="s">
        <v>30</v>
      </c>
      <c r="C906" s="14">
        <v>45298</v>
      </c>
      <c r="D906" s="6">
        <f t="shared" si="201"/>
        <v>45329</v>
      </c>
      <c r="E906" s="31">
        <v>959.41</v>
      </c>
      <c r="F906" s="31">
        <v>1206.48</v>
      </c>
      <c r="G906" s="27">
        <f t="shared" si="202"/>
        <v>247.07000000000005</v>
      </c>
      <c r="H906" s="7">
        <f t="shared" si="203"/>
        <v>0.2575228525864855</v>
      </c>
      <c r="I906" s="8">
        <f t="shared" si="204"/>
        <v>8199.0400000000009</v>
      </c>
      <c r="J906" s="4">
        <f t="shared" si="205"/>
        <v>8328.84</v>
      </c>
      <c r="K906" s="10">
        <f t="shared" si="206"/>
        <v>129.79999999999927</v>
      </c>
      <c r="L906" s="1">
        <f t="shared" si="207"/>
        <v>1.5831121692295592E-2</v>
      </c>
    </row>
    <row r="907" spans="2:12" x14ac:dyDescent="0.35">
      <c r="B907" t="s">
        <v>30</v>
      </c>
      <c r="C907" s="14">
        <v>45299</v>
      </c>
      <c r="D907" s="6">
        <f t="shared" si="201"/>
        <v>45330</v>
      </c>
      <c r="E907" s="31">
        <v>1146.27</v>
      </c>
      <c r="F907" s="31">
        <v>1500.81</v>
      </c>
      <c r="G907" s="27">
        <f t="shared" si="202"/>
        <v>354.53999999999996</v>
      </c>
      <c r="H907" s="7">
        <f t="shared" si="203"/>
        <v>0.30929885629040277</v>
      </c>
      <c r="I907" s="8">
        <f t="shared" si="204"/>
        <v>9345.3100000000013</v>
      </c>
      <c r="J907" s="8">
        <f t="shared" si="205"/>
        <v>9829.65</v>
      </c>
      <c r="K907" s="10">
        <f t="shared" si="206"/>
        <v>484.33999999999833</v>
      </c>
      <c r="L907" s="1">
        <f t="shared" si="207"/>
        <v>5.1827066196840799E-2</v>
      </c>
    </row>
    <row r="908" spans="2:12" x14ac:dyDescent="0.35">
      <c r="B908" t="s">
        <v>30</v>
      </c>
      <c r="C908" s="14">
        <v>45300</v>
      </c>
      <c r="D908" s="6">
        <f t="shared" si="201"/>
        <v>45331</v>
      </c>
      <c r="E908" s="31">
        <v>1337.46</v>
      </c>
      <c r="F908" s="32">
        <v>1225.79</v>
      </c>
      <c r="G908" s="27">
        <f t="shared" si="202"/>
        <v>-111.67000000000007</v>
      </c>
      <c r="H908" s="7">
        <f t="shared" si="203"/>
        <v>-8.349408580443532E-2</v>
      </c>
      <c r="I908" s="8">
        <f t="shared" si="204"/>
        <v>10682.77</v>
      </c>
      <c r="J908" s="8">
        <f t="shared" si="205"/>
        <v>11055.439999999999</v>
      </c>
      <c r="K908" s="10">
        <f t="shared" si="206"/>
        <v>372.66999999999825</v>
      </c>
      <c r="L908" s="1">
        <f t="shared" si="207"/>
        <v>3.4885146829895075E-2</v>
      </c>
    </row>
    <row r="909" spans="2:12" x14ac:dyDescent="0.35">
      <c r="B909" t="s">
        <v>30</v>
      </c>
      <c r="C909" s="14">
        <v>45301</v>
      </c>
      <c r="D909" s="6">
        <f t="shared" si="201"/>
        <v>45332</v>
      </c>
      <c r="E909" s="31">
        <v>663.64</v>
      </c>
      <c r="F909" s="31">
        <v>1177</v>
      </c>
      <c r="G909" s="27">
        <f t="shared" si="202"/>
        <v>513.36</v>
      </c>
      <c r="H909" s="7">
        <f t="shared" si="203"/>
        <v>0.77355192574287268</v>
      </c>
      <c r="I909" s="8">
        <f t="shared" si="204"/>
        <v>11346.41</v>
      </c>
      <c r="J909" s="8">
        <f t="shared" si="205"/>
        <v>12232.439999999999</v>
      </c>
      <c r="K909" s="10">
        <f t="shared" si="206"/>
        <v>886.02999999999884</v>
      </c>
      <c r="L909" s="1">
        <f t="shared" si="207"/>
        <v>7.8089016702199102E-2</v>
      </c>
    </row>
    <row r="910" spans="2:12" x14ac:dyDescent="0.35">
      <c r="B910" t="s">
        <v>30</v>
      </c>
      <c r="C910" s="14">
        <v>45302</v>
      </c>
      <c r="D910" s="6">
        <f t="shared" si="201"/>
        <v>45333</v>
      </c>
      <c r="E910" s="31">
        <v>1131.46</v>
      </c>
      <c r="F910" s="31">
        <v>1066</v>
      </c>
      <c r="G910" s="27">
        <f t="shared" si="202"/>
        <v>-65.460000000000036</v>
      </c>
      <c r="H910" s="7">
        <f t="shared" si="203"/>
        <v>-5.7854453537906803E-2</v>
      </c>
      <c r="I910" s="8">
        <f t="shared" si="204"/>
        <v>12477.869999999999</v>
      </c>
      <c r="J910" s="8">
        <f t="shared" si="205"/>
        <v>13298.439999999999</v>
      </c>
      <c r="K910" s="10">
        <f t="shared" si="206"/>
        <v>820.56999999999971</v>
      </c>
      <c r="L910" s="1">
        <f t="shared" si="207"/>
        <v>6.576202508921794E-2</v>
      </c>
    </row>
    <row r="911" spans="2:12" x14ac:dyDescent="0.35">
      <c r="B911" t="s">
        <v>30</v>
      </c>
      <c r="C911" s="14">
        <v>45303</v>
      </c>
      <c r="D911" s="6">
        <f t="shared" si="201"/>
        <v>45334</v>
      </c>
      <c r="E911" s="32">
        <v>1930.73</v>
      </c>
      <c r="F911" s="31">
        <v>906</v>
      </c>
      <c r="G911" s="27">
        <f t="shared" si="202"/>
        <v>-1024.73</v>
      </c>
      <c r="H911" s="7">
        <f t="shared" si="203"/>
        <v>-0.53074743749773401</v>
      </c>
      <c r="I911" s="8">
        <f t="shared" si="204"/>
        <v>14408.599999999999</v>
      </c>
      <c r="J911" s="8">
        <f t="shared" si="205"/>
        <v>14204.439999999999</v>
      </c>
      <c r="K911" s="10">
        <f t="shared" si="206"/>
        <v>-204.15999999999985</v>
      </c>
      <c r="L911" s="1">
        <f t="shared" si="207"/>
        <v>-1.4169315547659028E-2</v>
      </c>
    </row>
    <row r="912" spans="2:12" x14ac:dyDescent="0.35">
      <c r="B912" t="s">
        <v>30</v>
      </c>
      <c r="C912" s="14">
        <v>45304</v>
      </c>
      <c r="D912" s="6">
        <f t="shared" si="201"/>
        <v>45335</v>
      </c>
      <c r="E912" s="31">
        <v>1022.98</v>
      </c>
      <c r="F912" s="31">
        <v>1210</v>
      </c>
      <c r="G912" s="27">
        <f t="shared" si="202"/>
        <v>187.01999999999998</v>
      </c>
      <c r="H912" s="7">
        <f t="shared" si="203"/>
        <v>0.18281882343740832</v>
      </c>
      <c r="I912" s="8">
        <f t="shared" si="204"/>
        <v>15431.579999999998</v>
      </c>
      <c r="J912" s="8">
        <f t="shared" si="205"/>
        <v>15414.439999999999</v>
      </c>
      <c r="K912" s="10">
        <f t="shared" si="206"/>
        <v>-17.139999999999418</v>
      </c>
      <c r="L912" s="1">
        <f t="shared" si="207"/>
        <v>-1.1107093376050553E-3</v>
      </c>
    </row>
    <row r="913" spans="2:12" x14ac:dyDescent="0.35">
      <c r="B913" t="s">
        <v>30</v>
      </c>
      <c r="C913" s="14">
        <v>45305</v>
      </c>
      <c r="D913" s="11">
        <f t="shared" si="201"/>
        <v>45336</v>
      </c>
      <c r="E913" s="31">
        <v>1046.56</v>
      </c>
      <c r="F913" s="32">
        <v>785</v>
      </c>
      <c r="G913" s="27">
        <f t="shared" si="202"/>
        <v>-261.55999999999995</v>
      </c>
      <c r="H913" s="7">
        <f t="shared" si="203"/>
        <v>-0.2499235590888243</v>
      </c>
      <c r="I913" s="8">
        <f t="shared" si="204"/>
        <v>16478.14</v>
      </c>
      <c r="J913" s="8">
        <f t="shared" si="205"/>
        <v>16199.439999999999</v>
      </c>
      <c r="K913" s="10">
        <f t="shared" si="206"/>
        <v>-278.70000000000073</v>
      </c>
      <c r="L913" s="1">
        <f t="shared" si="207"/>
        <v>-1.691331667287696E-2</v>
      </c>
    </row>
    <row r="914" spans="2:12" x14ac:dyDescent="0.35">
      <c r="B914" t="s">
        <v>30</v>
      </c>
      <c r="C914" s="14">
        <v>45306</v>
      </c>
      <c r="D914" s="6">
        <f t="shared" si="201"/>
        <v>45337</v>
      </c>
      <c r="E914" s="31">
        <v>1183.02</v>
      </c>
      <c r="F914" s="31">
        <v>946.32</v>
      </c>
      <c r="G914" s="27">
        <f t="shared" si="202"/>
        <v>-236.69999999999993</v>
      </c>
      <c r="H914" s="7">
        <f t="shared" si="203"/>
        <v>-0.20008114824770498</v>
      </c>
      <c r="I914" s="8">
        <f t="shared" si="204"/>
        <v>17661.16</v>
      </c>
      <c r="J914" s="8">
        <f t="shared" si="205"/>
        <v>17145.759999999998</v>
      </c>
      <c r="K914" s="10">
        <f t="shared" si="206"/>
        <v>-515.40000000000146</v>
      </c>
      <c r="L914" s="1">
        <f t="shared" si="207"/>
        <v>-2.9182681092295267E-2</v>
      </c>
    </row>
    <row r="915" spans="2:12" x14ac:dyDescent="0.35">
      <c r="B915" t="s">
        <v>30</v>
      </c>
      <c r="C915" s="14">
        <v>45307</v>
      </c>
      <c r="D915" s="6">
        <f t="shared" si="201"/>
        <v>45338</v>
      </c>
      <c r="E915" s="31">
        <v>736.63</v>
      </c>
      <c r="F915" s="31">
        <v>1452.5</v>
      </c>
      <c r="G915" s="27">
        <f t="shared" si="202"/>
        <v>715.87</v>
      </c>
      <c r="H915" s="7">
        <f t="shared" si="203"/>
        <v>0.97181760178108412</v>
      </c>
      <c r="I915" s="8">
        <f t="shared" si="204"/>
        <v>18397.79</v>
      </c>
      <c r="J915" s="8">
        <f t="shared" si="205"/>
        <v>18598.259999999998</v>
      </c>
      <c r="K915" s="10">
        <f t="shared" si="206"/>
        <v>200.46999999999753</v>
      </c>
      <c r="L915" s="1">
        <f t="shared" si="207"/>
        <v>1.0896417450139256E-2</v>
      </c>
    </row>
    <row r="916" spans="2:12" x14ac:dyDescent="0.35">
      <c r="B916" t="s">
        <v>30</v>
      </c>
      <c r="C916" s="14">
        <v>45308</v>
      </c>
      <c r="D916" s="6">
        <f t="shared" si="201"/>
        <v>45339</v>
      </c>
      <c r="E916" s="32">
        <v>815.53</v>
      </c>
      <c r="F916" s="31">
        <v>1380.61</v>
      </c>
      <c r="G916" s="27">
        <f t="shared" si="202"/>
        <v>565.07999999999993</v>
      </c>
      <c r="H916" s="7">
        <f t="shared" si="203"/>
        <v>0.69289909629320801</v>
      </c>
      <c r="I916" s="8">
        <f t="shared" si="204"/>
        <v>19213.32</v>
      </c>
      <c r="J916" s="8">
        <f t="shared" si="205"/>
        <v>19978.87</v>
      </c>
      <c r="K916" s="10">
        <f t="shared" si="206"/>
        <v>765.54999999999927</v>
      </c>
      <c r="L916" s="1">
        <f t="shared" si="207"/>
        <v>3.9844753535567996E-2</v>
      </c>
    </row>
    <row r="917" spans="2:12" x14ac:dyDescent="0.35">
      <c r="B917" t="s">
        <v>30</v>
      </c>
      <c r="C917" s="14">
        <v>45309</v>
      </c>
      <c r="D917" s="6">
        <f t="shared" si="201"/>
        <v>45340</v>
      </c>
      <c r="E917" s="31">
        <v>1092.4000000000001</v>
      </c>
      <c r="F917" s="31">
        <v>1119</v>
      </c>
      <c r="G917" s="27">
        <f t="shared" si="202"/>
        <v>26.599999999999909</v>
      </c>
      <c r="H917" s="7">
        <f t="shared" si="203"/>
        <v>2.4350054924935836E-2</v>
      </c>
      <c r="I917" s="8">
        <f t="shared" si="204"/>
        <v>20305.72</v>
      </c>
      <c r="J917" s="8">
        <f t="shared" si="205"/>
        <v>21097.87</v>
      </c>
      <c r="K917" s="10">
        <f t="shared" si="206"/>
        <v>792.14999999999782</v>
      </c>
      <c r="L917" s="1">
        <f t="shared" si="207"/>
        <v>3.9011175176255644E-2</v>
      </c>
    </row>
    <row r="918" spans="2:12" x14ac:dyDescent="0.35">
      <c r="B918" t="s">
        <v>30</v>
      </c>
      <c r="C918" s="14">
        <v>45310</v>
      </c>
      <c r="D918" s="6">
        <f t="shared" si="201"/>
        <v>45341</v>
      </c>
      <c r="E918" s="31">
        <v>1264.1300000000001</v>
      </c>
      <c r="F918" s="31">
        <v>1518</v>
      </c>
      <c r="G918" s="27">
        <f t="shared" si="202"/>
        <v>253.86999999999989</v>
      </c>
      <c r="H918" s="7">
        <f t="shared" si="203"/>
        <v>0.20082586442850012</v>
      </c>
      <c r="I918" s="8">
        <f t="shared" si="204"/>
        <v>21569.850000000002</v>
      </c>
      <c r="J918" s="8">
        <f t="shared" si="205"/>
        <v>22615.87</v>
      </c>
      <c r="K918" s="10">
        <f t="shared" si="206"/>
        <v>1046.0199999999968</v>
      </c>
      <c r="L918" s="1">
        <f t="shared" si="207"/>
        <v>4.8494542150269784E-2</v>
      </c>
    </row>
    <row r="919" spans="2:12" x14ac:dyDescent="0.35">
      <c r="B919" t="s">
        <v>30</v>
      </c>
      <c r="C919" s="14">
        <v>45311</v>
      </c>
      <c r="D919" s="6">
        <f t="shared" si="201"/>
        <v>45342</v>
      </c>
      <c r="E919" s="31">
        <v>1228.3399999999999</v>
      </c>
      <c r="F919" s="31">
        <v>1793</v>
      </c>
      <c r="G919" s="27">
        <f t="shared" si="202"/>
        <v>564.66000000000008</v>
      </c>
      <c r="H919" s="7">
        <f t="shared" si="203"/>
        <v>0.45969357018415108</v>
      </c>
      <c r="I919" s="8">
        <f t="shared" si="204"/>
        <v>22798.190000000002</v>
      </c>
      <c r="J919" s="8">
        <f t="shared" si="205"/>
        <v>24408.87</v>
      </c>
      <c r="K919" s="10">
        <f t="shared" si="206"/>
        <v>1610.6799999999967</v>
      </c>
      <c r="L919" s="1">
        <f t="shared" si="207"/>
        <v>7.0649468225328263E-2</v>
      </c>
    </row>
    <row r="920" spans="2:12" x14ac:dyDescent="0.35">
      <c r="B920" t="s">
        <v>30</v>
      </c>
      <c r="C920" s="14">
        <v>45312</v>
      </c>
      <c r="D920" s="6">
        <f t="shared" si="201"/>
        <v>45343</v>
      </c>
      <c r="E920" s="31">
        <v>969.91</v>
      </c>
      <c r="F920" s="31">
        <v>1044</v>
      </c>
      <c r="G920" s="27">
        <f t="shared" si="202"/>
        <v>74.090000000000032</v>
      </c>
      <c r="H920" s="7">
        <f t="shared" si="203"/>
        <v>7.6388530894619125E-2</v>
      </c>
      <c r="I920" s="8">
        <f t="shared" si="204"/>
        <v>23768.100000000002</v>
      </c>
      <c r="J920" s="8">
        <f t="shared" si="205"/>
        <v>25452.87</v>
      </c>
      <c r="K920" s="10">
        <f t="shared" si="206"/>
        <v>1684.7699999999968</v>
      </c>
      <c r="L920" s="1">
        <f t="shared" si="207"/>
        <v>7.0883663397578969E-2</v>
      </c>
    </row>
    <row r="921" spans="2:12" x14ac:dyDescent="0.35">
      <c r="B921" t="s">
        <v>30</v>
      </c>
      <c r="C921" s="14">
        <v>45313</v>
      </c>
      <c r="D921" s="6">
        <f t="shared" si="201"/>
        <v>45344</v>
      </c>
      <c r="E921" s="31">
        <v>1149.45</v>
      </c>
      <c r="F921" s="31">
        <v>699</v>
      </c>
      <c r="G921" s="27">
        <f t="shared" si="202"/>
        <v>-450.45000000000005</v>
      </c>
      <c r="H921" s="7">
        <f t="shared" si="203"/>
        <v>-0.39188307451389798</v>
      </c>
      <c r="I921" s="8">
        <f t="shared" si="204"/>
        <v>24917.550000000003</v>
      </c>
      <c r="J921" s="8">
        <f t="shared" si="205"/>
        <v>26151.87</v>
      </c>
      <c r="K921" s="10">
        <f t="shared" si="206"/>
        <v>1234.3199999999961</v>
      </c>
      <c r="L921" s="1">
        <f t="shared" si="207"/>
        <v>4.9536170289614989E-2</v>
      </c>
    </row>
    <row r="922" spans="2:12" x14ac:dyDescent="0.35">
      <c r="B922" t="s">
        <v>30</v>
      </c>
      <c r="C922" s="14">
        <v>45314</v>
      </c>
      <c r="D922" s="11">
        <f t="shared" si="201"/>
        <v>45345</v>
      </c>
      <c r="E922" s="31">
        <v>860.49</v>
      </c>
      <c r="F922" s="33">
        <v>1509</v>
      </c>
      <c r="G922" s="27">
        <f t="shared" si="202"/>
        <v>648.51</v>
      </c>
      <c r="H922" s="7">
        <f t="shared" si="203"/>
        <v>0.75365198898302133</v>
      </c>
      <c r="I922" s="8">
        <f t="shared" si="204"/>
        <v>25778.040000000005</v>
      </c>
      <c r="J922" s="8">
        <f t="shared" si="205"/>
        <v>27660.87</v>
      </c>
      <c r="K922" s="10">
        <f t="shared" si="206"/>
        <v>1882.8299999999945</v>
      </c>
      <c r="L922" s="1">
        <f t="shared" si="207"/>
        <v>7.304007597164075E-2</v>
      </c>
    </row>
    <row r="923" spans="2:12" x14ac:dyDescent="0.35">
      <c r="B923" t="s">
        <v>30</v>
      </c>
      <c r="C923" s="14">
        <v>45315</v>
      </c>
      <c r="D923" s="6">
        <f t="shared" si="201"/>
        <v>45346</v>
      </c>
      <c r="E923" s="31">
        <v>1148.3599999999999</v>
      </c>
      <c r="F923" s="31">
        <v>0</v>
      </c>
      <c r="G923" s="27">
        <f t="shared" si="202"/>
        <v>-1148.3599999999999</v>
      </c>
      <c r="H923" s="7">
        <f t="shared" si="203"/>
        <v>-1</v>
      </c>
      <c r="I923" s="8">
        <f t="shared" si="204"/>
        <v>26926.400000000005</v>
      </c>
      <c r="J923" s="8">
        <f t="shared" si="205"/>
        <v>27660.87</v>
      </c>
      <c r="K923" s="10">
        <f t="shared" si="206"/>
        <v>734.46999999999389</v>
      </c>
      <c r="L923" s="1">
        <f t="shared" si="207"/>
        <v>2.7276947531047365E-2</v>
      </c>
    </row>
    <row r="924" spans="2:12" x14ac:dyDescent="0.35">
      <c r="B924" t="s">
        <v>30</v>
      </c>
      <c r="C924" s="14">
        <v>45316</v>
      </c>
      <c r="D924" s="6">
        <f t="shared" si="201"/>
        <v>45347</v>
      </c>
      <c r="E924" s="31">
        <v>1113.4100000000001</v>
      </c>
      <c r="F924" s="31">
        <v>0</v>
      </c>
      <c r="G924" s="27">
        <f t="shared" si="202"/>
        <v>-1113.4100000000001</v>
      </c>
      <c r="H924" s="7">
        <f t="shared" si="203"/>
        <v>-1</v>
      </c>
      <c r="I924" s="8">
        <f t="shared" si="204"/>
        <v>28039.810000000005</v>
      </c>
      <c r="J924" s="8">
        <f t="shared" si="205"/>
        <v>27660.87</v>
      </c>
      <c r="K924" s="10">
        <f t="shared" si="206"/>
        <v>-378.94000000000597</v>
      </c>
      <c r="L924" s="1">
        <f t="shared" si="207"/>
        <v>-1.3514356908980693E-2</v>
      </c>
    </row>
    <row r="925" spans="2:12" x14ac:dyDescent="0.35">
      <c r="B925" t="s">
        <v>30</v>
      </c>
      <c r="C925" s="14">
        <v>45317</v>
      </c>
      <c r="D925" s="6">
        <f t="shared" si="201"/>
        <v>45348</v>
      </c>
      <c r="E925" s="33">
        <v>787.41</v>
      </c>
      <c r="F925" s="31">
        <v>0</v>
      </c>
      <c r="G925" s="25">
        <f t="shared" si="202"/>
        <v>-787.41</v>
      </c>
      <c r="H925" s="5">
        <f t="shared" si="203"/>
        <v>-1</v>
      </c>
      <c r="I925" s="8">
        <f t="shared" si="204"/>
        <v>28827.220000000005</v>
      </c>
      <c r="J925" s="8">
        <f t="shared" si="205"/>
        <v>27660.87</v>
      </c>
      <c r="K925" s="10">
        <f t="shared" si="206"/>
        <v>-1166.3500000000058</v>
      </c>
      <c r="L925" s="1">
        <f t="shared" si="207"/>
        <v>-4.0460023547189278E-2</v>
      </c>
    </row>
    <row r="926" spans="2:12" x14ac:dyDescent="0.35">
      <c r="B926" t="s">
        <v>30</v>
      </c>
      <c r="C926" s="14">
        <v>45318</v>
      </c>
      <c r="D926" s="6">
        <f t="shared" si="201"/>
        <v>45349</v>
      </c>
      <c r="E926" s="31">
        <v>1582.92</v>
      </c>
      <c r="F926" s="31">
        <v>0</v>
      </c>
      <c r="G926" s="27">
        <f t="shared" si="202"/>
        <v>-1582.92</v>
      </c>
      <c r="H926" s="5">
        <f t="shared" si="203"/>
        <v>-1</v>
      </c>
      <c r="I926" s="8">
        <f t="shared" si="204"/>
        <v>30410.140000000007</v>
      </c>
      <c r="J926" s="8">
        <f t="shared" si="205"/>
        <v>27660.87</v>
      </c>
      <c r="K926" s="10">
        <f t="shared" si="206"/>
        <v>-2749.2700000000077</v>
      </c>
      <c r="L926" s="1">
        <f t="shared" si="207"/>
        <v>-9.0406357879312851E-2</v>
      </c>
    </row>
    <row r="927" spans="2:12" x14ac:dyDescent="0.35">
      <c r="B927" t="s">
        <v>30</v>
      </c>
      <c r="C927" s="14">
        <v>45319</v>
      </c>
      <c r="D927" s="6">
        <f t="shared" si="201"/>
        <v>45350</v>
      </c>
      <c r="E927" s="31">
        <v>1297.29</v>
      </c>
      <c r="F927" s="31">
        <v>0</v>
      </c>
      <c r="G927" s="27">
        <f t="shared" si="202"/>
        <v>-1297.29</v>
      </c>
      <c r="H927" s="7">
        <f t="shared" si="203"/>
        <v>-1</v>
      </c>
      <c r="I927" s="8">
        <f t="shared" si="204"/>
        <v>31707.430000000008</v>
      </c>
      <c r="J927" s="8">
        <f t="shared" si="205"/>
        <v>27660.87</v>
      </c>
      <c r="K927" s="10">
        <f t="shared" si="206"/>
        <v>-4046.5600000000086</v>
      </c>
      <c r="L927" s="9">
        <f t="shared" si="207"/>
        <v>-0.12762182239304817</v>
      </c>
    </row>
    <row r="928" spans="2:12" x14ac:dyDescent="0.35">
      <c r="B928" t="s">
        <v>30</v>
      </c>
      <c r="C928" s="14">
        <v>45320</v>
      </c>
      <c r="D928" s="6">
        <f t="shared" si="201"/>
        <v>45351</v>
      </c>
      <c r="E928" s="31">
        <v>1154.49</v>
      </c>
      <c r="F928" s="31">
        <v>0</v>
      </c>
      <c r="G928" s="27">
        <f t="shared" si="202"/>
        <v>-1154.49</v>
      </c>
      <c r="H928" s="5">
        <f t="shared" si="203"/>
        <v>-1</v>
      </c>
      <c r="I928" s="8">
        <f t="shared" si="204"/>
        <v>32861.920000000006</v>
      </c>
      <c r="J928" s="8">
        <f t="shared" si="205"/>
        <v>27660.87</v>
      </c>
      <c r="K928" s="10">
        <f t="shared" si="206"/>
        <v>-5201.0500000000065</v>
      </c>
      <c r="L928" s="1">
        <f t="shared" si="207"/>
        <v>-0.15826981503211029</v>
      </c>
    </row>
    <row r="929" spans="2:12" x14ac:dyDescent="0.35">
      <c r="B929" t="s">
        <v>30</v>
      </c>
      <c r="C929" s="14">
        <v>45321</v>
      </c>
      <c r="D929" s="6">
        <f t="shared" si="201"/>
        <v>45352</v>
      </c>
      <c r="E929" s="31">
        <v>1156.44</v>
      </c>
      <c r="F929" s="31">
        <v>0</v>
      </c>
      <c r="G929" s="27">
        <f t="shared" si="202"/>
        <v>-1156.44</v>
      </c>
      <c r="H929" s="7">
        <f t="shared" si="203"/>
        <v>-1</v>
      </c>
      <c r="I929" s="8">
        <f t="shared" si="204"/>
        <v>34018.360000000008</v>
      </c>
      <c r="J929" s="8">
        <f t="shared" si="205"/>
        <v>27660.87</v>
      </c>
      <c r="K929" s="10">
        <f t="shared" si="206"/>
        <v>-6357.4900000000089</v>
      </c>
      <c r="L929" s="1">
        <f t="shared" si="207"/>
        <v>-0.18688408259539871</v>
      </c>
    </row>
    <row r="930" spans="2:12" x14ac:dyDescent="0.35">
      <c r="B930" t="s">
        <v>30</v>
      </c>
      <c r="C930" s="14">
        <v>45322</v>
      </c>
      <c r="D930" s="6">
        <f t="shared" si="201"/>
        <v>45353</v>
      </c>
      <c r="E930" s="31">
        <v>1229.03</v>
      </c>
      <c r="F930" s="31">
        <v>0</v>
      </c>
      <c r="G930" s="27">
        <f t="shared" si="202"/>
        <v>-1229.03</v>
      </c>
      <c r="H930" s="7">
        <f t="shared" si="203"/>
        <v>-1</v>
      </c>
      <c r="I930" s="8">
        <f t="shared" si="204"/>
        <v>35247.390000000007</v>
      </c>
      <c r="J930" s="8">
        <f t="shared" si="205"/>
        <v>27660.87</v>
      </c>
      <c r="K930" s="10">
        <f t="shared" si="206"/>
        <v>-7586.5200000000077</v>
      </c>
      <c r="L930" s="1">
        <f t="shared" si="207"/>
        <v>-0.21523636218171066</v>
      </c>
    </row>
    <row r="931" spans="2:12" x14ac:dyDescent="0.35">
      <c r="B931" t="s">
        <v>31</v>
      </c>
      <c r="C931" s="14">
        <v>45291</v>
      </c>
      <c r="D931" s="6">
        <v>45322</v>
      </c>
      <c r="E931" s="31">
        <v>0</v>
      </c>
      <c r="F931" s="31">
        <v>0</v>
      </c>
      <c r="G931" s="25"/>
      <c r="H931" s="9"/>
      <c r="I931" s="9"/>
      <c r="J931" s="9"/>
      <c r="K931" s="9"/>
      <c r="L931" s="9"/>
    </row>
    <row r="932" spans="2:12" x14ac:dyDescent="0.35">
      <c r="B932" t="s">
        <v>31</v>
      </c>
      <c r="C932" s="14">
        <v>45292</v>
      </c>
      <c r="D932" s="6">
        <f t="shared" ref="D932:D962" si="208">D931+1</f>
        <v>45323</v>
      </c>
      <c r="E932" s="31">
        <v>4824.3999999999996</v>
      </c>
      <c r="F932" s="31">
        <v>17083.84</v>
      </c>
      <c r="G932" s="27">
        <f t="shared" ref="G932:G962" si="209">F932-E932</f>
        <v>12259.44</v>
      </c>
      <c r="H932" s="7">
        <f t="shared" ref="H932:H962" si="210">G932/E932</f>
        <v>2.5411325760716363</v>
      </c>
      <c r="I932" s="8">
        <f t="shared" ref="I932:I962" si="211">+I931+E932</f>
        <v>4824.3999999999996</v>
      </c>
      <c r="J932" s="8">
        <f t="shared" ref="J932:J962" si="212">+J931+F932</f>
        <v>17083.84</v>
      </c>
      <c r="K932" s="10">
        <f t="shared" ref="K932:K962" si="213">-I932+J932</f>
        <v>12259.44</v>
      </c>
      <c r="L932" s="1">
        <f t="shared" ref="L932:L962" si="214">K932/I932</f>
        <v>2.5411325760716363</v>
      </c>
    </row>
    <row r="933" spans="2:12" x14ac:dyDescent="0.35">
      <c r="B933" t="s">
        <v>31</v>
      </c>
      <c r="C933" s="14">
        <v>45293</v>
      </c>
      <c r="D933" s="6">
        <f t="shared" si="208"/>
        <v>45324</v>
      </c>
      <c r="E933" s="31">
        <v>6179.9</v>
      </c>
      <c r="F933" s="31">
        <v>13946.42</v>
      </c>
      <c r="G933" s="27">
        <f t="shared" si="209"/>
        <v>7766.52</v>
      </c>
      <c r="H933" s="7">
        <f t="shared" si="210"/>
        <v>1.2567387821809415</v>
      </c>
      <c r="I933" s="8">
        <f t="shared" si="211"/>
        <v>11004.3</v>
      </c>
      <c r="J933" s="8">
        <f t="shared" si="212"/>
        <v>31030.260000000002</v>
      </c>
      <c r="K933" s="10">
        <f t="shared" si="213"/>
        <v>20025.960000000003</v>
      </c>
      <c r="L933" s="1">
        <f t="shared" si="214"/>
        <v>1.8198304299228487</v>
      </c>
    </row>
    <row r="934" spans="2:12" x14ac:dyDescent="0.35">
      <c r="B934" t="s">
        <v>31</v>
      </c>
      <c r="C934" s="14">
        <v>45294</v>
      </c>
      <c r="D934" s="6">
        <f t="shared" si="208"/>
        <v>45325</v>
      </c>
      <c r="E934" s="31">
        <v>6751.24</v>
      </c>
      <c r="F934" s="31">
        <v>11133.78</v>
      </c>
      <c r="G934" s="27">
        <f t="shared" si="209"/>
        <v>4382.5400000000009</v>
      </c>
      <c r="H934" s="7">
        <f t="shared" si="210"/>
        <v>0.64914593467274173</v>
      </c>
      <c r="I934" s="8">
        <f t="shared" si="211"/>
        <v>17755.54</v>
      </c>
      <c r="J934" s="8">
        <f t="shared" si="212"/>
        <v>42164.04</v>
      </c>
      <c r="K934" s="10">
        <f t="shared" si="213"/>
        <v>24408.5</v>
      </c>
      <c r="L934" s="1">
        <f t="shared" si="214"/>
        <v>1.3746976999854692</v>
      </c>
    </row>
    <row r="935" spans="2:12" x14ac:dyDescent="0.35">
      <c r="B935" t="s">
        <v>31</v>
      </c>
      <c r="C935" s="14">
        <v>45295</v>
      </c>
      <c r="D935" s="6">
        <f t="shared" si="208"/>
        <v>45326</v>
      </c>
      <c r="E935" s="31">
        <v>5208.74</v>
      </c>
      <c r="F935" s="31">
        <v>6539.16</v>
      </c>
      <c r="G935" s="27">
        <f t="shared" si="209"/>
        <v>1330.42</v>
      </c>
      <c r="H935" s="7">
        <f t="shared" si="210"/>
        <v>0.25542069675199763</v>
      </c>
      <c r="I935" s="8">
        <f t="shared" si="211"/>
        <v>22964.28</v>
      </c>
      <c r="J935" s="8">
        <f t="shared" si="212"/>
        <v>48703.199999999997</v>
      </c>
      <c r="K935" s="10">
        <f t="shared" si="213"/>
        <v>25738.92</v>
      </c>
      <c r="L935" s="1">
        <f t="shared" si="214"/>
        <v>1.1208241669235874</v>
      </c>
    </row>
    <row r="936" spans="2:12" x14ac:dyDescent="0.35">
      <c r="B936" t="s">
        <v>31</v>
      </c>
      <c r="C936" s="14">
        <v>45296</v>
      </c>
      <c r="D936" s="6">
        <f t="shared" si="208"/>
        <v>45327</v>
      </c>
      <c r="E936" s="31">
        <v>13242.78</v>
      </c>
      <c r="F936" s="31">
        <v>8385.5</v>
      </c>
      <c r="G936" s="27">
        <f t="shared" si="209"/>
        <v>-4857.2800000000007</v>
      </c>
      <c r="H936" s="7">
        <f t="shared" si="210"/>
        <v>-0.36678703414237801</v>
      </c>
      <c r="I936" s="8">
        <f t="shared" si="211"/>
        <v>36207.06</v>
      </c>
      <c r="J936" s="8">
        <f t="shared" si="212"/>
        <v>57088.7</v>
      </c>
      <c r="K936" s="10">
        <f t="shared" si="213"/>
        <v>20881.64</v>
      </c>
      <c r="L936" s="1">
        <f t="shared" si="214"/>
        <v>0.57672840600700526</v>
      </c>
    </row>
    <row r="937" spans="2:12" x14ac:dyDescent="0.35">
      <c r="B937" t="s">
        <v>31</v>
      </c>
      <c r="C937" s="14">
        <v>45297</v>
      </c>
      <c r="D937" s="6">
        <f t="shared" si="208"/>
        <v>45328</v>
      </c>
      <c r="E937" s="31">
        <v>11691.2</v>
      </c>
      <c r="F937" s="31">
        <v>7021.8</v>
      </c>
      <c r="G937" s="27">
        <f t="shared" si="209"/>
        <v>-4669.4000000000005</v>
      </c>
      <c r="H937" s="7">
        <f t="shared" si="210"/>
        <v>-0.39939441631312445</v>
      </c>
      <c r="I937" s="8">
        <f t="shared" si="211"/>
        <v>47898.259999999995</v>
      </c>
      <c r="J937" s="8">
        <f t="shared" si="212"/>
        <v>64110.5</v>
      </c>
      <c r="K937" s="10">
        <f t="shared" si="213"/>
        <v>16212.240000000005</v>
      </c>
      <c r="L937" s="1">
        <f t="shared" si="214"/>
        <v>0.33847242050128767</v>
      </c>
    </row>
    <row r="938" spans="2:12" x14ac:dyDescent="0.35">
      <c r="B938" t="s">
        <v>31</v>
      </c>
      <c r="C938" s="14">
        <v>45298</v>
      </c>
      <c r="D938" s="6">
        <f t="shared" si="208"/>
        <v>45329</v>
      </c>
      <c r="E938" s="31">
        <v>3724.08</v>
      </c>
      <c r="F938" s="31">
        <v>4960.97</v>
      </c>
      <c r="G938" s="27">
        <f t="shared" si="209"/>
        <v>1236.8900000000003</v>
      </c>
      <c r="H938" s="7">
        <f t="shared" si="210"/>
        <v>0.33213303688427753</v>
      </c>
      <c r="I938" s="8">
        <f t="shared" si="211"/>
        <v>51622.34</v>
      </c>
      <c r="J938" s="4">
        <f t="shared" si="212"/>
        <v>69071.47</v>
      </c>
      <c r="K938" s="10">
        <f t="shared" si="213"/>
        <v>17449.130000000005</v>
      </c>
      <c r="L938" s="1">
        <f t="shared" si="214"/>
        <v>0.338015091915632</v>
      </c>
    </row>
    <row r="939" spans="2:12" x14ac:dyDescent="0.35">
      <c r="B939" t="s">
        <v>31</v>
      </c>
      <c r="C939" s="14">
        <v>45299</v>
      </c>
      <c r="D939" s="6">
        <f t="shared" si="208"/>
        <v>45330</v>
      </c>
      <c r="E939" s="31">
        <v>4850.83</v>
      </c>
      <c r="F939" s="31">
        <v>5541.02</v>
      </c>
      <c r="G939" s="27">
        <f t="shared" si="209"/>
        <v>690.19000000000051</v>
      </c>
      <c r="H939" s="7">
        <f t="shared" si="210"/>
        <v>0.14228286705574109</v>
      </c>
      <c r="I939" s="8">
        <f t="shared" si="211"/>
        <v>56473.17</v>
      </c>
      <c r="J939" s="8">
        <f t="shared" si="212"/>
        <v>74612.490000000005</v>
      </c>
      <c r="K939" s="10">
        <f t="shared" si="213"/>
        <v>18139.320000000007</v>
      </c>
      <c r="L939" s="1">
        <f t="shared" si="214"/>
        <v>0.32120244002594522</v>
      </c>
    </row>
    <row r="940" spans="2:12" x14ac:dyDescent="0.35">
      <c r="B940" t="s">
        <v>31</v>
      </c>
      <c r="C940" s="14">
        <v>45300</v>
      </c>
      <c r="D940" s="6">
        <f t="shared" si="208"/>
        <v>45331</v>
      </c>
      <c r="E940" s="31">
        <v>9808.42</v>
      </c>
      <c r="F940" s="32">
        <v>13334.88</v>
      </c>
      <c r="G940" s="27">
        <f t="shared" si="209"/>
        <v>3526.4599999999991</v>
      </c>
      <c r="H940" s="7">
        <f t="shared" si="210"/>
        <v>0.3595339514417204</v>
      </c>
      <c r="I940" s="8">
        <f t="shared" si="211"/>
        <v>66281.59</v>
      </c>
      <c r="J940" s="8">
        <f t="shared" si="212"/>
        <v>87947.37000000001</v>
      </c>
      <c r="K940" s="10">
        <f t="shared" si="213"/>
        <v>21665.780000000013</v>
      </c>
      <c r="L940" s="1">
        <f t="shared" si="214"/>
        <v>0.32687477774748636</v>
      </c>
    </row>
    <row r="941" spans="2:12" x14ac:dyDescent="0.35">
      <c r="B941" t="s">
        <v>31</v>
      </c>
      <c r="C941" s="14">
        <v>45301</v>
      </c>
      <c r="D941" s="6">
        <f t="shared" si="208"/>
        <v>45332</v>
      </c>
      <c r="E941" s="31">
        <v>5804.26</v>
      </c>
      <c r="F941" s="31">
        <v>7495</v>
      </c>
      <c r="G941" s="27">
        <f t="shared" si="209"/>
        <v>1690.7399999999998</v>
      </c>
      <c r="H941" s="7">
        <f t="shared" si="210"/>
        <v>0.2912929469045149</v>
      </c>
      <c r="I941" s="8">
        <f t="shared" si="211"/>
        <v>72085.849999999991</v>
      </c>
      <c r="J941" s="8">
        <f t="shared" si="212"/>
        <v>95442.37000000001</v>
      </c>
      <c r="K941" s="10">
        <f t="shared" si="213"/>
        <v>23356.520000000019</v>
      </c>
      <c r="L941" s="1">
        <f t="shared" si="214"/>
        <v>0.3240097744564297</v>
      </c>
    </row>
    <row r="942" spans="2:12" x14ac:dyDescent="0.35">
      <c r="B942" t="s">
        <v>31</v>
      </c>
      <c r="C942" s="14">
        <v>45302</v>
      </c>
      <c r="D942" s="6">
        <f t="shared" si="208"/>
        <v>45333</v>
      </c>
      <c r="E942" s="31">
        <v>8867.75</v>
      </c>
      <c r="F942" s="31">
        <v>5942</v>
      </c>
      <c r="G942" s="27">
        <f t="shared" si="209"/>
        <v>-2925.75</v>
      </c>
      <c r="H942" s="7">
        <f t="shared" si="210"/>
        <v>-0.32993149333258154</v>
      </c>
      <c r="I942" s="8">
        <f t="shared" si="211"/>
        <v>80953.599999999991</v>
      </c>
      <c r="J942" s="8">
        <f t="shared" si="212"/>
        <v>101384.37000000001</v>
      </c>
      <c r="K942" s="10">
        <f t="shared" si="213"/>
        <v>20430.770000000019</v>
      </c>
      <c r="L942" s="1">
        <f t="shared" si="214"/>
        <v>0.25237629950984292</v>
      </c>
    </row>
    <row r="943" spans="2:12" x14ac:dyDescent="0.35">
      <c r="B943" t="s">
        <v>31</v>
      </c>
      <c r="C943" s="14">
        <v>45303</v>
      </c>
      <c r="D943" s="6">
        <f t="shared" si="208"/>
        <v>45334</v>
      </c>
      <c r="E943" s="32">
        <v>12756.3</v>
      </c>
      <c r="F943" s="31">
        <v>5802</v>
      </c>
      <c r="G943" s="27">
        <f t="shared" si="209"/>
        <v>-6954.2999999999993</v>
      </c>
      <c r="H943" s="7">
        <f t="shared" si="210"/>
        <v>-0.54516591801697978</v>
      </c>
      <c r="I943" s="8">
        <f t="shared" si="211"/>
        <v>93709.9</v>
      </c>
      <c r="J943" s="8">
        <f t="shared" si="212"/>
        <v>107186.37000000001</v>
      </c>
      <c r="K943" s="10">
        <f t="shared" si="213"/>
        <v>13476.470000000016</v>
      </c>
      <c r="L943" s="1">
        <f t="shared" si="214"/>
        <v>0.14381052588894042</v>
      </c>
    </row>
    <row r="944" spans="2:12" x14ac:dyDescent="0.35">
      <c r="B944" t="s">
        <v>31</v>
      </c>
      <c r="C944" s="14">
        <v>45304</v>
      </c>
      <c r="D944" s="6">
        <f t="shared" si="208"/>
        <v>45335</v>
      </c>
      <c r="E944" s="31">
        <v>13187.75</v>
      </c>
      <c r="F944" s="31">
        <v>4277</v>
      </c>
      <c r="G944" s="27">
        <f t="shared" si="209"/>
        <v>-8910.75</v>
      </c>
      <c r="H944" s="7">
        <f t="shared" si="210"/>
        <v>-0.67568387329150159</v>
      </c>
      <c r="I944" s="8">
        <f t="shared" si="211"/>
        <v>106897.65</v>
      </c>
      <c r="J944" s="8">
        <f t="shared" si="212"/>
        <v>111463.37000000001</v>
      </c>
      <c r="K944" s="10">
        <f t="shared" si="213"/>
        <v>4565.7200000000157</v>
      </c>
      <c r="L944" s="1">
        <f t="shared" si="214"/>
        <v>4.2711135371077062E-2</v>
      </c>
    </row>
    <row r="945" spans="2:12" x14ac:dyDescent="0.35">
      <c r="B945" t="s">
        <v>31</v>
      </c>
      <c r="C945" s="14">
        <v>45305</v>
      </c>
      <c r="D945" s="6">
        <f t="shared" si="208"/>
        <v>45336</v>
      </c>
      <c r="E945" s="31">
        <v>6488.01</v>
      </c>
      <c r="F945" s="32">
        <v>5589</v>
      </c>
      <c r="G945" s="27">
        <f t="shared" si="209"/>
        <v>-899.01000000000022</v>
      </c>
      <c r="H945" s="7">
        <f t="shared" si="210"/>
        <v>-0.13856482958565111</v>
      </c>
      <c r="I945" s="8">
        <f t="shared" si="211"/>
        <v>113385.65999999999</v>
      </c>
      <c r="J945" s="8">
        <f t="shared" si="212"/>
        <v>117052.37000000001</v>
      </c>
      <c r="K945" s="10">
        <f t="shared" si="213"/>
        <v>3666.710000000021</v>
      </c>
      <c r="L945" s="1">
        <f t="shared" si="214"/>
        <v>3.2338392703275008E-2</v>
      </c>
    </row>
    <row r="946" spans="2:12" x14ac:dyDescent="0.35">
      <c r="B946" t="s">
        <v>31</v>
      </c>
      <c r="C946" s="14">
        <v>45306</v>
      </c>
      <c r="D946" s="6">
        <f t="shared" si="208"/>
        <v>45337</v>
      </c>
      <c r="E946" s="31">
        <v>5320.43</v>
      </c>
      <c r="F946" s="31">
        <v>6374.09</v>
      </c>
      <c r="G946" s="27">
        <f t="shared" si="209"/>
        <v>1053.6599999999999</v>
      </c>
      <c r="H946" s="7">
        <f t="shared" si="210"/>
        <v>0.19804038395392851</v>
      </c>
      <c r="I946" s="8">
        <f t="shared" si="211"/>
        <v>118706.09</v>
      </c>
      <c r="J946" s="8">
        <f t="shared" si="212"/>
        <v>123426.46</v>
      </c>
      <c r="K946" s="10">
        <f t="shared" si="213"/>
        <v>4720.3700000000099</v>
      </c>
      <c r="L946" s="1">
        <f t="shared" si="214"/>
        <v>3.9765188121350895E-2</v>
      </c>
    </row>
    <row r="947" spans="2:12" x14ac:dyDescent="0.35">
      <c r="B947" t="s">
        <v>31</v>
      </c>
      <c r="C947" s="14">
        <v>45307</v>
      </c>
      <c r="D947" s="6">
        <f t="shared" si="208"/>
        <v>45338</v>
      </c>
      <c r="E947" s="31">
        <v>9008</v>
      </c>
      <c r="F947" s="31">
        <v>12088.26</v>
      </c>
      <c r="G947" s="27">
        <f t="shared" si="209"/>
        <v>3080.26</v>
      </c>
      <c r="H947" s="7">
        <f t="shared" si="210"/>
        <v>0.34194715808170517</v>
      </c>
      <c r="I947" s="8">
        <f t="shared" si="211"/>
        <v>127714.09</v>
      </c>
      <c r="J947" s="8">
        <f t="shared" si="212"/>
        <v>135514.72</v>
      </c>
      <c r="K947" s="10">
        <f t="shared" si="213"/>
        <v>7800.6300000000047</v>
      </c>
      <c r="L947" s="1">
        <f t="shared" si="214"/>
        <v>6.1078851988844808E-2</v>
      </c>
    </row>
    <row r="948" spans="2:12" x14ac:dyDescent="0.35">
      <c r="B948" t="s">
        <v>31</v>
      </c>
      <c r="C948" s="14">
        <v>45308</v>
      </c>
      <c r="D948" s="6">
        <f t="shared" si="208"/>
        <v>45339</v>
      </c>
      <c r="E948" s="32">
        <v>6139.15</v>
      </c>
      <c r="F948" s="31">
        <v>8047.01</v>
      </c>
      <c r="G948" s="27">
        <f t="shared" si="209"/>
        <v>1907.8600000000006</v>
      </c>
      <c r="H948" s="7">
        <f t="shared" si="210"/>
        <v>0.31076940618815319</v>
      </c>
      <c r="I948" s="8">
        <f t="shared" si="211"/>
        <v>133853.24</v>
      </c>
      <c r="J948" s="8">
        <f t="shared" si="212"/>
        <v>143561.73000000001</v>
      </c>
      <c r="K948" s="10">
        <f t="shared" si="213"/>
        <v>9708.4900000000198</v>
      </c>
      <c r="L948" s="1">
        <f t="shared" si="214"/>
        <v>7.2530855435400901E-2</v>
      </c>
    </row>
    <row r="949" spans="2:12" x14ac:dyDescent="0.35">
      <c r="B949" t="s">
        <v>31</v>
      </c>
      <c r="C949" s="14">
        <v>45309</v>
      </c>
      <c r="D949" s="6">
        <f t="shared" si="208"/>
        <v>45340</v>
      </c>
      <c r="E949" s="31">
        <v>12724.26</v>
      </c>
      <c r="F949" s="31">
        <v>12201</v>
      </c>
      <c r="G949" s="27">
        <f t="shared" si="209"/>
        <v>-523.26000000000022</v>
      </c>
      <c r="H949" s="7">
        <f t="shared" si="210"/>
        <v>-4.1123020120619996E-2</v>
      </c>
      <c r="I949" s="8">
        <f t="shared" si="211"/>
        <v>146577.5</v>
      </c>
      <c r="J949" s="8">
        <f t="shared" si="212"/>
        <v>155762.73000000001</v>
      </c>
      <c r="K949" s="10">
        <f t="shared" si="213"/>
        <v>9185.2300000000105</v>
      </c>
      <c r="L949" s="1">
        <f t="shared" si="214"/>
        <v>6.2664665450017976E-2</v>
      </c>
    </row>
    <row r="950" spans="2:12" x14ac:dyDescent="0.35">
      <c r="B950" t="s">
        <v>31</v>
      </c>
      <c r="C950" s="14">
        <v>45310</v>
      </c>
      <c r="D950" s="6">
        <f t="shared" si="208"/>
        <v>45341</v>
      </c>
      <c r="E950" s="31">
        <v>21577.01</v>
      </c>
      <c r="F950" s="31">
        <v>6990</v>
      </c>
      <c r="G950" s="27">
        <f t="shared" si="209"/>
        <v>-14587.009999999998</v>
      </c>
      <c r="H950" s="7">
        <f t="shared" si="210"/>
        <v>-0.67604408581170417</v>
      </c>
      <c r="I950" s="8">
        <f t="shared" si="211"/>
        <v>168154.51</v>
      </c>
      <c r="J950" s="4">
        <f t="shared" si="212"/>
        <v>162752.73000000001</v>
      </c>
      <c r="K950" s="10">
        <f t="shared" si="213"/>
        <v>-5401.7799999999988</v>
      </c>
      <c r="L950" s="1">
        <f t="shared" si="214"/>
        <v>-3.2123907946328641E-2</v>
      </c>
    </row>
    <row r="951" spans="2:12" x14ac:dyDescent="0.35">
      <c r="B951" t="s">
        <v>31</v>
      </c>
      <c r="C951" s="14">
        <v>45311</v>
      </c>
      <c r="D951" s="6">
        <f t="shared" si="208"/>
        <v>45342</v>
      </c>
      <c r="E951" s="31">
        <v>12587.58</v>
      </c>
      <c r="F951" s="31">
        <v>19098</v>
      </c>
      <c r="G951" s="27">
        <f t="shared" si="209"/>
        <v>6510.42</v>
      </c>
      <c r="H951" s="7">
        <f t="shared" si="210"/>
        <v>0.5172098211093793</v>
      </c>
      <c r="I951" s="8">
        <f t="shared" si="211"/>
        <v>180742.09</v>
      </c>
      <c r="J951" s="8">
        <f t="shared" si="212"/>
        <v>181850.73</v>
      </c>
      <c r="K951" s="10">
        <f t="shared" si="213"/>
        <v>1108.640000000014</v>
      </c>
      <c r="L951" s="1">
        <f t="shared" si="214"/>
        <v>6.1338230624643879E-3</v>
      </c>
    </row>
    <row r="952" spans="2:12" x14ac:dyDescent="0.35">
      <c r="B952" t="s">
        <v>31</v>
      </c>
      <c r="C952" s="14">
        <v>45312</v>
      </c>
      <c r="D952" s="6">
        <f t="shared" si="208"/>
        <v>45343</v>
      </c>
      <c r="E952" s="31">
        <v>5739.15</v>
      </c>
      <c r="F952" s="31">
        <v>12454</v>
      </c>
      <c r="G952" s="27">
        <f t="shared" si="209"/>
        <v>6714.85</v>
      </c>
      <c r="H952" s="7">
        <f t="shared" si="210"/>
        <v>1.1700077537614457</v>
      </c>
      <c r="I952" s="8">
        <f t="shared" si="211"/>
        <v>186481.24</v>
      </c>
      <c r="J952" s="8">
        <f t="shared" si="212"/>
        <v>194304.73</v>
      </c>
      <c r="K952" s="10">
        <f t="shared" si="213"/>
        <v>7823.4900000000198</v>
      </c>
      <c r="L952" s="1">
        <f t="shared" si="214"/>
        <v>4.1953228110237897E-2</v>
      </c>
    </row>
    <row r="953" spans="2:12" x14ac:dyDescent="0.35">
      <c r="B953" t="s">
        <v>31</v>
      </c>
      <c r="C953" s="14">
        <v>45313</v>
      </c>
      <c r="D953" s="6">
        <f t="shared" si="208"/>
        <v>45344</v>
      </c>
      <c r="E953" s="31">
        <v>9501.2999999999993</v>
      </c>
      <c r="F953" s="31">
        <v>12201</v>
      </c>
      <c r="G953" s="27">
        <f t="shared" si="209"/>
        <v>2699.7000000000007</v>
      </c>
      <c r="H953" s="7">
        <f t="shared" si="210"/>
        <v>0.28414006504373096</v>
      </c>
      <c r="I953" s="8">
        <f t="shared" si="211"/>
        <v>195982.53999999998</v>
      </c>
      <c r="J953" s="8">
        <f t="shared" si="212"/>
        <v>206505.73</v>
      </c>
      <c r="K953" s="10">
        <f t="shared" si="213"/>
        <v>10523.190000000031</v>
      </c>
      <c r="L953" s="1">
        <f t="shared" si="214"/>
        <v>5.3694528094186518E-2</v>
      </c>
    </row>
    <row r="954" spans="2:12" x14ac:dyDescent="0.35">
      <c r="B954" t="s">
        <v>31</v>
      </c>
      <c r="C954" s="14">
        <v>45314</v>
      </c>
      <c r="D954" s="11">
        <f t="shared" si="208"/>
        <v>45345</v>
      </c>
      <c r="E954" s="31">
        <v>9616.24</v>
      </c>
      <c r="F954" s="33">
        <v>13864</v>
      </c>
      <c r="G954" s="27">
        <f t="shared" si="209"/>
        <v>4247.76</v>
      </c>
      <c r="H954" s="7">
        <f t="shared" si="210"/>
        <v>0.44172774389990271</v>
      </c>
      <c r="I954" s="8">
        <f t="shared" si="211"/>
        <v>205598.77999999997</v>
      </c>
      <c r="J954" s="8">
        <f t="shared" si="212"/>
        <v>220369.73</v>
      </c>
      <c r="K954" s="10">
        <f t="shared" si="213"/>
        <v>14770.950000000041</v>
      </c>
      <c r="L954" s="1">
        <f t="shared" si="214"/>
        <v>7.184356833245821E-2</v>
      </c>
    </row>
    <row r="955" spans="2:12" x14ac:dyDescent="0.35">
      <c r="B955" t="s">
        <v>31</v>
      </c>
      <c r="C955" s="14">
        <v>45315</v>
      </c>
      <c r="D955" s="6">
        <f t="shared" si="208"/>
        <v>45346</v>
      </c>
      <c r="E955" s="31">
        <v>6986.31</v>
      </c>
      <c r="F955" s="31">
        <v>0</v>
      </c>
      <c r="G955" s="27">
        <f t="shared" si="209"/>
        <v>-6986.31</v>
      </c>
      <c r="H955" s="7">
        <f t="shared" si="210"/>
        <v>-1</v>
      </c>
      <c r="I955" s="8">
        <f t="shared" si="211"/>
        <v>212585.08999999997</v>
      </c>
      <c r="J955" s="8">
        <f t="shared" si="212"/>
        <v>220369.73</v>
      </c>
      <c r="K955" s="10">
        <f t="shared" si="213"/>
        <v>7784.6400000000431</v>
      </c>
      <c r="L955" s="1">
        <f t="shared" si="214"/>
        <v>3.661893691603698E-2</v>
      </c>
    </row>
    <row r="956" spans="2:12" x14ac:dyDescent="0.35">
      <c r="B956" t="s">
        <v>31</v>
      </c>
      <c r="C956" s="14">
        <v>45316</v>
      </c>
      <c r="D956" s="6">
        <f t="shared" si="208"/>
        <v>45347</v>
      </c>
      <c r="E956" s="31">
        <v>8712.6200000000008</v>
      </c>
      <c r="F956" s="31">
        <v>0</v>
      </c>
      <c r="G956" s="27">
        <f t="shared" si="209"/>
        <v>-8712.6200000000008</v>
      </c>
      <c r="H956" s="7">
        <f t="shared" si="210"/>
        <v>-1</v>
      </c>
      <c r="I956" s="8">
        <f t="shared" si="211"/>
        <v>221297.70999999996</v>
      </c>
      <c r="J956" s="8">
        <f t="shared" si="212"/>
        <v>220369.73</v>
      </c>
      <c r="K956" s="10">
        <f t="shared" si="213"/>
        <v>-927.97999999995227</v>
      </c>
      <c r="L956" s="1">
        <f t="shared" si="214"/>
        <v>-4.1933556384291205E-3</v>
      </c>
    </row>
    <row r="957" spans="2:12" x14ac:dyDescent="0.35">
      <c r="B957" t="s">
        <v>31</v>
      </c>
      <c r="C957" s="14">
        <v>45317</v>
      </c>
      <c r="D957" s="6">
        <f t="shared" si="208"/>
        <v>45348</v>
      </c>
      <c r="E957" s="33">
        <v>12946</v>
      </c>
      <c r="F957" s="31">
        <v>0</v>
      </c>
      <c r="G957" s="27">
        <f t="shared" si="209"/>
        <v>-12946</v>
      </c>
      <c r="H957" s="7">
        <f t="shared" si="210"/>
        <v>-1</v>
      </c>
      <c r="I957" s="8">
        <f t="shared" si="211"/>
        <v>234243.70999999996</v>
      </c>
      <c r="J957" s="8">
        <f t="shared" si="212"/>
        <v>220369.73</v>
      </c>
      <c r="K957" s="10">
        <f t="shared" si="213"/>
        <v>-13873.979999999952</v>
      </c>
      <c r="L957" s="1">
        <f t="shared" si="214"/>
        <v>-5.9228826251086761E-2</v>
      </c>
    </row>
    <row r="958" spans="2:12" x14ac:dyDescent="0.35">
      <c r="B958" t="s">
        <v>31</v>
      </c>
      <c r="C958" s="14">
        <v>45318</v>
      </c>
      <c r="D958" s="6">
        <f t="shared" si="208"/>
        <v>45349</v>
      </c>
      <c r="E958" s="31">
        <v>10462.42</v>
      </c>
      <c r="F958" s="31">
        <v>0</v>
      </c>
      <c r="G958" s="27">
        <f t="shared" si="209"/>
        <v>-10462.42</v>
      </c>
      <c r="H958" s="7">
        <f t="shared" si="210"/>
        <v>-1</v>
      </c>
      <c r="I958" s="8">
        <f t="shared" si="211"/>
        <v>244706.12999999998</v>
      </c>
      <c r="J958" s="8">
        <f t="shared" si="212"/>
        <v>220369.73</v>
      </c>
      <c r="K958" s="10">
        <f t="shared" si="213"/>
        <v>-24336.399999999965</v>
      </c>
      <c r="L958" s="1">
        <f t="shared" si="214"/>
        <v>-9.9451533968519579E-2</v>
      </c>
    </row>
    <row r="959" spans="2:12" x14ac:dyDescent="0.35">
      <c r="B959" t="s">
        <v>31</v>
      </c>
      <c r="C959" s="14">
        <v>45319</v>
      </c>
      <c r="D959" s="6">
        <f t="shared" si="208"/>
        <v>45350</v>
      </c>
      <c r="E959" s="31">
        <v>4692.3</v>
      </c>
      <c r="F959" s="31">
        <v>0</v>
      </c>
      <c r="G959" s="27">
        <f t="shared" si="209"/>
        <v>-4692.3</v>
      </c>
      <c r="H959" s="7">
        <f t="shared" si="210"/>
        <v>-1</v>
      </c>
      <c r="I959" s="8">
        <f t="shared" si="211"/>
        <v>249398.42999999996</v>
      </c>
      <c r="J959" s="8">
        <f t="shared" si="212"/>
        <v>220369.73</v>
      </c>
      <c r="K959" s="10">
        <f t="shared" si="213"/>
        <v>-29028.699999999953</v>
      </c>
      <c r="L959" s="1">
        <f t="shared" si="214"/>
        <v>-0.11639487866864261</v>
      </c>
    </row>
    <row r="960" spans="2:12" x14ac:dyDescent="0.35">
      <c r="B960" t="s">
        <v>31</v>
      </c>
      <c r="C960" s="14">
        <v>45320</v>
      </c>
      <c r="D960" s="6">
        <f t="shared" si="208"/>
        <v>45351</v>
      </c>
      <c r="E960" s="31">
        <v>8062.66</v>
      </c>
      <c r="F960" s="31">
        <v>0</v>
      </c>
      <c r="G960" s="27">
        <f t="shared" si="209"/>
        <v>-8062.66</v>
      </c>
      <c r="H960" s="7">
        <f t="shared" si="210"/>
        <v>-1</v>
      </c>
      <c r="I960" s="8">
        <f t="shared" si="211"/>
        <v>257461.08999999997</v>
      </c>
      <c r="J960" s="8">
        <f t="shared" si="212"/>
        <v>220369.73</v>
      </c>
      <c r="K960" s="10">
        <f t="shared" si="213"/>
        <v>-37091.359999999957</v>
      </c>
      <c r="L960" s="1">
        <f t="shared" si="214"/>
        <v>-0.14406588583929308</v>
      </c>
    </row>
    <row r="961" spans="2:12" x14ac:dyDescent="0.35">
      <c r="B961" t="s">
        <v>31</v>
      </c>
      <c r="C961" s="14">
        <v>45321</v>
      </c>
      <c r="D961" s="6">
        <f t="shared" si="208"/>
        <v>45352</v>
      </c>
      <c r="E961" s="31">
        <v>10387.879999999999</v>
      </c>
      <c r="F961" s="31">
        <v>0</v>
      </c>
      <c r="G961" s="27">
        <f t="shared" si="209"/>
        <v>-10387.879999999999</v>
      </c>
      <c r="H961" s="7">
        <f t="shared" si="210"/>
        <v>-1</v>
      </c>
      <c r="I961" s="8">
        <f t="shared" si="211"/>
        <v>267848.96999999997</v>
      </c>
      <c r="J961" s="8">
        <f t="shared" si="212"/>
        <v>220369.73</v>
      </c>
      <c r="K961" s="10">
        <f t="shared" si="213"/>
        <v>-47479.239999999962</v>
      </c>
      <c r="L961" s="1">
        <f t="shared" si="214"/>
        <v>-0.17726123792822487</v>
      </c>
    </row>
    <row r="962" spans="2:12" x14ac:dyDescent="0.35">
      <c r="B962" t="s">
        <v>31</v>
      </c>
      <c r="C962" s="14">
        <v>45322</v>
      </c>
      <c r="D962" s="11">
        <f t="shared" si="208"/>
        <v>45353</v>
      </c>
      <c r="E962" s="31">
        <v>7506.73</v>
      </c>
      <c r="F962" s="31">
        <v>0</v>
      </c>
      <c r="G962" s="27">
        <f t="shared" si="209"/>
        <v>-7506.73</v>
      </c>
      <c r="H962" s="7">
        <f t="shared" si="210"/>
        <v>-1</v>
      </c>
      <c r="I962" s="8">
        <f t="shared" si="211"/>
        <v>275355.69999999995</v>
      </c>
      <c r="J962" s="8">
        <f t="shared" si="212"/>
        <v>220369.73</v>
      </c>
      <c r="K962" s="10">
        <f t="shared" si="213"/>
        <v>-54985.969999999943</v>
      </c>
      <c r="L962" s="1">
        <f t="shared" si="214"/>
        <v>-0.19969069098624054</v>
      </c>
    </row>
    <row r="963" spans="2:12" x14ac:dyDescent="0.35">
      <c r="B963" t="s">
        <v>32</v>
      </c>
      <c r="C963" s="14">
        <v>45291</v>
      </c>
      <c r="D963" s="6">
        <v>45322</v>
      </c>
      <c r="E963" s="31">
        <v>0</v>
      </c>
      <c r="F963" s="31">
        <v>0</v>
      </c>
      <c r="G963" s="25"/>
      <c r="H963" s="9"/>
      <c r="I963" s="9"/>
      <c r="J963" s="9"/>
      <c r="K963" s="9"/>
      <c r="L963" s="9"/>
    </row>
    <row r="964" spans="2:12" x14ac:dyDescent="0.35">
      <c r="B964" t="s">
        <v>32</v>
      </c>
      <c r="C964" s="14">
        <v>45292</v>
      </c>
      <c r="D964" s="6">
        <f t="shared" ref="D964:D994" si="215">D963+1</f>
        <v>45323</v>
      </c>
      <c r="E964" s="31">
        <v>1059.9100000000001</v>
      </c>
      <c r="F964" s="31">
        <v>881.11</v>
      </c>
      <c r="G964" s="27">
        <f t="shared" ref="G964:G988" si="216">F964-E964</f>
        <v>-178.80000000000007</v>
      </c>
      <c r="H964" s="7">
        <f t="shared" ref="H964:H994" si="217">G964/E964</f>
        <v>-0.16869356832183871</v>
      </c>
      <c r="I964" s="8">
        <f t="shared" ref="I964:I994" si="218">+I963+E964</f>
        <v>1059.9100000000001</v>
      </c>
      <c r="J964" s="8">
        <f t="shared" ref="J964:J994" si="219">+J963+F964</f>
        <v>881.11</v>
      </c>
      <c r="K964" s="10">
        <f t="shared" ref="K964:K994" si="220">-I964+J964</f>
        <v>-178.80000000000007</v>
      </c>
      <c r="L964" s="1">
        <f t="shared" ref="L964:L994" si="221">K964/I964</f>
        <v>-0.16869356832183871</v>
      </c>
    </row>
    <row r="965" spans="2:12" x14ac:dyDescent="0.35">
      <c r="B965" t="s">
        <v>32</v>
      </c>
      <c r="C965" s="14">
        <v>45293</v>
      </c>
      <c r="D965" s="6">
        <f t="shared" si="215"/>
        <v>45324</v>
      </c>
      <c r="E965" s="31">
        <v>738.58</v>
      </c>
      <c r="F965" s="31">
        <v>1066.3900000000001</v>
      </c>
      <c r="G965" s="27">
        <f t="shared" si="216"/>
        <v>327.81000000000006</v>
      </c>
      <c r="H965" s="7">
        <f t="shared" si="217"/>
        <v>0.44383817595927327</v>
      </c>
      <c r="I965" s="8">
        <f t="shared" si="218"/>
        <v>1798.4900000000002</v>
      </c>
      <c r="J965" s="8">
        <f t="shared" si="219"/>
        <v>1947.5</v>
      </c>
      <c r="K965" s="10">
        <f t="shared" si="220"/>
        <v>149.00999999999976</v>
      </c>
      <c r="L965" s="1">
        <f t="shared" si="221"/>
        <v>8.2852837658257614E-2</v>
      </c>
    </row>
    <row r="966" spans="2:12" x14ac:dyDescent="0.35">
      <c r="B966" t="s">
        <v>32</v>
      </c>
      <c r="C966" s="14">
        <v>45294</v>
      </c>
      <c r="D966" s="6">
        <f t="shared" si="215"/>
        <v>45325</v>
      </c>
      <c r="E966" s="31">
        <v>726.38</v>
      </c>
      <c r="F966" s="31">
        <v>575.5</v>
      </c>
      <c r="G966" s="27">
        <f t="shared" si="216"/>
        <v>-150.88</v>
      </c>
      <c r="H966" s="7">
        <f t="shared" si="217"/>
        <v>-0.20771497012582946</v>
      </c>
      <c r="I966" s="8">
        <f t="shared" si="218"/>
        <v>2524.8700000000003</v>
      </c>
      <c r="J966" s="8">
        <f t="shared" si="219"/>
        <v>2523</v>
      </c>
      <c r="K966" s="10">
        <f t="shared" si="220"/>
        <v>-1.8700000000003456</v>
      </c>
      <c r="L966" s="1">
        <f t="shared" si="221"/>
        <v>-7.4063219096442404E-4</v>
      </c>
    </row>
    <row r="967" spans="2:12" x14ac:dyDescent="0.35">
      <c r="B967" t="s">
        <v>32</v>
      </c>
      <c r="C967" s="14">
        <v>45295</v>
      </c>
      <c r="D967" s="6">
        <f t="shared" si="215"/>
        <v>45326</v>
      </c>
      <c r="E967" s="31">
        <v>633.38</v>
      </c>
      <c r="F967" s="31">
        <v>658.16</v>
      </c>
      <c r="G967" s="27">
        <f t="shared" si="216"/>
        <v>24.779999999999973</v>
      </c>
      <c r="H967" s="7">
        <f t="shared" si="217"/>
        <v>3.9123433010199209E-2</v>
      </c>
      <c r="I967" s="8">
        <f t="shared" si="218"/>
        <v>3158.2500000000005</v>
      </c>
      <c r="J967" s="8">
        <f t="shared" si="219"/>
        <v>3181.16</v>
      </c>
      <c r="K967" s="10">
        <f t="shared" si="220"/>
        <v>22.9099999999994</v>
      </c>
      <c r="L967" s="1">
        <f t="shared" si="221"/>
        <v>7.2540172563917982E-3</v>
      </c>
    </row>
    <row r="968" spans="2:12" x14ac:dyDescent="0.35">
      <c r="B968" t="s">
        <v>32</v>
      </c>
      <c r="C968" s="14">
        <v>45296</v>
      </c>
      <c r="D968" s="6">
        <f t="shared" si="215"/>
        <v>45327</v>
      </c>
      <c r="E968" s="32">
        <v>1169.1300000000001</v>
      </c>
      <c r="F968" s="31">
        <v>460.58</v>
      </c>
      <c r="G968" s="27">
        <f t="shared" si="216"/>
        <v>-708.55000000000018</v>
      </c>
      <c r="H968" s="7">
        <f t="shared" si="217"/>
        <v>-0.60604894237595486</v>
      </c>
      <c r="I968" s="8">
        <f t="shared" si="218"/>
        <v>4327.380000000001</v>
      </c>
      <c r="J968" s="8">
        <f t="shared" si="219"/>
        <v>3641.74</v>
      </c>
      <c r="K968" s="10">
        <f t="shared" si="220"/>
        <v>-685.64000000000124</v>
      </c>
      <c r="L968" s="1">
        <f t="shared" si="221"/>
        <v>-0.15844229071632282</v>
      </c>
    </row>
    <row r="969" spans="2:12" x14ac:dyDescent="0.35">
      <c r="B969" t="s">
        <v>32</v>
      </c>
      <c r="C969" s="14">
        <v>45297</v>
      </c>
      <c r="D969" s="6">
        <f t="shared" si="215"/>
        <v>45328</v>
      </c>
      <c r="E969" s="31">
        <v>1015.73</v>
      </c>
      <c r="F969" s="31">
        <v>615.85</v>
      </c>
      <c r="G969" s="27">
        <f t="shared" si="216"/>
        <v>-399.88</v>
      </c>
      <c r="H969" s="7">
        <f t="shared" si="217"/>
        <v>-0.39368729879003278</v>
      </c>
      <c r="I969" s="8">
        <f t="shared" si="218"/>
        <v>5343.1100000000006</v>
      </c>
      <c r="J969" s="8">
        <f t="shared" si="219"/>
        <v>4257.59</v>
      </c>
      <c r="K969" s="10">
        <f t="shared" si="220"/>
        <v>-1085.5200000000004</v>
      </c>
      <c r="L969" s="1">
        <f t="shared" si="221"/>
        <v>-0.20316257759993717</v>
      </c>
    </row>
    <row r="970" spans="2:12" x14ac:dyDescent="0.35">
      <c r="B970" t="s">
        <v>32</v>
      </c>
      <c r="C970" s="14">
        <v>45298</v>
      </c>
      <c r="D970" s="6">
        <f t="shared" si="215"/>
        <v>45329</v>
      </c>
      <c r="E970" s="31">
        <v>704.32</v>
      </c>
      <c r="F970" s="31">
        <v>602.1</v>
      </c>
      <c r="G970" s="27">
        <f t="shared" si="216"/>
        <v>-102.22000000000003</v>
      </c>
      <c r="H970" s="7">
        <f t="shared" si="217"/>
        <v>-0.14513289413902775</v>
      </c>
      <c r="I970" s="8">
        <f t="shared" si="218"/>
        <v>6047.43</v>
      </c>
      <c r="J970" s="4">
        <f t="shared" si="219"/>
        <v>4859.6900000000005</v>
      </c>
      <c r="K970" s="10">
        <f t="shared" si="220"/>
        <v>-1187.7399999999998</v>
      </c>
      <c r="L970" s="1">
        <f t="shared" si="221"/>
        <v>-0.19640409231690151</v>
      </c>
    </row>
    <row r="971" spans="2:12" x14ac:dyDescent="0.35">
      <c r="B971" t="s">
        <v>32</v>
      </c>
      <c r="C971" s="14">
        <v>45299</v>
      </c>
      <c r="D971" s="6">
        <f t="shared" si="215"/>
        <v>45330</v>
      </c>
      <c r="E971" s="31">
        <v>707.47</v>
      </c>
      <c r="F971" s="31">
        <v>631.41999999999996</v>
      </c>
      <c r="G971" s="27">
        <f t="shared" si="216"/>
        <v>-76.050000000000068</v>
      </c>
      <c r="H971" s="7">
        <f t="shared" si="217"/>
        <v>-0.10749572420031954</v>
      </c>
      <c r="I971" s="8">
        <f t="shared" si="218"/>
        <v>6754.9000000000005</v>
      </c>
      <c r="J971" s="8">
        <f t="shared" si="219"/>
        <v>5491.1100000000006</v>
      </c>
      <c r="K971" s="10">
        <f t="shared" si="220"/>
        <v>-1263.79</v>
      </c>
      <c r="L971" s="1">
        <f t="shared" si="221"/>
        <v>-0.18709233297310099</v>
      </c>
    </row>
    <row r="972" spans="2:12" x14ac:dyDescent="0.35">
      <c r="B972" t="s">
        <v>32</v>
      </c>
      <c r="C972" s="14">
        <v>45300</v>
      </c>
      <c r="D972" s="6">
        <f t="shared" si="215"/>
        <v>45331</v>
      </c>
      <c r="E972" s="31">
        <v>534.72</v>
      </c>
      <c r="F972" s="32">
        <v>1308.06</v>
      </c>
      <c r="G972" s="27">
        <f t="shared" si="216"/>
        <v>773.33999999999992</v>
      </c>
      <c r="H972" s="7">
        <f t="shared" si="217"/>
        <v>1.4462522441651704</v>
      </c>
      <c r="I972" s="8">
        <f t="shared" si="218"/>
        <v>7289.6200000000008</v>
      </c>
      <c r="J972" s="8">
        <f t="shared" si="219"/>
        <v>6799.17</v>
      </c>
      <c r="K972" s="10">
        <f t="shared" si="220"/>
        <v>-490.45000000000073</v>
      </c>
      <c r="L972" s="1">
        <f t="shared" si="221"/>
        <v>-6.7280598988699092E-2</v>
      </c>
    </row>
    <row r="973" spans="2:12" x14ac:dyDescent="0.35">
      <c r="B973" t="s">
        <v>32</v>
      </c>
      <c r="C973" s="14">
        <v>45301</v>
      </c>
      <c r="D973" s="6">
        <f t="shared" si="215"/>
        <v>45332</v>
      </c>
      <c r="E973" s="31">
        <v>1167.01</v>
      </c>
      <c r="F973" s="31">
        <v>1066.08</v>
      </c>
      <c r="G973" s="27">
        <f t="shared" si="216"/>
        <v>-100.93000000000006</v>
      </c>
      <c r="H973" s="7">
        <f t="shared" si="217"/>
        <v>-8.6485976983916218E-2</v>
      </c>
      <c r="I973" s="8">
        <f t="shared" si="218"/>
        <v>8456.630000000001</v>
      </c>
      <c r="J973" s="8">
        <f t="shared" si="219"/>
        <v>7865.25</v>
      </c>
      <c r="K973" s="10">
        <f t="shared" si="220"/>
        <v>-591.38000000000102</v>
      </c>
      <c r="L973" s="1">
        <f t="shared" si="221"/>
        <v>-6.9930929933082198E-2</v>
      </c>
    </row>
    <row r="974" spans="2:12" x14ac:dyDescent="0.35">
      <c r="B974" t="s">
        <v>32</v>
      </c>
      <c r="C974" s="14">
        <v>45302</v>
      </c>
      <c r="D974" s="6">
        <f t="shared" si="215"/>
        <v>45333</v>
      </c>
      <c r="E974" s="31">
        <v>2042.3</v>
      </c>
      <c r="F974" s="31">
        <v>627.01</v>
      </c>
      <c r="G974" s="27">
        <f t="shared" si="216"/>
        <v>-1415.29</v>
      </c>
      <c r="H974" s="7">
        <f t="shared" si="217"/>
        <v>-0.69298829750771185</v>
      </c>
      <c r="I974" s="8">
        <f t="shared" si="218"/>
        <v>10498.93</v>
      </c>
      <c r="J974" s="8">
        <f t="shared" si="219"/>
        <v>8492.26</v>
      </c>
      <c r="K974" s="10">
        <f t="shared" si="220"/>
        <v>-2006.67</v>
      </c>
      <c r="L974" s="1">
        <f t="shared" si="221"/>
        <v>-0.19113090572086869</v>
      </c>
    </row>
    <row r="975" spans="2:12" x14ac:dyDescent="0.35">
      <c r="B975" t="s">
        <v>32</v>
      </c>
      <c r="C975" s="14">
        <v>45303</v>
      </c>
      <c r="D975" s="6">
        <f t="shared" si="215"/>
        <v>45334</v>
      </c>
      <c r="E975" s="31">
        <v>0</v>
      </c>
      <c r="F975" s="31">
        <v>728.3</v>
      </c>
      <c r="G975" s="27">
        <f t="shared" si="216"/>
        <v>728.3</v>
      </c>
      <c r="H975" s="7" t="e">
        <f t="shared" si="217"/>
        <v>#DIV/0!</v>
      </c>
      <c r="I975" s="8">
        <f t="shared" si="218"/>
        <v>10498.93</v>
      </c>
      <c r="J975" s="8">
        <f t="shared" si="219"/>
        <v>9220.56</v>
      </c>
      <c r="K975" s="10">
        <f t="shared" si="220"/>
        <v>-1278.3700000000008</v>
      </c>
      <c r="L975" s="1">
        <f t="shared" si="221"/>
        <v>-0.12176193193020629</v>
      </c>
    </row>
    <row r="976" spans="2:12" x14ac:dyDescent="0.35">
      <c r="B976" t="s">
        <v>32</v>
      </c>
      <c r="C976" s="14">
        <v>45304</v>
      </c>
      <c r="D976" s="6">
        <f t="shared" si="215"/>
        <v>45335</v>
      </c>
      <c r="E976" s="31">
        <v>911.57</v>
      </c>
      <c r="F976" s="31">
        <v>637.95000000000005</v>
      </c>
      <c r="G976" s="27">
        <f t="shared" si="216"/>
        <v>-273.62</v>
      </c>
      <c r="H976" s="7">
        <f t="shared" si="217"/>
        <v>-0.30016345426023233</v>
      </c>
      <c r="I976" s="8">
        <f t="shared" si="218"/>
        <v>11410.5</v>
      </c>
      <c r="J976" s="8">
        <f t="shared" si="219"/>
        <v>9858.51</v>
      </c>
      <c r="K976" s="10">
        <f t="shared" si="220"/>
        <v>-1551.9899999999998</v>
      </c>
      <c r="L976" s="1">
        <f t="shared" si="221"/>
        <v>-0.13601419744971735</v>
      </c>
    </row>
    <row r="977" spans="2:12" x14ac:dyDescent="0.35">
      <c r="B977" t="s">
        <v>32</v>
      </c>
      <c r="C977" s="14">
        <v>45305</v>
      </c>
      <c r="D977" s="6">
        <f t="shared" si="215"/>
        <v>45336</v>
      </c>
      <c r="E977" s="31">
        <v>762.5</v>
      </c>
      <c r="F977" s="31">
        <v>409.15</v>
      </c>
      <c r="G977" s="27">
        <f t="shared" si="216"/>
        <v>-353.35</v>
      </c>
      <c r="H977" s="7">
        <f t="shared" si="217"/>
        <v>-0.46340983606557379</v>
      </c>
      <c r="I977" s="8">
        <f t="shared" si="218"/>
        <v>12173</v>
      </c>
      <c r="J977" s="8">
        <f t="shared" si="219"/>
        <v>10267.66</v>
      </c>
      <c r="K977" s="10">
        <f t="shared" si="220"/>
        <v>-1905.3400000000001</v>
      </c>
      <c r="L977" s="1">
        <f t="shared" si="221"/>
        <v>-0.15652181056436376</v>
      </c>
    </row>
    <row r="978" spans="2:12" x14ac:dyDescent="0.35">
      <c r="B978" t="s">
        <v>32</v>
      </c>
      <c r="C978" s="14">
        <v>45306</v>
      </c>
      <c r="D978" s="6">
        <f t="shared" si="215"/>
        <v>45337</v>
      </c>
      <c r="E978" s="31">
        <v>627.51</v>
      </c>
      <c r="F978" s="31">
        <v>1114.77</v>
      </c>
      <c r="G978" s="27">
        <f t="shared" si="216"/>
        <v>487.26</v>
      </c>
      <c r="H978" s="7">
        <f t="shared" si="217"/>
        <v>0.77649758569584548</v>
      </c>
      <c r="I978" s="8">
        <f t="shared" si="218"/>
        <v>12800.51</v>
      </c>
      <c r="J978" s="8">
        <f t="shared" si="219"/>
        <v>11382.43</v>
      </c>
      <c r="K978" s="10">
        <f t="shared" si="220"/>
        <v>-1418.08</v>
      </c>
      <c r="L978" s="1">
        <f t="shared" si="221"/>
        <v>-0.11078308598641771</v>
      </c>
    </row>
    <row r="979" spans="2:12" x14ac:dyDescent="0.35">
      <c r="B979" t="s">
        <v>32</v>
      </c>
      <c r="C979" s="14">
        <v>45307</v>
      </c>
      <c r="D979" s="6">
        <f t="shared" si="215"/>
        <v>45338</v>
      </c>
      <c r="E979" s="31">
        <v>852.04</v>
      </c>
      <c r="F979" s="31">
        <v>1203.18</v>
      </c>
      <c r="G979" s="27">
        <f t="shared" si="216"/>
        <v>351.1400000000001</v>
      </c>
      <c r="H979" s="7">
        <f t="shared" si="217"/>
        <v>0.41211680202807394</v>
      </c>
      <c r="I979" s="8">
        <f t="shared" si="218"/>
        <v>13652.55</v>
      </c>
      <c r="J979" s="8">
        <f t="shared" si="219"/>
        <v>12585.61</v>
      </c>
      <c r="K979" s="10">
        <f t="shared" si="220"/>
        <v>-1066.9399999999987</v>
      </c>
      <c r="L979" s="1">
        <f t="shared" si="221"/>
        <v>-7.8149503206360618E-2</v>
      </c>
    </row>
    <row r="980" spans="2:12" x14ac:dyDescent="0.35">
      <c r="B980" t="s">
        <v>32</v>
      </c>
      <c r="C980" s="14">
        <v>45308</v>
      </c>
      <c r="D980" s="6">
        <f t="shared" si="215"/>
        <v>45339</v>
      </c>
      <c r="E980" s="31">
        <v>842.48</v>
      </c>
      <c r="F980" s="31">
        <v>917.88</v>
      </c>
      <c r="G980" s="27">
        <f t="shared" si="216"/>
        <v>75.399999999999977</v>
      </c>
      <c r="H980" s="7">
        <f t="shared" si="217"/>
        <v>8.9497673535276767E-2</v>
      </c>
      <c r="I980" s="8">
        <f t="shared" si="218"/>
        <v>14495.029999999999</v>
      </c>
      <c r="J980" s="8">
        <f t="shared" si="219"/>
        <v>13503.49</v>
      </c>
      <c r="K980" s="10">
        <f t="shared" si="220"/>
        <v>-991.53999999999905</v>
      </c>
      <c r="L980" s="1">
        <f t="shared" si="221"/>
        <v>-6.8405515545673187E-2</v>
      </c>
    </row>
    <row r="981" spans="2:12" x14ac:dyDescent="0.35">
      <c r="B981" t="s">
        <v>32</v>
      </c>
      <c r="C981" s="14">
        <v>45309</v>
      </c>
      <c r="D981" s="6">
        <f t="shared" si="215"/>
        <v>45340</v>
      </c>
      <c r="E981" s="31">
        <v>820.44</v>
      </c>
      <c r="F981" s="31">
        <v>1148.74</v>
      </c>
      <c r="G981" s="27">
        <f t="shared" si="216"/>
        <v>328.29999999999995</v>
      </c>
      <c r="H981" s="7">
        <f t="shared" si="217"/>
        <v>0.40015113841353411</v>
      </c>
      <c r="I981" s="8">
        <f t="shared" si="218"/>
        <v>15315.47</v>
      </c>
      <c r="J981" s="8">
        <f t="shared" si="219"/>
        <v>14652.23</v>
      </c>
      <c r="K981" s="10">
        <f t="shared" si="220"/>
        <v>-663.23999999999978</v>
      </c>
      <c r="L981" s="1">
        <f t="shared" si="221"/>
        <v>-4.3305233205379906E-2</v>
      </c>
    </row>
    <row r="982" spans="2:12" x14ac:dyDescent="0.35">
      <c r="B982" t="s">
        <v>32</v>
      </c>
      <c r="C982" s="14">
        <v>45310</v>
      </c>
      <c r="D982" s="6">
        <f t="shared" si="215"/>
        <v>45341</v>
      </c>
      <c r="E982" s="31">
        <v>1059.47</v>
      </c>
      <c r="F982" s="31">
        <v>1066.3900000000001</v>
      </c>
      <c r="G982" s="27">
        <f t="shared" si="216"/>
        <v>6.9200000000000728</v>
      </c>
      <c r="H982" s="7">
        <f t="shared" si="217"/>
        <v>6.5315676706278348E-3</v>
      </c>
      <c r="I982" s="8">
        <f t="shared" si="218"/>
        <v>16374.939999999999</v>
      </c>
      <c r="J982" s="8">
        <f t="shared" si="219"/>
        <v>15718.619999999999</v>
      </c>
      <c r="K982" s="10">
        <f t="shared" si="220"/>
        <v>-656.31999999999971</v>
      </c>
      <c r="L982" s="1">
        <f t="shared" si="221"/>
        <v>-4.00807575478139E-2</v>
      </c>
    </row>
    <row r="983" spans="2:12" x14ac:dyDescent="0.35">
      <c r="B983" t="s">
        <v>32</v>
      </c>
      <c r="C983" s="14">
        <v>45311</v>
      </c>
      <c r="D983" s="6">
        <f t="shared" si="215"/>
        <v>45342</v>
      </c>
      <c r="E983" s="31">
        <v>854.18</v>
      </c>
      <c r="F983" s="31">
        <v>854.18</v>
      </c>
      <c r="G983" s="27">
        <f t="shared" si="216"/>
        <v>0</v>
      </c>
      <c r="H983" s="7">
        <f t="shared" si="217"/>
        <v>0</v>
      </c>
      <c r="I983" s="8">
        <f t="shared" si="218"/>
        <v>17229.12</v>
      </c>
      <c r="J983" s="8">
        <f t="shared" si="219"/>
        <v>16572.8</v>
      </c>
      <c r="K983" s="10">
        <f t="shared" si="220"/>
        <v>-656.31999999999971</v>
      </c>
      <c r="L983" s="1">
        <f t="shared" si="221"/>
        <v>-3.8093646106127289E-2</v>
      </c>
    </row>
    <row r="984" spans="2:12" x14ac:dyDescent="0.35">
      <c r="B984" t="s">
        <v>32</v>
      </c>
      <c r="C984" s="14">
        <v>45312</v>
      </c>
      <c r="D984" s="6">
        <f t="shared" si="215"/>
        <v>45343</v>
      </c>
      <c r="E984" s="31">
        <v>952.48</v>
      </c>
      <c r="F984" s="31">
        <v>952.48</v>
      </c>
      <c r="G984" s="27">
        <f t="shared" si="216"/>
        <v>0</v>
      </c>
      <c r="H984" s="7">
        <f t="shared" si="217"/>
        <v>0</v>
      </c>
      <c r="I984" s="8">
        <f t="shared" si="218"/>
        <v>18181.599999999999</v>
      </c>
      <c r="J984" s="8">
        <f t="shared" si="219"/>
        <v>17525.28</v>
      </c>
      <c r="K984" s="10">
        <f t="shared" si="220"/>
        <v>-656.31999999999971</v>
      </c>
      <c r="L984" s="1">
        <f t="shared" si="221"/>
        <v>-3.6098033176398106E-2</v>
      </c>
    </row>
    <row r="985" spans="2:12" x14ac:dyDescent="0.35">
      <c r="B985" t="s">
        <v>32</v>
      </c>
      <c r="C985" s="14">
        <v>45313</v>
      </c>
      <c r="D985" s="6">
        <f t="shared" si="215"/>
        <v>45344</v>
      </c>
      <c r="E985" s="31">
        <v>922.35</v>
      </c>
      <c r="F985" s="31">
        <v>922.35</v>
      </c>
      <c r="G985" s="27">
        <f t="shared" si="216"/>
        <v>0</v>
      </c>
      <c r="H985" s="7">
        <f t="shared" si="217"/>
        <v>0</v>
      </c>
      <c r="I985" s="8">
        <f t="shared" si="218"/>
        <v>19103.949999999997</v>
      </c>
      <c r="J985" s="8">
        <f t="shared" si="219"/>
        <v>18447.629999999997</v>
      </c>
      <c r="K985" s="10">
        <f t="shared" si="220"/>
        <v>-656.31999999999971</v>
      </c>
      <c r="L985" s="1">
        <f t="shared" si="221"/>
        <v>-3.4355198793966681E-2</v>
      </c>
    </row>
    <row r="986" spans="2:12" x14ac:dyDescent="0.35">
      <c r="B986" t="s">
        <v>32</v>
      </c>
      <c r="C986" s="14">
        <v>45314</v>
      </c>
      <c r="D986" s="6">
        <f t="shared" si="215"/>
        <v>45345</v>
      </c>
      <c r="E986" s="31">
        <v>924.56</v>
      </c>
      <c r="F986" s="33">
        <v>924.56</v>
      </c>
      <c r="G986" s="27">
        <f t="shared" si="216"/>
        <v>0</v>
      </c>
      <c r="H986" s="7">
        <f t="shared" si="217"/>
        <v>0</v>
      </c>
      <c r="I986" s="8">
        <f t="shared" si="218"/>
        <v>20028.509999999998</v>
      </c>
      <c r="J986" s="8">
        <f t="shared" si="219"/>
        <v>19372.189999999999</v>
      </c>
      <c r="K986" s="10">
        <f t="shared" si="220"/>
        <v>-656.31999999999971</v>
      </c>
      <c r="L986" s="1">
        <f t="shared" si="221"/>
        <v>-3.2769287380838605E-2</v>
      </c>
    </row>
    <row r="987" spans="2:12" x14ac:dyDescent="0.35">
      <c r="B987" t="s">
        <v>32</v>
      </c>
      <c r="C987" s="14">
        <v>45315</v>
      </c>
      <c r="D987" s="6">
        <f t="shared" si="215"/>
        <v>45346</v>
      </c>
      <c r="E987" s="31">
        <v>737.83</v>
      </c>
      <c r="F987" s="31">
        <v>0</v>
      </c>
      <c r="G987" s="27">
        <f t="shared" si="216"/>
        <v>-737.83</v>
      </c>
      <c r="H987" s="7">
        <f t="shared" si="217"/>
        <v>-1</v>
      </c>
      <c r="I987" s="8">
        <f t="shared" si="218"/>
        <v>20766.34</v>
      </c>
      <c r="J987" s="8">
        <f t="shared" si="219"/>
        <v>19372.189999999999</v>
      </c>
      <c r="K987" s="10">
        <f t="shared" si="220"/>
        <v>-1394.1500000000015</v>
      </c>
      <c r="L987" s="1">
        <f t="shared" si="221"/>
        <v>-6.7135084949972001E-2</v>
      </c>
    </row>
    <row r="988" spans="2:12" x14ac:dyDescent="0.35">
      <c r="B988" t="s">
        <v>32</v>
      </c>
      <c r="C988" s="14">
        <v>45316</v>
      </c>
      <c r="D988" s="6">
        <f t="shared" si="215"/>
        <v>45347</v>
      </c>
      <c r="E988" s="31">
        <v>716.82</v>
      </c>
      <c r="F988" s="31">
        <v>0</v>
      </c>
      <c r="G988" s="27">
        <f t="shared" si="216"/>
        <v>-716.82</v>
      </c>
      <c r="H988" s="7">
        <f t="shared" si="217"/>
        <v>-1</v>
      </c>
      <c r="I988" s="8">
        <f t="shared" si="218"/>
        <v>21483.16</v>
      </c>
      <c r="J988" s="4">
        <f t="shared" si="219"/>
        <v>19372.189999999999</v>
      </c>
      <c r="K988" s="10">
        <f t="shared" si="220"/>
        <v>-2110.9700000000012</v>
      </c>
      <c r="L988" s="1">
        <f t="shared" si="221"/>
        <v>-9.8261615144140863E-2</v>
      </c>
    </row>
    <row r="989" spans="2:12" x14ac:dyDescent="0.35">
      <c r="B989" t="s">
        <v>32</v>
      </c>
      <c r="C989" s="14">
        <v>45317</v>
      </c>
      <c r="D989" s="6">
        <f t="shared" si="215"/>
        <v>45348</v>
      </c>
      <c r="E989" s="33">
        <v>1183.1099999999999</v>
      </c>
      <c r="F989" s="31">
        <v>0</v>
      </c>
      <c r="G989" s="27">
        <v>917</v>
      </c>
      <c r="H989" s="5">
        <f t="shared" si="217"/>
        <v>0.77507585938754642</v>
      </c>
      <c r="I989" s="8">
        <f t="shared" si="218"/>
        <v>22666.27</v>
      </c>
      <c r="J989" s="4">
        <f t="shared" si="219"/>
        <v>19372.189999999999</v>
      </c>
      <c r="K989" s="10">
        <f t="shared" si="220"/>
        <v>-3294.0800000000017</v>
      </c>
      <c r="L989" s="1">
        <f t="shared" si="221"/>
        <v>-0.14532960209156609</v>
      </c>
    </row>
    <row r="990" spans="2:12" x14ac:dyDescent="0.35">
      <c r="B990" t="s">
        <v>32</v>
      </c>
      <c r="C990" s="14">
        <v>45318</v>
      </c>
      <c r="D990" s="6">
        <f t="shared" si="215"/>
        <v>45349</v>
      </c>
      <c r="E990" s="31">
        <v>903.65</v>
      </c>
      <c r="F990" s="31">
        <v>0</v>
      </c>
      <c r="G990" s="27">
        <f>F990-E990</f>
        <v>-903.65</v>
      </c>
      <c r="H990" s="5">
        <f t="shared" si="217"/>
        <v>-1</v>
      </c>
      <c r="I990" s="8">
        <f t="shared" si="218"/>
        <v>23569.920000000002</v>
      </c>
      <c r="J990" s="8">
        <f t="shared" si="219"/>
        <v>19372.189999999999</v>
      </c>
      <c r="K990" s="10">
        <f t="shared" si="220"/>
        <v>-4197.7300000000032</v>
      </c>
      <c r="L990" s="1">
        <f t="shared" si="221"/>
        <v>-0.17809691335396993</v>
      </c>
    </row>
    <row r="991" spans="2:12" x14ac:dyDescent="0.35">
      <c r="B991" t="s">
        <v>32</v>
      </c>
      <c r="C991" s="14">
        <v>45319</v>
      </c>
      <c r="D991" s="6">
        <f t="shared" si="215"/>
        <v>45350</v>
      </c>
      <c r="E991" s="31">
        <v>998.86</v>
      </c>
      <c r="F991" s="31">
        <v>0</v>
      </c>
      <c r="G991" s="27">
        <f>F991-E991</f>
        <v>-998.86</v>
      </c>
      <c r="H991" s="7">
        <f t="shared" si="217"/>
        <v>-1</v>
      </c>
      <c r="I991" s="8">
        <f t="shared" si="218"/>
        <v>24568.780000000002</v>
      </c>
      <c r="J991" s="8">
        <f t="shared" si="219"/>
        <v>19372.189999999999</v>
      </c>
      <c r="K991" s="10">
        <f t="shared" si="220"/>
        <v>-5196.5900000000038</v>
      </c>
      <c r="L991" s="1">
        <f t="shared" si="221"/>
        <v>-0.21151192692514659</v>
      </c>
    </row>
    <row r="992" spans="2:12" x14ac:dyDescent="0.35">
      <c r="B992" t="s">
        <v>32</v>
      </c>
      <c r="C992" s="14">
        <v>45320</v>
      </c>
      <c r="D992" s="6">
        <f t="shared" si="215"/>
        <v>45351</v>
      </c>
      <c r="E992" s="31">
        <v>776</v>
      </c>
      <c r="F992" s="31">
        <v>0</v>
      </c>
      <c r="G992" s="27">
        <f>F992-E992</f>
        <v>-776</v>
      </c>
      <c r="H992" s="7">
        <f t="shared" si="217"/>
        <v>-1</v>
      </c>
      <c r="I992" s="8">
        <f t="shared" si="218"/>
        <v>25344.780000000002</v>
      </c>
      <c r="J992" s="8">
        <f t="shared" si="219"/>
        <v>19372.189999999999</v>
      </c>
      <c r="K992" s="10">
        <f t="shared" si="220"/>
        <v>-5972.5900000000038</v>
      </c>
      <c r="L992" s="1">
        <f t="shared" si="221"/>
        <v>-0.23565365333611116</v>
      </c>
    </row>
    <row r="993" spans="2:12" x14ac:dyDescent="0.35">
      <c r="B993" t="s">
        <v>32</v>
      </c>
      <c r="C993" s="14">
        <v>45321</v>
      </c>
      <c r="D993" s="6">
        <f t="shared" si="215"/>
        <v>45352</v>
      </c>
      <c r="E993" s="31">
        <v>852.34</v>
      </c>
      <c r="F993" s="31">
        <v>0</v>
      </c>
      <c r="G993" s="27">
        <f>F993-E993</f>
        <v>-852.34</v>
      </c>
      <c r="H993" s="7">
        <f t="shared" si="217"/>
        <v>-1</v>
      </c>
      <c r="I993" s="8">
        <f t="shared" si="218"/>
        <v>26197.120000000003</v>
      </c>
      <c r="J993" s="8">
        <f t="shared" si="219"/>
        <v>19372.189999999999</v>
      </c>
      <c r="K993" s="10">
        <f t="shared" si="220"/>
        <v>-6824.9300000000039</v>
      </c>
      <c r="L993" s="1">
        <f t="shared" si="221"/>
        <v>-0.26052214899958481</v>
      </c>
    </row>
    <row r="994" spans="2:12" x14ac:dyDescent="0.35">
      <c r="B994" t="s">
        <v>32</v>
      </c>
      <c r="C994" s="14">
        <v>45322</v>
      </c>
      <c r="D994" s="6">
        <f t="shared" si="215"/>
        <v>45353</v>
      </c>
      <c r="E994" s="31">
        <v>622.26</v>
      </c>
      <c r="F994" s="31">
        <v>0</v>
      </c>
      <c r="G994" s="27">
        <f>F994-E994</f>
        <v>-622.26</v>
      </c>
      <c r="H994" s="7">
        <f t="shared" si="217"/>
        <v>-1</v>
      </c>
      <c r="I994" s="8">
        <f t="shared" si="218"/>
        <v>26819.38</v>
      </c>
      <c r="J994" s="8">
        <f t="shared" si="219"/>
        <v>19372.189999999999</v>
      </c>
      <c r="K994" s="10">
        <f t="shared" si="220"/>
        <v>-7447.1900000000023</v>
      </c>
      <c r="L994" s="1">
        <f t="shared" si="221"/>
        <v>-0.27767942435656612</v>
      </c>
    </row>
    <row r="995" spans="2:12" x14ac:dyDescent="0.35">
      <c r="B995" t="s">
        <v>33</v>
      </c>
      <c r="C995" s="14">
        <v>45291</v>
      </c>
      <c r="D995" s="6">
        <v>45322</v>
      </c>
      <c r="E995" s="31">
        <v>0</v>
      </c>
      <c r="F995" s="31">
        <v>0</v>
      </c>
      <c r="G995" s="25"/>
      <c r="H995" s="9"/>
      <c r="I995" s="9"/>
      <c r="J995" s="9"/>
      <c r="K995" s="9"/>
      <c r="L995" s="9"/>
    </row>
    <row r="996" spans="2:12" x14ac:dyDescent="0.35">
      <c r="B996" t="s">
        <v>33</v>
      </c>
      <c r="C996" s="14">
        <v>45292</v>
      </c>
      <c r="D996" s="6">
        <f t="shared" ref="D996:D1026" si="222">D995+1</f>
        <v>45323</v>
      </c>
      <c r="E996" s="31">
        <v>479</v>
      </c>
      <c r="F996" s="31">
        <v>1283.6400000000001</v>
      </c>
      <c r="G996" s="27">
        <f t="shared" ref="G996:G1026" si="223">F996-E996</f>
        <v>804.6400000000001</v>
      </c>
      <c r="H996" s="7">
        <f t="shared" ref="H996:H1026" si="224">G996/E996</f>
        <v>1.6798329853862215</v>
      </c>
      <c r="I996" s="8">
        <f t="shared" ref="I996:I1026" si="225">+I995+E996</f>
        <v>479</v>
      </c>
      <c r="J996" s="8">
        <f t="shared" ref="J996:J1026" si="226">+J995+F996</f>
        <v>1283.6400000000001</v>
      </c>
      <c r="K996" s="10">
        <f t="shared" ref="K996:K1026" si="227">-I996+J996</f>
        <v>804.6400000000001</v>
      </c>
      <c r="L996" s="1">
        <f t="shared" ref="L996:L1026" si="228">K996/I996</f>
        <v>1.6798329853862215</v>
      </c>
    </row>
    <row r="997" spans="2:12" x14ac:dyDescent="0.35">
      <c r="B997" t="s">
        <v>33</v>
      </c>
      <c r="C997" s="14">
        <v>45293</v>
      </c>
      <c r="D997" s="6">
        <f t="shared" si="222"/>
        <v>45324</v>
      </c>
      <c r="E997" s="31">
        <v>672</v>
      </c>
      <c r="F997" s="31">
        <v>1221.76</v>
      </c>
      <c r="G997" s="27">
        <f t="shared" si="223"/>
        <v>549.76</v>
      </c>
      <c r="H997" s="7">
        <f t="shared" si="224"/>
        <v>0.8180952380952381</v>
      </c>
      <c r="I997" s="8">
        <f t="shared" si="225"/>
        <v>1151</v>
      </c>
      <c r="J997" s="8">
        <f t="shared" si="226"/>
        <v>2505.4</v>
      </c>
      <c r="K997" s="10">
        <f t="shared" si="227"/>
        <v>1354.4</v>
      </c>
      <c r="L997" s="1">
        <f t="shared" si="228"/>
        <v>1.1767158992180713</v>
      </c>
    </row>
    <row r="998" spans="2:12" x14ac:dyDescent="0.35">
      <c r="B998" t="s">
        <v>33</v>
      </c>
      <c r="C998" s="14">
        <v>45294</v>
      </c>
      <c r="D998" s="6">
        <f t="shared" si="222"/>
        <v>45325</v>
      </c>
      <c r="E998" s="31">
        <v>1007</v>
      </c>
      <c r="F998" s="31">
        <v>1203.79</v>
      </c>
      <c r="G998" s="27">
        <f t="shared" si="223"/>
        <v>196.78999999999996</v>
      </c>
      <c r="H998" s="7">
        <f t="shared" si="224"/>
        <v>0.1954220456802383</v>
      </c>
      <c r="I998" s="8">
        <f t="shared" si="225"/>
        <v>2158</v>
      </c>
      <c r="J998" s="8">
        <f t="shared" si="226"/>
        <v>3709.19</v>
      </c>
      <c r="K998" s="10">
        <f t="shared" si="227"/>
        <v>1551.19</v>
      </c>
      <c r="L998" s="1">
        <f t="shared" si="228"/>
        <v>0.71880908248378128</v>
      </c>
    </row>
    <row r="999" spans="2:12" x14ac:dyDescent="0.35">
      <c r="B999" t="s">
        <v>33</v>
      </c>
      <c r="C999" s="14">
        <v>45295</v>
      </c>
      <c r="D999" s="6">
        <f t="shared" si="222"/>
        <v>45326</v>
      </c>
      <c r="E999" s="31">
        <v>1164.53</v>
      </c>
      <c r="F999" s="31">
        <v>1140.71</v>
      </c>
      <c r="G999" s="27">
        <f t="shared" si="223"/>
        <v>-23.819999999999936</v>
      </c>
      <c r="H999" s="7">
        <f t="shared" si="224"/>
        <v>-2.0454604003331763E-2</v>
      </c>
      <c r="I999" s="8">
        <f t="shared" si="225"/>
        <v>3322.5299999999997</v>
      </c>
      <c r="J999" s="8">
        <f t="shared" si="226"/>
        <v>4849.8999999999996</v>
      </c>
      <c r="K999" s="10">
        <f t="shared" si="227"/>
        <v>1527.37</v>
      </c>
      <c r="L999" s="1">
        <f t="shared" si="228"/>
        <v>0.45970089058639052</v>
      </c>
    </row>
    <row r="1000" spans="2:12" x14ac:dyDescent="0.35">
      <c r="B1000" t="s">
        <v>33</v>
      </c>
      <c r="C1000" s="14">
        <v>45296</v>
      </c>
      <c r="D1000" s="6">
        <f t="shared" si="222"/>
        <v>45327</v>
      </c>
      <c r="E1000" s="31">
        <v>1001.56</v>
      </c>
      <c r="F1000" s="31">
        <v>1285.1199999999999</v>
      </c>
      <c r="G1000" s="27">
        <f t="shared" si="223"/>
        <v>283.55999999999995</v>
      </c>
      <c r="H1000" s="7">
        <f t="shared" si="224"/>
        <v>0.283118335396781</v>
      </c>
      <c r="I1000" s="8">
        <f t="shared" si="225"/>
        <v>4324.09</v>
      </c>
      <c r="J1000" s="8">
        <f t="shared" si="226"/>
        <v>6135.0199999999995</v>
      </c>
      <c r="K1000" s="10">
        <f t="shared" si="227"/>
        <v>1810.9299999999994</v>
      </c>
      <c r="L1000" s="1">
        <f t="shared" si="228"/>
        <v>0.41880025623888478</v>
      </c>
    </row>
    <row r="1001" spans="2:12" x14ac:dyDescent="0.35">
      <c r="B1001" t="s">
        <v>33</v>
      </c>
      <c r="C1001" s="14">
        <v>45297</v>
      </c>
      <c r="D1001" s="6">
        <f t="shared" si="222"/>
        <v>45328</v>
      </c>
      <c r="E1001" s="31">
        <v>1198.1099999999999</v>
      </c>
      <c r="F1001" s="31">
        <v>805.32</v>
      </c>
      <c r="G1001" s="27">
        <f t="shared" si="223"/>
        <v>-392.78999999999985</v>
      </c>
      <c r="H1001" s="7">
        <f t="shared" si="224"/>
        <v>-0.32784135012644905</v>
      </c>
      <c r="I1001" s="8">
        <f t="shared" si="225"/>
        <v>5522.2</v>
      </c>
      <c r="J1001" s="8">
        <f t="shared" si="226"/>
        <v>6940.3399999999992</v>
      </c>
      <c r="K1001" s="10">
        <f t="shared" si="227"/>
        <v>1418.1399999999994</v>
      </c>
      <c r="L1001" s="1">
        <f t="shared" si="228"/>
        <v>0.25680706964615541</v>
      </c>
    </row>
    <row r="1002" spans="2:12" x14ac:dyDescent="0.35">
      <c r="B1002" t="s">
        <v>33</v>
      </c>
      <c r="C1002" s="14">
        <v>45298</v>
      </c>
      <c r="D1002" s="6">
        <f t="shared" si="222"/>
        <v>45329</v>
      </c>
      <c r="E1002" s="31">
        <v>563.55999999999995</v>
      </c>
      <c r="F1002" s="31">
        <v>189.39</v>
      </c>
      <c r="G1002" s="27">
        <f t="shared" si="223"/>
        <v>-374.16999999999996</v>
      </c>
      <c r="H1002" s="7">
        <f t="shared" si="224"/>
        <v>-0.66393995315494359</v>
      </c>
      <c r="I1002" s="8">
        <f t="shared" si="225"/>
        <v>6085.76</v>
      </c>
      <c r="J1002" s="4">
        <f t="shared" si="226"/>
        <v>7129.73</v>
      </c>
      <c r="K1002" s="10">
        <f t="shared" si="227"/>
        <v>1043.9699999999993</v>
      </c>
      <c r="L1002" s="1">
        <f t="shared" si="228"/>
        <v>0.17154307761068449</v>
      </c>
    </row>
    <row r="1003" spans="2:12" x14ac:dyDescent="0.35">
      <c r="B1003" t="s">
        <v>33</v>
      </c>
      <c r="C1003" s="14">
        <v>45299</v>
      </c>
      <c r="D1003" s="6">
        <f t="shared" si="222"/>
        <v>45330</v>
      </c>
      <c r="E1003" s="31">
        <v>1277.6099999999999</v>
      </c>
      <c r="F1003" s="31">
        <v>1339.28</v>
      </c>
      <c r="G1003" s="27">
        <f t="shared" si="223"/>
        <v>61.670000000000073</v>
      </c>
      <c r="H1003" s="7">
        <f t="shared" si="224"/>
        <v>4.826981629761827E-2</v>
      </c>
      <c r="I1003" s="8">
        <f t="shared" si="225"/>
        <v>7363.37</v>
      </c>
      <c r="J1003" s="8">
        <f t="shared" si="226"/>
        <v>8469.01</v>
      </c>
      <c r="K1003" s="10">
        <f t="shared" si="227"/>
        <v>1105.6400000000003</v>
      </c>
      <c r="L1003" s="1">
        <f t="shared" si="228"/>
        <v>0.15015407347450968</v>
      </c>
    </row>
    <row r="1004" spans="2:12" x14ac:dyDescent="0.35">
      <c r="B1004" t="s">
        <v>33</v>
      </c>
      <c r="C1004" s="14">
        <v>45300</v>
      </c>
      <c r="D1004" s="6">
        <f t="shared" si="222"/>
        <v>45331</v>
      </c>
      <c r="E1004" s="31">
        <v>1091.78</v>
      </c>
      <c r="F1004" s="32">
        <v>1935.15</v>
      </c>
      <c r="G1004" s="27">
        <f t="shared" si="223"/>
        <v>843.37000000000012</v>
      </c>
      <c r="H1004" s="7">
        <f t="shared" si="224"/>
        <v>0.77247247613988179</v>
      </c>
      <c r="I1004" s="8">
        <f t="shared" si="225"/>
        <v>8455.15</v>
      </c>
      <c r="J1004" s="8">
        <f t="shared" si="226"/>
        <v>10404.16</v>
      </c>
      <c r="K1004" s="10">
        <f t="shared" si="227"/>
        <v>1949.0100000000002</v>
      </c>
      <c r="L1004" s="1">
        <f t="shared" si="228"/>
        <v>0.23051158169872804</v>
      </c>
    </row>
    <row r="1005" spans="2:12" x14ac:dyDescent="0.35">
      <c r="B1005" t="s">
        <v>33</v>
      </c>
      <c r="C1005" s="14">
        <v>45301</v>
      </c>
      <c r="D1005" s="6">
        <f t="shared" si="222"/>
        <v>45332</v>
      </c>
      <c r="E1005" s="31">
        <v>1181.56</v>
      </c>
      <c r="F1005" s="31">
        <v>1112.5899999999999</v>
      </c>
      <c r="G1005" s="27">
        <f t="shared" si="223"/>
        <v>-68.970000000000027</v>
      </c>
      <c r="H1005" s="7">
        <f t="shared" si="224"/>
        <v>-5.837198280239686E-2</v>
      </c>
      <c r="I1005" s="8">
        <f t="shared" si="225"/>
        <v>9636.7099999999991</v>
      </c>
      <c r="J1005" s="8">
        <f t="shared" si="226"/>
        <v>11516.75</v>
      </c>
      <c r="K1005" s="10">
        <f t="shared" si="227"/>
        <v>1880.0400000000009</v>
      </c>
      <c r="L1005" s="1">
        <f t="shared" si="228"/>
        <v>0.19509147831573234</v>
      </c>
    </row>
    <row r="1006" spans="2:12" x14ac:dyDescent="0.35">
      <c r="B1006" t="s">
        <v>33</v>
      </c>
      <c r="C1006" s="14">
        <v>45302</v>
      </c>
      <c r="D1006" s="6">
        <f t="shared" si="222"/>
        <v>45333</v>
      </c>
      <c r="E1006" s="31">
        <v>1266.3900000000001</v>
      </c>
      <c r="F1006" s="31">
        <v>905.76</v>
      </c>
      <c r="G1006" s="27">
        <f t="shared" si="223"/>
        <v>-360.63000000000011</v>
      </c>
      <c r="H1006" s="7">
        <f t="shared" si="224"/>
        <v>-0.28477009452064539</v>
      </c>
      <c r="I1006" s="8">
        <f t="shared" si="225"/>
        <v>10903.099999999999</v>
      </c>
      <c r="J1006" s="8">
        <f t="shared" si="226"/>
        <v>12422.51</v>
      </c>
      <c r="K1006" s="10">
        <f t="shared" si="227"/>
        <v>1519.4100000000017</v>
      </c>
      <c r="L1006" s="1">
        <f t="shared" si="228"/>
        <v>0.1393557795489358</v>
      </c>
    </row>
    <row r="1007" spans="2:12" x14ac:dyDescent="0.35">
      <c r="B1007" t="s">
        <v>33</v>
      </c>
      <c r="C1007" s="14">
        <v>45303</v>
      </c>
      <c r="D1007" s="6">
        <f t="shared" si="222"/>
        <v>45334</v>
      </c>
      <c r="E1007" s="32">
        <v>1149.9100000000001</v>
      </c>
      <c r="F1007" s="31">
        <v>1059.69</v>
      </c>
      <c r="G1007" s="27">
        <f t="shared" si="223"/>
        <v>-90.220000000000027</v>
      </c>
      <c r="H1007" s="7">
        <f t="shared" si="224"/>
        <v>-7.8458314128931853E-2</v>
      </c>
      <c r="I1007" s="8">
        <f t="shared" si="225"/>
        <v>12053.009999999998</v>
      </c>
      <c r="J1007" s="8">
        <f t="shared" si="226"/>
        <v>13482.2</v>
      </c>
      <c r="K1007" s="10">
        <f t="shared" si="227"/>
        <v>1429.1900000000023</v>
      </c>
      <c r="L1007" s="1">
        <f t="shared" si="228"/>
        <v>0.11857536001380589</v>
      </c>
    </row>
    <row r="1008" spans="2:12" x14ac:dyDescent="0.35">
      <c r="B1008" t="s">
        <v>33</v>
      </c>
      <c r="C1008" s="14">
        <v>45304</v>
      </c>
      <c r="D1008" s="6">
        <f t="shared" si="222"/>
        <v>45335</v>
      </c>
      <c r="E1008" s="31">
        <v>698.57</v>
      </c>
      <c r="F1008" s="31">
        <v>1341.27</v>
      </c>
      <c r="G1008" s="27">
        <f t="shared" si="223"/>
        <v>642.69999999999993</v>
      </c>
      <c r="H1008" s="7">
        <f t="shared" si="224"/>
        <v>0.92002233133401079</v>
      </c>
      <c r="I1008" s="8">
        <f t="shared" si="225"/>
        <v>12751.579999999998</v>
      </c>
      <c r="J1008" s="8">
        <f t="shared" si="226"/>
        <v>14823.470000000001</v>
      </c>
      <c r="K1008" s="10">
        <f t="shared" si="227"/>
        <v>2071.8900000000031</v>
      </c>
      <c r="L1008" s="1">
        <f t="shared" si="228"/>
        <v>0.16248104156504553</v>
      </c>
    </row>
    <row r="1009" spans="2:12" x14ac:dyDescent="0.35">
      <c r="B1009" t="s">
        <v>33</v>
      </c>
      <c r="C1009" s="14">
        <v>45305</v>
      </c>
      <c r="D1009" s="6">
        <f t="shared" si="222"/>
        <v>45336</v>
      </c>
      <c r="E1009" s="31">
        <v>943</v>
      </c>
      <c r="F1009" s="31">
        <v>1209.96</v>
      </c>
      <c r="G1009" s="27">
        <f t="shared" si="223"/>
        <v>266.96000000000004</v>
      </c>
      <c r="H1009" s="7">
        <f t="shared" si="224"/>
        <v>0.28309650053022273</v>
      </c>
      <c r="I1009" s="8">
        <f t="shared" si="225"/>
        <v>13694.579999999998</v>
      </c>
      <c r="J1009" s="8">
        <f t="shared" si="226"/>
        <v>16033.43</v>
      </c>
      <c r="K1009" s="10">
        <f t="shared" si="227"/>
        <v>2338.8500000000022</v>
      </c>
      <c r="L1009" s="1">
        <f t="shared" si="228"/>
        <v>0.17078654474982091</v>
      </c>
    </row>
    <row r="1010" spans="2:12" x14ac:dyDescent="0.35">
      <c r="B1010" t="s">
        <v>33</v>
      </c>
      <c r="C1010" s="14">
        <v>45306</v>
      </c>
      <c r="D1010" s="6">
        <f t="shared" si="222"/>
        <v>45337</v>
      </c>
      <c r="E1010" s="31">
        <v>1170.1300000000001</v>
      </c>
      <c r="F1010" s="31">
        <v>1330.32</v>
      </c>
      <c r="G1010" s="27">
        <f t="shared" si="223"/>
        <v>160.18999999999983</v>
      </c>
      <c r="H1010" s="7">
        <f t="shared" si="224"/>
        <v>0.13689931887909873</v>
      </c>
      <c r="I1010" s="8">
        <f t="shared" si="225"/>
        <v>14864.71</v>
      </c>
      <c r="J1010" s="8">
        <f t="shared" si="226"/>
        <v>17363.75</v>
      </c>
      <c r="K1010" s="10">
        <f t="shared" si="227"/>
        <v>2499.0400000000009</v>
      </c>
      <c r="L1010" s="1">
        <f t="shared" si="228"/>
        <v>0.16811898785781904</v>
      </c>
    </row>
    <row r="1011" spans="2:12" x14ac:dyDescent="0.35">
      <c r="B1011" t="s">
        <v>33</v>
      </c>
      <c r="C1011" s="14">
        <v>45307</v>
      </c>
      <c r="D1011" s="6">
        <f t="shared" si="222"/>
        <v>45338</v>
      </c>
      <c r="E1011" s="31">
        <v>1308.77</v>
      </c>
      <c r="F1011" s="31">
        <v>1078.74</v>
      </c>
      <c r="G1011" s="27">
        <f t="shared" si="223"/>
        <v>-230.02999999999997</v>
      </c>
      <c r="H1011" s="7">
        <f t="shared" si="224"/>
        <v>-0.17576044683175804</v>
      </c>
      <c r="I1011" s="8">
        <f t="shared" si="225"/>
        <v>16173.48</v>
      </c>
      <c r="J1011" s="8">
        <f t="shared" si="226"/>
        <v>18442.490000000002</v>
      </c>
      <c r="K1011" s="10">
        <f t="shared" si="227"/>
        <v>2269.010000000002</v>
      </c>
      <c r="L1011" s="1">
        <f t="shared" si="228"/>
        <v>0.14029200889357157</v>
      </c>
    </row>
    <row r="1012" spans="2:12" x14ac:dyDescent="0.35">
      <c r="B1012" t="s">
        <v>33</v>
      </c>
      <c r="C1012" s="14">
        <v>45308</v>
      </c>
      <c r="D1012" s="6">
        <f t="shared" si="222"/>
        <v>45339</v>
      </c>
      <c r="E1012" s="31">
        <v>564.39</v>
      </c>
      <c r="F1012" s="31">
        <v>1041.3699999999999</v>
      </c>
      <c r="G1012" s="27">
        <f t="shared" si="223"/>
        <v>476.9799999999999</v>
      </c>
      <c r="H1012" s="7">
        <f t="shared" si="224"/>
        <v>0.84512482503233566</v>
      </c>
      <c r="I1012" s="8">
        <f t="shared" si="225"/>
        <v>16737.87</v>
      </c>
      <c r="J1012" s="8">
        <f t="shared" si="226"/>
        <v>19483.86</v>
      </c>
      <c r="K1012" s="10">
        <f t="shared" si="227"/>
        <v>2745.9900000000016</v>
      </c>
      <c r="L1012" s="1">
        <f t="shared" si="228"/>
        <v>0.16405850923683848</v>
      </c>
    </row>
    <row r="1013" spans="2:12" x14ac:dyDescent="0.35">
      <c r="B1013" t="s">
        <v>33</v>
      </c>
      <c r="C1013" s="14">
        <v>45309</v>
      </c>
      <c r="D1013" s="6">
        <f t="shared" si="222"/>
        <v>45340</v>
      </c>
      <c r="E1013" s="31">
        <v>1182.25</v>
      </c>
      <c r="F1013" s="31">
        <v>842</v>
      </c>
      <c r="G1013" s="27">
        <f t="shared" si="223"/>
        <v>-340.25</v>
      </c>
      <c r="H1013" s="7">
        <f t="shared" si="224"/>
        <v>-0.28779868894057942</v>
      </c>
      <c r="I1013" s="8">
        <f t="shared" si="225"/>
        <v>17920.12</v>
      </c>
      <c r="J1013" s="8">
        <f t="shared" si="226"/>
        <v>20325.86</v>
      </c>
      <c r="K1013" s="10">
        <f t="shared" si="227"/>
        <v>2405.7400000000016</v>
      </c>
      <c r="L1013" s="1">
        <f t="shared" si="228"/>
        <v>0.13424798494652948</v>
      </c>
    </row>
    <row r="1014" spans="2:12" x14ac:dyDescent="0.35">
      <c r="B1014" t="s">
        <v>33</v>
      </c>
      <c r="C1014" s="14">
        <v>45310</v>
      </c>
      <c r="D1014" s="6">
        <f t="shared" si="222"/>
        <v>45341</v>
      </c>
      <c r="E1014" s="31">
        <v>1185.05</v>
      </c>
      <c r="F1014" s="31">
        <v>612</v>
      </c>
      <c r="G1014" s="27">
        <f t="shared" si="223"/>
        <v>-573.04999999999995</v>
      </c>
      <c r="H1014" s="7">
        <f t="shared" si="224"/>
        <v>-0.48356609425762626</v>
      </c>
      <c r="I1014" s="8">
        <f t="shared" si="225"/>
        <v>19105.169999999998</v>
      </c>
      <c r="J1014" s="8">
        <f t="shared" si="226"/>
        <v>20937.86</v>
      </c>
      <c r="K1014" s="10">
        <f t="shared" si="227"/>
        <v>1832.6900000000023</v>
      </c>
      <c r="L1014" s="1">
        <f t="shared" si="228"/>
        <v>9.5926390605265616E-2</v>
      </c>
    </row>
    <row r="1015" spans="2:12" x14ac:dyDescent="0.35">
      <c r="B1015" t="s">
        <v>33</v>
      </c>
      <c r="C1015" s="14">
        <v>45311</v>
      </c>
      <c r="D1015" s="6">
        <f t="shared" si="222"/>
        <v>45342</v>
      </c>
      <c r="E1015" s="31">
        <v>1022.88</v>
      </c>
      <c r="F1015" s="31">
        <v>1814</v>
      </c>
      <c r="G1015" s="27">
        <f t="shared" si="223"/>
        <v>791.12</v>
      </c>
      <c r="H1015" s="7">
        <f t="shared" si="224"/>
        <v>0.77342405756295951</v>
      </c>
      <c r="I1015" s="8">
        <f t="shared" si="225"/>
        <v>20128.05</v>
      </c>
      <c r="J1015" s="8">
        <f t="shared" si="226"/>
        <v>22751.86</v>
      </c>
      <c r="K1015" s="10">
        <f t="shared" si="227"/>
        <v>2623.8100000000013</v>
      </c>
      <c r="L1015" s="1">
        <f t="shared" si="228"/>
        <v>0.13035589637346895</v>
      </c>
    </row>
    <row r="1016" spans="2:12" x14ac:dyDescent="0.35">
      <c r="B1016" t="s">
        <v>33</v>
      </c>
      <c r="C1016" s="14">
        <v>45312</v>
      </c>
      <c r="D1016" s="6">
        <f t="shared" si="222"/>
        <v>45343</v>
      </c>
      <c r="E1016" s="31">
        <v>631.65</v>
      </c>
      <c r="F1016" s="31">
        <v>1066</v>
      </c>
      <c r="G1016" s="27">
        <f t="shared" si="223"/>
        <v>434.35</v>
      </c>
      <c r="H1016" s="7">
        <f t="shared" si="224"/>
        <v>0.68764347344257115</v>
      </c>
      <c r="I1016" s="8">
        <f t="shared" si="225"/>
        <v>20759.7</v>
      </c>
      <c r="J1016" s="8">
        <f t="shared" si="226"/>
        <v>23817.86</v>
      </c>
      <c r="K1016" s="10">
        <f t="shared" si="227"/>
        <v>3058.16</v>
      </c>
      <c r="L1016" s="1">
        <f t="shared" si="228"/>
        <v>0.1473123407371012</v>
      </c>
    </row>
    <row r="1017" spans="2:12" x14ac:dyDescent="0.35">
      <c r="B1017" t="s">
        <v>33</v>
      </c>
      <c r="C1017" s="14">
        <v>45313</v>
      </c>
      <c r="D1017" s="6">
        <f t="shared" si="222"/>
        <v>45344</v>
      </c>
      <c r="E1017" s="31">
        <v>1163.18</v>
      </c>
      <c r="F1017" s="31">
        <v>1421</v>
      </c>
      <c r="G1017" s="27">
        <f t="shared" si="223"/>
        <v>257.81999999999994</v>
      </c>
      <c r="H1017" s="7">
        <f t="shared" si="224"/>
        <v>0.22165099124813006</v>
      </c>
      <c r="I1017" s="8">
        <f t="shared" si="225"/>
        <v>21922.880000000001</v>
      </c>
      <c r="J1017" s="8">
        <f t="shared" si="226"/>
        <v>25238.86</v>
      </c>
      <c r="K1017" s="10">
        <f t="shared" si="227"/>
        <v>3315.9799999999996</v>
      </c>
      <c r="L1017" s="1">
        <f t="shared" si="228"/>
        <v>0.15125658672583162</v>
      </c>
    </row>
    <row r="1018" spans="2:12" x14ac:dyDescent="0.35">
      <c r="B1018" t="s">
        <v>33</v>
      </c>
      <c r="C1018" s="14">
        <v>45314</v>
      </c>
      <c r="D1018" s="6">
        <f t="shared" si="222"/>
        <v>45345</v>
      </c>
      <c r="E1018" s="31">
        <v>944.71</v>
      </c>
      <c r="F1018" s="33">
        <v>1616</v>
      </c>
      <c r="G1018" s="27">
        <f t="shared" si="223"/>
        <v>671.29</v>
      </c>
      <c r="H1018" s="7">
        <f t="shared" si="224"/>
        <v>0.71057784928708279</v>
      </c>
      <c r="I1018" s="8">
        <f t="shared" si="225"/>
        <v>22867.59</v>
      </c>
      <c r="J1018" s="8">
        <f t="shared" si="226"/>
        <v>26854.86</v>
      </c>
      <c r="K1018" s="10">
        <f t="shared" si="227"/>
        <v>3987.2700000000004</v>
      </c>
      <c r="L1018" s="1">
        <f t="shared" si="228"/>
        <v>0.17436336754332224</v>
      </c>
    </row>
    <row r="1019" spans="2:12" x14ac:dyDescent="0.35">
      <c r="B1019" t="s">
        <v>33</v>
      </c>
      <c r="C1019" s="14">
        <v>45315</v>
      </c>
      <c r="D1019" s="6">
        <f t="shared" si="222"/>
        <v>45346</v>
      </c>
      <c r="E1019" s="31">
        <v>1324.4</v>
      </c>
      <c r="F1019" s="31">
        <v>0</v>
      </c>
      <c r="G1019" s="27">
        <f t="shared" si="223"/>
        <v>-1324.4</v>
      </c>
      <c r="H1019" s="7">
        <f t="shared" si="224"/>
        <v>-1</v>
      </c>
      <c r="I1019" s="8">
        <f t="shared" si="225"/>
        <v>24191.99</v>
      </c>
      <c r="J1019" s="8">
        <f t="shared" si="226"/>
        <v>26854.86</v>
      </c>
      <c r="K1019" s="10">
        <f t="shared" si="227"/>
        <v>2662.869999999999</v>
      </c>
      <c r="L1019" s="1">
        <f t="shared" si="228"/>
        <v>0.11007238346246005</v>
      </c>
    </row>
    <row r="1020" spans="2:12" x14ac:dyDescent="0.35">
      <c r="B1020" t="s">
        <v>33</v>
      </c>
      <c r="C1020" s="14">
        <v>45316</v>
      </c>
      <c r="D1020" s="6">
        <f t="shared" si="222"/>
        <v>45347</v>
      </c>
      <c r="E1020" s="31">
        <v>1406.73</v>
      </c>
      <c r="F1020" s="31">
        <v>0</v>
      </c>
      <c r="G1020" s="27">
        <f t="shared" si="223"/>
        <v>-1406.73</v>
      </c>
      <c r="H1020" s="7">
        <f t="shared" si="224"/>
        <v>-1</v>
      </c>
      <c r="I1020" s="8">
        <f t="shared" si="225"/>
        <v>25598.720000000001</v>
      </c>
      <c r="J1020" s="8">
        <f t="shared" si="226"/>
        <v>26854.86</v>
      </c>
      <c r="K1020" s="10">
        <f t="shared" si="227"/>
        <v>1256.1399999999994</v>
      </c>
      <c r="L1020" s="1">
        <f t="shared" si="228"/>
        <v>4.907042227111353E-2</v>
      </c>
    </row>
    <row r="1021" spans="2:12" x14ac:dyDescent="0.35">
      <c r="B1021" t="s">
        <v>33</v>
      </c>
      <c r="C1021" s="14">
        <v>45317</v>
      </c>
      <c r="D1021" s="6">
        <f t="shared" si="222"/>
        <v>45348</v>
      </c>
      <c r="E1021" s="33">
        <v>1350.52</v>
      </c>
      <c r="F1021" s="31">
        <v>0</v>
      </c>
      <c r="G1021" s="27">
        <f t="shared" si="223"/>
        <v>-1350.52</v>
      </c>
      <c r="H1021" s="5">
        <f t="shared" si="224"/>
        <v>-1</v>
      </c>
      <c r="I1021" s="8">
        <f t="shared" si="225"/>
        <v>26949.24</v>
      </c>
      <c r="J1021" s="8">
        <f t="shared" si="226"/>
        <v>26854.86</v>
      </c>
      <c r="K1021" s="10">
        <f t="shared" si="227"/>
        <v>-94.380000000001019</v>
      </c>
      <c r="L1021" s="1">
        <f t="shared" si="228"/>
        <v>-3.5021395779621621E-3</v>
      </c>
    </row>
    <row r="1022" spans="2:12" x14ac:dyDescent="0.35">
      <c r="B1022" t="s">
        <v>33</v>
      </c>
      <c r="C1022" s="14">
        <v>45318</v>
      </c>
      <c r="D1022" s="6">
        <f t="shared" si="222"/>
        <v>45349</v>
      </c>
      <c r="E1022" s="31">
        <v>1255.1500000000001</v>
      </c>
      <c r="F1022" s="31">
        <v>0</v>
      </c>
      <c r="G1022" s="27">
        <f t="shared" si="223"/>
        <v>-1255.1500000000001</v>
      </c>
      <c r="H1022" s="5">
        <f t="shared" si="224"/>
        <v>-1</v>
      </c>
      <c r="I1022" s="8">
        <f t="shared" si="225"/>
        <v>28204.390000000003</v>
      </c>
      <c r="J1022" s="8">
        <f t="shared" si="226"/>
        <v>26854.86</v>
      </c>
      <c r="K1022" s="10">
        <f t="shared" si="227"/>
        <v>-1349.5300000000025</v>
      </c>
      <c r="L1022" s="1">
        <f t="shared" si="228"/>
        <v>-4.784822504581742E-2</v>
      </c>
    </row>
    <row r="1023" spans="2:12" x14ac:dyDescent="0.35">
      <c r="B1023" t="s">
        <v>33</v>
      </c>
      <c r="C1023" s="14">
        <v>45319</v>
      </c>
      <c r="D1023" s="6">
        <f t="shared" si="222"/>
        <v>45350</v>
      </c>
      <c r="E1023" s="31">
        <v>426.63</v>
      </c>
      <c r="F1023" s="31">
        <v>0</v>
      </c>
      <c r="G1023" s="27">
        <f t="shared" si="223"/>
        <v>-426.63</v>
      </c>
      <c r="H1023" s="7">
        <f t="shared" si="224"/>
        <v>-1</v>
      </c>
      <c r="I1023" s="8">
        <f t="shared" si="225"/>
        <v>28631.020000000004</v>
      </c>
      <c r="J1023" s="8">
        <f t="shared" si="226"/>
        <v>26854.86</v>
      </c>
      <c r="K1023" s="10">
        <f t="shared" si="227"/>
        <v>-1776.1600000000035</v>
      </c>
      <c r="L1023" s="1">
        <f t="shared" si="228"/>
        <v>-6.2036211074561899E-2</v>
      </c>
    </row>
    <row r="1024" spans="2:12" x14ac:dyDescent="0.35">
      <c r="B1024" t="s">
        <v>33</v>
      </c>
      <c r="C1024" s="14">
        <v>45320</v>
      </c>
      <c r="D1024" s="6">
        <f t="shared" si="222"/>
        <v>45351</v>
      </c>
      <c r="E1024" s="31">
        <v>1157.25</v>
      </c>
      <c r="F1024" s="31">
        <v>0</v>
      </c>
      <c r="G1024" s="27">
        <f t="shared" si="223"/>
        <v>-1157.25</v>
      </c>
      <c r="H1024" s="7">
        <f t="shared" si="224"/>
        <v>-1</v>
      </c>
      <c r="I1024" s="8">
        <f t="shared" si="225"/>
        <v>29788.270000000004</v>
      </c>
      <c r="J1024" s="8">
        <f t="shared" si="226"/>
        <v>26854.86</v>
      </c>
      <c r="K1024" s="10">
        <f t="shared" si="227"/>
        <v>-2933.4100000000035</v>
      </c>
      <c r="L1024" s="1">
        <f t="shared" si="228"/>
        <v>-9.8475339454087235E-2</v>
      </c>
    </row>
    <row r="1025" spans="2:12" x14ac:dyDescent="0.35">
      <c r="B1025" t="s">
        <v>33</v>
      </c>
      <c r="C1025" s="14">
        <v>45321</v>
      </c>
      <c r="D1025" s="6">
        <f t="shared" si="222"/>
        <v>45352</v>
      </c>
      <c r="E1025" s="31">
        <v>1299.04</v>
      </c>
      <c r="F1025" s="31">
        <v>0</v>
      </c>
      <c r="G1025" s="27">
        <f t="shared" si="223"/>
        <v>-1299.04</v>
      </c>
      <c r="H1025" s="7">
        <f t="shared" si="224"/>
        <v>-1</v>
      </c>
      <c r="I1025" s="8">
        <f t="shared" si="225"/>
        <v>31087.310000000005</v>
      </c>
      <c r="J1025" s="8">
        <f t="shared" si="226"/>
        <v>26854.86</v>
      </c>
      <c r="K1025" s="10">
        <f t="shared" si="227"/>
        <v>-4232.4500000000044</v>
      </c>
      <c r="L1025" s="1">
        <f t="shared" si="228"/>
        <v>-0.13614719317946788</v>
      </c>
    </row>
    <row r="1026" spans="2:12" x14ac:dyDescent="0.35">
      <c r="B1026" t="s">
        <v>33</v>
      </c>
      <c r="C1026" s="14">
        <v>45322</v>
      </c>
      <c r="D1026" s="6">
        <f t="shared" si="222"/>
        <v>45353</v>
      </c>
      <c r="E1026" s="31">
        <v>1330.8</v>
      </c>
      <c r="F1026" s="31">
        <v>0</v>
      </c>
      <c r="G1026" s="27">
        <f t="shared" si="223"/>
        <v>-1330.8</v>
      </c>
      <c r="H1026" s="7">
        <f t="shared" si="224"/>
        <v>-1</v>
      </c>
      <c r="I1026" s="8">
        <f t="shared" si="225"/>
        <v>32418.110000000004</v>
      </c>
      <c r="J1026" s="8">
        <f t="shared" si="226"/>
        <v>26854.86</v>
      </c>
      <c r="K1026" s="10">
        <f t="shared" si="227"/>
        <v>-5563.2500000000036</v>
      </c>
      <c r="L1026" s="1">
        <f t="shared" si="228"/>
        <v>-0.1716093257750067</v>
      </c>
    </row>
    <row r="1027" spans="2:12" x14ac:dyDescent="0.35">
      <c r="B1027" t="s">
        <v>34</v>
      </c>
      <c r="C1027" s="14">
        <v>45291</v>
      </c>
      <c r="D1027" s="6">
        <v>45322</v>
      </c>
      <c r="E1027" s="31">
        <v>0</v>
      </c>
      <c r="F1027" s="31">
        <v>0</v>
      </c>
      <c r="G1027" s="25"/>
      <c r="H1027" s="9"/>
      <c r="I1027" s="9"/>
      <c r="J1027" s="9"/>
      <c r="K1027" s="9"/>
      <c r="L1027" s="9"/>
    </row>
    <row r="1028" spans="2:12" x14ac:dyDescent="0.35">
      <c r="B1028" t="s">
        <v>34</v>
      </c>
      <c r="C1028" s="14">
        <v>45292</v>
      </c>
      <c r="D1028" s="6">
        <f t="shared" ref="D1028:D1058" si="229">D1027+1</f>
        <v>45323</v>
      </c>
      <c r="E1028" s="31">
        <v>1348.01</v>
      </c>
      <c r="F1028" s="31">
        <v>2341.81</v>
      </c>
      <c r="G1028" s="27">
        <f t="shared" ref="G1028:G1058" si="230">F1028-E1028</f>
        <v>993.8</v>
      </c>
      <c r="H1028" s="7">
        <f t="shared" ref="H1028:H1058" si="231">G1028/E1028</f>
        <v>0.7372348869815506</v>
      </c>
      <c r="I1028" s="8">
        <f t="shared" ref="I1028:I1058" si="232">+I1027+E1028</f>
        <v>1348.01</v>
      </c>
      <c r="J1028" s="8">
        <f t="shared" ref="J1028:J1058" si="233">+J1027+F1028</f>
        <v>2341.81</v>
      </c>
      <c r="K1028" s="10">
        <f t="shared" ref="K1028:K1058" si="234">-I1028+J1028</f>
        <v>993.8</v>
      </c>
      <c r="L1028" s="1">
        <f t="shared" ref="L1028:L1058" si="235">K1028/I1028</f>
        <v>0.7372348869815506</v>
      </c>
    </row>
    <row r="1029" spans="2:12" x14ac:dyDescent="0.35">
      <c r="B1029" t="s">
        <v>34</v>
      </c>
      <c r="C1029" s="14">
        <v>45293</v>
      </c>
      <c r="D1029" s="6">
        <f t="shared" si="229"/>
        <v>45324</v>
      </c>
      <c r="E1029" s="31">
        <v>1648.71</v>
      </c>
      <c r="F1029" s="31">
        <v>3634.15</v>
      </c>
      <c r="G1029" s="27">
        <f t="shared" si="230"/>
        <v>1985.44</v>
      </c>
      <c r="H1029" s="7">
        <f t="shared" si="231"/>
        <v>1.204238465224327</v>
      </c>
      <c r="I1029" s="8">
        <f t="shared" si="232"/>
        <v>2996.7200000000003</v>
      </c>
      <c r="J1029" s="8">
        <f t="shared" si="233"/>
        <v>5975.96</v>
      </c>
      <c r="K1029" s="10">
        <f t="shared" si="234"/>
        <v>2979.24</v>
      </c>
      <c r="L1029" s="1">
        <f t="shared" si="235"/>
        <v>0.99416695587175297</v>
      </c>
    </row>
    <row r="1030" spans="2:12" x14ac:dyDescent="0.35">
      <c r="B1030" t="s">
        <v>34</v>
      </c>
      <c r="C1030" s="14">
        <v>45294</v>
      </c>
      <c r="D1030" s="6">
        <f t="shared" si="229"/>
        <v>45325</v>
      </c>
      <c r="E1030" s="31">
        <v>2369.79</v>
      </c>
      <c r="F1030" s="31">
        <v>3528.02</v>
      </c>
      <c r="G1030" s="27">
        <f t="shared" si="230"/>
        <v>1158.23</v>
      </c>
      <c r="H1030" s="7">
        <f t="shared" si="231"/>
        <v>0.48874794813042505</v>
      </c>
      <c r="I1030" s="8">
        <f t="shared" si="232"/>
        <v>5366.51</v>
      </c>
      <c r="J1030" s="8">
        <f t="shared" si="233"/>
        <v>9503.98</v>
      </c>
      <c r="K1030" s="10">
        <f t="shared" si="234"/>
        <v>4137.4699999999993</v>
      </c>
      <c r="L1030" s="1">
        <f t="shared" si="235"/>
        <v>0.77097964971648225</v>
      </c>
    </row>
    <row r="1031" spans="2:12" x14ac:dyDescent="0.35">
      <c r="B1031" t="s">
        <v>34</v>
      </c>
      <c r="C1031" s="14">
        <v>45295</v>
      </c>
      <c r="D1031" s="6">
        <f t="shared" si="229"/>
        <v>45326</v>
      </c>
      <c r="E1031" s="31">
        <v>2528.44</v>
      </c>
      <c r="F1031" s="31">
        <v>1228.24</v>
      </c>
      <c r="G1031" s="27">
        <f t="shared" si="230"/>
        <v>-1300.2</v>
      </c>
      <c r="H1031" s="7">
        <f t="shared" si="231"/>
        <v>-0.51423011817563402</v>
      </c>
      <c r="I1031" s="8">
        <f t="shared" si="232"/>
        <v>7894.9500000000007</v>
      </c>
      <c r="J1031" s="8">
        <f t="shared" si="233"/>
        <v>10732.22</v>
      </c>
      <c r="K1031" s="10">
        <f t="shared" si="234"/>
        <v>2837.2699999999986</v>
      </c>
      <c r="L1031" s="1">
        <f t="shared" si="235"/>
        <v>0.35937783013191954</v>
      </c>
    </row>
    <row r="1032" spans="2:12" x14ac:dyDescent="0.35">
      <c r="B1032" t="s">
        <v>34</v>
      </c>
      <c r="C1032" s="14">
        <v>45296</v>
      </c>
      <c r="D1032" s="6">
        <f t="shared" si="229"/>
        <v>45327</v>
      </c>
      <c r="E1032" s="31">
        <v>5348.26</v>
      </c>
      <c r="F1032" s="31">
        <v>2104.44</v>
      </c>
      <c r="G1032" s="27">
        <f t="shared" si="230"/>
        <v>-3243.82</v>
      </c>
      <c r="H1032" s="7">
        <f t="shared" si="231"/>
        <v>-0.6065187556326731</v>
      </c>
      <c r="I1032" s="8">
        <f t="shared" si="232"/>
        <v>13243.210000000001</v>
      </c>
      <c r="J1032" s="8">
        <f t="shared" si="233"/>
        <v>12836.66</v>
      </c>
      <c r="K1032" s="10">
        <f t="shared" si="234"/>
        <v>-406.55000000000109</v>
      </c>
      <c r="L1032" s="1">
        <f t="shared" si="235"/>
        <v>-3.0698750529516716E-2</v>
      </c>
    </row>
    <row r="1033" spans="2:12" x14ac:dyDescent="0.35">
      <c r="B1033" t="s">
        <v>34</v>
      </c>
      <c r="C1033" s="14">
        <v>45297</v>
      </c>
      <c r="D1033" s="6">
        <f t="shared" si="229"/>
        <v>45328</v>
      </c>
      <c r="E1033" s="31">
        <v>3417.74</v>
      </c>
      <c r="F1033" s="31">
        <v>2288.92</v>
      </c>
      <c r="G1033" s="27">
        <f t="shared" si="230"/>
        <v>-1128.8199999999997</v>
      </c>
      <c r="H1033" s="7">
        <f t="shared" si="231"/>
        <v>-0.33028258439787689</v>
      </c>
      <c r="I1033" s="8">
        <f t="shared" si="232"/>
        <v>16660.95</v>
      </c>
      <c r="J1033" s="8">
        <f t="shared" si="233"/>
        <v>15125.58</v>
      </c>
      <c r="K1033" s="10">
        <f t="shared" si="234"/>
        <v>-1535.3700000000008</v>
      </c>
      <c r="L1033" s="1">
        <f t="shared" si="235"/>
        <v>-9.2153808756403485E-2</v>
      </c>
    </row>
    <row r="1034" spans="2:12" x14ac:dyDescent="0.35">
      <c r="B1034" t="s">
        <v>34</v>
      </c>
      <c r="C1034" s="14">
        <v>45298</v>
      </c>
      <c r="D1034" s="6">
        <f t="shared" si="229"/>
        <v>45329</v>
      </c>
      <c r="E1034" s="31">
        <v>1839.62</v>
      </c>
      <c r="F1034" s="31">
        <v>2151.19</v>
      </c>
      <c r="G1034" s="27">
        <f t="shared" si="230"/>
        <v>311.57000000000016</v>
      </c>
      <c r="H1034" s="7">
        <f t="shared" si="231"/>
        <v>0.16936649960317901</v>
      </c>
      <c r="I1034" s="8">
        <f t="shared" si="232"/>
        <v>18500.57</v>
      </c>
      <c r="J1034" s="4">
        <f t="shared" si="233"/>
        <v>17276.77</v>
      </c>
      <c r="K1034" s="10">
        <f t="shared" si="234"/>
        <v>-1223.7999999999993</v>
      </c>
      <c r="L1034" s="1">
        <f t="shared" si="235"/>
        <v>-6.6149313237375898E-2</v>
      </c>
    </row>
    <row r="1035" spans="2:12" x14ac:dyDescent="0.35">
      <c r="B1035" t="s">
        <v>34</v>
      </c>
      <c r="C1035" s="14">
        <v>45299</v>
      </c>
      <c r="D1035" s="6">
        <f t="shared" si="229"/>
        <v>45330</v>
      </c>
      <c r="E1035" s="31">
        <v>2282.5</v>
      </c>
      <c r="F1035" s="31">
        <v>1976.72</v>
      </c>
      <c r="G1035" s="27">
        <f t="shared" si="230"/>
        <v>-305.77999999999997</v>
      </c>
      <c r="H1035" s="7">
        <f t="shared" si="231"/>
        <v>-0.1339671412924425</v>
      </c>
      <c r="I1035" s="8">
        <f t="shared" si="232"/>
        <v>20783.07</v>
      </c>
      <c r="J1035" s="8">
        <f t="shared" si="233"/>
        <v>19253.490000000002</v>
      </c>
      <c r="K1035" s="10">
        <f t="shared" si="234"/>
        <v>-1529.5799999999981</v>
      </c>
      <c r="L1035" s="1">
        <f t="shared" si="235"/>
        <v>-7.3597404040885106E-2</v>
      </c>
    </row>
    <row r="1036" spans="2:12" x14ac:dyDescent="0.35">
      <c r="B1036" t="s">
        <v>34</v>
      </c>
      <c r="C1036" s="14">
        <v>45300</v>
      </c>
      <c r="D1036" s="6">
        <f t="shared" si="229"/>
        <v>45331</v>
      </c>
      <c r="E1036" s="31">
        <v>2079.71</v>
      </c>
      <c r="F1036" s="32">
        <v>3689.07</v>
      </c>
      <c r="G1036" s="27">
        <f t="shared" si="230"/>
        <v>1609.3600000000001</v>
      </c>
      <c r="H1036" s="7">
        <f t="shared" si="231"/>
        <v>0.77383866019781611</v>
      </c>
      <c r="I1036" s="8">
        <f t="shared" si="232"/>
        <v>22862.78</v>
      </c>
      <c r="J1036" s="8">
        <f t="shared" si="233"/>
        <v>22942.560000000001</v>
      </c>
      <c r="K1036" s="10">
        <f t="shared" si="234"/>
        <v>79.780000000002474</v>
      </c>
      <c r="L1036" s="1">
        <f t="shared" si="235"/>
        <v>3.4895143985115753E-3</v>
      </c>
    </row>
    <row r="1037" spans="2:12" x14ac:dyDescent="0.35">
      <c r="B1037" t="s">
        <v>34</v>
      </c>
      <c r="C1037" s="14">
        <v>45301</v>
      </c>
      <c r="D1037" s="6">
        <f t="shared" si="229"/>
        <v>45332</v>
      </c>
      <c r="E1037" s="31">
        <v>1893.13</v>
      </c>
      <c r="F1037" s="31">
        <v>3860</v>
      </c>
      <c r="G1037" s="27">
        <f t="shared" si="230"/>
        <v>1966.87</v>
      </c>
      <c r="H1037" s="7">
        <f t="shared" si="231"/>
        <v>1.0389513662558829</v>
      </c>
      <c r="I1037" s="8">
        <f t="shared" si="232"/>
        <v>24755.91</v>
      </c>
      <c r="J1037" s="8">
        <f t="shared" si="233"/>
        <v>26802.560000000001</v>
      </c>
      <c r="K1037" s="10">
        <f t="shared" si="234"/>
        <v>2046.6500000000015</v>
      </c>
      <c r="L1037" s="1">
        <f t="shared" si="235"/>
        <v>8.2673187937749068E-2</v>
      </c>
    </row>
    <row r="1038" spans="2:12" x14ac:dyDescent="0.35">
      <c r="B1038" t="s">
        <v>34</v>
      </c>
      <c r="C1038" s="14">
        <v>45302</v>
      </c>
      <c r="D1038" s="6">
        <f t="shared" si="229"/>
        <v>45333</v>
      </c>
      <c r="E1038" s="31">
        <v>180.24</v>
      </c>
      <c r="F1038" s="31">
        <v>1393</v>
      </c>
      <c r="G1038" s="27">
        <f t="shared" si="230"/>
        <v>1212.76</v>
      </c>
      <c r="H1038" s="7">
        <f t="shared" si="231"/>
        <v>6.7285841100754542</v>
      </c>
      <c r="I1038" s="8">
        <f t="shared" si="232"/>
        <v>24936.15</v>
      </c>
      <c r="J1038" s="8">
        <f t="shared" si="233"/>
        <v>28195.56</v>
      </c>
      <c r="K1038" s="10">
        <f t="shared" si="234"/>
        <v>3259.41</v>
      </c>
      <c r="L1038" s="1">
        <f t="shared" si="235"/>
        <v>0.1307102339374763</v>
      </c>
    </row>
    <row r="1039" spans="2:12" x14ac:dyDescent="0.35">
      <c r="B1039" t="s">
        <v>34</v>
      </c>
      <c r="C1039" s="14">
        <v>45303</v>
      </c>
      <c r="D1039" s="6">
        <f t="shared" si="229"/>
        <v>45334</v>
      </c>
      <c r="E1039" s="32">
        <v>4035.66</v>
      </c>
      <c r="F1039" s="31">
        <v>1974</v>
      </c>
      <c r="G1039" s="27">
        <f t="shared" si="230"/>
        <v>-2061.66</v>
      </c>
      <c r="H1039" s="7">
        <f t="shared" si="231"/>
        <v>-0.51086067706397464</v>
      </c>
      <c r="I1039" s="8">
        <f t="shared" si="232"/>
        <v>28971.81</v>
      </c>
      <c r="J1039" s="8">
        <f t="shared" si="233"/>
        <v>30169.56</v>
      </c>
      <c r="K1039" s="10">
        <f t="shared" si="234"/>
        <v>1197.75</v>
      </c>
      <c r="L1039" s="1">
        <f t="shared" si="235"/>
        <v>4.1341911326907087E-2</v>
      </c>
    </row>
    <row r="1040" spans="2:12" x14ac:dyDescent="0.35">
      <c r="B1040" t="s">
        <v>34</v>
      </c>
      <c r="C1040" s="14">
        <v>45304</v>
      </c>
      <c r="D1040" s="6">
        <f t="shared" si="229"/>
        <v>45335</v>
      </c>
      <c r="E1040" s="31">
        <v>3314.88</v>
      </c>
      <c r="F1040" s="31">
        <v>2042</v>
      </c>
      <c r="G1040" s="27">
        <f t="shared" si="230"/>
        <v>-1272.8800000000001</v>
      </c>
      <c r="H1040" s="7">
        <f t="shared" si="231"/>
        <v>-0.38398976735206103</v>
      </c>
      <c r="I1040" s="8">
        <f t="shared" si="232"/>
        <v>32286.690000000002</v>
      </c>
      <c r="J1040" s="8">
        <f t="shared" si="233"/>
        <v>32211.56</v>
      </c>
      <c r="K1040" s="10">
        <f t="shared" si="234"/>
        <v>-75.130000000001019</v>
      </c>
      <c r="L1040" s="1">
        <f t="shared" si="235"/>
        <v>-2.3269650744626039E-3</v>
      </c>
    </row>
    <row r="1041" spans="2:12" x14ac:dyDescent="0.35">
      <c r="B1041" t="s">
        <v>34</v>
      </c>
      <c r="C1041" s="14">
        <v>45305</v>
      </c>
      <c r="D1041" s="6">
        <f t="shared" si="229"/>
        <v>45336</v>
      </c>
      <c r="E1041" s="31">
        <v>1073.8</v>
      </c>
      <c r="F1041" s="32">
        <v>2648</v>
      </c>
      <c r="G1041" s="27">
        <f t="shared" si="230"/>
        <v>1574.2</v>
      </c>
      <c r="H1041" s="7">
        <f t="shared" si="231"/>
        <v>1.4660085677034831</v>
      </c>
      <c r="I1041" s="8">
        <f t="shared" si="232"/>
        <v>33360.490000000005</v>
      </c>
      <c r="J1041" s="8">
        <f t="shared" si="233"/>
        <v>34859.56</v>
      </c>
      <c r="K1041" s="10">
        <f t="shared" si="234"/>
        <v>1499.0699999999924</v>
      </c>
      <c r="L1041" s="1">
        <f t="shared" si="235"/>
        <v>4.4935491055436899E-2</v>
      </c>
    </row>
    <row r="1042" spans="2:12" x14ac:dyDescent="0.35">
      <c r="B1042" t="s">
        <v>34</v>
      </c>
      <c r="C1042" s="14">
        <v>45306</v>
      </c>
      <c r="D1042" s="6">
        <f t="shared" si="229"/>
        <v>45337</v>
      </c>
      <c r="E1042" s="31">
        <v>2370.0100000000002</v>
      </c>
      <c r="F1042" s="31">
        <v>2701.91</v>
      </c>
      <c r="G1042" s="27">
        <f t="shared" si="230"/>
        <v>331.89999999999964</v>
      </c>
      <c r="H1042" s="7">
        <f t="shared" si="231"/>
        <v>0.14004160319998632</v>
      </c>
      <c r="I1042" s="8">
        <f t="shared" si="232"/>
        <v>35730.500000000007</v>
      </c>
      <c r="J1042" s="8">
        <f t="shared" si="233"/>
        <v>37561.47</v>
      </c>
      <c r="K1042" s="10">
        <f t="shared" si="234"/>
        <v>1830.9699999999939</v>
      </c>
      <c r="L1042" s="1">
        <f t="shared" si="235"/>
        <v>5.1243895271546533E-2</v>
      </c>
    </row>
    <row r="1043" spans="2:12" x14ac:dyDescent="0.35">
      <c r="B1043" t="s">
        <v>34</v>
      </c>
      <c r="C1043" s="14">
        <v>45307</v>
      </c>
      <c r="D1043" s="6">
        <f t="shared" si="229"/>
        <v>45338</v>
      </c>
      <c r="E1043" s="31">
        <v>2609.63</v>
      </c>
      <c r="F1043" s="31">
        <v>5155.6099999999997</v>
      </c>
      <c r="G1043" s="27">
        <f t="shared" si="230"/>
        <v>2545.9799999999996</v>
      </c>
      <c r="H1043" s="7">
        <f t="shared" si="231"/>
        <v>0.97560956917264108</v>
      </c>
      <c r="I1043" s="8">
        <f t="shared" si="232"/>
        <v>38340.130000000005</v>
      </c>
      <c r="J1043" s="8">
        <f t="shared" si="233"/>
        <v>42717.08</v>
      </c>
      <c r="K1043" s="10">
        <f t="shared" si="234"/>
        <v>4376.9499999999971</v>
      </c>
      <c r="L1043" s="1">
        <f t="shared" si="235"/>
        <v>0.1141610630949868</v>
      </c>
    </row>
    <row r="1044" spans="2:12" x14ac:dyDescent="0.35">
      <c r="B1044" t="s">
        <v>34</v>
      </c>
      <c r="C1044" s="14">
        <v>45308</v>
      </c>
      <c r="D1044" s="6">
        <f t="shared" si="229"/>
        <v>45339</v>
      </c>
      <c r="E1044" s="32">
        <v>2110.0100000000002</v>
      </c>
      <c r="F1044" s="31">
        <v>3789.45</v>
      </c>
      <c r="G1044" s="27">
        <f t="shared" si="230"/>
        <v>1679.4399999999996</v>
      </c>
      <c r="H1044" s="7">
        <f t="shared" si="231"/>
        <v>0.79593935573765029</v>
      </c>
      <c r="I1044" s="8">
        <f t="shared" si="232"/>
        <v>40450.140000000007</v>
      </c>
      <c r="J1044" s="8">
        <f t="shared" si="233"/>
        <v>46506.53</v>
      </c>
      <c r="K1044" s="10">
        <f t="shared" si="234"/>
        <v>6056.3899999999921</v>
      </c>
      <c r="L1044" s="1">
        <f t="shared" si="235"/>
        <v>0.1497248217187874</v>
      </c>
    </row>
    <row r="1045" spans="2:12" x14ac:dyDescent="0.35">
      <c r="B1045" t="s">
        <v>34</v>
      </c>
      <c r="C1045" s="14">
        <v>45309</v>
      </c>
      <c r="D1045" s="6">
        <f t="shared" si="229"/>
        <v>45340</v>
      </c>
      <c r="E1045" s="31">
        <v>3748.68</v>
      </c>
      <c r="F1045" s="31">
        <v>3842</v>
      </c>
      <c r="G1045" s="27">
        <f t="shared" si="230"/>
        <v>93.320000000000164</v>
      </c>
      <c r="H1045" s="7">
        <f t="shared" si="231"/>
        <v>2.4894096055144789E-2</v>
      </c>
      <c r="I1045" s="8">
        <f t="shared" si="232"/>
        <v>44198.820000000007</v>
      </c>
      <c r="J1045" s="8">
        <f t="shared" si="233"/>
        <v>50348.53</v>
      </c>
      <c r="K1045" s="10">
        <f t="shared" si="234"/>
        <v>6149.7099999999919</v>
      </c>
      <c r="L1045" s="1">
        <f t="shared" si="235"/>
        <v>0.13913742493577863</v>
      </c>
    </row>
    <row r="1046" spans="2:12" x14ac:dyDescent="0.35">
      <c r="B1046" t="s">
        <v>34</v>
      </c>
      <c r="C1046" s="14">
        <v>45310</v>
      </c>
      <c r="D1046" s="6">
        <f t="shared" si="229"/>
        <v>45341</v>
      </c>
      <c r="E1046" s="31">
        <v>4034.26</v>
      </c>
      <c r="F1046" s="31">
        <v>2182</v>
      </c>
      <c r="G1046" s="27">
        <f t="shared" si="230"/>
        <v>-1852.2600000000002</v>
      </c>
      <c r="H1046" s="7">
        <f t="shared" si="231"/>
        <v>-0.45913252988156444</v>
      </c>
      <c r="I1046" s="8">
        <f t="shared" si="232"/>
        <v>48233.080000000009</v>
      </c>
      <c r="J1046" s="8">
        <f t="shared" si="233"/>
        <v>52530.53</v>
      </c>
      <c r="K1046" s="10">
        <f t="shared" si="234"/>
        <v>4297.4499999999898</v>
      </c>
      <c r="L1046" s="1">
        <f t="shared" si="235"/>
        <v>8.9097565405319115E-2</v>
      </c>
    </row>
    <row r="1047" spans="2:12" x14ac:dyDescent="0.35">
      <c r="B1047" t="s">
        <v>34</v>
      </c>
      <c r="C1047" s="14">
        <v>45311</v>
      </c>
      <c r="D1047" s="6">
        <f t="shared" si="229"/>
        <v>45342</v>
      </c>
      <c r="E1047" s="31">
        <v>2352.63</v>
      </c>
      <c r="F1047" s="31">
        <v>2702</v>
      </c>
      <c r="G1047" s="27">
        <f t="shared" si="230"/>
        <v>349.36999999999989</v>
      </c>
      <c r="H1047" s="7">
        <f t="shared" si="231"/>
        <v>0.14850188937486977</v>
      </c>
      <c r="I1047" s="8">
        <f t="shared" si="232"/>
        <v>50585.710000000006</v>
      </c>
      <c r="J1047" s="8">
        <f t="shared" si="233"/>
        <v>55232.53</v>
      </c>
      <c r="K1047" s="10">
        <f t="shared" si="234"/>
        <v>4646.8199999999924</v>
      </c>
      <c r="L1047" s="1">
        <f t="shared" si="235"/>
        <v>9.1860329725529044E-2</v>
      </c>
    </row>
    <row r="1048" spans="2:12" x14ac:dyDescent="0.35">
      <c r="B1048" t="s">
        <v>34</v>
      </c>
      <c r="C1048" s="14">
        <v>45312</v>
      </c>
      <c r="D1048" s="6">
        <f t="shared" si="229"/>
        <v>45343</v>
      </c>
      <c r="E1048" s="31">
        <v>1494.58</v>
      </c>
      <c r="F1048" s="31">
        <v>2613</v>
      </c>
      <c r="G1048" s="27">
        <f t="shared" si="230"/>
        <v>1118.42</v>
      </c>
      <c r="H1048" s="7">
        <f t="shared" si="231"/>
        <v>0.74831725300753393</v>
      </c>
      <c r="I1048" s="8">
        <f t="shared" si="232"/>
        <v>52080.290000000008</v>
      </c>
      <c r="J1048" s="8">
        <f t="shared" si="233"/>
        <v>57845.53</v>
      </c>
      <c r="K1048" s="10">
        <f t="shared" si="234"/>
        <v>5765.2399999999907</v>
      </c>
      <c r="L1048" s="1">
        <f t="shared" si="235"/>
        <v>0.11069907636843017</v>
      </c>
    </row>
    <row r="1049" spans="2:12" x14ac:dyDescent="0.35">
      <c r="B1049" t="s">
        <v>34</v>
      </c>
      <c r="C1049" s="14">
        <v>45313</v>
      </c>
      <c r="D1049" s="6">
        <f t="shared" si="229"/>
        <v>45344</v>
      </c>
      <c r="E1049" s="31">
        <v>2037.93</v>
      </c>
      <c r="F1049" s="31">
        <v>3842</v>
      </c>
      <c r="G1049" s="27">
        <f t="shared" si="230"/>
        <v>1804.07</v>
      </c>
      <c r="H1049" s="7">
        <f t="shared" si="231"/>
        <v>0.88524630384753156</v>
      </c>
      <c r="I1049" s="8">
        <f t="shared" si="232"/>
        <v>54118.220000000008</v>
      </c>
      <c r="J1049" s="8">
        <f t="shared" si="233"/>
        <v>61687.53</v>
      </c>
      <c r="K1049" s="10">
        <f t="shared" si="234"/>
        <v>7569.3099999999904</v>
      </c>
      <c r="L1049" s="1">
        <f t="shared" si="235"/>
        <v>0.13986620402518762</v>
      </c>
    </row>
    <row r="1050" spans="2:12" x14ac:dyDescent="0.35">
      <c r="B1050" t="s">
        <v>34</v>
      </c>
      <c r="C1050" s="14">
        <v>45314</v>
      </c>
      <c r="D1050" s="6">
        <f t="shared" si="229"/>
        <v>45345</v>
      </c>
      <c r="E1050" s="31">
        <v>1955.39</v>
      </c>
      <c r="F1050" s="33">
        <v>4390</v>
      </c>
      <c r="G1050" s="27">
        <f t="shared" si="230"/>
        <v>2434.6099999999997</v>
      </c>
      <c r="H1050" s="7">
        <f t="shared" si="231"/>
        <v>1.2450764297659289</v>
      </c>
      <c r="I1050" s="8">
        <f t="shared" si="232"/>
        <v>56073.610000000008</v>
      </c>
      <c r="J1050" s="8">
        <f t="shared" si="233"/>
        <v>66077.53</v>
      </c>
      <c r="K1050" s="10">
        <f t="shared" si="234"/>
        <v>10003.919999999991</v>
      </c>
      <c r="L1050" s="1">
        <f t="shared" si="235"/>
        <v>0.17840691904801545</v>
      </c>
    </row>
    <row r="1051" spans="2:12" x14ac:dyDescent="0.35">
      <c r="B1051" t="s">
        <v>34</v>
      </c>
      <c r="C1051" s="14">
        <v>45315</v>
      </c>
      <c r="D1051" s="6">
        <f t="shared" si="229"/>
        <v>45346</v>
      </c>
      <c r="E1051" s="31">
        <v>2931.6</v>
      </c>
      <c r="F1051" s="31">
        <v>0</v>
      </c>
      <c r="G1051" s="27">
        <f t="shared" si="230"/>
        <v>-2931.6</v>
      </c>
      <c r="H1051" s="7">
        <f t="shared" si="231"/>
        <v>-1</v>
      </c>
      <c r="I1051" s="8">
        <f t="shared" si="232"/>
        <v>59005.210000000006</v>
      </c>
      <c r="J1051" s="8">
        <f t="shared" si="233"/>
        <v>66077.53</v>
      </c>
      <c r="K1051" s="10">
        <f t="shared" si="234"/>
        <v>7072.3199999999924</v>
      </c>
      <c r="L1051" s="1">
        <f t="shared" si="235"/>
        <v>0.11985924632756992</v>
      </c>
    </row>
    <row r="1052" spans="2:12" x14ac:dyDescent="0.35">
      <c r="B1052" t="s">
        <v>34</v>
      </c>
      <c r="C1052" s="14">
        <v>45316</v>
      </c>
      <c r="D1052" s="6">
        <f t="shared" si="229"/>
        <v>45347</v>
      </c>
      <c r="E1052" s="31">
        <v>2297.94</v>
      </c>
      <c r="F1052" s="31">
        <v>0</v>
      </c>
      <c r="G1052" s="27">
        <f t="shared" si="230"/>
        <v>-2297.94</v>
      </c>
      <c r="H1052" s="7">
        <f t="shared" si="231"/>
        <v>-1</v>
      </c>
      <c r="I1052" s="8">
        <f t="shared" si="232"/>
        <v>61303.150000000009</v>
      </c>
      <c r="J1052" s="8">
        <f t="shared" si="233"/>
        <v>66077.53</v>
      </c>
      <c r="K1052" s="10">
        <f t="shared" si="234"/>
        <v>4774.3799999999901</v>
      </c>
      <c r="L1052" s="1">
        <f t="shared" si="235"/>
        <v>7.7881479173582263E-2</v>
      </c>
    </row>
    <row r="1053" spans="2:12" x14ac:dyDescent="0.35">
      <c r="B1053" t="s">
        <v>34</v>
      </c>
      <c r="C1053" s="14">
        <v>45317</v>
      </c>
      <c r="D1053" s="6">
        <f t="shared" si="229"/>
        <v>45348</v>
      </c>
      <c r="E1053" s="33">
        <v>5396.58</v>
      </c>
      <c r="F1053" s="31">
        <v>0</v>
      </c>
      <c r="G1053" s="27">
        <f t="shared" si="230"/>
        <v>-5396.58</v>
      </c>
      <c r="H1053" s="5">
        <f t="shared" si="231"/>
        <v>-1</v>
      </c>
      <c r="I1053" s="8">
        <f t="shared" si="232"/>
        <v>66699.73000000001</v>
      </c>
      <c r="J1053" s="8">
        <f t="shared" si="233"/>
        <v>66077.53</v>
      </c>
      <c r="K1053" s="10">
        <f t="shared" si="234"/>
        <v>-622.20000000001164</v>
      </c>
      <c r="L1053" s="1">
        <f t="shared" si="235"/>
        <v>-9.3283735931166678E-3</v>
      </c>
    </row>
    <row r="1054" spans="2:12" x14ac:dyDescent="0.35">
      <c r="B1054" t="s">
        <v>34</v>
      </c>
      <c r="C1054" s="14">
        <v>45318</v>
      </c>
      <c r="D1054" s="6">
        <f t="shared" si="229"/>
        <v>45349</v>
      </c>
      <c r="E1054" s="31">
        <v>3214.5</v>
      </c>
      <c r="F1054" s="31">
        <v>0</v>
      </c>
      <c r="G1054" s="27">
        <f t="shared" si="230"/>
        <v>-3214.5</v>
      </c>
      <c r="H1054" s="5">
        <f t="shared" si="231"/>
        <v>-1</v>
      </c>
      <c r="I1054" s="8">
        <f t="shared" si="232"/>
        <v>69914.23000000001</v>
      </c>
      <c r="J1054" s="8">
        <f t="shared" si="233"/>
        <v>66077.53</v>
      </c>
      <c r="K1054" s="10">
        <f t="shared" si="234"/>
        <v>-3836.7000000000116</v>
      </c>
      <c r="L1054" s="1">
        <f t="shared" si="235"/>
        <v>-5.4877240298577427E-2</v>
      </c>
    </row>
    <row r="1055" spans="2:12" x14ac:dyDescent="0.35">
      <c r="B1055" t="s">
        <v>34</v>
      </c>
      <c r="C1055" s="14">
        <v>45319</v>
      </c>
      <c r="D1055" s="6">
        <f t="shared" si="229"/>
        <v>45350</v>
      </c>
      <c r="E1055" s="31">
        <v>1577.53</v>
      </c>
      <c r="F1055" s="31">
        <v>0</v>
      </c>
      <c r="G1055" s="27">
        <f t="shared" si="230"/>
        <v>-1577.53</v>
      </c>
      <c r="H1055" s="7">
        <f t="shared" si="231"/>
        <v>-1</v>
      </c>
      <c r="I1055" s="8">
        <f t="shared" si="232"/>
        <v>71491.760000000009</v>
      </c>
      <c r="J1055" s="8">
        <f t="shared" si="233"/>
        <v>66077.53</v>
      </c>
      <c r="K1055" s="10">
        <f t="shared" si="234"/>
        <v>-5414.2300000000105</v>
      </c>
      <c r="L1055" s="1">
        <f t="shared" si="235"/>
        <v>-7.5732224245143906E-2</v>
      </c>
    </row>
    <row r="1056" spans="2:12" x14ac:dyDescent="0.35">
      <c r="B1056" t="s">
        <v>34</v>
      </c>
      <c r="C1056" s="14">
        <v>45320</v>
      </c>
      <c r="D1056" s="6">
        <f t="shared" si="229"/>
        <v>45351</v>
      </c>
      <c r="E1056" s="31">
        <v>2275.77</v>
      </c>
      <c r="F1056" s="31">
        <v>0</v>
      </c>
      <c r="G1056" s="27">
        <f t="shared" si="230"/>
        <v>-2275.77</v>
      </c>
      <c r="H1056" s="7">
        <f t="shared" si="231"/>
        <v>-1</v>
      </c>
      <c r="I1056" s="8">
        <f t="shared" si="232"/>
        <v>73767.530000000013</v>
      </c>
      <c r="J1056" s="8">
        <f t="shared" si="233"/>
        <v>66077.53</v>
      </c>
      <c r="K1056" s="10">
        <f t="shared" si="234"/>
        <v>-7690.0000000000146</v>
      </c>
      <c r="L1056" s="1">
        <f t="shared" si="235"/>
        <v>-0.10424640759965818</v>
      </c>
    </row>
    <row r="1057" spans="2:12" x14ac:dyDescent="0.35">
      <c r="B1057" t="s">
        <v>34</v>
      </c>
      <c r="C1057" s="14">
        <v>45321</v>
      </c>
      <c r="D1057" s="6">
        <f t="shared" si="229"/>
        <v>45352</v>
      </c>
      <c r="E1057" s="31">
        <v>2453.59</v>
      </c>
      <c r="F1057" s="31">
        <v>0</v>
      </c>
      <c r="G1057" s="27">
        <f t="shared" si="230"/>
        <v>-2453.59</v>
      </c>
      <c r="H1057" s="7">
        <f t="shared" si="231"/>
        <v>-1</v>
      </c>
      <c r="I1057" s="8">
        <f t="shared" si="232"/>
        <v>76221.12000000001</v>
      </c>
      <c r="J1057" s="8">
        <f t="shared" si="233"/>
        <v>66077.53</v>
      </c>
      <c r="K1057" s="10">
        <f t="shared" si="234"/>
        <v>-10143.590000000011</v>
      </c>
      <c r="L1057" s="1">
        <f t="shared" si="235"/>
        <v>-0.13308109353418068</v>
      </c>
    </row>
    <row r="1058" spans="2:12" x14ac:dyDescent="0.35">
      <c r="B1058" t="s">
        <v>34</v>
      </c>
      <c r="C1058" s="14">
        <v>45322</v>
      </c>
      <c r="D1058" s="6">
        <f t="shared" si="229"/>
        <v>45353</v>
      </c>
      <c r="E1058" s="31">
        <v>2350.1799999999998</v>
      </c>
      <c r="F1058" s="31">
        <v>0</v>
      </c>
      <c r="G1058" s="27">
        <f t="shared" si="230"/>
        <v>-2350.1799999999998</v>
      </c>
      <c r="H1058" s="7">
        <f t="shared" si="231"/>
        <v>-1</v>
      </c>
      <c r="I1058" s="8">
        <f t="shared" si="232"/>
        <v>78571.3</v>
      </c>
      <c r="J1058" s="8">
        <f t="shared" si="233"/>
        <v>66077.53</v>
      </c>
      <c r="K1058" s="10">
        <f t="shared" si="234"/>
        <v>-12493.770000000004</v>
      </c>
      <c r="L1058" s="1">
        <f t="shared" si="235"/>
        <v>-0.15901187838307376</v>
      </c>
    </row>
    <row r="1059" spans="2:12" x14ac:dyDescent="0.35">
      <c r="B1059" t="s">
        <v>35</v>
      </c>
      <c r="C1059" s="14">
        <v>45291</v>
      </c>
      <c r="D1059" s="6">
        <v>45322</v>
      </c>
      <c r="E1059" s="31">
        <v>0</v>
      </c>
      <c r="F1059" s="31">
        <v>0</v>
      </c>
      <c r="G1059" s="25"/>
      <c r="H1059" s="7"/>
      <c r="I1059" s="8"/>
      <c r="J1059" s="8"/>
      <c r="K1059" s="8"/>
      <c r="L1059" s="1"/>
    </row>
    <row r="1060" spans="2:12" x14ac:dyDescent="0.35">
      <c r="B1060" t="s">
        <v>35</v>
      </c>
      <c r="C1060" s="14">
        <v>45292</v>
      </c>
      <c r="D1060" s="6">
        <f t="shared" ref="D1060:D1089" si="236">D1059+1</f>
        <v>45323</v>
      </c>
      <c r="E1060" s="31">
        <f t="shared" ref="E1060:E1090" si="237">E4+E36+E68+E100+E132+E164+E196+E228+E260+E292+E324+E356+E388+E420+E452+E484+E516+E548+E580+E612+E676+E708+E740+E772+E804+E836+E868+E900+E932+E964+E996+E1028</f>
        <v>86147.68</v>
      </c>
      <c r="F1060" s="31">
        <f t="shared" ref="F1060:F1090" si="238">F4+F36+F68+F100+F132+F164+F196+F228+F260+F292+F324+F356+F388+F420+F452+F484+F516+F548+F580+F612+F676+F740+F772+F804+F708+F900+F836+F868+F932+F964+F996+F1028</f>
        <v>157616.97000000003</v>
      </c>
      <c r="G1060" s="27">
        <f t="shared" ref="G1060:G1090" si="239">F1060-E1060</f>
        <v>71469.290000000037</v>
      </c>
      <c r="H1060" s="7">
        <f t="shared" ref="H1060:H1090" si="240">G1060/E1060</f>
        <v>0.82961363556163137</v>
      </c>
      <c r="I1060" s="8">
        <f t="shared" ref="I1060:I1090" si="241">+I1059+E1060</f>
        <v>86147.68</v>
      </c>
      <c r="J1060" s="8">
        <f t="shared" ref="J1060:J1090" si="242">+J1059+F1060</f>
        <v>157616.97000000003</v>
      </c>
      <c r="K1060" s="10">
        <f t="shared" ref="K1060:K1090" si="243">-I1060+J1060</f>
        <v>71469.290000000037</v>
      </c>
      <c r="L1060" s="1">
        <f t="shared" ref="L1060:L1090" si="244">K1060/I1060</f>
        <v>0.82961363556163137</v>
      </c>
    </row>
    <row r="1061" spans="2:12" x14ac:dyDescent="0.35">
      <c r="B1061" t="s">
        <v>35</v>
      </c>
      <c r="C1061" s="14">
        <v>45293</v>
      </c>
      <c r="D1061" s="6">
        <f t="shared" si="236"/>
        <v>45324</v>
      </c>
      <c r="E1061" s="31">
        <f t="shared" si="237"/>
        <v>127288.19</v>
      </c>
      <c r="F1061" s="31">
        <f t="shared" si="238"/>
        <v>175181.68</v>
      </c>
      <c r="G1061" s="27">
        <f t="shared" si="239"/>
        <v>47893.489999999991</v>
      </c>
      <c r="H1061" s="7">
        <f t="shared" si="240"/>
        <v>0.37626027992070582</v>
      </c>
      <c r="I1061" s="8">
        <f t="shared" si="241"/>
        <v>213435.87</v>
      </c>
      <c r="J1061" s="8">
        <f t="shared" si="242"/>
        <v>332798.65000000002</v>
      </c>
      <c r="K1061" s="10">
        <f t="shared" si="243"/>
        <v>119362.78000000003</v>
      </c>
      <c r="L1061" s="1">
        <f t="shared" si="244"/>
        <v>0.55924423575100113</v>
      </c>
    </row>
    <row r="1062" spans="2:12" x14ac:dyDescent="0.35">
      <c r="B1062" t="s">
        <v>35</v>
      </c>
      <c r="C1062" s="14">
        <v>45294</v>
      </c>
      <c r="D1062" s="6">
        <f t="shared" si="236"/>
        <v>45325</v>
      </c>
      <c r="E1062" s="31">
        <f t="shared" si="237"/>
        <v>129329.58000000002</v>
      </c>
      <c r="F1062" s="31">
        <f t="shared" si="238"/>
        <v>142123.47000000003</v>
      </c>
      <c r="G1062" s="27">
        <f t="shared" si="239"/>
        <v>12793.890000000014</v>
      </c>
      <c r="H1062" s="7">
        <f t="shared" si="240"/>
        <v>9.8924700752913694E-2</v>
      </c>
      <c r="I1062" s="8">
        <f t="shared" si="241"/>
        <v>342765.45</v>
      </c>
      <c r="J1062" s="8">
        <f t="shared" si="242"/>
        <v>474922.12000000005</v>
      </c>
      <c r="K1062" s="10">
        <f t="shared" si="243"/>
        <v>132156.67000000004</v>
      </c>
      <c r="L1062" s="1">
        <f t="shared" si="244"/>
        <v>0.38556006738718862</v>
      </c>
    </row>
    <row r="1063" spans="2:12" x14ac:dyDescent="0.35">
      <c r="B1063" t="s">
        <v>35</v>
      </c>
      <c r="C1063" s="14">
        <v>45295</v>
      </c>
      <c r="D1063" s="11">
        <f t="shared" si="236"/>
        <v>45326</v>
      </c>
      <c r="E1063" s="31">
        <f t="shared" si="237"/>
        <v>126285.64</v>
      </c>
      <c r="F1063" s="31">
        <f t="shared" si="238"/>
        <v>111165.4</v>
      </c>
      <c r="G1063" s="27">
        <f t="shared" si="239"/>
        <v>-15120.240000000005</v>
      </c>
      <c r="H1063" s="7">
        <f t="shared" si="240"/>
        <v>-0.1197304776695118</v>
      </c>
      <c r="I1063" s="8">
        <f t="shared" si="241"/>
        <v>469051.09</v>
      </c>
      <c r="J1063" s="8">
        <f t="shared" si="242"/>
        <v>586087.52</v>
      </c>
      <c r="K1063" s="10">
        <f t="shared" si="243"/>
        <v>117036.43</v>
      </c>
      <c r="L1063" s="9">
        <f t="shared" si="244"/>
        <v>0.24951744595668671</v>
      </c>
    </row>
    <row r="1064" spans="2:12" x14ac:dyDescent="0.35">
      <c r="B1064" t="s">
        <v>35</v>
      </c>
      <c r="C1064" s="14">
        <v>45296</v>
      </c>
      <c r="D1064" s="6">
        <f t="shared" si="236"/>
        <v>45327</v>
      </c>
      <c r="E1064" s="31">
        <f t="shared" si="237"/>
        <v>183234.85000000006</v>
      </c>
      <c r="F1064" s="31">
        <f t="shared" si="238"/>
        <v>117050.77999999998</v>
      </c>
      <c r="G1064" s="27">
        <f t="shared" si="239"/>
        <v>-66184.07000000008</v>
      </c>
      <c r="H1064" s="7">
        <f t="shared" si="240"/>
        <v>-0.36119804720554011</v>
      </c>
      <c r="I1064" s="8">
        <f t="shared" si="241"/>
        <v>652285.94000000006</v>
      </c>
      <c r="J1064" s="8">
        <f t="shared" si="242"/>
        <v>703138.3</v>
      </c>
      <c r="K1064" s="10">
        <f t="shared" si="243"/>
        <v>50852.359999999986</v>
      </c>
      <c r="L1064" s="1">
        <f t="shared" si="244"/>
        <v>7.7960227074647628E-2</v>
      </c>
    </row>
    <row r="1065" spans="2:12" x14ac:dyDescent="0.35">
      <c r="B1065" t="s">
        <v>35</v>
      </c>
      <c r="C1065" s="14">
        <v>45297</v>
      </c>
      <c r="D1065" s="11">
        <f t="shared" si="236"/>
        <v>45328</v>
      </c>
      <c r="E1065" s="31">
        <f t="shared" si="237"/>
        <v>140122.93</v>
      </c>
      <c r="F1065" s="31">
        <f t="shared" si="238"/>
        <v>119827.96999999999</v>
      </c>
      <c r="G1065" s="27">
        <f t="shared" si="239"/>
        <v>-20294.960000000006</v>
      </c>
      <c r="H1065" s="7">
        <f t="shared" si="240"/>
        <v>-0.14483682292398545</v>
      </c>
      <c r="I1065" s="8">
        <f t="shared" si="241"/>
        <v>792408.87000000011</v>
      </c>
      <c r="J1065" s="8">
        <f t="shared" si="242"/>
        <v>822966.27</v>
      </c>
      <c r="K1065" s="10">
        <f t="shared" si="243"/>
        <v>30557.399999999907</v>
      </c>
      <c r="L1065" s="1">
        <f t="shared" si="244"/>
        <v>3.8562667780334035E-2</v>
      </c>
    </row>
    <row r="1066" spans="2:12" x14ac:dyDescent="0.35">
      <c r="B1066" t="s">
        <v>35</v>
      </c>
      <c r="C1066" s="14">
        <v>45298</v>
      </c>
      <c r="D1066" s="6">
        <f t="shared" si="236"/>
        <v>45329</v>
      </c>
      <c r="E1066" s="31">
        <f t="shared" si="237"/>
        <v>102284.14000000001</v>
      </c>
      <c r="F1066" s="31">
        <f t="shared" si="238"/>
        <v>111618.18000000002</v>
      </c>
      <c r="G1066" s="27">
        <f t="shared" si="239"/>
        <v>9334.0400000000081</v>
      </c>
      <c r="H1066" s="7">
        <f t="shared" si="240"/>
        <v>9.1255985532067888E-2</v>
      </c>
      <c r="I1066" s="8">
        <f t="shared" si="241"/>
        <v>894693.01000000013</v>
      </c>
      <c r="J1066" s="8">
        <f t="shared" si="242"/>
        <v>934584.45000000007</v>
      </c>
      <c r="K1066" s="10">
        <f t="shared" si="243"/>
        <v>39891.439999999944</v>
      </c>
      <c r="L1066" s="1">
        <f t="shared" si="244"/>
        <v>4.4586734839920053E-2</v>
      </c>
    </row>
    <row r="1067" spans="2:12" x14ac:dyDescent="0.35">
      <c r="B1067" t="s">
        <v>35</v>
      </c>
      <c r="C1067" s="14">
        <v>45299</v>
      </c>
      <c r="D1067" s="6">
        <f t="shared" si="236"/>
        <v>45330</v>
      </c>
      <c r="E1067" s="31">
        <f t="shared" si="237"/>
        <v>115694.78</v>
      </c>
      <c r="F1067" s="31">
        <f t="shared" si="238"/>
        <v>134261.28</v>
      </c>
      <c r="G1067" s="27">
        <f t="shared" si="239"/>
        <v>18566.5</v>
      </c>
      <c r="H1067" s="7">
        <f t="shared" si="240"/>
        <v>0.16047828605577538</v>
      </c>
      <c r="I1067" s="8">
        <f t="shared" si="241"/>
        <v>1010387.7900000002</v>
      </c>
      <c r="J1067" s="8">
        <f t="shared" si="242"/>
        <v>1068845.73</v>
      </c>
      <c r="K1067" s="10">
        <f t="shared" si="243"/>
        <v>58457.939999999828</v>
      </c>
      <c r="L1067" s="1">
        <f t="shared" si="244"/>
        <v>5.7856934316278523E-2</v>
      </c>
    </row>
    <row r="1068" spans="2:12" x14ac:dyDescent="0.35">
      <c r="B1068" t="s">
        <v>35</v>
      </c>
      <c r="C1068" s="14">
        <v>45300</v>
      </c>
      <c r="D1068" s="6">
        <f t="shared" si="236"/>
        <v>45331</v>
      </c>
      <c r="E1068" s="31">
        <f t="shared" si="237"/>
        <v>114503.44000000003</v>
      </c>
      <c r="F1068" s="32">
        <f t="shared" si="238"/>
        <v>182399.62</v>
      </c>
      <c r="G1068" s="27">
        <f t="shared" si="239"/>
        <v>67896.179999999964</v>
      </c>
      <c r="H1068" s="7">
        <f t="shared" si="240"/>
        <v>0.59296192324003494</v>
      </c>
      <c r="I1068" s="8">
        <f t="shared" si="241"/>
        <v>1124891.2300000002</v>
      </c>
      <c r="J1068" s="8">
        <f t="shared" si="242"/>
        <v>1251245.3500000001</v>
      </c>
      <c r="K1068" s="10">
        <f t="shared" si="243"/>
        <v>126354.11999999988</v>
      </c>
      <c r="L1068" s="1">
        <f t="shared" si="244"/>
        <v>0.11232563347480258</v>
      </c>
    </row>
    <row r="1069" spans="2:12" x14ac:dyDescent="0.35">
      <c r="B1069" t="s">
        <v>35</v>
      </c>
      <c r="C1069" s="14">
        <v>45301</v>
      </c>
      <c r="D1069" s="6">
        <f t="shared" si="236"/>
        <v>45332</v>
      </c>
      <c r="E1069" s="31">
        <f t="shared" si="237"/>
        <v>122612.18999999999</v>
      </c>
      <c r="F1069" s="31">
        <f t="shared" si="238"/>
        <v>140273.10999999999</v>
      </c>
      <c r="G1069" s="27">
        <f t="shared" si="239"/>
        <v>17660.919999999998</v>
      </c>
      <c r="H1069" s="7">
        <f t="shared" si="240"/>
        <v>0.14403885943151329</v>
      </c>
      <c r="I1069" s="8">
        <f t="shared" si="241"/>
        <v>1247503.4200000002</v>
      </c>
      <c r="J1069" s="8">
        <f t="shared" si="242"/>
        <v>1391518.46</v>
      </c>
      <c r="K1069" s="10">
        <f t="shared" si="243"/>
        <v>144015.0399999998</v>
      </c>
      <c r="L1069" s="1">
        <f t="shared" si="244"/>
        <v>0.11544260135174603</v>
      </c>
    </row>
    <row r="1070" spans="2:12" x14ac:dyDescent="0.35">
      <c r="B1070" t="s">
        <v>35</v>
      </c>
      <c r="C1070" s="14">
        <v>45302</v>
      </c>
      <c r="D1070" s="6">
        <f t="shared" si="236"/>
        <v>45333</v>
      </c>
      <c r="E1070" s="31">
        <f t="shared" si="237"/>
        <v>133615.88000000003</v>
      </c>
      <c r="F1070" s="31">
        <f t="shared" si="238"/>
        <v>109029.15999999999</v>
      </c>
      <c r="G1070" s="27">
        <f t="shared" si="239"/>
        <v>-24586.720000000045</v>
      </c>
      <c r="H1070" s="7">
        <f t="shared" si="240"/>
        <v>-0.18401046342695224</v>
      </c>
      <c r="I1070" s="8">
        <f t="shared" si="241"/>
        <v>1381119.3000000003</v>
      </c>
      <c r="J1070" s="8">
        <f t="shared" si="242"/>
        <v>1500547.6199999999</v>
      </c>
      <c r="K1070" s="10">
        <f t="shared" si="243"/>
        <v>119428.3199999996</v>
      </c>
      <c r="L1070" s="1">
        <f t="shared" si="244"/>
        <v>8.6472124457314864E-2</v>
      </c>
    </row>
    <row r="1071" spans="2:12" x14ac:dyDescent="0.35">
      <c r="B1071" t="s">
        <v>35</v>
      </c>
      <c r="C1071" s="14">
        <v>45303</v>
      </c>
      <c r="D1071" s="6">
        <f t="shared" si="236"/>
        <v>45334</v>
      </c>
      <c r="E1071" s="32">
        <f t="shared" si="237"/>
        <v>177399.01</v>
      </c>
      <c r="F1071" s="31">
        <f t="shared" si="238"/>
        <v>107730.48000000001</v>
      </c>
      <c r="G1071" s="27">
        <f t="shared" si="239"/>
        <v>-69668.53</v>
      </c>
      <c r="H1071" s="7">
        <f t="shared" si="240"/>
        <v>-0.39272220290293613</v>
      </c>
      <c r="I1071" s="8">
        <f t="shared" si="241"/>
        <v>1558518.3100000003</v>
      </c>
      <c r="J1071" s="8">
        <f t="shared" si="242"/>
        <v>1608278.0999999999</v>
      </c>
      <c r="K1071" s="10">
        <f t="shared" si="243"/>
        <v>49759.789999999572</v>
      </c>
      <c r="L1071" s="1">
        <f t="shared" si="244"/>
        <v>3.1927626182331838E-2</v>
      </c>
    </row>
    <row r="1072" spans="2:12" x14ac:dyDescent="0.35">
      <c r="B1072" t="s">
        <v>35</v>
      </c>
      <c r="C1072" s="14">
        <v>45304</v>
      </c>
      <c r="D1072" s="6">
        <f t="shared" si="236"/>
        <v>45335</v>
      </c>
      <c r="E1072" s="31">
        <f t="shared" si="237"/>
        <v>135237.13000000003</v>
      </c>
      <c r="F1072" s="31">
        <f t="shared" si="238"/>
        <v>117428.98</v>
      </c>
      <c r="G1072" s="27">
        <f t="shared" si="239"/>
        <v>-17808.150000000038</v>
      </c>
      <c r="H1072" s="7">
        <f t="shared" si="240"/>
        <v>-0.13168092224376571</v>
      </c>
      <c r="I1072" s="8">
        <f t="shared" si="241"/>
        <v>1693755.4400000004</v>
      </c>
      <c r="J1072" s="8">
        <f t="shared" si="242"/>
        <v>1725707.0799999998</v>
      </c>
      <c r="K1072" s="10">
        <f t="shared" si="243"/>
        <v>31951.639999999432</v>
      </c>
      <c r="L1072" s="1">
        <f t="shared" si="244"/>
        <v>1.8864376311611683E-2</v>
      </c>
    </row>
    <row r="1073" spans="2:12" x14ac:dyDescent="0.35">
      <c r="B1073" t="s">
        <v>35</v>
      </c>
      <c r="C1073" s="14">
        <v>45305</v>
      </c>
      <c r="D1073" s="11">
        <f t="shared" si="236"/>
        <v>45336</v>
      </c>
      <c r="E1073" s="31">
        <f t="shared" si="237"/>
        <v>115563.85000000002</v>
      </c>
      <c r="F1073" s="31">
        <f t="shared" si="238"/>
        <v>119568.72</v>
      </c>
      <c r="G1073" s="27">
        <f t="shared" si="239"/>
        <v>4004.8699999999808</v>
      </c>
      <c r="H1073" s="7">
        <f t="shared" si="240"/>
        <v>3.4655041347272354E-2</v>
      </c>
      <c r="I1073" s="8">
        <f t="shared" si="241"/>
        <v>1809319.2900000005</v>
      </c>
      <c r="J1073" s="8">
        <f t="shared" si="242"/>
        <v>1845275.7999999998</v>
      </c>
      <c r="K1073" s="10">
        <f t="shared" si="243"/>
        <v>35956.509999999311</v>
      </c>
      <c r="L1073" s="1">
        <f t="shared" si="244"/>
        <v>1.9872949013879856E-2</v>
      </c>
    </row>
    <row r="1074" spans="2:12" x14ac:dyDescent="0.35">
      <c r="B1074" t="s">
        <v>35</v>
      </c>
      <c r="C1074" s="14">
        <v>45306</v>
      </c>
      <c r="D1074" s="6">
        <f t="shared" si="236"/>
        <v>45337</v>
      </c>
      <c r="E1074" s="31">
        <f t="shared" si="237"/>
        <v>115867.51000000001</v>
      </c>
      <c r="F1074" s="31">
        <f t="shared" si="238"/>
        <v>136688.19000000003</v>
      </c>
      <c r="G1074" s="27">
        <f t="shared" si="239"/>
        <v>20820.680000000022</v>
      </c>
      <c r="H1074" s="7">
        <f t="shared" si="240"/>
        <v>0.17969385896011764</v>
      </c>
      <c r="I1074" s="8">
        <f t="shared" si="241"/>
        <v>1925186.8000000005</v>
      </c>
      <c r="J1074" s="8">
        <f t="shared" si="242"/>
        <v>1981963.9899999998</v>
      </c>
      <c r="K1074" s="10">
        <f t="shared" si="243"/>
        <v>56777.189999999246</v>
      </c>
      <c r="L1074" s="1">
        <f t="shared" si="244"/>
        <v>2.9491782303929796E-2</v>
      </c>
    </row>
    <row r="1075" spans="2:12" x14ac:dyDescent="0.35">
      <c r="B1075" t="s">
        <v>35</v>
      </c>
      <c r="C1075" s="14">
        <v>45307</v>
      </c>
      <c r="D1075" s="6">
        <f t="shared" si="236"/>
        <v>45338</v>
      </c>
      <c r="E1075" s="31">
        <f t="shared" si="237"/>
        <v>119018.39000000003</v>
      </c>
      <c r="F1075" s="31">
        <f t="shared" si="238"/>
        <v>209639.15999999997</v>
      </c>
      <c r="G1075" s="27">
        <f t="shared" si="239"/>
        <v>90620.769999999946</v>
      </c>
      <c r="H1075" s="7">
        <f t="shared" si="240"/>
        <v>0.76140141031986674</v>
      </c>
      <c r="I1075" s="8">
        <f t="shared" si="241"/>
        <v>2044205.1900000006</v>
      </c>
      <c r="J1075" s="8">
        <f t="shared" si="242"/>
        <v>2191603.15</v>
      </c>
      <c r="K1075" s="10">
        <f t="shared" si="243"/>
        <v>147397.95999999926</v>
      </c>
      <c r="L1075" s="1">
        <f t="shared" si="244"/>
        <v>7.2105266497243956E-2</v>
      </c>
    </row>
    <row r="1076" spans="2:12" x14ac:dyDescent="0.35">
      <c r="B1076" t="s">
        <v>35</v>
      </c>
      <c r="C1076" s="14">
        <v>45308</v>
      </c>
      <c r="D1076" s="6">
        <f t="shared" si="236"/>
        <v>45339</v>
      </c>
      <c r="E1076" s="31">
        <f t="shared" si="237"/>
        <v>113159.29999999999</v>
      </c>
      <c r="F1076" s="31">
        <f t="shared" si="238"/>
        <v>140374.73000000001</v>
      </c>
      <c r="G1076" s="27">
        <f t="shared" si="239"/>
        <v>27215.430000000022</v>
      </c>
      <c r="H1076" s="7">
        <f t="shared" si="240"/>
        <v>0.24050546442051182</v>
      </c>
      <c r="I1076" s="8">
        <f t="shared" si="241"/>
        <v>2157364.4900000007</v>
      </c>
      <c r="J1076" s="8">
        <f t="shared" si="242"/>
        <v>2331977.88</v>
      </c>
      <c r="K1076" s="10">
        <f t="shared" si="243"/>
        <v>174613.3899999992</v>
      </c>
      <c r="L1076" s="1">
        <f t="shared" si="244"/>
        <v>8.0938288735807981E-2</v>
      </c>
    </row>
    <row r="1077" spans="2:12" x14ac:dyDescent="0.35">
      <c r="B1077" t="s">
        <v>35</v>
      </c>
      <c r="C1077" s="14">
        <v>45309</v>
      </c>
      <c r="D1077" s="6">
        <f t="shared" si="236"/>
        <v>45340</v>
      </c>
      <c r="E1077" s="31">
        <f t="shared" si="237"/>
        <v>139157.88</v>
      </c>
      <c r="F1077" s="31">
        <f t="shared" si="238"/>
        <v>145709.74</v>
      </c>
      <c r="G1077" s="27">
        <f t="shared" si="239"/>
        <v>6551.859999999986</v>
      </c>
      <c r="H1077" s="7">
        <f t="shared" si="240"/>
        <v>4.7082206196300103E-2</v>
      </c>
      <c r="I1077" s="8">
        <f t="shared" si="241"/>
        <v>2296522.3700000006</v>
      </c>
      <c r="J1077" s="8">
        <f t="shared" si="242"/>
        <v>2477687.62</v>
      </c>
      <c r="K1077" s="10">
        <f t="shared" si="243"/>
        <v>181165.24999999953</v>
      </c>
      <c r="L1077" s="1">
        <f t="shared" si="244"/>
        <v>7.8886777837047367E-2</v>
      </c>
    </row>
    <row r="1078" spans="2:12" x14ac:dyDescent="0.35">
      <c r="B1078" t="s">
        <v>35</v>
      </c>
      <c r="C1078" s="14">
        <v>45310</v>
      </c>
      <c r="D1078" s="6">
        <f t="shared" si="236"/>
        <v>45341</v>
      </c>
      <c r="E1078" s="31">
        <f t="shared" si="237"/>
        <v>198489.35000000003</v>
      </c>
      <c r="F1078" s="31">
        <f t="shared" si="238"/>
        <v>121323.39</v>
      </c>
      <c r="G1078" s="27">
        <f t="shared" si="239"/>
        <v>-77165.960000000036</v>
      </c>
      <c r="H1078" s="7">
        <f t="shared" si="240"/>
        <v>-0.38876624866774978</v>
      </c>
      <c r="I1078" s="8">
        <f t="shared" si="241"/>
        <v>2495011.7200000007</v>
      </c>
      <c r="J1078" s="8">
        <f t="shared" si="242"/>
        <v>2599011.0100000002</v>
      </c>
      <c r="K1078" s="10">
        <f t="shared" si="243"/>
        <v>103999.28999999957</v>
      </c>
      <c r="L1078" s="1">
        <f t="shared" si="244"/>
        <v>4.1682886363355258E-2</v>
      </c>
    </row>
    <row r="1079" spans="2:12" x14ac:dyDescent="0.35">
      <c r="B1079" t="s">
        <v>35</v>
      </c>
      <c r="C1079" s="14">
        <v>45311</v>
      </c>
      <c r="D1079" s="6">
        <f t="shared" si="236"/>
        <v>45342</v>
      </c>
      <c r="E1079" s="31">
        <f t="shared" si="237"/>
        <v>139947.27999999997</v>
      </c>
      <c r="F1079" s="31">
        <f t="shared" si="238"/>
        <v>158721.18</v>
      </c>
      <c r="G1079" s="27">
        <f t="shared" si="239"/>
        <v>18773.900000000023</v>
      </c>
      <c r="H1079" s="7">
        <f t="shared" si="240"/>
        <v>0.13414980269713014</v>
      </c>
      <c r="I1079" s="8">
        <f t="shared" si="241"/>
        <v>2634959.0000000005</v>
      </c>
      <c r="J1079" s="8">
        <f t="shared" si="242"/>
        <v>2757732.1900000004</v>
      </c>
      <c r="K1079" s="10">
        <f t="shared" si="243"/>
        <v>122773.18999999994</v>
      </c>
      <c r="L1079" s="1">
        <f t="shared" si="244"/>
        <v>4.659396597821823E-2</v>
      </c>
    </row>
    <row r="1080" spans="2:12" x14ac:dyDescent="0.35">
      <c r="B1080" t="s">
        <v>35</v>
      </c>
      <c r="C1080" s="14">
        <v>45312</v>
      </c>
      <c r="D1080" s="6">
        <f t="shared" si="236"/>
        <v>45343</v>
      </c>
      <c r="E1080" s="31">
        <f t="shared" si="237"/>
        <v>111607.16999999995</v>
      </c>
      <c r="F1080" s="31">
        <f t="shared" si="238"/>
        <v>130924.48</v>
      </c>
      <c r="G1080" s="27">
        <f t="shared" si="239"/>
        <v>19317.310000000041</v>
      </c>
      <c r="H1080" s="7">
        <f t="shared" si="240"/>
        <v>0.17308305550620134</v>
      </c>
      <c r="I1080" s="8">
        <f t="shared" si="241"/>
        <v>2746566.1700000004</v>
      </c>
      <c r="J1080" s="8">
        <f t="shared" si="242"/>
        <v>2888656.6700000004</v>
      </c>
      <c r="K1080" s="10">
        <f t="shared" si="243"/>
        <v>142090.5</v>
      </c>
      <c r="L1080" s="1">
        <f t="shared" si="244"/>
        <v>5.1733871024851365E-2</v>
      </c>
    </row>
    <row r="1081" spans="2:12" x14ac:dyDescent="0.35">
      <c r="B1081" t="s">
        <v>35</v>
      </c>
      <c r="C1081" s="14">
        <v>45313</v>
      </c>
      <c r="D1081" s="6">
        <f t="shared" si="236"/>
        <v>45344</v>
      </c>
      <c r="E1081" s="31">
        <f t="shared" si="237"/>
        <v>114838.44</v>
      </c>
      <c r="F1081" s="31">
        <f t="shared" si="238"/>
        <v>207179.35</v>
      </c>
      <c r="G1081" s="27">
        <f t="shared" si="239"/>
        <v>92340.91</v>
      </c>
      <c r="H1081" s="7">
        <f t="shared" si="240"/>
        <v>0.80409408208610289</v>
      </c>
      <c r="I1081" s="8">
        <f t="shared" si="241"/>
        <v>2861404.6100000003</v>
      </c>
      <c r="J1081" s="8">
        <f t="shared" si="242"/>
        <v>3095836.0200000005</v>
      </c>
      <c r="K1081" s="10">
        <f t="shared" si="243"/>
        <v>234431.41000000015</v>
      </c>
      <c r="L1081" s="1">
        <f t="shared" si="244"/>
        <v>8.1928787414653717E-2</v>
      </c>
    </row>
    <row r="1082" spans="2:12" x14ac:dyDescent="0.35">
      <c r="B1082" t="s">
        <v>35</v>
      </c>
      <c r="C1082" s="14">
        <v>45314</v>
      </c>
      <c r="D1082" s="6">
        <f t="shared" si="236"/>
        <v>45345</v>
      </c>
      <c r="E1082" s="31">
        <f t="shared" si="237"/>
        <v>124261.26</v>
      </c>
      <c r="F1082" s="31">
        <f t="shared" si="238"/>
        <v>169111.38999999998</v>
      </c>
      <c r="G1082" s="27">
        <f t="shared" si="239"/>
        <v>44850.12999999999</v>
      </c>
      <c r="H1082" s="7">
        <f t="shared" si="240"/>
        <v>0.36093413184447021</v>
      </c>
      <c r="I1082" s="8">
        <f t="shared" si="241"/>
        <v>2985665.87</v>
      </c>
      <c r="J1082" s="8">
        <f t="shared" si="242"/>
        <v>3264947.4100000006</v>
      </c>
      <c r="K1082" s="10">
        <f t="shared" si="243"/>
        <v>279281.5400000005</v>
      </c>
      <c r="L1082" s="1">
        <f t="shared" si="244"/>
        <v>9.3540788608070358E-2</v>
      </c>
    </row>
    <row r="1083" spans="2:12" x14ac:dyDescent="0.35">
      <c r="B1083" t="s">
        <v>35</v>
      </c>
      <c r="C1083" s="14">
        <v>45315</v>
      </c>
      <c r="D1083" s="6">
        <f t="shared" si="236"/>
        <v>45346</v>
      </c>
      <c r="E1083" s="31">
        <f t="shared" si="237"/>
        <v>112480.33000000003</v>
      </c>
      <c r="F1083" s="31">
        <f t="shared" si="238"/>
        <v>0</v>
      </c>
      <c r="G1083" s="27">
        <f t="shared" si="239"/>
        <v>-112480.33000000003</v>
      </c>
      <c r="H1083" s="7">
        <f t="shared" si="240"/>
        <v>-1</v>
      </c>
      <c r="I1083" s="8">
        <f t="shared" si="241"/>
        <v>3098146.2</v>
      </c>
      <c r="J1083" s="8">
        <f t="shared" si="242"/>
        <v>3264947.4100000006</v>
      </c>
      <c r="K1083" s="10">
        <f t="shared" si="243"/>
        <v>166801.21000000043</v>
      </c>
      <c r="L1083" s="1">
        <f t="shared" si="244"/>
        <v>5.3839037680016653E-2</v>
      </c>
    </row>
    <row r="1084" spans="2:12" x14ac:dyDescent="0.35">
      <c r="B1084" t="s">
        <v>35</v>
      </c>
      <c r="C1084" s="14">
        <v>45316</v>
      </c>
      <c r="D1084" s="6">
        <f t="shared" si="236"/>
        <v>45347</v>
      </c>
      <c r="E1084" s="31">
        <f t="shared" si="237"/>
        <v>134909.05000000002</v>
      </c>
      <c r="F1084" s="31">
        <f t="shared" si="238"/>
        <v>0</v>
      </c>
      <c r="G1084" s="27">
        <f t="shared" si="239"/>
        <v>-134909.05000000002</v>
      </c>
      <c r="H1084" s="7">
        <f t="shared" si="240"/>
        <v>-1</v>
      </c>
      <c r="I1084" s="8">
        <f t="shared" si="241"/>
        <v>3233055.25</v>
      </c>
      <c r="J1084" s="8">
        <f t="shared" si="242"/>
        <v>3264947.4100000006</v>
      </c>
      <c r="K1084" s="10">
        <f t="shared" si="243"/>
        <v>31892.160000000615</v>
      </c>
      <c r="L1084" s="1">
        <f t="shared" si="244"/>
        <v>9.8644030286833533E-3</v>
      </c>
    </row>
    <row r="1085" spans="2:12" x14ac:dyDescent="0.35">
      <c r="B1085" t="s">
        <v>35</v>
      </c>
      <c r="C1085" s="14">
        <v>45317</v>
      </c>
      <c r="D1085" s="6">
        <f t="shared" si="236"/>
        <v>45348</v>
      </c>
      <c r="E1085" s="31">
        <f t="shared" si="237"/>
        <v>172712.95000000004</v>
      </c>
      <c r="F1085" s="31">
        <f t="shared" si="238"/>
        <v>0</v>
      </c>
      <c r="G1085" s="27">
        <f t="shared" si="239"/>
        <v>-172712.95000000004</v>
      </c>
      <c r="H1085" s="7">
        <f t="shared" si="240"/>
        <v>-1</v>
      </c>
      <c r="I1085" s="8">
        <f t="shared" si="241"/>
        <v>3405768.2</v>
      </c>
      <c r="J1085" s="8">
        <f t="shared" si="242"/>
        <v>3264947.4100000006</v>
      </c>
      <c r="K1085" s="10">
        <f t="shared" si="243"/>
        <v>-140820.78999999957</v>
      </c>
      <c r="L1085" s="1">
        <f t="shared" si="244"/>
        <v>-4.1347731768709206E-2</v>
      </c>
    </row>
    <row r="1086" spans="2:12" x14ac:dyDescent="0.35">
      <c r="B1086" t="s">
        <v>35</v>
      </c>
      <c r="C1086" s="14">
        <v>45318</v>
      </c>
      <c r="D1086" s="6">
        <f t="shared" si="236"/>
        <v>45349</v>
      </c>
      <c r="E1086" s="31">
        <f t="shared" si="237"/>
        <v>145470.10000000003</v>
      </c>
      <c r="F1086" s="31">
        <f t="shared" si="238"/>
        <v>0</v>
      </c>
      <c r="G1086" s="27">
        <f t="shared" si="239"/>
        <v>-145470.10000000003</v>
      </c>
      <c r="H1086" s="7">
        <f t="shared" si="240"/>
        <v>-1</v>
      </c>
      <c r="I1086" s="8">
        <f t="shared" si="241"/>
        <v>3551238.3000000003</v>
      </c>
      <c r="J1086" s="8">
        <f t="shared" si="242"/>
        <v>3264947.4100000006</v>
      </c>
      <c r="K1086" s="10">
        <f t="shared" si="243"/>
        <v>-286290.88999999966</v>
      </c>
      <c r="L1086" s="1">
        <f t="shared" si="244"/>
        <v>-8.0617200484687165E-2</v>
      </c>
    </row>
    <row r="1087" spans="2:12" x14ac:dyDescent="0.35">
      <c r="B1087" t="s">
        <v>35</v>
      </c>
      <c r="C1087" s="14">
        <v>45319</v>
      </c>
      <c r="D1087" s="11">
        <f t="shared" si="236"/>
        <v>45350</v>
      </c>
      <c r="E1087" s="31">
        <f t="shared" si="237"/>
        <v>110176.33</v>
      </c>
      <c r="F1087" s="31">
        <f t="shared" si="238"/>
        <v>0</v>
      </c>
      <c r="G1087" s="27">
        <f t="shared" si="239"/>
        <v>-110176.33</v>
      </c>
      <c r="H1087" s="7">
        <f t="shared" si="240"/>
        <v>-1</v>
      </c>
      <c r="I1087" s="8">
        <f t="shared" si="241"/>
        <v>3661414.6300000004</v>
      </c>
      <c r="J1087" s="8">
        <f t="shared" si="242"/>
        <v>3264947.4100000006</v>
      </c>
      <c r="K1087" s="10">
        <f t="shared" si="243"/>
        <v>-396467.21999999974</v>
      </c>
      <c r="L1087" s="1">
        <f t="shared" si="244"/>
        <v>-0.10828252466997973</v>
      </c>
    </row>
    <row r="1088" spans="2:12" x14ac:dyDescent="0.35">
      <c r="B1088" t="s">
        <v>35</v>
      </c>
      <c r="C1088" s="14">
        <v>45320</v>
      </c>
      <c r="D1088" s="11">
        <f t="shared" si="236"/>
        <v>45351</v>
      </c>
      <c r="E1088" s="31">
        <f t="shared" si="237"/>
        <v>119698.54000000002</v>
      </c>
      <c r="F1088" s="31">
        <f t="shared" si="238"/>
        <v>0</v>
      </c>
      <c r="G1088" s="27">
        <f t="shared" si="239"/>
        <v>-119698.54000000002</v>
      </c>
      <c r="H1088" s="7">
        <f t="shared" si="240"/>
        <v>-1</v>
      </c>
      <c r="I1088" s="8">
        <f t="shared" si="241"/>
        <v>3781113.1700000004</v>
      </c>
      <c r="J1088" s="8">
        <f t="shared" si="242"/>
        <v>3264947.4100000006</v>
      </c>
      <c r="K1088" s="10">
        <f t="shared" si="243"/>
        <v>-516165.75999999978</v>
      </c>
      <c r="L1088" s="1">
        <f t="shared" si="244"/>
        <v>-0.13651158714194203</v>
      </c>
    </row>
    <row r="1089" spans="2:12" x14ac:dyDescent="0.35">
      <c r="B1089" t="s">
        <v>35</v>
      </c>
      <c r="C1089" s="14">
        <v>45321</v>
      </c>
      <c r="D1089" s="11">
        <f t="shared" si="236"/>
        <v>45352</v>
      </c>
      <c r="E1089" s="31">
        <f t="shared" si="237"/>
        <v>125214.27000000003</v>
      </c>
      <c r="F1089" s="31">
        <f t="shared" si="238"/>
        <v>0</v>
      </c>
      <c r="G1089" s="27">
        <f t="shared" si="239"/>
        <v>-125214.27000000003</v>
      </c>
      <c r="H1089" s="7">
        <f t="shared" si="240"/>
        <v>-1</v>
      </c>
      <c r="I1089" s="8">
        <f t="shared" si="241"/>
        <v>3906327.4400000004</v>
      </c>
      <c r="J1089" s="8">
        <f t="shared" si="242"/>
        <v>3264947.4100000006</v>
      </c>
      <c r="K1089" s="10">
        <f t="shared" si="243"/>
        <v>-641380.0299999998</v>
      </c>
      <c r="L1089" s="1">
        <f t="shared" si="244"/>
        <v>-0.16419003267171062</v>
      </c>
    </row>
    <row r="1090" spans="2:12" x14ac:dyDescent="0.35">
      <c r="B1090" t="s">
        <v>35</v>
      </c>
      <c r="C1090" s="14">
        <v>45322</v>
      </c>
      <c r="D1090" s="11">
        <v>45353</v>
      </c>
      <c r="E1090" s="31">
        <f t="shared" si="237"/>
        <v>158101.21999999997</v>
      </c>
      <c r="F1090" s="31">
        <f t="shared" si="238"/>
        <v>0</v>
      </c>
      <c r="G1090" s="27">
        <f t="shared" si="239"/>
        <v>-158101.21999999997</v>
      </c>
      <c r="H1090" s="7">
        <f t="shared" si="240"/>
        <v>-1</v>
      </c>
      <c r="I1090" s="8">
        <f t="shared" si="241"/>
        <v>4064428.66</v>
      </c>
      <c r="J1090" s="8">
        <f t="shared" si="242"/>
        <v>3264947.4100000006</v>
      </c>
      <c r="K1090" s="10">
        <f t="shared" si="243"/>
        <v>-799481.24999999953</v>
      </c>
      <c r="L1090" s="1">
        <f t="shared" si="244"/>
        <v>-0.19670200091542497</v>
      </c>
    </row>
  </sheetData>
  <conditionalFormatting sqref="E611">
    <cfRule type="cellIs" dxfId="21" priority="8" operator="lessThan">
      <formula>0</formula>
    </cfRule>
  </conditionalFormatting>
  <conditionalFormatting sqref="E963:E994">
    <cfRule type="cellIs" dxfId="20" priority="21" operator="lessThan">
      <formula>0</formula>
    </cfRule>
  </conditionalFormatting>
  <conditionalFormatting sqref="E740:F769">
    <cfRule type="cellIs" dxfId="19" priority="11" operator="lessThan">
      <formula>0</formula>
    </cfRule>
  </conditionalFormatting>
  <conditionalFormatting sqref="E772:F798">
    <cfRule type="cellIs" dxfId="18" priority="13" operator="lessThan">
      <formula>0</formula>
    </cfRule>
  </conditionalFormatting>
  <conditionalFormatting sqref="E800:F802">
    <cfRule type="cellIs" dxfId="17" priority="14" operator="lessThan">
      <formula>0</formula>
    </cfRule>
  </conditionalFormatting>
  <conditionalFormatting sqref="E515:H515">
    <cfRule type="cellIs" dxfId="16" priority="7" operator="lessThan">
      <formula>0</formula>
    </cfRule>
  </conditionalFormatting>
  <conditionalFormatting sqref="E708:H738">
    <cfRule type="cellIs" dxfId="15" priority="10" operator="lessThan">
      <formula>0</formula>
    </cfRule>
  </conditionalFormatting>
  <conditionalFormatting sqref="E804:H834">
    <cfRule type="cellIs" dxfId="14" priority="16" operator="lessThan">
      <formula>0</formula>
    </cfRule>
  </conditionalFormatting>
  <conditionalFormatting sqref="E836:H866">
    <cfRule type="cellIs" dxfId="13" priority="17" operator="lessThan">
      <formula>0</formula>
    </cfRule>
  </conditionalFormatting>
  <conditionalFormatting sqref="E868:H898">
    <cfRule type="cellIs" dxfId="12" priority="18" operator="lessThan">
      <formula>0</formula>
    </cfRule>
  </conditionalFormatting>
  <conditionalFormatting sqref="E900:H930">
    <cfRule type="cellIs" dxfId="11" priority="19" operator="lessThan">
      <formula>0</formula>
    </cfRule>
  </conditionalFormatting>
  <conditionalFormatting sqref="E932:H962">
    <cfRule type="cellIs" dxfId="10" priority="20" operator="lessThan">
      <formula>0</formula>
    </cfRule>
  </conditionalFormatting>
  <conditionalFormatting sqref="E996:H1026">
    <cfRule type="cellIs" dxfId="9" priority="23" operator="lessThan">
      <formula>0</formula>
    </cfRule>
  </conditionalFormatting>
  <conditionalFormatting sqref="E1028:H1058">
    <cfRule type="cellIs" dxfId="8" priority="24" operator="lessThan">
      <formula>0</formula>
    </cfRule>
  </conditionalFormatting>
  <conditionalFormatting sqref="F483">
    <cfRule type="cellIs" dxfId="7" priority="4" operator="lessThan">
      <formula>0</formula>
    </cfRule>
  </conditionalFormatting>
  <conditionalFormatting sqref="F451:H451">
    <cfRule type="cellIs" dxfId="6" priority="5" operator="lessThan">
      <formula>0</formula>
    </cfRule>
  </conditionalFormatting>
  <conditionalFormatting sqref="F964:H994">
    <cfRule type="cellIs" dxfId="5" priority="22" operator="lessThan">
      <formula>0</formula>
    </cfRule>
  </conditionalFormatting>
  <conditionalFormatting sqref="G3:G34 G644:H674 L644:L674 G676:H706 G1059:H1090 L1060:L1090">
    <cfRule type="cellIs" dxfId="4" priority="25" operator="lessThan">
      <formula>0</formula>
    </cfRule>
  </conditionalFormatting>
  <conditionalFormatting sqref="G740:H770">
    <cfRule type="cellIs" dxfId="3" priority="12" operator="lessThan">
      <formula>0</formula>
    </cfRule>
  </conditionalFormatting>
  <conditionalFormatting sqref="G772:H802">
    <cfRule type="cellIs" dxfId="2" priority="15" operator="lessThan">
      <formula>0</formula>
    </cfRule>
  </conditionalFormatting>
  <conditionalFormatting sqref="H3:H34">
    <cfRule type="cellIs" dxfId="1" priority="6" operator="lessThan">
      <formula>0</formula>
    </cfRule>
  </conditionalFormatting>
  <conditionalFormatting sqref="L4:L34 G35:H162 L36:L66 L68:L98 L100:L130 L132:L162 H163:H194 G164:G194 L164:L194 G195:H354 L196:L226 L228:L258 L260:L290 L292:L322 L324:L354 G356:H450 L356:L546 G452:H514 G516:H546 E547:L547 G548:H578 L548:L578 E579:L579 G580:H642 L580:L642 E643:L643 E675:L675 L676:L706 E707:L707 L708:L738 E739:L739 L740:L770 E771:L771 L772:L802 E803:L803 L804:L834 E835:L835 L836:L866 E867:L867 L868:L898 E899:L899 L900:L930 E931:L931 L932:L962 F963:L963 L964:L994 E995:L995 L996:L1026 E1027:L1027 L1028:L1058">
    <cfRule type="cellIs" dxfId="0" priority="1" operator="lessThan">
      <formula>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ADIBA</cp:lastModifiedBy>
  <dcterms:created xsi:type="dcterms:W3CDTF">2024-02-08T19:34:10Z</dcterms:created>
  <dcterms:modified xsi:type="dcterms:W3CDTF">2024-03-18T18:13:37Z</dcterms:modified>
</cp:coreProperties>
</file>