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9200" windowHeight="7050"/>
  </bookViews>
  <sheets>
    <sheet name="Guidance" sheetId="1" r:id="rId1"/>
    <sheet name="Monthly" sheetId="2" r:id="rId2"/>
    <sheet name="Quarterly" sheetId="5" r:id="rId3"/>
    <sheet name="Quarterly Dashboard" sheetId="6" r:id="rId4"/>
  </sheets>
  <externalReferences>
    <externalReference r:id="rId5"/>
  </externalReferences>
  <definedNames>
    <definedName name="_2017_2018_dynamic" localSheetId="3">OFFSET(#REF!,0,0,COUNTO(#REF!))</definedName>
    <definedName name="_2017_2018_dynamic">OFFSET(#REF!,0,0,COUNTO(#REF!))</definedName>
    <definedName name="_xlnm.Print_Area" localSheetId="3">'Quarterly Dashboard'!$A$1:$N$23</definedName>
    <definedName name="sparkline">OFFSET(INDIRECT(ADDRESS(MATCH([1]Dashboard!XEZ1,'[1]Data organisation'!$A:$A,0),2,,,"Data organisation")),0,0,1,COUNTIF('[1]Data organisation'!$4:$4,"&gt;9"))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88" i="5" l="1"/>
  <c r="N288" i="5"/>
  <c r="M288" i="5"/>
  <c r="L288" i="5"/>
  <c r="K288" i="5"/>
  <c r="J288" i="5"/>
  <c r="I288" i="5"/>
  <c r="H288" i="5"/>
  <c r="G288" i="5"/>
  <c r="F288" i="5"/>
  <c r="E288" i="5"/>
  <c r="D288" i="5"/>
  <c r="C288" i="5"/>
  <c r="B288" i="5"/>
  <c r="O281" i="5"/>
  <c r="N281" i="5"/>
  <c r="M281" i="5"/>
  <c r="L281" i="5"/>
  <c r="K281" i="5"/>
  <c r="J281" i="5"/>
  <c r="I281" i="5"/>
  <c r="H281" i="5"/>
  <c r="G281" i="5"/>
  <c r="F281" i="5"/>
  <c r="E281" i="5"/>
  <c r="D281" i="5"/>
  <c r="C281" i="5"/>
  <c r="B281" i="5"/>
  <c r="Q281" i="5"/>
  <c r="O267" i="5"/>
  <c r="N267" i="5"/>
  <c r="M267" i="5"/>
  <c r="L267" i="5"/>
  <c r="K267" i="5"/>
  <c r="J267" i="5"/>
  <c r="I267" i="5"/>
  <c r="H267" i="5"/>
  <c r="G267" i="5"/>
  <c r="F267" i="5"/>
  <c r="E267" i="5"/>
  <c r="D267" i="5"/>
  <c r="C267" i="5"/>
  <c r="B267" i="5"/>
  <c r="O260" i="5"/>
  <c r="N260" i="5"/>
  <c r="M260" i="5"/>
  <c r="L260" i="5"/>
  <c r="K260" i="5"/>
  <c r="J260" i="5"/>
  <c r="I260" i="5"/>
  <c r="H260" i="5"/>
  <c r="G260" i="5"/>
  <c r="F260" i="5"/>
  <c r="E260" i="5"/>
  <c r="D260" i="5"/>
  <c r="C260" i="5"/>
  <c r="B260" i="5"/>
  <c r="O253" i="5"/>
  <c r="N253" i="5"/>
  <c r="M253" i="5"/>
  <c r="L253" i="5"/>
  <c r="K253" i="5"/>
  <c r="J253" i="5"/>
  <c r="I253" i="5"/>
  <c r="H253" i="5"/>
  <c r="G253" i="5"/>
  <c r="F253" i="5"/>
  <c r="E253" i="5"/>
  <c r="D253" i="5"/>
  <c r="C253" i="5"/>
  <c r="B253" i="5"/>
  <c r="O246" i="5"/>
  <c r="N246" i="5"/>
  <c r="M246" i="5"/>
  <c r="L246" i="5"/>
  <c r="K246" i="5"/>
  <c r="J246" i="5"/>
  <c r="I246" i="5"/>
  <c r="H246" i="5"/>
  <c r="G246" i="5"/>
  <c r="F246" i="5"/>
  <c r="E246" i="5"/>
  <c r="D246" i="5"/>
  <c r="C246" i="5"/>
  <c r="B246" i="5"/>
  <c r="O239" i="5"/>
  <c r="N239" i="5"/>
  <c r="M239" i="5"/>
  <c r="L239" i="5"/>
  <c r="K239" i="5"/>
  <c r="J239" i="5"/>
  <c r="I239" i="5"/>
  <c r="H239" i="5"/>
  <c r="G239" i="5"/>
  <c r="F239" i="5"/>
  <c r="E239" i="5"/>
  <c r="D239" i="5"/>
  <c r="C239" i="5"/>
  <c r="B239" i="5"/>
  <c r="P239" i="5"/>
  <c r="O232" i="5"/>
  <c r="N232" i="5"/>
  <c r="M232" i="5"/>
  <c r="L232" i="5"/>
  <c r="K232" i="5"/>
  <c r="J232" i="5"/>
  <c r="I232" i="5"/>
  <c r="H232" i="5"/>
  <c r="G232" i="5"/>
  <c r="F232" i="5"/>
  <c r="E232" i="5"/>
  <c r="D232" i="5"/>
  <c r="C232" i="5"/>
  <c r="B232" i="5"/>
  <c r="Q232" i="5"/>
  <c r="O225" i="5"/>
  <c r="N225" i="5"/>
  <c r="M225" i="5"/>
  <c r="L225" i="5"/>
  <c r="K225" i="5"/>
  <c r="J225" i="5"/>
  <c r="I225" i="5"/>
  <c r="H225" i="5"/>
  <c r="G225" i="5"/>
  <c r="F225" i="5"/>
  <c r="E225" i="5"/>
  <c r="D225" i="5"/>
  <c r="C225" i="5"/>
  <c r="B225" i="5"/>
  <c r="O218" i="5"/>
  <c r="N218" i="5"/>
  <c r="M218" i="5"/>
  <c r="L218" i="5"/>
  <c r="K218" i="5"/>
  <c r="J218" i="5"/>
  <c r="I218" i="5"/>
  <c r="H218" i="5"/>
  <c r="G218" i="5"/>
  <c r="F218" i="5"/>
  <c r="E218" i="5"/>
  <c r="D218" i="5"/>
  <c r="C218" i="5"/>
  <c r="B218" i="5"/>
  <c r="Q218" i="5"/>
  <c r="O211" i="5"/>
  <c r="N211" i="5"/>
  <c r="M211" i="5"/>
  <c r="L211" i="5"/>
  <c r="K211" i="5"/>
  <c r="J211" i="5"/>
  <c r="I211" i="5"/>
  <c r="H211" i="5"/>
  <c r="G211" i="5"/>
  <c r="F211" i="5"/>
  <c r="E211" i="5"/>
  <c r="D211" i="5"/>
  <c r="C211" i="5"/>
  <c r="B211" i="5"/>
  <c r="O204" i="5"/>
  <c r="N204" i="5"/>
  <c r="M204" i="5"/>
  <c r="L204" i="5"/>
  <c r="K204" i="5"/>
  <c r="J204" i="5"/>
  <c r="I204" i="5"/>
  <c r="H204" i="5"/>
  <c r="G204" i="5"/>
  <c r="F204" i="5"/>
  <c r="E204" i="5"/>
  <c r="D204" i="5"/>
  <c r="C204" i="5"/>
  <c r="B204" i="5"/>
  <c r="O197" i="5"/>
  <c r="N197" i="5"/>
  <c r="M197" i="5"/>
  <c r="L197" i="5"/>
  <c r="K197" i="5"/>
  <c r="J197" i="5"/>
  <c r="I197" i="5"/>
  <c r="H197" i="5"/>
  <c r="G197" i="5"/>
  <c r="F197" i="5"/>
  <c r="E197" i="5"/>
  <c r="D197" i="5"/>
  <c r="C197" i="5"/>
  <c r="B197" i="5"/>
  <c r="O190" i="5"/>
  <c r="N190" i="5"/>
  <c r="M190" i="5"/>
  <c r="L190" i="5"/>
  <c r="K190" i="5"/>
  <c r="J190" i="5"/>
  <c r="I190" i="5"/>
  <c r="H190" i="5"/>
  <c r="G190" i="5"/>
  <c r="F190" i="5"/>
  <c r="E190" i="5"/>
  <c r="D190" i="5"/>
  <c r="C190" i="5"/>
  <c r="B190" i="5"/>
  <c r="O183" i="5"/>
  <c r="N183" i="5"/>
  <c r="M183" i="5"/>
  <c r="L183" i="5"/>
  <c r="K183" i="5"/>
  <c r="J183" i="5"/>
  <c r="I183" i="5"/>
  <c r="H183" i="5"/>
  <c r="G183" i="5"/>
  <c r="F183" i="5"/>
  <c r="E183" i="5"/>
  <c r="D183" i="5"/>
  <c r="C183" i="5"/>
  <c r="B183" i="5"/>
  <c r="O176" i="5"/>
  <c r="N176" i="5"/>
  <c r="M176" i="5"/>
  <c r="L176" i="5"/>
  <c r="K176" i="5"/>
  <c r="J176" i="5"/>
  <c r="I176" i="5"/>
  <c r="H176" i="5"/>
  <c r="G176" i="5"/>
  <c r="F176" i="5"/>
  <c r="E176" i="5"/>
  <c r="D176" i="5"/>
  <c r="C176" i="5"/>
  <c r="B176" i="5"/>
  <c r="Q176" i="5"/>
  <c r="Q169" i="5"/>
  <c r="O162" i="5"/>
  <c r="N162" i="5"/>
  <c r="M162" i="5"/>
  <c r="L162" i="5"/>
  <c r="K162" i="5"/>
  <c r="J162" i="5"/>
  <c r="I162" i="5"/>
  <c r="H162" i="5"/>
  <c r="G162" i="5"/>
  <c r="F162" i="5"/>
  <c r="E162" i="5"/>
  <c r="D162" i="5"/>
  <c r="C162" i="5"/>
  <c r="B162" i="5"/>
  <c r="P162" i="5"/>
  <c r="O155" i="5"/>
  <c r="N155" i="5"/>
  <c r="M155" i="5"/>
  <c r="L155" i="5"/>
  <c r="K155" i="5"/>
  <c r="J155" i="5"/>
  <c r="I155" i="5"/>
  <c r="H155" i="5"/>
  <c r="G155" i="5"/>
  <c r="F155" i="5"/>
  <c r="E155" i="5"/>
  <c r="D155" i="5"/>
  <c r="C155" i="5"/>
  <c r="B155" i="5"/>
  <c r="O148" i="5"/>
  <c r="N148" i="5"/>
  <c r="M148" i="5"/>
  <c r="L148" i="5"/>
  <c r="K148" i="5"/>
  <c r="J148" i="5"/>
  <c r="I148" i="5"/>
  <c r="H148" i="5"/>
  <c r="G148" i="5"/>
  <c r="F148" i="5"/>
  <c r="E148" i="5"/>
  <c r="D148" i="5"/>
  <c r="C148" i="5"/>
  <c r="B148" i="5"/>
  <c r="O141" i="5"/>
  <c r="N141" i="5"/>
  <c r="M141" i="5"/>
  <c r="L141" i="5"/>
  <c r="K141" i="5"/>
  <c r="J141" i="5"/>
  <c r="I141" i="5"/>
  <c r="H141" i="5"/>
  <c r="G141" i="5"/>
  <c r="F141" i="5"/>
  <c r="E141" i="5"/>
  <c r="D141" i="5"/>
  <c r="C141" i="5"/>
  <c r="B141" i="5"/>
  <c r="O134" i="5"/>
  <c r="N134" i="5"/>
  <c r="M134" i="5"/>
  <c r="L134" i="5"/>
  <c r="K134" i="5"/>
  <c r="J134" i="5"/>
  <c r="I134" i="5"/>
  <c r="H134" i="5"/>
  <c r="G134" i="5"/>
  <c r="F134" i="5"/>
  <c r="E134" i="5"/>
  <c r="D134" i="5"/>
  <c r="C134" i="5"/>
  <c r="B134" i="5"/>
  <c r="Q134" i="5"/>
  <c r="O127" i="5"/>
  <c r="N127" i="5"/>
  <c r="M127" i="5"/>
  <c r="L127" i="5"/>
  <c r="K127" i="5"/>
  <c r="J127" i="5"/>
  <c r="I127" i="5"/>
  <c r="H127" i="5"/>
  <c r="G127" i="5"/>
  <c r="F127" i="5"/>
  <c r="E127" i="5"/>
  <c r="D127" i="5"/>
  <c r="C127" i="5"/>
  <c r="B127" i="5"/>
  <c r="P127" i="5"/>
  <c r="O120" i="5"/>
  <c r="N120" i="5"/>
  <c r="M120" i="5"/>
  <c r="L120" i="5"/>
  <c r="K120" i="5"/>
  <c r="J120" i="5"/>
  <c r="I120" i="5"/>
  <c r="H120" i="5"/>
  <c r="G120" i="5"/>
  <c r="F120" i="5"/>
  <c r="E120" i="5"/>
  <c r="D120" i="5"/>
  <c r="C120" i="5"/>
  <c r="B120" i="5"/>
  <c r="O113" i="5"/>
  <c r="N113" i="5"/>
  <c r="M113" i="5"/>
  <c r="L113" i="5"/>
  <c r="K113" i="5"/>
  <c r="J113" i="5"/>
  <c r="I113" i="5"/>
  <c r="H113" i="5"/>
  <c r="G113" i="5"/>
  <c r="F113" i="5"/>
  <c r="E113" i="5"/>
  <c r="D113" i="5"/>
  <c r="C113" i="5"/>
  <c r="B113" i="5"/>
  <c r="O106" i="5"/>
  <c r="N106" i="5"/>
  <c r="M106" i="5"/>
  <c r="L106" i="5"/>
  <c r="K106" i="5"/>
  <c r="J106" i="5"/>
  <c r="I106" i="5"/>
  <c r="H106" i="5"/>
  <c r="G106" i="5"/>
  <c r="F106" i="5"/>
  <c r="E106" i="5"/>
  <c r="D106" i="5"/>
  <c r="C106" i="5"/>
  <c r="B106" i="5"/>
  <c r="O99" i="5"/>
  <c r="N99" i="5"/>
  <c r="M99" i="5"/>
  <c r="L99" i="5"/>
  <c r="K99" i="5"/>
  <c r="J99" i="5"/>
  <c r="I99" i="5"/>
  <c r="H99" i="5"/>
  <c r="G99" i="5"/>
  <c r="F99" i="5"/>
  <c r="E99" i="5"/>
  <c r="D99" i="5"/>
  <c r="C99" i="5"/>
  <c r="B99" i="5"/>
  <c r="P36" i="5"/>
  <c r="P29" i="5"/>
  <c r="P7" i="5"/>
  <c r="P183" i="5" l="1"/>
  <c r="P211" i="5"/>
  <c r="P225" i="5"/>
  <c r="Q15" i="5"/>
  <c r="Q43" i="5"/>
  <c r="Q50" i="5"/>
  <c r="Q57" i="5"/>
  <c r="Q64" i="5"/>
  <c r="P141" i="5"/>
  <c r="P267" i="5"/>
  <c r="P288" i="5"/>
  <c r="Q253" i="5"/>
  <c r="Q148" i="5"/>
  <c r="P71" i="5"/>
  <c r="Q36" i="5"/>
  <c r="P22" i="5"/>
  <c r="Q29" i="5"/>
  <c r="P15" i="5"/>
  <c r="Q22" i="5"/>
  <c r="P43" i="5"/>
  <c r="Q197" i="5"/>
  <c r="P197" i="5"/>
  <c r="Q211" i="5"/>
  <c r="P253" i="5"/>
  <c r="Q267" i="5"/>
  <c r="P99" i="5"/>
  <c r="P106" i="5"/>
  <c r="P113" i="5"/>
  <c r="P120" i="5"/>
  <c r="P134" i="5"/>
  <c r="P155" i="5"/>
  <c r="Q162" i="5"/>
  <c r="Q190" i="5"/>
  <c r="Q225" i="5"/>
  <c r="Q246" i="5"/>
  <c r="Q288" i="5"/>
  <c r="P50" i="5"/>
  <c r="P57" i="5"/>
  <c r="Q120" i="5"/>
  <c r="P148" i="5"/>
  <c r="Q183" i="5"/>
  <c r="Q204" i="5"/>
  <c r="Q239" i="5"/>
  <c r="Q260" i="5"/>
  <c r="Q92" i="5"/>
  <c r="Q99" i="5"/>
  <c r="Q106" i="5"/>
  <c r="Q113" i="5"/>
  <c r="Q141" i="5"/>
  <c r="P176" i="5"/>
  <c r="P204" i="5"/>
  <c r="P232" i="5"/>
  <c r="P260" i="5"/>
  <c r="Q78" i="5"/>
  <c r="Q7" i="5"/>
  <c r="Q71" i="5"/>
  <c r="Q85" i="5"/>
  <c r="Q127" i="5"/>
  <c r="Q155" i="5"/>
  <c r="P190" i="5"/>
  <c r="P218" i="5"/>
  <c r="P246" i="5"/>
  <c r="P281" i="5"/>
  <c r="L634" i="2"/>
  <c r="K634" i="2"/>
  <c r="J634" i="2"/>
  <c r="I634" i="2"/>
  <c r="H634" i="2"/>
  <c r="G634" i="2"/>
  <c r="F634" i="2"/>
  <c r="E634" i="2"/>
  <c r="D634" i="2"/>
  <c r="C634" i="2"/>
  <c r="B634" i="2"/>
  <c r="L633" i="2"/>
  <c r="K633" i="2"/>
  <c r="J633" i="2"/>
  <c r="I633" i="2"/>
  <c r="H633" i="2"/>
  <c r="G633" i="2"/>
  <c r="F633" i="2"/>
  <c r="E633" i="2"/>
  <c r="D633" i="2"/>
  <c r="C633" i="2"/>
  <c r="B633" i="2"/>
  <c r="L632" i="2"/>
  <c r="K632" i="2"/>
  <c r="J632" i="2"/>
  <c r="I632" i="2"/>
  <c r="H632" i="2"/>
  <c r="G632" i="2"/>
  <c r="F632" i="2"/>
  <c r="E632" i="2"/>
  <c r="D632" i="2"/>
  <c r="C632" i="2"/>
  <c r="B632" i="2"/>
  <c r="L631" i="2"/>
  <c r="K631" i="2"/>
  <c r="J631" i="2"/>
  <c r="I631" i="2"/>
  <c r="H631" i="2"/>
  <c r="G631" i="2"/>
  <c r="F631" i="2"/>
  <c r="E631" i="2"/>
  <c r="D631" i="2"/>
  <c r="C631" i="2"/>
  <c r="B631" i="2"/>
  <c r="L630" i="2"/>
  <c r="K630" i="2"/>
  <c r="J630" i="2"/>
  <c r="I630" i="2"/>
  <c r="H630" i="2"/>
  <c r="G630" i="2"/>
  <c r="F630" i="2"/>
  <c r="E630" i="2"/>
  <c r="D630" i="2"/>
  <c r="C630" i="2"/>
  <c r="B630" i="2"/>
  <c r="L629" i="2"/>
  <c r="K629" i="2"/>
  <c r="J629" i="2"/>
  <c r="I629" i="2"/>
  <c r="H629" i="2"/>
  <c r="G629" i="2"/>
  <c r="F629" i="2"/>
  <c r="E629" i="2"/>
  <c r="D629" i="2"/>
  <c r="C629" i="2"/>
  <c r="B629" i="2"/>
  <c r="L628" i="2"/>
  <c r="K628" i="2"/>
  <c r="J628" i="2"/>
  <c r="I628" i="2"/>
  <c r="H628" i="2"/>
  <c r="G628" i="2"/>
  <c r="F628" i="2"/>
  <c r="E628" i="2"/>
  <c r="D628" i="2"/>
  <c r="C628" i="2"/>
  <c r="B628" i="2"/>
  <c r="L627" i="2"/>
  <c r="K627" i="2"/>
  <c r="J627" i="2"/>
  <c r="I627" i="2"/>
  <c r="H627" i="2"/>
  <c r="G627" i="2"/>
  <c r="F627" i="2"/>
  <c r="E627" i="2"/>
  <c r="D627" i="2"/>
  <c r="C627" i="2"/>
  <c r="B627" i="2"/>
  <c r="L626" i="2"/>
  <c r="K626" i="2"/>
  <c r="J626" i="2"/>
  <c r="I626" i="2"/>
  <c r="H626" i="2"/>
  <c r="G626" i="2"/>
  <c r="F626" i="2"/>
  <c r="E626" i="2"/>
  <c r="D626" i="2"/>
  <c r="C626" i="2"/>
  <c r="B626" i="2"/>
  <c r="L625" i="2"/>
  <c r="K625" i="2"/>
  <c r="J625" i="2"/>
  <c r="I625" i="2"/>
  <c r="H625" i="2"/>
  <c r="G625" i="2"/>
  <c r="F625" i="2"/>
  <c r="E625" i="2"/>
  <c r="D625" i="2"/>
  <c r="C625" i="2"/>
  <c r="B625" i="2"/>
  <c r="L624" i="2"/>
  <c r="K624" i="2"/>
  <c r="J624" i="2"/>
  <c r="I624" i="2"/>
  <c r="H624" i="2"/>
  <c r="G624" i="2"/>
  <c r="F624" i="2"/>
  <c r="E624" i="2"/>
  <c r="D624" i="2"/>
  <c r="C624" i="2"/>
  <c r="B624" i="2"/>
  <c r="L623" i="2"/>
  <c r="L635" i="2" s="1"/>
  <c r="K623" i="2"/>
  <c r="K635" i="2" s="1"/>
  <c r="J623" i="2"/>
  <c r="J635" i="2" s="1"/>
  <c r="I623" i="2"/>
  <c r="I635" i="2" s="1"/>
  <c r="H623" i="2"/>
  <c r="H635" i="2" s="1"/>
  <c r="G623" i="2"/>
  <c r="G635" i="2" s="1"/>
  <c r="F623" i="2"/>
  <c r="F635" i="2" s="1"/>
  <c r="E623" i="2"/>
  <c r="E635" i="2" s="1"/>
  <c r="D623" i="2"/>
  <c r="D635" i="2" s="1"/>
  <c r="C623" i="2"/>
  <c r="C635" i="2" s="1"/>
  <c r="B623" i="2"/>
  <c r="B635" i="2" s="1"/>
  <c r="Q620" i="2"/>
  <c r="O620" i="2"/>
  <c r="N620" i="2"/>
  <c r="M620" i="2"/>
  <c r="L620" i="2"/>
  <c r="K620" i="2"/>
  <c r="J620" i="2"/>
  <c r="I620" i="2"/>
  <c r="H620" i="2"/>
  <c r="G620" i="2"/>
  <c r="F620" i="2"/>
  <c r="E620" i="2"/>
  <c r="D620" i="2"/>
  <c r="C620" i="2"/>
  <c r="B620" i="2"/>
  <c r="O605" i="2"/>
  <c r="N605" i="2"/>
  <c r="M605" i="2"/>
  <c r="L605" i="2"/>
  <c r="K605" i="2"/>
  <c r="J605" i="2"/>
  <c r="I605" i="2"/>
  <c r="H605" i="2"/>
  <c r="G605" i="2"/>
  <c r="F605" i="2"/>
  <c r="E605" i="2"/>
  <c r="D605" i="2"/>
  <c r="C605" i="2"/>
  <c r="B605" i="2"/>
  <c r="Q589" i="2"/>
  <c r="P589" i="2"/>
  <c r="O589" i="2"/>
  <c r="N589" i="2"/>
  <c r="M589" i="2"/>
  <c r="L589" i="2"/>
  <c r="K589" i="2"/>
  <c r="J589" i="2"/>
  <c r="I589" i="2"/>
  <c r="H589" i="2"/>
  <c r="G589" i="2"/>
  <c r="F589" i="2"/>
  <c r="E589" i="2"/>
  <c r="D589" i="2"/>
  <c r="C589" i="2"/>
  <c r="B589" i="2"/>
  <c r="P574" i="2"/>
  <c r="O574" i="2"/>
  <c r="N574" i="2"/>
  <c r="M574" i="2"/>
  <c r="L574" i="2"/>
  <c r="K574" i="2"/>
  <c r="J574" i="2"/>
  <c r="I574" i="2"/>
  <c r="H574" i="2"/>
  <c r="G574" i="2"/>
  <c r="F574" i="2"/>
  <c r="E574" i="2"/>
  <c r="D574" i="2"/>
  <c r="C574" i="2"/>
  <c r="B574" i="2"/>
  <c r="Q559" i="2"/>
  <c r="O559" i="2"/>
  <c r="N559" i="2"/>
  <c r="M559" i="2"/>
  <c r="L559" i="2"/>
  <c r="K559" i="2"/>
  <c r="J559" i="2"/>
  <c r="I559" i="2"/>
  <c r="H559" i="2"/>
  <c r="G559" i="2"/>
  <c r="F559" i="2"/>
  <c r="E559" i="2"/>
  <c r="D559" i="2"/>
  <c r="C559" i="2"/>
  <c r="B559" i="2"/>
  <c r="Q543" i="2"/>
  <c r="P543" i="2"/>
  <c r="O543" i="2"/>
  <c r="N543" i="2"/>
  <c r="M543" i="2"/>
  <c r="L543" i="2"/>
  <c r="K543" i="2"/>
  <c r="J543" i="2"/>
  <c r="I543" i="2"/>
  <c r="H543" i="2"/>
  <c r="G543" i="2"/>
  <c r="F543" i="2"/>
  <c r="E543" i="2"/>
  <c r="D543" i="2"/>
  <c r="C543" i="2"/>
  <c r="B543" i="2"/>
  <c r="Q542" i="2"/>
  <c r="N542" i="2"/>
  <c r="M542" i="2"/>
  <c r="L542" i="2"/>
  <c r="K542" i="2"/>
  <c r="J542" i="2"/>
  <c r="I542" i="2"/>
  <c r="H542" i="2"/>
  <c r="G542" i="2"/>
  <c r="F542" i="2"/>
  <c r="E542" i="2"/>
  <c r="D542" i="2"/>
  <c r="C542" i="2"/>
  <c r="B542" i="2"/>
  <c r="Q541" i="2"/>
  <c r="P541" i="2"/>
  <c r="O541" i="2"/>
  <c r="N541" i="2"/>
  <c r="M541" i="2"/>
  <c r="L541" i="2"/>
  <c r="K541" i="2"/>
  <c r="J541" i="2"/>
  <c r="I541" i="2"/>
  <c r="H541" i="2"/>
  <c r="G541" i="2"/>
  <c r="F541" i="2"/>
  <c r="E541" i="2"/>
  <c r="D541" i="2"/>
  <c r="C541" i="2"/>
  <c r="B541" i="2"/>
  <c r="Q540" i="2"/>
  <c r="P540" i="2"/>
  <c r="O540" i="2"/>
  <c r="N540" i="2"/>
  <c r="M540" i="2"/>
  <c r="L540" i="2"/>
  <c r="K540" i="2"/>
  <c r="J540" i="2"/>
  <c r="I540" i="2"/>
  <c r="H540" i="2"/>
  <c r="G540" i="2"/>
  <c r="F540" i="2"/>
  <c r="E540" i="2"/>
  <c r="D540" i="2"/>
  <c r="C540" i="2"/>
  <c r="B540" i="2"/>
  <c r="P539" i="2"/>
  <c r="O539" i="2"/>
  <c r="N539" i="2"/>
  <c r="M539" i="2"/>
  <c r="L539" i="2"/>
  <c r="K539" i="2"/>
  <c r="J539" i="2"/>
  <c r="I539" i="2"/>
  <c r="H539" i="2"/>
  <c r="G539" i="2"/>
  <c r="F539" i="2"/>
  <c r="E539" i="2"/>
  <c r="D539" i="2"/>
  <c r="C539" i="2"/>
  <c r="B539" i="2"/>
  <c r="Q538" i="2"/>
  <c r="P538" i="2"/>
  <c r="O538" i="2"/>
  <c r="N538" i="2"/>
  <c r="M538" i="2"/>
  <c r="L538" i="2"/>
  <c r="K538" i="2"/>
  <c r="J538" i="2"/>
  <c r="I538" i="2"/>
  <c r="H538" i="2"/>
  <c r="G538" i="2"/>
  <c r="F538" i="2"/>
  <c r="E538" i="2"/>
  <c r="D538" i="2"/>
  <c r="C538" i="2"/>
  <c r="B538" i="2"/>
  <c r="P537" i="2"/>
  <c r="O537" i="2"/>
  <c r="N537" i="2"/>
  <c r="M537" i="2"/>
  <c r="L537" i="2"/>
  <c r="K537" i="2"/>
  <c r="J537" i="2"/>
  <c r="I537" i="2"/>
  <c r="H537" i="2"/>
  <c r="G537" i="2"/>
  <c r="F537" i="2"/>
  <c r="E537" i="2"/>
  <c r="D537" i="2"/>
  <c r="C537" i="2"/>
  <c r="B537" i="2"/>
  <c r="Q536" i="2"/>
  <c r="P536" i="2"/>
  <c r="O536" i="2"/>
  <c r="N536" i="2"/>
  <c r="M536" i="2"/>
  <c r="L536" i="2"/>
  <c r="K536" i="2"/>
  <c r="J536" i="2"/>
  <c r="I536" i="2"/>
  <c r="H536" i="2"/>
  <c r="G536" i="2"/>
  <c r="F536" i="2"/>
  <c r="E536" i="2"/>
  <c r="D536" i="2"/>
  <c r="C536" i="2"/>
  <c r="B536" i="2"/>
  <c r="P535" i="2"/>
  <c r="O535" i="2"/>
  <c r="N535" i="2"/>
  <c r="M535" i="2"/>
  <c r="L535" i="2"/>
  <c r="K535" i="2"/>
  <c r="J535" i="2"/>
  <c r="I535" i="2"/>
  <c r="H535" i="2"/>
  <c r="G535" i="2"/>
  <c r="F535" i="2"/>
  <c r="E535" i="2"/>
  <c r="D535" i="2"/>
  <c r="C535" i="2"/>
  <c r="B535" i="2"/>
  <c r="Q534" i="2"/>
  <c r="P534" i="2"/>
  <c r="O534" i="2"/>
  <c r="N534" i="2"/>
  <c r="M534" i="2"/>
  <c r="L534" i="2"/>
  <c r="K534" i="2"/>
  <c r="J534" i="2"/>
  <c r="I534" i="2"/>
  <c r="H534" i="2"/>
  <c r="G534" i="2"/>
  <c r="F534" i="2"/>
  <c r="E534" i="2"/>
  <c r="D534" i="2"/>
  <c r="C534" i="2"/>
  <c r="B534" i="2"/>
  <c r="P533" i="2"/>
  <c r="O533" i="2"/>
  <c r="N533" i="2"/>
  <c r="M533" i="2"/>
  <c r="L533" i="2"/>
  <c r="K533" i="2"/>
  <c r="J533" i="2"/>
  <c r="I533" i="2"/>
  <c r="H533" i="2"/>
  <c r="G533" i="2"/>
  <c r="F533" i="2"/>
  <c r="E533" i="2"/>
  <c r="D533" i="2"/>
  <c r="C533" i="2"/>
  <c r="B533" i="2"/>
  <c r="Q532" i="2"/>
  <c r="P532" i="2"/>
  <c r="O532" i="2"/>
  <c r="O544" i="2" s="1"/>
  <c r="N532" i="2"/>
  <c r="N544" i="2" s="1"/>
  <c r="M532" i="2"/>
  <c r="M544" i="2" s="1"/>
  <c r="L532" i="2"/>
  <c r="L544" i="2" s="1"/>
  <c r="K532" i="2"/>
  <c r="K544" i="2" s="1"/>
  <c r="J532" i="2"/>
  <c r="J544" i="2" s="1"/>
  <c r="I532" i="2"/>
  <c r="I544" i="2" s="1"/>
  <c r="H532" i="2"/>
  <c r="H544" i="2" s="1"/>
  <c r="G532" i="2"/>
  <c r="G544" i="2" s="1"/>
  <c r="F532" i="2"/>
  <c r="F544" i="2" s="1"/>
  <c r="E532" i="2"/>
  <c r="E544" i="2" s="1"/>
  <c r="D532" i="2"/>
  <c r="D544" i="2" s="1"/>
  <c r="C532" i="2"/>
  <c r="C544" i="2" s="1"/>
  <c r="B532" i="2"/>
  <c r="B544" i="2" s="1"/>
  <c r="P529" i="2"/>
  <c r="O529" i="2"/>
  <c r="N529" i="2"/>
  <c r="M529" i="2"/>
  <c r="L529" i="2"/>
  <c r="K529" i="2"/>
  <c r="J529" i="2"/>
  <c r="I529" i="2"/>
  <c r="H529" i="2"/>
  <c r="G529" i="2"/>
  <c r="F529" i="2"/>
  <c r="E529" i="2"/>
  <c r="D529" i="2"/>
  <c r="C529" i="2"/>
  <c r="B529" i="2"/>
  <c r="O514" i="2"/>
  <c r="N514" i="2"/>
  <c r="M514" i="2"/>
  <c r="L514" i="2"/>
  <c r="K514" i="2"/>
  <c r="J514" i="2"/>
  <c r="I514" i="2"/>
  <c r="H514" i="2"/>
  <c r="G514" i="2"/>
  <c r="F514" i="2"/>
  <c r="E514" i="2"/>
  <c r="D514" i="2"/>
  <c r="C514" i="2"/>
  <c r="B514" i="2"/>
  <c r="O499" i="2"/>
  <c r="N499" i="2"/>
  <c r="M499" i="2"/>
  <c r="L499" i="2"/>
  <c r="K499" i="2"/>
  <c r="J499" i="2"/>
  <c r="I499" i="2"/>
  <c r="H499" i="2"/>
  <c r="G499" i="2"/>
  <c r="F499" i="2"/>
  <c r="E499" i="2"/>
  <c r="D499" i="2"/>
  <c r="C499" i="2"/>
  <c r="B499" i="2"/>
  <c r="O484" i="2"/>
  <c r="N484" i="2"/>
  <c r="M484" i="2"/>
  <c r="L484" i="2"/>
  <c r="K484" i="2"/>
  <c r="J484" i="2"/>
  <c r="I484" i="2"/>
  <c r="H484" i="2"/>
  <c r="G484" i="2"/>
  <c r="F484" i="2"/>
  <c r="E484" i="2"/>
  <c r="D484" i="2"/>
  <c r="C484" i="2"/>
  <c r="B484" i="2"/>
  <c r="P468" i="2"/>
  <c r="O468" i="2"/>
  <c r="N468" i="2"/>
  <c r="M468" i="2"/>
  <c r="L468" i="2"/>
  <c r="K468" i="2"/>
  <c r="J468" i="2"/>
  <c r="I468" i="2"/>
  <c r="H468" i="2"/>
  <c r="G468" i="2"/>
  <c r="F468" i="2"/>
  <c r="E468" i="2"/>
  <c r="D468" i="2"/>
  <c r="C468" i="2"/>
  <c r="B468" i="2"/>
  <c r="Q467" i="2"/>
  <c r="P467" i="2"/>
  <c r="O467" i="2"/>
  <c r="N467" i="2"/>
  <c r="M467" i="2"/>
  <c r="L467" i="2"/>
  <c r="K467" i="2"/>
  <c r="J467" i="2"/>
  <c r="I467" i="2"/>
  <c r="H467" i="2"/>
  <c r="G467" i="2"/>
  <c r="F467" i="2"/>
  <c r="E467" i="2"/>
  <c r="D467" i="2"/>
  <c r="C467" i="2"/>
  <c r="B467" i="2"/>
  <c r="P466" i="2"/>
  <c r="O466" i="2"/>
  <c r="N466" i="2"/>
  <c r="M466" i="2"/>
  <c r="L466" i="2"/>
  <c r="K466" i="2"/>
  <c r="J466" i="2"/>
  <c r="I466" i="2"/>
  <c r="H466" i="2"/>
  <c r="G466" i="2"/>
  <c r="F466" i="2"/>
  <c r="E466" i="2"/>
  <c r="D466" i="2"/>
  <c r="C466" i="2"/>
  <c r="B466" i="2"/>
  <c r="Q465" i="2"/>
  <c r="P465" i="2"/>
  <c r="O465" i="2"/>
  <c r="N465" i="2"/>
  <c r="M465" i="2"/>
  <c r="L465" i="2"/>
  <c r="K465" i="2"/>
  <c r="J465" i="2"/>
  <c r="I465" i="2"/>
  <c r="H465" i="2"/>
  <c r="G465" i="2"/>
  <c r="F465" i="2"/>
  <c r="E465" i="2"/>
  <c r="D465" i="2"/>
  <c r="C465" i="2"/>
  <c r="B465" i="2"/>
  <c r="P464" i="2"/>
  <c r="O464" i="2"/>
  <c r="N464" i="2"/>
  <c r="M464" i="2"/>
  <c r="L464" i="2"/>
  <c r="K464" i="2"/>
  <c r="J464" i="2"/>
  <c r="I464" i="2"/>
  <c r="H464" i="2"/>
  <c r="G464" i="2"/>
  <c r="F464" i="2"/>
  <c r="E464" i="2"/>
  <c r="D464" i="2"/>
  <c r="C464" i="2"/>
  <c r="B464" i="2"/>
  <c r="Q463" i="2"/>
  <c r="P463" i="2"/>
  <c r="O463" i="2"/>
  <c r="N463" i="2"/>
  <c r="M463" i="2"/>
  <c r="L463" i="2"/>
  <c r="K463" i="2"/>
  <c r="J463" i="2"/>
  <c r="I463" i="2"/>
  <c r="H463" i="2"/>
  <c r="G463" i="2"/>
  <c r="F463" i="2"/>
  <c r="E463" i="2"/>
  <c r="D463" i="2"/>
  <c r="C463" i="2"/>
  <c r="B463" i="2"/>
  <c r="P462" i="2"/>
  <c r="O462" i="2"/>
  <c r="N462" i="2"/>
  <c r="M462" i="2"/>
  <c r="L462" i="2"/>
  <c r="K462" i="2"/>
  <c r="J462" i="2"/>
  <c r="I462" i="2"/>
  <c r="H462" i="2"/>
  <c r="G462" i="2"/>
  <c r="F462" i="2"/>
  <c r="E462" i="2"/>
  <c r="D462" i="2"/>
  <c r="C462" i="2"/>
  <c r="B462" i="2"/>
  <c r="Q461" i="2"/>
  <c r="P461" i="2"/>
  <c r="O461" i="2"/>
  <c r="N461" i="2"/>
  <c r="M461" i="2"/>
  <c r="L461" i="2"/>
  <c r="K461" i="2"/>
  <c r="J461" i="2"/>
  <c r="I461" i="2"/>
  <c r="H461" i="2"/>
  <c r="G461" i="2"/>
  <c r="F461" i="2"/>
  <c r="E461" i="2"/>
  <c r="D461" i="2"/>
  <c r="C461" i="2"/>
  <c r="B461" i="2"/>
  <c r="P460" i="2"/>
  <c r="O460" i="2"/>
  <c r="N460" i="2"/>
  <c r="M460" i="2"/>
  <c r="L460" i="2"/>
  <c r="K460" i="2"/>
  <c r="J460" i="2"/>
  <c r="I460" i="2"/>
  <c r="H460" i="2"/>
  <c r="G460" i="2"/>
  <c r="F460" i="2"/>
  <c r="E460" i="2"/>
  <c r="D460" i="2"/>
  <c r="C460" i="2"/>
  <c r="B460" i="2"/>
  <c r="Q459" i="2"/>
  <c r="P459" i="2"/>
  <c r="O459" i="2"/>
  <c r="N459" i="2"/>
  <c r="M459" i="2"/>
  <c r="L459" i="2"/>
  <c r="K459" i="2"/>
  <c r="J459" i="2"/>
  <c r="I459" i="2"/>
  <c r="H459" i="2"/>
  <c r="G459" i="2"/>
  <c r="F459" i="2"/>
  <c r="E459" i="2"/>
  <c r="D459" i="2"/>
  <c r="C459" i="2"/>
  <c r="B459" i="2"/>
  <c r="P458" i="2"/>
  <c r="O458" i="2"/>
  <c r="N458" i="2"/>
  <c r="M458" i="2"/>
  <c r="L458" i="2"/>
  <c r="K458" i="2"/>
  <c r="J458" i="2"/>
  <c r="I458" i="2"/>
  <c r="H458" i="2"/>
  <c r="G458" i="2"/>
  <c r="F458" i="2"/>
  <c r="E458" i="2"/>
  <c r="D458" i="2"/>
  <c r="C458" i="2"/>
  <c r="B458" i="2"/>
  <c r="Q457" i="2"/>
  <c r="P457" i="2"/>
  <c r="O457" i="2"/>
  <c r="O469" i="2" s="1"/>
  <c r="N457" i="2"/>
  <c r="N469" i="2" s="1"/>
  <c r="M457" i="2"/>
  <c r="M469" i="2" s="1"/>
  <c r="L457" i="2"/>
  <c r="L469" i="2" s="1"/>
  <c r="K457" i="2"/>
  <c r="K469" i="2" s="1"/>
  <c r="J457" i="2"/>
  <c r="J469" i="2" s="1"/>
  <c r="I457" i="2"/>
  <c r="I469" i="2" s="1"/>
  <c r="H457" i="2"/>
  <c r="H469" i="2" s="1"/>
  <c r="G457" i="2"/>
  <c r="G469" i="2" s="1"/>
  <c r="F457" i="2"/>
  <c r="F469" i="2" s="1"/>
  <c r="E457" i="2"/>
  <c r="E469" i="2" s="1"/>
  <c r="D457" i="2"/>
  <c r="D469" i="2" s="1"/>
  <c r="C457" i="2"/>
  <c r="C469" i="2" s="1"/>
  <c r="B457" i="2"/>
  <c r="B469" i="2" s="1"/>
  <c r="O454" i="2"/>
  <c r="N454" i="2"/>
  <c r="M454" i="2"/>
  <c r="L454" i="2"/>
  <c r="K454" i="2"/>
  <c r="J454" i="2"/>
  <c r="I454" i="2"/>
  <c r="H454" i="2"/>
  <c r="G454" i="2"/>
  <c r="F454" i="2"/>
  <c r="E454" i="2"/>
  <c r="D454" i="2"/>
  <c r="C454" i="2"/>
  <c r="B454" i="2"/>
  <c r="O439" i="2"/>
  <c r="N439" i="2"/>
  <c r="M439" i="2"/>
  <c r="L439" i="2"/>
  <c r="K439" i="2"/>
  <c r="J439" i="2"/>
  <c r="I439" i="2"/>
  <c r="E439" i="2"/>
  <c r="D439" i="2"/>
  <c r="C439" i="2"/>
  <c r="B439" i="2"/>
  <c r="P439" i="2"/>
  <c r="Q439" i="2"/>
  <c r="P424" i="2"/>
  <c r="O424" i="2"/>
  <c r="N424" i="2"/>
  <c r="M424" i="2"/>
  <c r="L424" i="2"/>
  <c r="K424" i="2"/>
  <c r="J424" i="2"/>
  <c r="I424" i="2"/>
  <c r="H424" i="2"/>
  <c r="G424" i="2"/>
  <c r="F424" i="2"/>
  <c r="E424" i="2"/>
  <c r="D424" i="2"/>
  <c r="C424" i="2"/>
  <c r="B424" i="2"/>
  <c r="O409" i="2"/>
  <c r="N409" i="2"/>
  <c r="M409" i="2"/>
  <c r="L409" i="2"/>
  <c r="K409" i="2"/>
  <c r="J409" i="2"/>
  <c r="I409" i="2"/>
  <c r="H409" i="2"/>
  <c r="G409" i="2"/>
  <c r="F409" i="2"/>
  <c r="E409" i="2"/>
  <c r="D409" i="2"/>
  <c r="C409" i="2"/>
  <c r="B409" i="2"/>
  <c r="P393" i="2"/>
  <c r="P384" i="2"/>
  <c r="Q409" i="2"/>
  <c r="N394" i="2"/>
  <c r="Q393" i="2"/>
  <c r="O393" i="2"/>
  <c r="M393" i="2"/>
  <c r="L393" i="2"/>
  <c r="K393" i="2"/>
  <c r="J393" i="2"/>
  <c r="I393" i="2"/>
  <c r="H393" i="2"/>
  <c r="G393" i="2"/>
  <c r="F393" i="2"/>
  <c r="E393" i="2"/>
  <c r="D393" i="2"/>
  <c r="C393" i="2"/>
  <c r="B393" i="2"/>
  <c r="P392" i="2"/>
  <c r="O392" i="2"/>
  <c r="M392" i="2"/>
  <c r="L392" i="2"/>
  <c r="K392" i="2"/>
  <c r="J392" i="2"/>
  <c r="I392" i="2"/>
  <c r="H392" i="2"/>
  <c r="G392" i="2"/>
  <c r="F392" i="2"/>
  <c r="E392" i="2"/>
  <c r="D392" i="2"/>
  <c r="C392" i="2"/>
  <c r="B392" i="2"/>
  <c r="Q391" i="2"/>
  <c r="P391" i="2"/>
  <c r="O391" i="2"/>
  <c r="M391" i="2"/>
  <c r="L391" i="2"/>
  <c r="K391" i="2"/>
  <c r="J391" i="2"/>
  <c r="I391" i="2"/>
  <c r="H391" i="2"/>
  <c r="G391" i="2"/>
  <c r="F391" i="2"/>
  <c r="E391" i="2"/>
  <c r="D391" i="2"/>
  <c r="C391" i="2"/>
  <c r="B391" i="2"/>
  <c r="Q390" i="2"/>
  <c r="P390" i="2"/>
  <c r="O390" i="2"/>
  <c r="M390" i="2"/>
  <c r="L390" i="2"/>
  <c r="K390" i="2"/>
  <c r="J390" i="2"/>
  <c r="I390" i="2"/>
  <c r="H390" i="2"/>
  <c r="G390" i="2"/>
  <c r="F390" i="2"/>
  <c r="E390" i="2"/>
  <c r="D390" i="2"/>
  <c r="C390" i="2"/>
  <c r="B390" i="2"/>
  <c r="Q389" i="2"/>
  <c r="P389" i="2"/>
  <c r="O389" i="2"/>
  <c r="M389" i="2"/>
  <c r="L389" i="2"/>
  <c r="K389" i="2"/>
  <c r="J389" i="2"/>
  <c r="I389" i="2"/>
  <c r="H389" i="2"/>
  <c r="G389" i="2"/>
  <c r="F389" i="2"/>
  <c r="E389" i="2"/>
  <c r="D389" i="2"/>
  <c r="C389" i="2"/>
  <c r="B389" i="2"/>
  <c r="Q388" i="2"/>
  <c r="O388" i="2"/>
  <c r="M388" i="2"/>
  <c r="L388" i="2"/>
  <c r="K388" i="2"/>
  <c r="J388" i="2"/>
  <c r="I388" i="2"/>
  <c r="H388" i="2"/>
  <c r="G388" i="2"/>
  <c r="F388" i="2"/>
  <c r="E388" i="2"/>
  <c r="D388" i="2"/>
  <c r="C388" i="2"/>
  <c r="B388" i="2"/>
  <c r="Q387" i="2"/>
  <c r="P387" i="2"/>
  <c r="O387" i="2"/>
  <c r="M387" i="2"/>
  <c r="L387" i="2"/>
  <c r="K387" i="2"/>
  <c r="J387" i="2"/>
  <c r="I387" i="2"/>
  <c r="H387" i="2"/>
  <c r="G387" i="2"/>
  <c r="F387" i="2"/>
  <c r="E387" i="2"/>
  <c r="D387" i="2"/>
  <c r="C387" i="2"/>
  <c r="B387" i="2"/>
  <c r="Q386" i="2"/>
  <c r="P386" i="2"/>
  <c r="O386" i="2"/>
  <c r="M386" i="2"/>
  <c r="L386" i="2"/>
  <c r="K386" i="2"/>
  <c r="J386" i="2"/>
  <c r="I386" i="2"/>
  <c r="H386" i="2"/>
  <c r="G386" i="2"/>
  <c r="F386" i="2"/>
  <c r="E386" i="2"/>
  <c r="D386" i="2"/>
  <c r="C386" i="2"/>
  <c r="B386" i="2"/>
  <c r="Q385" i="2"/>
  <c r="P385" i="2"/>
  <c r="O385" i="2"/>
  <c r="M385" i="2"/>
  <c r="L385" i="2"/>
  <c r="K385" i="2"/>
  <c r="J385" i="2"/>
  <c r="I385" i="2"/>
  <c r="H385" i="2"/>
  <c r="G385" i="2"/>
  <c r="F385" i="2"/>
  <c r="E385" i="2"/>
  <c r="D385" i="2"/>
  <c r="C385" i="2"/>
  <c r="B385" i="2"/>
  <c r="Q384" i="2"/>
  <c r="O384" i="2"/>
  <c r="M384" i="2"/>
  <c r="L384" i="2"/>
  <c r="K384" i="2"/>
  <c r="J384" i="2"/>
  <c r="I384" i="2"/>
  <c r="H384" i="2"/>
  <c r="G384" i="2"/>
  <c r="F384" i="2"/>
  <c r="E384" i="2"/>
  <c r="D384" i="2"/>
  <c r="C384" i="2"/>
  <c r="B384" i="2"/>
  <c r="Q383" i="2"/>
  <c r="P383" i="2"/>
  <c r="O383" i="2"/>
  <c r="M383" i="2"/>
  <c r="M394" i="2" s="1"/>
  <c r="L383" i="2"/>
  <c r="K383" i="2"/>
  <c r="J383" i="2"/>
  <c r="I383" i="2"/>
  <c r="I394" i="2" s="1"/>
  <c r="H383" i="2"/>
  <c r="G383" i="2"/>
  <c r="G394" i="2" s="1"/>
  <c r="F383" i="2"/>
  <c r="E383" i="2"/>
  <c r="D383" i="2"/>
  <c r="C383" i="2"/>
  <c r="B383" i="2"/>
  <c r="Q382" i="2"/>
  <c r="P382" i="2"/>
  <c r="O382" i="2"/>
  <c r="O394" i="2" s="1"/>
  <c r="M382" i="2"/>
  <c r="L382" i="2"/>
  <c r="L394" i="2" s="1"/>
  <c r="K382" i="2"/>
  <c r="K394" i="2" s="1"/>
  <c r="J382" i="2"/>
  <c r="J394" i="2" s="1"/>
  <c r="I382" i="2"/>
  <c r="H382" i="2"/>
  <c r="H394" i="2" s="1"/>
  <c r="G382" i="2"/>
  <c r="F382" i="2"/>
  <c r="F394" i="2" s="1"/>
  <c r="E382" i="2"/>
  <c r="E394" i="2" s="1"/>
  <c r="D382" i="2"/>
  <c r="D394" i="2" s="1"/>
  <c r="C382" i="2"/>
  <c r="C394" i="2" s="1"/>
  <c r="B382" i="2"/>
  <c r="B394" i="2" s="1"/>
  <c r="O379" i="2"/>
  <c r="N379" i="2"/>
  <c r="M379" i="2"/>
  <c r="L379" i="2"/>
  <c r="K379" i="2"/>
  <c r="J379" i="2"/>
  <c r="I379" i="2"/>
  <c r="H379" i="2"/>
  <c r="G379" i="2"/>
  <c r="F379" i="2"/>
  <c r="E379" i="2"/>
  <c r="D379" i="2"/>
  <c r="C379" i="2"/>
  <c r="B379" i="2"/>
  <c r="Q364" i="2"/>
  <c r="P364" i="2"/>
  <c r="O364" i="2"/>
  <c r="N364" i="2"/>
  <c r="M364" i="2"/>
  <c r="L364" i="2"/>
  <c r="K364" i="2"/>
  <c r="J364" i="2"/>
  <c r="I364" i="2"/>
  <c r="H364" i="2"/>
  <c r="G364" i="2"/>
  <c r="F364" i="2"/>
  <c r="E364" i="2"/>
  <c r="D364" i="2"/>
  <c r="C364" i="2"/>
  <c r="B364" i="2"/>
  <c r="O349" i="2"/>
  <c r="N349" i="2"/>
  <c r="M349" i="2"/>
  <c r="L349" i="2"/>
  <c r="K349" i="2"/>
  <c r="J349" i="2"/>
  <c r="I349" i="2"/>
  <c r="H349" i="2"/>
  <c r="G349" i="2"/>
  <c r="F349" i="2"/>
  <c r="E349" i="2"/>
  <c r="D349" i="2"/>
  <c r="C349" i="2"/>
  <c r="B349" i="2"/>
  <c r="Q349" i="2"/>
  <c r="O348" i="2"/>
  <c r="Q334" i="2"/>
  <c r="O334" i="2"/>
  <c r="N334" i="2"/>
  <c r="M334" i="2"/>
  <c r="L334" i="2"/>
  <c r="K334" i="2"/>
  <c r="J334" i="2"/>
  <c r="E334" i="2"/>
  <c r="D334" i="2"/>
  <c r="C334" i="2"/>
  <c r="B334" i="2"/>
  <c r="O319" i="2"/>
  <c r="N319" i="2"/>
  <c r="M319" i="2"/>
  <c r="L319" i="2"/>
  <c r="K319" i="2"/>
  <c r="J319" i="2"/>
  <c r="I319" i="2"/>
  <c r="H319" i="2"/>
  <c r="G319" i="2"/>
  <c r="F319" i="2"/>
  <c r="E319" i="2"/>
  <c r="D319" i="2"/>
  <c r="C319" i="2"/>
  <c r="B319" i="2"/>
  <c r="P248" i="2"/>
  <c r="O304" i="2"/>
  <c r="N304" i="2"/>
  <c r="M304" i="2"/>
  <c r="L304" i="2"/>
  <c r="K304" i="2"/>
  <c r="J304" i="2"/>
  <c r="I304" i="2"/>
  <c r="H304" i="2"/>
  <c r="G304" i="2"/>
  <c r="F304" i="2"/>
  <c r="E304" i="2"/>
  <c r="D304" i="2"/>
  <c r="C304" i="2"/>
  <c r="B304" i="2"/>
  <c r="P258" i="2"/>
  <c r="P254" i="2"/>
  <c r="O289" i="2"/>
  <c r="N289" i="2"/>
  <c r="M289" i="2"/>
  <c r="L289" i="2"/>
  <c r="K289" i="2"/>
  <c r="J289" i="2"/>
  <c r="I289" i="2"/>
  <c r="H289" i="2"/>
  <c r="G289" i="2"/>
  <c r="F289" i="2"/>
  <c r="E289" i="2"/>
  <c r="D289" i="2"/>
  <c r="C289" i="2"/>
  <c r="B289" i="2"/>
  <c r="O274" i="2"/>
  <c r="N274" i="2"/>
  <c r="M274" i="2"/>
  <c r="L274" i="2"/>
  <c r="K274" i="2"/>
  <c r="J274" i="2"/>
  <c r="I274" i="2"/>
  <c r="H274" i="2"/>
  <c r="G274" i="2"/>
  <c r="F274" i="2"/>
  <c r="E274" i="2"/>
  <c r="D274" i="2"/>
  <c r="C274" i="2"/>
  <c r="B274" i="2"/>
  <c r="Q258" i="2"/>
  <c r="O258" i="2"/>
  <c r="N258" i="2"/>
  <c r="M258" i="2"/>
  <c r="L258" i="2"/>
  <c r="K258" i="2"/>
  <c r="J258" i="2"/>
  <c r="I258" i="2"/>
  <c r="H258" i="2"/>
  <c r="G258" i="2"/>
  <c r="F258" i="2"/>
  <c r="E258" i="2"/>
  <c r="D258" i="2"/>
  <c r="C258" i="2"/>
  <c r="B258" i="2"/>
  <c r="Q257" i="2"/>
  <c r="O257" i="2"/>
  <c r="N257" i="2"/>
  <c r="M257" i="2"/>
  <c r="L257" i="2"/>
  <c r="K257" i="2"/>
  <c r="J257" i="2"/>
  <c r="I257" i="2"/>
  <c r="H257" i="2"/>
  <c r="G257" i="2"/>
  <c r="F257" i="2"/>
  <c r="E257" i="2"/>
  <c r="D257" i="2"/>
  <c r="C257" i="2"/>
  <c r="B257" i="2"/>
  <c r="Q256" i="2"/>
  <c r="O256" i="2"/>
  <c r="N256" i="2"/>
  <c r="M256" i="2"/>
  <c r="L256" i="2"/>
  <c r="K256" i="2"/>
  <c r="J256" i="2"/>
  <c r="I256" i="2"/>
  <c r="H256" i="2"/>
  <c r="G256" i="2"/>
  <c r="F256" i="2"/>
  <c r="E256" i="2"/>
  <c r="D256" i="2"/>
  <c r="C256" i="2"/>
  <c r="B256" i="2"/>
  <c r="Q255" i="2"/>
  <c r="O255" i="2"/>
  <c r="N255" i="2"/>
  <c r="M255" i="2"/>
  <c r="L255" i="2"/>
  <c r="K255" i="2"/>
  <c r="J255" i="2"/>
  <c r="I255" i="2"/>
  <c r="H255" i="2"/>
  <c r="G255" i="2"/>
  <c r="F255" i="2"/>
  <c r="E255" i="2"/>
  <c r="D255" i="2"/>
  <c r="C255" i="2"/>
  <c r="B255" i="2"/>
  <c r="Q254" i="2"/>
  <c r="O254" i="2"/>
  <c r="N254" i="2"/>
  <c r="M254" i="2"/>
  <c r="L254" i="2"/>
  <c r="K254" i="2"/>
  <c r="J254" i="2"/>
  <c r="I254" i="2"/>
  <c r="H254" i="2"/>
  <c r="G254" i="2"/>
  <c r="F254" i="2"/>
  <c r="E254" i="2"/>
  <c r="D254" i="2"/>
  <c r="C254" i="2"/>
  <c r="B254" i="2"/>
  <c r="Q253" i="2"/>
  <c r="O253" i="2"/>
  <c r="N253" i="2"/>
  <c r="M253" i="2"/>
  <c r="L253" i="2"/>
  <c r="K253" i="2"/>
  <c r="J253" i="2"/>
  <c r="I253" i="2"/>
  <c r="H253" i="2"/>
  <c r="G253" i="2"/>
  <c r="F253" i="2"/>
  <c r="E253" i="2"/>
  <c r="D253" i="2"/>
  <c r="C253" i="2"/>
  <c r="B253" i="2"/>
  <c r="Q252" i="2"/>
  <c r="O252" i="2"/>
  <c r="N252" i="2"/>
  <c r="M252" i="2"/>
  <c r="L252" i="2"/>
  <c r="K252" i="2"/>
  <c r="J252" i="2"/>
  <c r="I252" i="2"/>
  <c r="H252" i="2"/>
  <c r="G252" i="2"/>
  <c r="F252" i="2"/>
  <c r="E252" i="2"/>
  <c r="D252" i="2"/>
  <c r="C252" i="2"/>
  <c r="B252" i="2"/>
  <c r="Q251" i="2"/>
  <c r="O251" i="2"/>
  <c r="N251" i="2"/>
  <c r="M251" i="2"/>
  <c r="L251" i="2"/>
  <c r="K251" i="2"/>
  <c r="J251" i="2"/>
  <c r="I251" i="2"/>
  <c r="H251" i="2"/>
  <c r="G251" i="2"/>
  <c r="F251" i="2"/>
  <c r="E251" i="2"/>
  <c r="D251" i="2"/>
  <c r="C251" i="2"/>
  <c r="B251" i="2"/>
  <c r="Q250" i="2"/>
  <c r="O250" i="2"/>
  <c r="N250" i="2"/>
  <c r="M250" i="2"/>
  <c r="L250" i="2"/>
  <c r="K250" i="2"/>
  <c r="J250" i="2"/>
  <c r="I250" i="2"/>
  <c r="H250" i="2"/>
  <c r="G250" i="2"/>
  <c r="F250" i="2"/>
  <c r="E250" i="2"/>
  <c r="D250" i="2"/>
  <c r="C250" i="2"/>
  <c r="B250" i="2"/>
  <c r="Q249" i="2"/>
  <c r="P249" i="2"/>
  <c r="O249" i="2"/>
  <c r="N249" i="2"/>
  <c r="M249" i="2"/>
  <c r="L249" i="2"/>
  <c r="K249" i="2"/>
  <c r="J249" i="2"/>
  <c r="I249" i="2"/>
  <c r="H249" i="2"/>
  <c r="G249" i="2"/>
  <c r="F249" i="2"/>
  <c r="E249" i="2"/>
  <c r="D249" i="2"/>
  <c r="C249" i="2"/>
  <c r="B249" i="2"/>
  <c r="Q248" i="2"/>
  <c r="O248" i="2"/>
  <c r="N248" i="2"/>
  <c r="M248" i="2"/>
  <c r="L248" i="2"/>
  <c r="K248" i="2"/>
  <c r="J248" i="2"/>
  <c r="I248" i="2"/>
  <c r="I259" i="2" s="1"/>
  <c r="H248" i="2"/>
  <c r="G248" i="2"/>
  <c r="F248" i="2"/>
  <c r="E248" i="2"/>
  <c r="D248" i="2"/>
  <c r="C248" i="2"/>
  <c r="B248" i="2"/>
  <c r="Q247" i="2"/>
  <c r="P247" i="2"/>
  <c r="O247" i="2"/>
  <c r="N247" i="2"/>
  <c r="N259" i="2" s="1"/>
  <c r="M247" i="2"/>
  <c r="M259" i="2" s="1"/>
  <c r="L247" i="2"/>
  <c r="L259" i="2" s="1"/>
  <c r="K247" i="2"/>
  <c r="J247" i="2"/>
  <c r="J259" i="2" s="1"/>
  <c r="I247" i="2"/>
  <c r="H247" i="2"/>
  <c r="H259" i="2" s="1"/>
  <c r="G247" i="2"/>
  <c r="F247" i="2"/>
  <c r="F259" i="2" s="1"/>
  <c r="E247" i="2"/>
  <c r="E259" i="2" s="1"/>
  <c r="D247" i="2"/>
  <c r="D259" i="2" s="1"/>
  <c r="C247" i="2"/>
  <c r="B247" i="2"/>
  <c r="B259" i="2" s="1"/>
  <c r="Q244" i="2"/>
  <c r="O244" i="2"/>
  <c r="N244" i="2"/>
  <c r="M244" i="2"/>
  <c r="L244" i="2"/>
  <c r="K244" i="2"/>
  <c r="J244" i="2"/>
  <c r="I244" i="2"/>
  <c r="G244" i="2"/>
  <c r="F244" i="2"/>
  <c r="E244" i="2"/>
  <c r="D244" i="2"/>
  <c r="C244" i="2"/>
  <c r="B244" i="2"/>
  <c r="H243" i="2"/>
  <c r="H244" i="2" s="1"/>
  <c r="Q229" i="2"/>
  <c r="O229" i="2"/>
  <c r="N229" i="2"/>
  <c r="M229" i="2"/>
  <c r="L229" i="2"/>
  <c r="K229" i="2"/>
  <c r="J229" i="2"/>
  <c r="I229" i="2"/>
  <c r="H229" i="2"/>
  <c r="G229" i="2"/>
  <c r="F229" i="2"/>
  <c r="E229" i="2"/>
  <c r="D229" i="2"/>
  <c r="C229" i="2"/>
  <c r="B229" i="2"/>
  <c r="O214" i="2"/>
  <c r="N214" i="2"/>
  <c r="M214" i="2"/>
  <c r="L214" i="2"/>
  <c r="K214" i="2"/>
  <c r="J214" i="2"/>
  <c r="I214" i="2"/>
  <c r="H214" i="2"/>
  <c r="G214" i="2"/>
  <c r="F214" i="2"/>
  <c r="E214" i="2"/>
  <c r="D214" i="2"/>
  <c r="C214" i="2"/>
  <c r="B214" i="2"/>
  <c r="O199" i="2"/>
  <c r="N199" i="2"/>
  <c r="M199" i="2"/>
  <c r="L199" i="2"/>
  <c r="K199" i="2"/>
  <c r="J199" i="2"/>
  <c r="I199" i="2"/>
  <c r="H199" i="2"/>
  <c r="G199" i="2"/>
  <c r="F199" i="2"/>
  <c r="E199" i="2"/>
  <c r="P183" i="2"/>
  <c r="P179" i="2"/>
  <c r="P177" i="2"/>
  <c r="P173" i="2"/>
  <c r="Q199" i="2"/>
  <c r="Q183" i="2"/>
  <c r="O183" i="2"/>
  <c r="N183" i="2"/>
  <c r="M183" i="2"/>
  <c r="L183" i="2"/>
  <c r="K183" i="2"/>
  <c r="J183" i="2"/>
  <c r="I183" i="2"/>
  <c r="H183" i="2"/>
  <c r="G183" i="2"/>
  <c r="F183" i="2"/>
  <c r="E183" i="2"/>
  <c r="D183" i="2"/>
  <c r="C183" i="2"/>
  <c r="B183" i="2"/>
  <c r="P182" i="2"/>
  <c r="O182" i="2"/>
  <c r="N182" i="2"/>
  <c r="M182" i="2"/>
  <c r="L182" i="2"/>
  <c r="K182" i="2"/>
  <c r="J182" i="2"/>
  <c r="I182" i="2"/>
  <c r="H182" i="2"/>
  <c r="G182" i="2"/>
  <c r="F182" i="2"/>
  <c r="E182" i="2"/>
  <c r="D182" i="2"/>
  <c r="C182" i="2"/>
  <c r="B182" i="2"/>
  <c r="Q181" i="2"/>
  <c r="O181" i="2"/>
  <c r="N181" i="2"/>
  <c r="M181" i="2"/>
  <c r="L181" i="2"/>
  <c r="K181" i="2"/>
  <c r="J181" i="2"/>
  <c r="I181" i="2"/>
  <c r="H181" i="2"/>
  <c r="G181" i="2"/>
  <c r="F181" i="2"/>
  <c r="E181" i="2"/>
  <c r="D181" i="2"/>
  <c r="C181" i="2"/>
  <c r="B181" i="2"/>
  <c r="P180" i="2"/>
  <c r="O180" i="2"/>
  <c r="N180" i="2"/>
  <c r="M180" i="2"/>
  <c r="L180" i="2"/>
  <c r="K180" i="2"/>
  <c r="J180" i="2"/>
  <c r="I180" i="2"/>
  <c r="H180" i="2"/>
  <c r="G180" i="2"/>
  <c r="F180" i="2"/>
  <c r="E180" i="2"/>
  <c r="D180" i="2"/>
  <c r="C180" i="2"/>
  <c r="B180" i="2"/>
  <c r="Q179" i="2"/>
  <c r="O179" i="2"/>
  <c r="N179" i="2"/>
  <c r="M179" i="2"/>
  <c r="L179" i="2"/>
  <c r="K179" i="2"/>
  <c r="J179" i="2"/>
  <c r="I179" i="2"/>
  <c r="H179" i="2"/>
  <c r="G179" i="2"/>
  <c r="F179" i="2"/>
  <c r="E179" i="2"/>
  <c r="D179" i="2"/>
  <c r="C179" i="2"/>
  <c r="B179" i="2"/>
  <c r="P178" i="2"/>
  <c r="O178" i="2"/>
  <c r="N178" i="2"/>
  <c r="M178" i="2"/>
  <c r="L178" i="2"/>
  <c r="K178" i="2"/>
  <c r="J178" i="2"/>
  <c r="I178" i="2"/>
  <c r="H178" i="2"/>
  <c r="G178" i="2"/>
  <c r="F178" i="2"/>
  <c r="E178" i="2"/>
  <c r="D178" i="2"/>
  <c r="C178" i="2"/>
  <c r="B178" i="2"/>
  <c r="Q177" i="2"/>
  <c r="O177" i="2"/>
  <c r="N177" i="2"/>
  <c r="M177" i="2"/>
  <c r="L177" i="2"/>
  <c r="K177" i="2"/>
  <c r="J177" i="2"/>
  <c r="I177" i="2"/>
  <c r="H177" i="2"/>
  <c r="G177" i="2"/>
  <c r="F177" i="2"/>
  <c r="E177" i="2"/>
  <c r="D177" i="2"/>
  <c r="C177" i="2"/>
  <c r="B177" i="2"/>
  <c r="P176" i="2"/>
  <c r="O176" i="2"/>
  <c r="N176" i="2"/>
  <c r="M176" i="2"/>
  <c r="L176" i="2"/>
  <c r="K176" i="2"/>
  <c r="J176" i="2"/>
  <c r="I176" i="2"/>
  <c r="H176" i="2"/>
  <c r="G176" i="2"/>
  <c r="F176" i="2"/>
  <c r="E176" i="2"/>
  <c r="D176" i="2"/>
  <c r="C176" i="2"/>
  <c r="B176" i="2"/>
  <c r="Q175" i="2"/>
  <c r="O175" i="2"/>
  <c r="N175" i="2"/>
  <c r="M175" i="2"/>
  <c r="L175" i="2"/>
  <c r="K175" i="2"/>
  <c r="J175" i="2"/>
  <c r="I175" i="2"/>
  <c r="H175" i="2"/>
  <c r="G175" i="2"/>
  <c r="F175" i="2"/>
  <c r="E175" i="2"/>
  <c r="D175" i="2"/>
  <c r="C175" i="2"/>
  <c r="B175" i="2"/>
  <c r="P174" i="2"/>
  <c r="O174" i="2"/>
  <c r="N174" i="2"/>
  <c r="M174" i="2"/>
  <c r="L174" i="2"/>
  <c r="K174" i="2"/>
  <c r="J174" i="2"/>
  <c r="I174" i="2"/>
  <c r="H174" i="2"/>
  <c r="G174" i="2"/>
  <c r="F174" i="2"/>
  <c r="E174" i="2"/>
  <c r="D174" i="2"/>
  <c r="C174" i="2"/>
  <c r="B174" i="2"/>
  <c r="Q173" i="2"/>
  <c r="O173" i="2"/>
  <c r="N173" i="2"/>
  <c r="M173" i="2"/>
  <c r="M184" i="2" s="1"/>
  <c r="L173" i="2"/>
  <c r="K173" i="2"/>
  <c r="K184" i="2" s="1"/>
  <c r="J173" i="2"/>
  <c r="I173" i="2"/>
  <c r="H173" i="2"/>
  <c r="G173" i="2"/>
  <c r="F173" i="2"/>
  <c r="E173" i="2"/>
  <c r="E184" i="2" s="1"/>
  <c r="D173" i="2"/>
  <c r="C173" i="2"/>
  <c r="C184" i="2" s="1"/>
  <c r="B173" i="2"/>
  <c r="P172" i="2"/>
  <c r="O172" i="2"/>
  <c r="O184" i="2" s="1"/>
  <c r="N172" i="2"/>
  <c r="N184" i="2" s="1"/>
  <c r="M172" i="2"/>
  <c r="L172" i="2"/>
  <c r="L184" i="2" s="1"/>
  <c r="K172" i="2"/>
  <c r="J172" i="2"/>
  <c r="J184" i="2" s="1"/>
  <c r="I172" i="2"/>
  <c r="I184" i="2" s="1"/>
  <c r="H172" i="2"/>
  <c r="H184" i="2" s="1"/>
  <c r="G172" i="2"/>
  <c r="G184" i="2" s="1"/>
  <c r="F172" i="2"/>
  <c r="F184" i="2" s="1"/>
  <c r="E172" i="2"/>
  <c r="D172" i="2"/>
  <c r="D184" i="2" s="1"/>
  <c r="C172" i="2"/>
  <c r="B172" i="2"/>
  <c r="B184" i="2" s="1"/>
  <c r="O169" i="2"/>
  <c r="N169" i="2"/>
  <c r="M169" i="2"/>
  <c r="L169" i="2"/>
  <c r="K169" i="2"/>
  <c r="J169" i="2"/>
  <c r="I169" i="2"/>
  <c r="H169" i="2"/>
  <c r="G169" i="2"/>
  <c r="F169" i="2"/>
  <c r="E169" i="2"/>
  <c r="D169" i="2"/>
  <c r="C169" i="2"/>
  <c r="B169" i="2"/>
  <c r="O154" i="2"/>
  <c r="N154" i="2"/>
  <c r="M154" i="2"/>
  <c r="L154" i="2"/>
  <c r="K154" i="2"/>
  <c r="J154" i="2"/>
  <c r="I154" i="2"/>
  <c r="H154" i="2"/>
  <c r="G154" i="2"/>
  <c r="F154" i="2"/>
  <c r="E154" i="2"/>
  <c r="D154" i="2"/>
  <c r="C154" i="2"/>
  <c r="B154" i="2"/>
  <c r="O139" i="2"/>
  <c r="N139" i="2"/>
  <c r="M139" i="2"/>
  <c r="L139" i="2"/>
  <c r="K139" i="2"/>
  <c r="J139" i="2"/>
  <c r="I139" i="2"/>
  <c r="H139" i="2"/>
  <c r="G139" i="2"/>
  <c r="F139" i="2"/>
  <c r="E139" i="2"/>
  <c r="D139" i="2"/>
  <c r="C139" i="2"/>
  <c r="B139" i="2"/>
  <c r="O124" i="2"/>
  <c r="N124" i="2"/>
  <c r="M124" i="2"/>
  <c r="L124" i="2"/>
  <c r="K124" i="2"/>
  <c r="J124" i="2"/>
  <c r="I124" i="2"/>
  <c r="H124" i="2"/>
  <c r="G124" i="2"/>
  <c r="F124" i="2"/>
  <c r="E124" i="2"/>
  <c r="D124" i="2"/>
  <c r="C124" i="2"/>
  <c r="B124" i="2"/>
  <c r="O109" i="2"/>
  <c r="N109" i="2"/>
  <c r="M109" i="2"/>
  <c r="L109" i="2"/>
  <c r="K109" i="2"/>
  <c r="J109" i="2"/>
  <c r="I109" i="2"/>
  <c r="H109" i="2"/>
  <c r="G109" i="2"/>
  <c r="F109" i="2"/>
  <c r="E109" i="2"/>
  <c r="D109" i="2"/>
  <c r="C109" i="2"/>
  <c r="B109" i="2"/>
  <c r="O94" i="2"/>
  <c r="N94" i="2"/>
  <c r="M94" i="2"/>
  <c r="L94" i="2"/>
  <c r="K94" i="2"/>
  <c r="J94" i="2"/>
  <c r="I94" i="2"/>
  <c r="H94" i="2"/>
  <c r="G94" i="2"/>
  <c r="F94" i="2"/>
  <c r="E94" i="2"/>
  <c r="D94" i="2"/>
  <c r="C94" i="2"/>
  <c r="B94" i="2"/>
  <c r="Q78" i="2"/>
  <c r="P78" i="2"/>
  <c r="O78" i="2"/>
  <c r="N78" i="2"/>
  <c r="M78" i="2"/>
  <c r="L78" i="2"/>
  <c r="K78" i="2"/>
  <c r="J78" i="2"/>
  <c r="I78" i="2"/>
  <c r="H78" i="2"/>
  <c r="G78" i="2"/>
  <c r="F78" i="2"/>
  <c r="E78" i="2"/>
  <c r="D78" i="2"/>
  <c r="C78" i="2"/>
  <c r="B78" i="2"/>
  <c r="Q77" i="2"/>
  <c r="P77" i="2"/>
  <c r="O77" i="2"/>
  <c r="N77" i="2"/>
  <c r="M77" i="2"/>
  <c r="L77" i="2"/>
  <c r="K77" i="2"/>
  <c r="J77" i="2"/>
  <c r="I77" i="2"/>
  <c r="H77" i="2"/>
  <c r="G77" i="2"/>
  <c r="F77" i="2"/>
  <c r="E77" i="2"/>
  <c r="D77" i="2"/>
  <c r="C77" i="2"/>
  <c r="B77" i="2"/>
  <c r="Q76" i="2"/>
  <c r="P76" i="2"/>
  <c r="O76" i="2"/>
  <c r="N76" i="2"/>
  <c r="M76" i="2"/>
  <c r="L76" i="2"/>
  <c r="K76" i="2"/>
  <c r="J76" i="2"/>
  <c r="I76" i="2"/>
  <c r="H76" i="2"/>
  <c r="G76" i="2"/>
  <c r="F76" i="2"/>
  <c r="E76" i="2"/>
  <c r="D76" i="2"/>
  <c r="C76" i="2"/>
  <c r="B76" i="2"/>
  <c r="Q75" i="2"/>
  <c r="P75" i="2"/>
  <c r="O75" i="2"/>
  <c r="N75" i="2"/>
  <c r="M75" i="2"/>
  <c r="L75" i="2"/>
  <c r="K75" i="2"/>
  <c r="J75" i="2"/>
  <c r="I75" i="2"/>
  <c r="H75" i="2"/>
  <c r="G75" i="2"/>
  <c r="F75" i="2"/>
  <c r="E75" i="2"/>
  <c r="D75" i="2"/>
  <c r="C75" i="2"/>
  <c r="B75" i="2"/>
  <c r="Q74" i="2"/>
  <c r="P74" i="2"/>
  <c r="O74" i="2"/>
  <c r="N74" i="2"/>
  <c r="M74" i="2"/>
  <c r="L74" i="2"/>
  <c r="K74" i="2"/>
  <c r="J74" i="2"/>
  <c r="I74" i="2"/>
  <c r="H74" i="2"/>
  <c r="G74" i="2"/>
  <c r="F74" i="2"/>
  <c r="E74" i="2"/>
  <c r="D74" i="2"/>
  <c r="C74" i="2"/>
  <c r="B74" i="2"/>
  <c r="Q73" i="2"/>
  <c r="P73" i="2"/>
  <c r="O73" i="2"/>
  <c r="N73" i="2"/>
  <c r="M73" i="2"/>
  <c r="L73" i="2"/>
  <c r="K73" i="2"/>
  <c r="J73" i="2"/>
  <c r="I73" i="2"/>
  <c r="H73" i="2"/>
  <c r="G73" i="2"/>
  <c r="F73" i="2"/>
  <c r="E73" i="2"/>
  <c r="D73" i="2"/>
  <c r="C73" i="2"/>
  <c r="B73" i="2"/>
  <c r="Q72" i="2"/>
  <c r="P72" i="2"/>
  <c r="O72" i="2"/>
  <c r="N72" i="2"/>
  <c r="M72" i="2"/>
  <c r="L72" i="2"/>
  <c r="K72" i="2"/>
  <c r="J72" i="2"/>
  <c r="I72" i="2"/>
  <c r="H72" i="2"/>
  <c r="G72" i="2"/>
  <c r="F72" i="2"/>
  <c r="E72" i="2"/>
  <c r="D72" i="2"/>
  <c r="C72" i="2"/>
  <c r="B72" i="2"/>
  <c r="Q71" i="2"/>
  <c r="P71" i="2"/>
  <c r="O71" i="2"/>
  <c r="N71" i="2"/>
  <c r="M71" i="2"/>
  <c r="L71" i="2"/>
  <c r="K71" i="2"/>
  <c r="J71" i="2"/>
  <c r="I71" i="2"/>
  <c r="H71" i="2"/>
  <c r="G71" i="2"/>
  <c r="F71" i="2"/>
  <c r="E71" i="2"/>
  <c r="D71" i="2"/>
  <c r="C71" i="2"/>
  <c r="B71" i="2"/>
  <c r="Q70" i="2"/>
  <c r="P70" i="2"/>
  <c r="O70" i="2"/>
  <c r="N70" i="2"/>
  <c r="M70" i="2"/>
  <c r="L70" i="2"/>
  <c r="K70" i="2"/>
  <c r="J70" i="2"/>
  <c r="I70" i="2"/>
  <c r="H70" i="2"/>
  <c r="G70" i="2"/>
  <c r="F70" i="2"/>
  <c r="E70" i="2"/>
  <c r="D70" i="2"/>
  <c r="C70" i="2"/>
  <c r="B70" i="2"/>
  <c r="Q69" i="2"/>
  <c r="P69" i="2"/>
  <c r="O69" i="2"/>
  <c r="N69" i="2"/>
  <c r="M69" i="2"/>
  <c r="L69" i="2"/>
  <c r="K69" i="2"/>
  <c r="J69" i="2"/>
  <c r="I69" i="2"/>
  <c r="H69" i="2"/>
  <c r="G69" i="2"/>
  <c r="F69" i="2"/>
  <c r="E69" i="2"/>
  <c r="D69" i="2"/>
  <c r="C69" i="2"/>
  <c r="B69" i="2"/>
  <c r="Q68" i="2"/>
  <c r="P68" i="2"/>
  <c r="O68" i="2"/>
  <c r="N68" i="2"/>
  <c r="M68" i="2"/>
  <c r="L68" i="2"/>
  <c r="K68" i="2"/>
  <c r="J68" i="2"/>
  <c r="I68" i="2"/>
  <c r="H68" i="2"/>
  <c r="G68" i="2"/>
  <c r="F68" i="2"/>
  <c r="E68" i="2"/>
  <c r="D68" i="2"/>
  <c r="C68" i="2"/>
  <c r="B68" i="2"/>
  <c r="Q67" i="2"/>
  <c r="P67" i="2"/>
  <c r="O67" i="2"/>
  <c r="O79" i="2" s="1"/>
  <c r="N67" i="2"/>
  <c r="N79" i="2" s="1"/>
  <c r="M67" i="2"/>
  <c r="M79" i="2" s="1"/>
  <c r="L67" i="2"/>
  <c r="L79" i="2" s="1"/>
  <c r="K67" i="2"/>
  <c r="K79" i="2" s="1"/>
  <c r="J67" i="2"/>
  <c r="J79" i="2" s="1"/>
  <c r="I67" i="2"/>
  <c r="I79" i="2" s="1"/>
  <c r="H67" i="2"/>
  <c r="H79" i="2" s="1"/>
  <c r="G67" i="2"/>
  <c r="G79" i="2" s="1"/>
  <c r="F67" i="2"/>
  <c r="F79" i="2" s="1"/>
  <c r="E67" i="2"/>
  <c r="E79" i="2" s="1"/>
  <c r="D67" i="2"/>
  <c r="D79" i="2" s="1"/>
  <c r="C67" i="2"/>
  <c r="C79" i="2" s="1"/>
  <c r="B67" i="2"/>
  <c r="B79" i="2" s="1"/>
  <c r="O63" i="2"/>
  <c r="N63" i="2"/>
  <c r="M63" i="2"/>
  <c r="L63" i="2"/>
  <c r="K63" i="2"/>
  <c r="J63" i="2"/>
  <c r="I63" i="2"/>
  <c r="H63" i="2"/>
  <c r="G63" i="2"/>
  <c r="F63" i="2"/>
  <c r="E63" i="2"/>
  <c r="D63" i="2"/>
  <c r="C63" i="2"/>
  <c r="B63" i="2"/>
  <c r="Q48" i="2"/>
  <c r="P48" i="2"/>
  <c r="O48" i="2"/>
  <c r="N48" i="2"/>
  <c r="M48" i="2"/>
  <c r="L48" i="2"/>
  <c r="K48" i="2"/>
  <c r="J48" i="2"/>
  <c r="I48" i="2"/>
  <c r="H48" i="2"/>
  <c r="G48" i="2"/>
  <c r="F48" i="2"/>
  <c r="E48" i="2"/>
  <c r="D48" i="2"/>
  <c r="C48" i="2"/>
  <c r="B48" i="2"/>
  <c r="O33" i="2"/>
  <c r="N33" i="2"/>
  <c r="M33" i="2"/>
  <c r="L33" i="2"/>
  <c r="K33" i="2"/>
  <c r="J33" i="2"/>
  <c r="I33" i="2"/>
  <c r="H33" i="2"/>
  <c r="G33" i="2"/>
  <c r="F33" i="2"/>
  <c r="E33" i="2"/>
  <c r="D33" i="2"/>
  <c r="C33" i="2"/>
  <c r="B33" i="2"/>
  <c r="O16" i="2"/>
  <c r="N16" i="2"/>
  <c r="M16" i="2"/>
  <c r="L16" i="2"/>
  <c r="K16" i="2"/>
  <c r="J16" i="2"/>
  <c r="I16" i="2"/>
  <c r="H16" i="2"/>
  <c r="G16" i="2"/>
  <c r="F16" i="2"/>
  <c r="O15" i="2"/>
  <c r="N15" i="2"/>
  <c r="M15" i="2"/>
  <c r="L15" i="2"/>
  <c r="K15" i="2"/>
  <c r="J15" i="2"/>
  <c r="I15" i="2"/>
  <c r="H15" i="2"/>
  <c r="G15" i="2"/>
  <c r="F15" i="2"/>
  <c r="O14" i="2"/>
  <c r="N14" i="2"/>
  <c r="M14" i="2"/>
  <c r="L14" i="2"/>
  <c r="K14" i="2"/>
  <c r="J14" i="2"/>
  <c r="I14" i="2"/>
  <c r="H14" i="2"/>
  <c r="G14" i="2"/>
  <c r="F14" i="2"/>
  <c r="O13" i="2"/>
  <c r="N13" i="2"/>
  <c r="M13" i="2"/>
  <c r="L13" i="2"/>
  <c r="K13" i="2"/>
  <c r="J13" i="2"/>
  <c r="I13" i="2"/>
  <c r="H13" i="2"/>
  <c r="G13" i="2"/>
  <c r="F13" i="2"/>
  <c r="P12" i="2"/>
  <c r="O12" i="2"/>
  <c r="N12" i="2"/>
  <c r="M12" i="2"/>
  <c r="L12" i="2"/>
  <c r="K12" i="2"/>
  <c r="J12" i="2"/>
  <c r="I12" i="2"/>
  <c r="H12" i="2"/>
  <c r="G12" i="2"/>
  <c r="F12" i="2"/>
  <c r="O11" i="2"/>
  <c r="N11" i="2"/>
  <c r="M11" i="2"/>
  <c r="L11" i="2"/>
  <c r="K11" i="2"/>
  <c r="J11" i="2"/>
  <c r="I11" i="2"/>
  <c r="H11" i="2"/>
  <c r="G11" i="2"/>
  <c r="F11" i="2"/>
  <c r="O10" i="2"/>
  <c r="N10" i="2"/>
  <c r="M10" i="2"/>
  <c r="L10" i="2"/>
  <c r="K10" i="2"/>
  <c r="J10" i="2"/>
  <c r="I10" i="2"/>
  <c r="H10" i="2"/>
  <c r="G10" i="2"/>
  <c r="F10" i="2"/>
  <c r="O9" i="2"/>
  <c r="N9" i="2"/>
  <c r="M9" i="2"/>
  <c r="L9" i="2"/>
  <c r="K9" i="2"/>
  <c r="J9" i="2"/>
  <c r="I9" i="2"/>
  <c r="H9" i="2"/>
  <c r="G9" i="2"/>
  <c r="F9" i="2"/>
  <c r="O8" i="2"/>
  <c r="N8" i="2"/>
  <c r="M8" i="2"/>
  <c r="L8" i="2"/>
  <c r="K8" i="2"/>
  <c r="J8" i="2"/>
  <c r="I8" i="2"/>
  <c r="H8" i="2"/>
  <c r="G8" i="2"/>
  <c r="F8" i="2"/>
  <c r="P7" i="2"/>
  <c r="O7" i="2"/>
  <c r="N7" i="2"/>
  <c r="M7" i="2"/>
  <c r="L7" i="2"/>
  <c r="K7" i="2"/>
  <c r="J7" i="2"/>
  <c r="I7" i="2"/>
  <c r="H7" i="2"/>
  <c r="G7" i="2"/>
  <c r="F7" i="2"/>
  <c r="P6" i="2"/>
  <c r="O6" i="2"/>
  <c r="N6" i="2"/>
  <c r="M6" i="2"/>
  <c r="L6" i="2"/>
  <c r="K6" i="2"/>
  <c r="J6" i="2"/>
  <c r="I6" i="2"/>
  <c r="H6" i="2"/>
  <c r="G6" i="2"/>
  <c r="F6" i="2"/>
  <c r="P5" i="2"/>
  <c r="O5" i="2"/>
  <c r="O17" i="2" s="1"/>
  <c r="N5" i="2"/>
  <c r="N17" i="2" s="1"/>
  <c r="M5" i="2"/>
  <c r="M17" i="2" s="1"/>
  <c r="L5" i="2"/>
  <c r="L17" i="2" s="1"/>
  <c r="K5" i="2"/>
  <c r="K17" i="2" s="1"/>
  <c r="J5" i="2"/>
  <c r="J17" i="2" s="1"/>
  <c r="I5" i="2"/>
  <c r="I17" i="2" s="1"/>
  <c r="H5" i="2"/>
  <c r="H17" i="2" s="1"/>
  <c r="G5" i="2"/>
  <c r="G17" i="2" s="1"/>
  <c r="F5" i="2"/>
  <c r="F17" i="2" s="1"/>
  <c r="Q33" i="2" l="1"/>
  <c r="Q63" i="2"/>
  <c r="Q94" i="2"/>
  <c r="Q124" i="2"/>
  <c r="Q154" i="2"/>
  <c r="Q172" i="2"/>
  <c r="Q176" i="2"/>
  <c r="Q180" i="2"/>
  <c r="P79" i="2"/>
  <c r="P109" i="2"/>
  <c r="P139" i="2"/>
  <c r="P169" i="2"/>
  <c r="P181" i="2"/>
  <c r="P199" i="2"/>
  <c r="Q214" i="2"/>
  <c r="P244" i="2"/>
  <c r="Q259" i="2"/>
  <c r="Q79" i="2"/>
  <c r="Q109" i="2"/>
  <c r="Q139" i="2"/>
  <c r="Q169" i="2"/>
  <c r="Q174" i="2"/>
  <c r="Q178" i="2"/>
  <c r="Q182" i="2"/>
  <c r="P214" i="2"/>
  <c r="P229" i="2"/>
  <c r="C259" i="2"/>
  <c r="G259" i="2"/>
  <c r="K259" i="2"/>
  <c r="O259" i="2"/>
  <c r="P16" i="2"/>
  <c r="P33" i="2"/>
  <c r="P63" i="2"/>
  <c r="P94" i="2"/>
  <c r="P124" i="2"/>
  <c r="P154" i="2"/>
  <c r="P175" i="2"/>
  <c r="P251" i="2"/>
  <c r="P9" i="2" s="1"/>
  <c r="P253" i="2"/>
  <c r="P255" i="2"/>
  <c r="P13" i="2" s="1"/>
  <c r="P257" i="2"/>
  <c r="P289" i="2"/>
  <c r="Q304" i="2"/>
  <c r="Q379" i="2"/>
  <c r="Q289" i="2"/>
  <c r="P319" i="2"/>
  <c r="Q392" i="2"/>
  <c r="Q394" i="2" s="1"/>
  <c r="P250" i="2"/>
  <c r="P252" i="2"/>
  <c r="P10" i="2" s="1"/>
  <c r="P256" i="2"/>
  <c r="P274" i="2"/>
  <c r="Q319" i="2"/>
  <c r="P349" i="2"/>
  <c r="P388" i="2"/>
  <c r="P409" i="2"/>
  <c r="Q424" i="2"/>
  <c r="P454" i="2"/>
  <c r="Q274" i="2"/>
  <c r="P304" i="2"/>
  <c r="P334" i="2"/>
  <c r="P379" i="2"/>
  <c r="Q454" i="2"/>
  <c r="P469" i="2"/>
  <c r="Q499" i="2"/>
  <c r="P484" i="2"/>
  <c r="Q458" i="2"/>
  <c r="Q460" i="2"/>
  <c r="Q462" i="2"/>
  <c r="Q464" i="2"/>
  <c r="Q466" i="2"/>
  <c r="Q468" i="2"/>
  <c r="Q484" i="2"/>
  <c r="P514" i="2"/>
  <c r="P544" i="2"/>
  <c r="P499" i="2"/>
  <c r="Q514" i="2"/>
  <c r="Q529" i="2"/>
  <c r="Q533" i="2"/>
  <c r="Q544" i="2" s="1"/>
  <c r="Q535" i="2"/>
  <c r="Q537" i="2"/>
  <c r="Q539" i="2"/>
  <c r="P542" i="2"/>
  <c r="Q605" i="2"/>
  <c r="P559" i="2"/>
  <c r="P620" i="2"/>
  <c r="Q574" i="2"/>
  <c r="P605" i="2"/>
  <c r="Q12" i="2" l="1"/>
  <c r="Q6" i="2"/>
  <c r="P259" i="2"/>
  <c r="P14" i="2"/>
  <c r="P15" i="2"/>
  <c r="Q11" i="2"/>
  <c r="Q13" i="2"/>
  <c r="Q16" i="2"/>
  <c r="Q10" i="2"/>
  <c r="Q9" i="2"/>
  <c r="Q14" i="2"/>
  <c r="Q8" i="2"/>
  <c r="Q469" i="2"/>
  <c r="P11" i="2"/>
  <c r="P8" i="2"/>
  <c r="P184" i="2"/>
  <c r="Q15" i="2"/>
  <c r="Q7" i="2"/>
  <c r="P394" i="2"/>
  <c r="Q5" i="2"/>
  <c r="Q184" i="2"/>
  <c r="P17" i="2" l="1"/>
  <c r="Q17" i="2"/>
</calcChain>
</file>

<file path=xl/sharedStrings.xml><?xml version="1.0" encoding="utf-8"?>
<sst xmlns="http://schemas.openxmlformats.org/spreadsheetml/2006/main" count="2850" uniqueCount="164">
  <si>
    <t>DCMS-Sponsored Museums and Galleries Monthly Visits</t>
  </si>
  <si>
    <t>Editor: Rachel Moyce</t>
  </si>
  <si>
    <t>Overview</t>
  </si>
  <si>
    <t>This release provides information about visits to sponsored museums and galleries in England. The visit figures are updated on the first Thursday of each month, and will be one month in arrears to allow time for the museums and galleries to collect the data. The release is a time series including previously published data.</t>
  </si>
  <si>
    <t>The total visit figure refers to all visits to the DCMS-sponsored museums and galleries, excluding corporate events.</t>
  </si>
  <si>
    <t>Data collection methods vary between institutions, and each uses a method appropriate to its situation. All data is collected according to the guidelines issued in the Performance Indicator Guidance.</t>
  </si>
  <si>
    <t>All museums and galleries are subject to seasonal fluctuations in the numbers of visits they receive. The general trend is for the visit numbers to be higher during school holidays. Some temporary exhibitions attract large numbers of visits and this will also have an impact on the monthly figures. There may also be occasions when all or part of a museum or gallery is closed for refurbishment, affecting the monthly total.</t>
  </si>
  <si>
    <t>In this workbook</t>
  </si>
  <si>
    <t>DCMS-Sponsored Museums and Galleries</t>
  </si>
  <si>
    <t>BRITISH MUSEUM</t>
  </si>
  <si>
    <t>GEFFRYE MUSEUM</t>
  </si>
  <si>
    <t>HORNIMAN MUSEUM</t>
  </si>
  <si>
    <t>IMPERIAL WAR MUSEUM</t>
  </si>
  <si>
    <t>NATIONAL GALLERY</t>
  </si>
  <si>
    <t>NATURAL HISTORY MUSEUM</t>
  </si>
  <si>
    <t>ROYAL MUSEUMS GREENWICH</t>
  </si>
  <si>
    <t>NATIONAL MUSEUMS LIVERPOOL</t>
  </si>
  <si>
    <t>SCIENCE MUSEUM GROUP</t>
  </si>
  <si>
    <t>NATIONAL PORTRAIT GALLERY</t>
  </si>
  <si>
    <t>ROYAL ARMOURIES</t>
  </si>
  <si>
    <t>SIR JOHN SOANE'S MUSEUM</t>
  </si>
  <si>
    <t xml:space="preserve">TATE GALLERIES </t>
  </si>
  <si>
    <t>VICTORIA AND ALBERT MUSEUM</t>
  </si>
  <si>
    <t>WALLACE COLLECTION</t>
  </si>
  <si>
    <t>Contact</t>
  </si>
  <si>
    <t>Responsible statistician: Rachel Moyce</t>
  </si>
  <si>
    <t>For any queries please contact 020 7211 2530 or evidence@culture.gov.uk</t>
  </si>
  <si>
    <t>Table 1: Museums and Galleries Monthly Visits</t>
  </si>
  <si>
    <t>Museums and galleries were closed from mid-March 2020 due to the Covid-19 outbreak.</t>
  </si>
  <si>
    <t>TOTAL VISITOR FIGURES</t>
  </si>
  <si>
    <t>2004/2005</t>
  </si>
  <si>
    <t>2005/2006</t>
  </si>
  <si>
    <t>2006/2007</t>
  </si>
  <si>
    <t>2007/2008</t>
  </si>
  <si>
    <t>2008/2009</t>
  </si>
  <si>
    <t>2009/2010</t>
  </si>
  <si>
    <t>2010/2011</t>
  </si>
  <si>
    <t>2011/2012</t>
  </si>
  <si>
    <t>2012/2013</t>
  </si>
  <si>
    <t>2013/2014</t>
  </si>
  <si>
    <t>2014/2015</t>
  </si>
  <si>
    <t>2015/2016</t>
  </si>
  <si>
    <t>2016/2017</t>
  </si>
  <si>
    <t>2017/2018</t>
  </si>
  <si>
    <t>2018/2019</t>
  </si>
  <si>
    <t>2019/2020</t>
  </si>
  <si>
    <t>April</t>
  </si>
  <si>
    <t>May</t>
  </si>
  <si>
    <t>June</t>
  </si>
  <si>
    <t>July</t>
  </si>
  <si>
    <t>August</t>
  </si>
  <si>
    <t>September</t>
  </si>
  <si>
    <t>October</t>
  </si>
  <si>
    <t>November</t>
  </si>
  <si>
    <t>December</t>
  </si>
  <si>
    <t>January</t>
  </si>
  <si>
    <t>February</t>
  </si>
  <si>
    <t>March</t>
  </si>
  <si>
    <t>Financial Year Running Total</t>
  </si>
  <si>
    <t xml:space="preserve">The visitor figures for April to December 2019 have been revised following revisions to the Science Museum Group and Sir John Soanes Museum visitor figures. </t>
  </si>
  <si>
    <t>March figures do not include some of the data for the White Tower and the Tate Britain, as these were not available at time of publication.</t>
  </si>
  <si>
    <t>2015/16</t>
  </si>
  <si>
    <t>HORNIMAN MUSEUM (Excluding visits to the Garden)</t>
  </si>
  <si>
    <t>IMPERIAL WAR MUSEUM (IWM) TOTAL</t>
  </si>
  <si>
    <t>(IWM) LONDON</t>
  </si>
  <si>
    <t>(IWM) HMS BELFAST</t>
  </si>
  <si>
    <t xml:space="preserve">(IWM) CHURCHILL WAR ROOMS </t>
  </si>
  <si>
    <t>Financial Year  Running Total</t>
  </si>
  <si>
    <t xml:space="preserve">(IWM) DUXFORD </t>
  </si>
  <si>
    <t>(IWM) NORTH</t>
  </si>
  <si>
    <t>NATURAL HISTORY MUSEUM (NHM) TOTAL</t>
  </si>
  <si>
    <t>(NHM) SOUTH KENSINGTON</t>
  </si>
  <si>
    <t>(NHM) TRING</t>
  </si>
  <si>
    <t xml:space="preserve">ROYAL MUSEUMS GREENWICH </t>
  </si>
  <si>
    <t>SCIENCE MUSEUM GROUP (SMG) TOTAL</t>
  </si>
  <si>
    <t xml:space="preserve">(SMG) SOUTH KENSINGTON </t>
  </si>
  <si>
    <t>(SMG) NATIONAL MEDIA MUSEUM</t>
  </si>
  <si>
    <t>(SMG) NATIONAL RAILWAY MUSEUM</t>
  </si>
  <si>
    <t>(SMG) LOCOMOTION AT SHILDON</t>
  </si>
  <si>
    <t>(SMG) MUSEUM OF SCIENCE AND INDUSTRY, MANCHESTER</t>
  </si>
  <si>
    <t>NATIONAL COAL MINING MUSEUM FOR ENGLAND</t>
  </si>
  <si>
    <t>(SMG) SWINDON (WROUGHTON)</t>
  </si>
  <si>
    <t>ROYAL ARMOURIES (RA) TOTAL</t>
  </si>
  <si>
    <t>(RA) LEEDS</t>
  </si>
  <si>
    <t xml:space="preserve">(RA) FORT NELSON </t>
  </si>
  <si>
    <t xml:space="preserve">(RA) WHITE TOWER (BASED AT THE TOWER OF LONDON) </t>
  </si>
  <si>
    <t>One week of data for March 2020 was unavailable at the time of publication</t>
  </si>
  <si>
    <t>TATE GALLERIES TOTAL</t>
  </si>
  <si>
    <t>Six days of data in March 2020 from one entrance of the Tate Britain was unavailable at the time of publication.</t>
  </si>
  <si>
    <t xml:space="preserve">TATE BRITAIN </t>
  </si>
  <si>
    <t xml:space="preserve">TATE MODERN  </t>
  </si>
  <si>
    <t>TATE LIVERPOOL</t>
  </si>
  <si>
    <t>TATE ST IVES</t>
  </si>
  <si>
    <t>VICTORIA AND ALBERT MUSUEM (V&amp;A) TOTAL</t>
  </si>
  <si>
    <t>(V&amp;A) SOUTH KENSINGTON</t>
  </si>
  <si>
    <t>(V&amp;A) MUSEUM OF CHILDHOOD, BETHNAL GREEN</t>
  </si>
  <si>
    <t>(V&amp;A) THEATRE MUSEUM, COVENT GARDEN</t>
  </si>
  <si>
    <t>The Theatre Museum closed in September 2007</t>
  </si>
  <si>
    <t>(V&amp;A) BLYTHE HOUSE</t>
  </si>
  <si>
    <t>TYNE &amp; WEAR TOTAL</t>
  </si>
  <si>
    <t>Please note: As of April 2015, T&amp;W Museums are no longer sponsored by DCMS, and data are therefore excluded in this release</t>
  </si>
  <si>
    <t>(T&amp;W) ARBEIA</t>
  </si>
  <si>
    <t>(T&amp;W) DISCOVERY</t>
  </si>
  <si>
    <t>(T&amp;W) HANCOCK</t>
  </si>
  <si>
    <t>(T&amp;W) GREAT NORTH MUSEUM</t>
  </si>
  <si>
    <t>(T&amp;W) LAING</t>
  </si>
  <si>
    <t>(T&amp;W) MONKWEARMOUTH</t>
  </si>
  <si>
    <t>(T&amp;W) WASHINGTON F PIT</t>
  </si>
  <si>
    <t>(T&amp;W) SEGEDUNUM</t>
  </si>
  <si>
    <t>(T&amp;W) SHIPLEY</t>
  </si>
  <si>
    <t>(T&amp;W) SOUTH SHIELDS</t>
  </si>
  <si>
    <t>(T&amp;W) HATTON GALLERY</t>
  </si>
  <si>
    <t xml:space="preserve">(T&amp;W) STEPHENSON </t>
  </si>
  <si>
    <t>(T&amp;W) SUNDERLAND</t>
  </si>
  <si>
    <t>(T&amp;W) MUSEUM STORE (SHARED BY T&amp;W AND BEAMISH MUSEUM)</t>
  </si>
  <si>
    <t>MUSEUM OF LONDON</t>
  </si>
  <si>
    <t>Since April 2008 the Museum of London has been sponsored by the Greater London Authority. This data is now compiled by the GLA.</t>
  </si>
  <si>
    <t>MUSEUM IN DOCKLANDS</t>
  </si>
  <si>
    <t>Apr-June (Q1)</t>
  </si>
  <si>
    <t>July-Sept (Q2)</t>
  </si>
  <si>
    <t>Oct-Dec (Q3)</t>
  </si>
  <si>
    <t>Jan-March (Q4)</t>
  </si>
  <si>
    <t>IWM TOTAL</t>
  </si>
  <si>
    <t>IWM LONDON</t>
  </si>
  <si>
    <t>HMS BELFAST (IWM)</t>
  </si>
  <si>
    <t>CHURCHILL WAR ROOMS (IWM)</t>
  </si>
  <si>
    <t xml:space="preserve">IWM DUXFORD </t>
  </si>
  <si>
    <t>IWM NORTH</t>
  </si>
  <si>
    <t>NATURAL HISTORY MUSUEM (TOTAL)</t>
  </si>
  <si>
    <t>NHM SOUTH KENSINGTON</t>
  </si>
  <si>
    <t>NHM TRING</t>
  </si>
  <si>
    <t>SCIENCE MUSEUM GROUP TOTAL</t>
  </si>
  <si>
    <t xml:space="preserve">SMG SOUTH KENSINGTON </t>
  </si>
  <si>
    <t>SMG NATIONAL MEDIA MUSEUM</t>
  </si>
  <si>
    <t>SMG NATIONAL RAILWAY MUSEUM</t>
  </si>
  <si>
    <t>SMG  LOCOMOTION AT SHILDON</t>
  </si>
  <si>
    <t>SMG MUSEUM OF SCIENCE AND INDUSTRY</t>
  </si>
  <si>
    <t>NATIONAL COAL MINING MUSEUM</t>
  </si>
  <si>
    <t>SMG SWINDON (WROUGHTON)</t>
  </si>
  <si>
    <t>ROYAL ARMOURIES TOTAL</t>
  </si>
  <si>
    <t>ROYAL ARMOURIES LEEDS</t>
  </si>
  <si>
    <t>ROYAL ARMOURIES FORT NELSON</t>
  </si>
  <si>
    <t>ROYAL ARMOURIES WHITE TOWER</t>
  </si>
  <si>
    <t>TATE TOTAL</t>
  </si>
  <si>
    <t>TATE BRITAIN</t>
  </si>
  <si>
    <t>TATE MODERN</t>
  </si>
  <si>
    <t>V&amp;A TOTAL</t>
  </si>
  <si>
    <t>V&amp;A SOUTH KENSINGTON</t>
  </si>
  <si>
    <t>V&amp;A MUSEUM OF CHILDHOOD</t>
  </si>
  <si>
    <t>V&amp;A THEATRE MUSEUM, COVENT GARDEN</t>
  </si>
  <si>
    <t>V&amp;A BLYTHE HOUSE</t>
  </si>
  <si>
    <t>Museum and Gallery Quarterly Visits Statistics Overview</t>
  </si>
  <si>
    <t>January to March 2020</t>
  </si>
  <si>
    <t>Museum / Gallery</t>
  </si>
  <si>
    <t>Quarterly visits</t>
  </si>
  <si>
    <t>Absolute change from previous year</t>
  </si>
  <si>
    <t>Percentage change on previous year</t>
  </si>
  <si>
    <t>TOTAL</t>
  </si>
  <si>
    <t xml:space="preserve">Visit figures for the National Coal Mining Museum are no longer collated in the Science Museum Group total, but added to the DCMS total separately. </t>
  </si>
  <si>
    <t>The Geffrye Museum closed on 7 January 2018 to commence its two year capital refurbishment project but continues to host commercial events which the museum includes within the visitor numbers. The museum is due re-open in summer 2020.</t>
  </si>
  <si>
    <t>Sir John Soane's Museum was closed for maintenance for one week in January 2020.</t>
  </si>
  <si>
    <t>Tab 1, Monthly: All visitor figures for the DCMS-sponsored museums and galleries as listed below</t>
  </si>
  <si>
    <t>Tab 3, Quarterly Dashboard: Visual summary of the quarterly data</t>
  </si>
  <si>
    <t>Tab 2, Quarterly: quarterly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</si>
</sst>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 #,##0_-;_-* &quot;-&quot;_-;_-@_-"/>
    <numFmt numFmtId="43" formatCode="_-* #,##0.00_-;\-* #,##0.00_-;_-* &quot;-&quot;??_-;_-@_-"/>
    <numFmt numFmtId="164" formatCode="0.00000"/>
    <numFmt numFmtId="165" formatCode="_-* #,##0_-;\-* #,##0_-;_-* &quot;-&quot;_-;_-@"/>
    <numFmt numFmtId="166" formatCode="0.0%"/>
    <numFmt numFmtId="167" formatCode="_-* #,##0_-;\-* #,##0_-;_-* &quot;-&quot;??_-;_-@_-"/>
    <numFmt numFmtId="168" formatCode="0.000"/>
  </numFmts>
  <fonts count="2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26"/>
      <name val="Arial"/>
      <family val="2"/>
    </font>
    <font>
      <sz val="12"/>
      <name val="Arial"/>
      <family val="2"/>
    </font>
    <font>
      <b/>
      <sz val="14"/>
      <color theme="1"/>
      <name val="Arial"/>
      <family val="2"/>
    </font>
    <font>
      <sz val="12"/>
      <color rgb="FF0B0C0C"/>
      <name val="Arial"/>
      <family val="2"/>
    </font>
    <font>
      <u/>
      <sz val="8.4"/>
      <color indexed="12"/>
      <name val="Arial"/>
      <family val="2"/>
    </font>
    <font>
      <u/>
      <sz val="12"/>
      <color indexed="12"/>
      <name val="Arial"/>
      <family val="2"/>
    </font>
    <font>
      <sz val="12"/>
      <color theme="1"/>
      <name val="Calibri"/>
      <family val="2"/>
      <scheme val="minor"/>
    </font>
    <font>
      <i/>
      <sz val="12"/>
      <color theme="1"/>
      <name val="Arial"/>
      <family val="2"/>
    </font>
    <font>
      <i/>
      <sz val="12"/>
      <color theme="1"/>
      <name val="Calibri"/>
      <family val="2"/>
      <scheme val="minor"/>
    </font>
    <font>
      <b/>
      <sz val="14"/>
      <color rgb="FF0B0C0C"/>
      <name val="Arial"/>
      <family val="2"/>
    </font>
    <font>
      <b/>
      <sz val="12"/>
      <color rgb="FF0B0C0C"/>
      <name val="Arial"/>
      <family val="2"/>
    </font>
    <font>
      <sz val="12"/>
      <color theme="1"/>
      <name val="Arial"/>
      <family val="2"/>
    </font>
    <font>
      <b/>
      <sz val="11"/>
      <color rgb="FFFF0000"/>
      <name val="Arial"/>
      <family val="2"/>
    </font>
    <font>
      <b/>
      <sz val="10"/>
      <color theme="1"/>
      <name val="Arial"/>
      <family val="2"/>
    </font>
    <font>
      <i/>
      <sz val="11"/>
      <color rgb="FFFF0000"/>
      <name val="Calibri"/>
      <family val="2"/>
      <scheme val="minor"/>
    </font>
    <font>
      <b/>
      <sz val="11"/>
      <color theme="1"/>
      <name val="Calibri"/>
      <family val="2"/>
    </font>
    <font>
      <sz val="11"/>
      <name val="Calibri"/>
      <family val="2"/>
      <scheme val="minor"/>
    </font>
    <font>
      <i/>
      <sz val="11"/>
      <color theme="1"/>
      <name val="Calibri"/>
      <family val="2"/>
      <scheme val="minor"/>
    </font>
    <font>
      <i/>
      <sz val="11"/>
      <color theme="1"/>
      <name val="Calibri"/>
      <family val="2"/>
    </font>
    <font>
      <b/>
      <sz val="11"/>
      <name val="Calibri"/>
      <family val="2"/>
    </font>
    <font>
      <b/>
      <sz val="14"/>
      <color rgb="FFFF0000"/>
      <name val="Calibri"/>
      <family val="2"/>
      <scheme val="minor"/>
    </font>
    <font>
      <sz val="14"/>
      <color theme="1"/>
      <name val="Calibri"/>
      <family val="2"/>
      <scheme val="minor"/>
    </font>
    <font>
      <b/>
      <sz val="14"/>
      <color theme="1"/>
      <name val="Calibri"/>
      <family val="2"/>
      <scheme val="minor"/>
    </font>
    <font>
      <b/>
      <sz val="14"/>
      <color theme="0"/>
      <name val="Calibri"/>
      <family val="2"/>
      <scheme val="minor"/>
    </font>
    <font>
      <sz val="14"/>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3">
    <border>
      <left/>
      <right/>
      <top/>
      <bottom/>
      <diagonal/>
    </border>
    <border>
      <left/>
      <right/>
      <top style="thin">
        <color indexed="64"/>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ck">
        <color rgb="FF000000"/>
      </top>
      <bottom style="thick">
        <color rgb="FF000000"/>
      </bottom>
      <diagonal/>
    </border>
    <border>
      <left/>
      <right/>
      <top style="thick">
        <color indexed="64"/>
      </top>
      <bottom style="thick">
        <color indexed="64"/>
      </bottom>
      <diagonal/>
    </border>
    <border>
      <left/>
      <right/>
      <top style="thin">
        <color indexed="64"/>
      </top>
      <bottom style="thin">
        <color indexed="64"/>
      </bottom>
      <diagonal/>
    </border>
    <border>
      <left/>
      <right/>
      <top style="thin">
        <color rgb="FF000000"/>
      </top>
      <bottom style="thin">
        <color indexed="64"/>
      </bottom>
      <diagonal/>
    </border>
    <border>
      <left/>
      <right/>
      <top style="thin">
        <color indexed="64"/>
      </top>
      <bottom/>
      <diagonal/>
    </border>
    <border>
      <left/>
      <right/>
      <top style="thick">
        <color indexed="64"/>
      </top>
      <bottom/>
      <diagonal/>
    </border>
    <border>
      <left/>
      <right/>
      <top/>
      <bottom style="thick">
        <color indexed="64"/>
      </bottom>
      <diagonal/>
    </border>
    <border>
      <left/>
      <right/>
      <top style="thick">
        <color rgb="FF000000"/>
      </top>
      <bottom style="thick">
        <color indexed="64"/>
      </bottom>
      <diagonal/>
    </border>
    <border>
      <left/>
      <right style="thin">
        <color indexed="64"/>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alignment vertical="top"/>
      <protection locked="0"/>
    </xf>
  </cellStyleXfs>
  <cellXfs count="130">
    <xf numFmtId="0" fontId="0" fillId="0" borderId="0" xfId="0"/>
    <xf numFmtId="0" fontId="4" fillId="2" borderId="0" xfId="0" applyFont="1" applyFill="1"/>
    <xf numFmtId="0" fontId="0" fillId="2" borderId="0" xfId="0" applyFill="1"/>
    <xf numFmtId="0" fontId="5" fillId="2" borderId="0" xfId="0" applyFont="1" applyFill="1"/>
    <xf numFmtId="0" fontId="6" fillId="2" borderId="0" xfId="0" applyFont="1" applyFill="1"/>
    <xf numFmtId="0" fontId="7" fillId="2" borderId="0" xfId="0" applyFont="1" applyFill="1" applyAlignment="1">
      <alignment vertical="center" wrapText="1"/>
    </xf>
    <xf numFmtId="0" fontId="9" fillId="0" borderId="0" xfId="3" applyFont="1" applyFill="1" applyAlignment="1" applyProtection="1">
      <alignment vertical="center" wrapText="1"/>
    </xf>
    <xf numFmtId="0" fontId="9" fillId="2" borderId="0" xfId="3" applyFont="1" applyFill="1" applyAlignment="1" applyProtection="1">
      <alignment vertical="center" wrapText="1"/>
    </xf>
    <xf numFmtId="0" fontId="10" fillId="2" borderId="0" xfId="0" applyFont="1" applyFill="1"/>
    <xf numFmtId="0" fontId="11" fillId="2" borderId="0" xfId="0" applyFont="1" applyFill="1"/>
    <xf numFmtId="0" fontId="12" fillId="2" borderId="0" xfId="0" applyFont="1" applyFill="1"/>
    <xf numFmtId="0" fontId="13" fillId="2" borderId="0" xfId="0" applyFont="1" applyFill="1" applyAlignment="1">
      <alignment vertical="center" wrapText="1"/>
    </xf>
    <xf numFmtId="0" fontId="14" fillId="2" borderId="0" xfId="0" applyFont="1" applyFill="1" applyAlignment="1">
      <alignment vertical="center" wrapText="1"/>
    </xf>
    <xf numFmtId="0" fontId="9" fillId="2" borderId="0" xfId="3" applyFont="1" applyFill="1" applyAlignment="1" applyProtection="1">
      <alignment horizontal="left" vertical="center" wrapText="1" indent="15"/>
    </xf>
    <xf numFmtId="0" fontId="15" fillId="2" borderId="0" xfId="0" applyFont="1" applyFill="1"/>
    <xf numFmtId="0" fontId="16" fillId="0" borderId="0" xfId="0" applyFont="1" applyAlignment="1">
      <alignment horizontal="left"/>
    </xf>
    <xf numFmtId="0" fontId="0" fillId="0" borderId="0" xfId="0" applyFont="1"/>
    <xf numFmtId="41" fontId="0" fillId="0" borderId="0" xfId="0" applyNumberFormat="1" applyFont="1" applyAlignment="1">
      <alignment horizontal="right" wrapText="1"/>
    </xf>
    <xf numFmtId="164" fontId="17" fillId="0" borderId="0" xfId="0" applyNumberFormat="1" applyFont="1"/>
    <xf numFmtId="0" fontId="18" fillId="0" borderId="0" xfId="0" applyFont="1"/>
    <xf numFmtId="0" fontId="19" fillId="0" borderId="1" xfId="0" applyFont="1" applyBorder="1"/>
    <xf numFmtId="0" fontId="19" fillId="0" borderId="2" xfId="0" applyFont="1" applyBorder="1" applyAlignment="1">
      <alignment horizontal="right" vertical="top" wrapText="1"/>
    </xf>
    <xf numFmtId="0" fontId="19" fillId="0" borderId="3" xfId="0" applyFont="1" applyBorder="1" applyAlignment="1">
      <alignment horizontal="right" vertical="top" wrapText="1"/>
    </xf>
    <xf numFmtId="41" fontId="19" fillId="0" borderId="3" xfId="0" applyNumberFormat="1" applyFont="1" applyBorder="1" applyAlignment="1">
      <alignment horizontal="right" wrapText="1"/>
    </xf>
    <xf numFmtId="0" fontId="19" fillId="0" borderId="3" xfId="0" applyNumberFormat="1" applyFont="1" applyBorder="1" applyAlignment="1">
      <alignment horizontal="right" wrapText="1"/>
    </xf>
    <xf numFmtId="0" fontId="0" fillId="0" borderId="0" xfId="0" applyFont="1" applyAlignment="1"/>
    <xf numFmtId="0" fontId="0" fillId="0" borderId="3" xfId="0" applyFont="1" applyBorder="1"/>
    <xf numFmtId="165" fontId="0" fillId="0" borderId="3" xfId="0" applyNumberFormat="1" applyFont="1" applyBorder="1"/>
    <xf numFmtId="165" fontId="0" fillId="0" borderId="0" xfId="0" applyNumberFormat="1" applyFont="1" applyBorder="1"/>
    <xf numFmtId="165" fontId="2" fillId="0" borderId="0" xfId="0" applyNumberFormat="1" applyFont="1" applyBorder="1"/>
    <xf numFmtId="43" fontId="0" fillId="0" borderId="0" xfId="0" applyNumberFormat="1" applyFont="1"/>
    <xf numFmtId="41" fontId="0" fillId="0" borderId="0" xfId="0" applyNumberFormat="1" applyFont="1"/>
    <xf numFmtId="165" fontId="0" fillId="0" borderId="0" xfId="0" applyNumberFormat="1" applyFont="1"/>
    <xf numFmtId="10" fontId="0" fillId="0" borderId="0" xfId="0" applyNumberFormat="1" applyFont="1"/>
    <xf numFmtId="166" fontId="0" fillId="0" borderId="0" xfId="0" applyNumberFormat="1" applyFont="1"/>
    <xf numFmtId="0" fontId="0" fillId="0" borderId="4" xfId="0" applyFont="1" applyBorder="1"/>
    <xf numFmtId="165" fontId="0" fillId="0" borderId="5" xfId="0" applyNumberFormat="1" applyFont="1" applyBorder="1"/>
    <xf numFmtId="41" fontId="0" fillId="0" borderId="4" xfId="0" applyNumberFormat="1" applyFont="1" applyBorder="1" applyAlignment="1">
      <alignment horizontal="right" wrapText="1"/>
    </xf>
    <xf numFmtId="0" fontId="18" fillId="0" borderId="0" xfId="0" applyFont="1" applyBorder="1"/>
    <xf numFmtId="0" fontId="3" fillId="0" borderId="6" xfId="0" applyFont="1" applyBorder="1"/>
    <xf numFmtId="0" fontId="3" fillId="0" borderId="6" xfId="0" applyFont="1" applyBorder="1" applyAlignment="1">
      <alignment horizontal="right" vertical="top" wrapText="1"/>
    </xf>
    <xf numFmtId="41" fontId="19" fillId="0" borderId="2" xfId="0" applyNumberFormat="1" applyFont="1" applyBorder="1" applyAlignment="1">
      <alignment horizontal="right" wrapText="1"/>
    </xf>
    <xf numFmtId="0" fontId="19" fillId="0" borderId="7" xfId="0" applyNumberFormat="1" applyFont="1" applyBorder="1" applyAlignment="1">
      <alignment horizontal="right" wrapText="1"/>
    </xf>
    <xf numFmtId="0" fontId="0" fillId="0" borderId="8" xfId="0" applyFont="1" applyBorder="1"/>
    <xf numFmtId="41" fontId="0" fillId="0" borderId="8" xfId="0" applyNumberFormat="1" applyFont="1" applyBorder="1"/>
    <xf numFmtId="0" fontId="0" fillId="0" borderId="0" xfId="0" applyFont="1" applyBorder="1"/>
    <xf numFmtId="41" fontId="0" fillId="0" borderId="0" xfId="0" applyNumberFormat="1" applyFont="1" applyBorder="1"/>
    <xf numFmtId="0" fontId="0" fillId="0" borderId="5" xfId="0" applyFont="1" applyBorder="1"/>
    <xf numFmtId="41" fontId="20" fillId="0" borderId="4" xfId="0" applyNumberFormat="1" applyFont="1" applyBorder="1" applyAlignment="1">
      <alignment horizontal="right" wrapText="1"/>
    </xf>
    <xf numFmtId="0" fontId="18" fillId="0" borderId="0" xfId="0" applyFont="1" applyFill="1" applyBorder="1"/>
    <xf numFmtId="41" fontId="0" fillId="0" borderId="0" xfId="0" applyNumberFormat="1" applyFont="1" applyBorder="1" applyAlignment="1">
      <alignment horizontal="right" wrapText="1"/>
    </xf>
    <xf numFmtId="41" fontId="20" fillId="0" borderId="0" xfId="0" applyNumberFormat="1" applyFont="1" applyAlignment="1">
      <alignment horizontal="right" wrapText="1"/>
    </xf>
    <xf numFmtId="0" fontId="21" fillId="0" borderId="0" xfId="0" applyFont="1" applyBorder="1"/>
    <xf numFmtId="0" fontId="19" fillId="0" borderId="2" xfId="0" applyFont="1" applyBorder="1" applyAlignment="1">
      <alignment horizontal="right" wrapText="1"/>
    </xf>
    <xf numFmtId="165" fontId="0" fillId="0" borderId="0" xfId="0" applyNumberFormat="1" applyFont="1" applyAlignment="1"/>
    <xf numFmtId="0" fontId="21" fillId="0" borderId="0" xfId="0" applyFont="1"/>
    <xf numFmtId="41" fontId="0" fillId="0" borderId="0" xfId="0" applyNumberFormat="1" applyFont="1" applyFill="1" applyAlignment="1">
      <alignment horizontal="right" wrapText="1"/>
    </xf>
    <xf numFmtId="41" fontId="20" fillId="0" borderId="4" xfId="0" applyNumberFormat="1" applyFont="1" applyFill="1" applyBorder="1" applyAlignment="1">
      <alignment horizontal="right" wrapText="1"/>
    </xf>
    <xf numFmtId="41" fontId="0" fillId="0" borderId="4" xfId="0" applyNumberFormat="1" applyFont="1" applyFill="1" applyBorder="1" applyAlignment="1">
      <alignment horizontal="right" wrapText="1"/>
    </xf>
    <xf numFmtId="9" fontId="0" fillId="0" borderId="0" xfId="0" applyNumberFormat="1" applyFont="1"/>
    <xf numFmtId="0" fontId="21" fillId="0" borderId="0" xfId="0" applyFont="1" applyFill="1" applyBorder="1"/>
    <xf numFmtId="41" fontId="0" fillId="0" borderId="5" xfId="0" applyNumberFormat="1" applyFont="1" applyBorder="1"/>
    <xf numFmtId="41" fontId="0" fillId="0" borderId="9" xfId="0" applyNumberFormat="1" applyFont="1" applyBorder="1"/>
    <xf numFmtId="3" fontId="0" fillId="0" borderId="0" xfId="0" applyNumberFormat="1" applyFont="1"/>
    <xf numFmtId="0" fontId="0" fillId="0" borderId="0" xfId="0" applyFont="1" applyFill="1"/>
    <xf numFmtId="3" fontId="0" fillId="0" borderId="0" xfId="0" applyNumberFormat="1" applyFont="1" applyFill="1"/>
    <xf numFmtId="9" fontId="0" fillId="0" borderId="0" xfId="0" applyNumberFormat="1" applyFont="1" applyFill="1"/>
    <xf numFmtId="0" fontId="19" fillId="0" borderId="2" xfId="0" applyFont="1" applyBorder="1" applyAlignment="1">
      <alignment horizontal="right" vertical="center" wrapText="1"/>
    </xf>
    <xf numFmtId="41" fontId="19" fillId="0" borderId="2" xfId="0" applyNumberFormat="1" applyFont="1" applyBorder="1" applyAlignment="1">
      <alignment horizontal="right" vertical="center" wrapText="1"/>
    </xf>
    <xf numFmtId="41" fontId="2" fillId="0" borderId="0" xfId="0" applyNumberFormat="1" applyFont="1" applyAlignment="1">
      <alignment horizontal="right" wrapText="1"/>
    </xf>
    <xf numFmtId="0" fontId="18" fillId="0" borderId="0" xfId="0" applyFont="1" applyBorder="1" applyAlignment="1">
      <alignment vertical="top"/>
    </xf>
    <xf numFmtId="0" fontId="21" fillId="0" borderId="0" xfId="0" applyFont="1" applyBorder="1" applyAlignment="1">
      <alignment vertical="top"/>
    </xf>
    <xf numFmtId="41" fontId="0" fillId="0" borderId="0" xfId="0" applyNumberFormat="1" applyFont="1" applyBorder="1" applyAlignment="1">
      <alignment horizontal="right"/>
    </xf>
    <xf numFmtId="41" fontId="0" fillId="0" borderId="8" xfId="0" applyNumberFormat="1" applyFont="1" applyBorder="1" applyAlignment="1">
      <alignment horizontal="right"/>
    </xf>
    <xf numFmtId="41" fontId="0" fillId="0" borderId="10" xfId="0" applyNumberFormat="1" applyFont="1" applyBorder="1"/>
    <xf numFmtId="41" fontId="0" fillId="0" borderId="8" xfId="0" applyNumberFormat="1" applyFont="1" applyFill="1" applyBorder="1"/>
    <xf numFmtId="41" fontId="0" fillId="0" borderId="0" xfId="0" applyNumberFormat="1" applyFont="1" applyFill="1" applyBorder="1"/>
    <xf numFmtId="0" fontId="2" fillId="0" borderId="0" xfId="0" applyFont="1" applyFill="1" applyBorder="1"/>
    <xf numFmtId="0" fontId="22" fillId="0" borderId="0" xfId="0" applyFont="1"/>
    <xf numFmtId="0" fontId="0" fillId="0" borderId="11" xfId="0" applyFont="1" applyBorder="1"/>
    <xf numFmtId="0" fontId="0" fillId="0" borderId="0" xfId="0" applyFont="1" applyFill="1" applyBorder="1"/>
    <xf numFmtId="167" fontId="0" fillId="0" borderId="0" xfId="1" applyNumberFormat="1" applyFont="1" applyAlignment="1">
      <alignment horizontal="right" wrapText="1"/>
    </xf>
    <xf numFmtId="49" fontId="19" fillId="0" borderId="2" xfId="0" applyNumberFormat="1" applyFont="1" applyBorder="1" applyAlignment="1">
      <alignment horizontal="right" wrapText="1"/>
    </xf>
    <xf numFmtId="165" fontId="0" fillId="0" borderId="10" xfId="0" applyNumberFormat="1" applyFont="1" applyBorder="1"/>
    <xf numFmtId="41" fontId="0" fillId="0" borderId="0" xfId="2" applyNumberFormat="1" applyFont="1" applyAlignment="1">
      <alignment horizontal="right" wrapText="1"/>
    </xf>
    <xf numFmtId="167" fontId="0" fillId="0" borderId="0" xfId="1" applyNumberFormat="1" applyFont="1"/>
    <xf numFmtId="0" fontId="19" fillId="0" borderId="7" xfId="0" applyFont="1" applyBorder="1" applyAlignment="1">
      <alignment horizontal="right" vertical="top" wrapText="1"/>
    </xf>
    <xf numFmtId="41" fontId="23" fillId="0" borderId="7" xfId="0" applyNumberFormat="1" applyFont="1" applyBorder="1" applyAlignment="1">
      <alignment horizontal="right" wrapText="1"/>
    </xf>
    <xf numFmtId="168" fontId="0" fillId="0" borderId="0" xfId="0" applyNumberFormat="1"/>
    <xf numFmtId="167" fontId="0" fillId="0" borderId="0" xfId="0" applyNumberFormat="1"/>
    <xf numFmtId="167" fontId="0" fillId="0" borderId="4" xfId="0" applyNumberFormat="1" applyFont="1" applyBorder="1"/>
    <xf numFmtId="41" fontId="23" fillId="0" borderId="2" xfId="0" applyNumberFormat="1" applyFont="1" applyBorder="1" applyAlignment="1">
      <alignment horizontal="right" wrapText="1"/>
    </xf>
    <xf numFmtId="168" fontId="0" fillId="0" borderId="0" xfId="0" applyNumberFormat="1" applyFont="1"/>
    <xf numFmtId="167" fontId="0" fillId="0" borderId="0" xfId="1" applyNumberFormat="1" applyFont="1" applyAlignment="1">
      <alignment horizontal="right"/>
    </xf>
    <xf numFmtId="165" fontId="0" fillId="0" borderId="5" xfId="0" applyNumberFormat="1" applyFont="1" applyBorder="1" applyAlignment="1">
      <alignment horizontal="right"/>
    </xf>
    <xf numFmtId="0" fontId="24" fillId="0" borderId="0" xfId="0" applyFont="1" applyAlignment="1">
      <alignment horizontal="left"/>
    </xf>
    <xf numFmtId="0" fontId="25" fillId="2" borderId="0" xfId="0" applyFont="1" applyFill="1" applyAlignment="1">
      <alignment vertical="center" wrapText="1"/>
    </xf>
    <xf numFmtId="0" fontId="25" fillId="2" borderId="0" xfId="0" applyFont="1" applyFill="1" applyBorder="1" applyAlignment="1">
      <alignment vertical="center" wrapText="1"/>
    </xf>
    <xf numFmtId="0" fontId="25" fillId="2" borderId="0" xfId="0" applyFont="1" applyFill="1"/>
    <xf numFmtId="0" fontId="25" fillId="2" borderId="0" xfId="0" applyFont="1" applyFill="1" applyAlignment="1">
      <alignment horizontal="center" vertical="center" wrapText="1"/>
    </xf>
    <xf numFmtId="0" fontId="26" fillId="2" borderId="0" xfId="0" applyFont="1" applyFill="1" applyBorder="1" applyAlignment="1">
      <alignment horizontal="left" vertical="center"/>
    </xf>
    <xf numFmtId="0" fontId="26" fillId="2" borderId="0" xfId="0" applyFont="1" applyFill="1" applyAlignment="1">
      <alignment vertical="center" wrapText="1"/>
    </xf>
    <xf numFmtId="0" fontId="25" fillId="2" borderId="0" xfId="0" applyFont="1" applyFill="1" applyAlignment="1">
      <alignment horizontal="right" vertical="center" wrapText="1"/>
    </xf>
    <xf numFmtId="49" fontId="26" fillId="2" borderId="0" xfId="0" applyNumberFormat="1" applyFont="1" applyFill="1" applyAlignment="1">
      <alignment horizontal="left" vertical="top"/>
    </xf>
    <xf numFmtId="0" fontId="26" fillId="2" borderId="0" xfId="0" applyFont="1" applyFill="1" applyAlignment="1">
      <alignment horizontal="left" vertical="top"/>
    </xf>
    <xf numFmtId="0" fontId="26" fillId="2" borderId="0" xfId="0" applyFont="1" applyFill="1" applyBorder="1" applyAlignment="1">
      <alignment horizontal="center" vertical="center" wrapText="1"/>
    </xf>
    <xf numFmtId="0" fontId="26" fillId="3" borderId="0" xfId="0" applyFont="1" applyFill="1" applyBorder="1" applyAlignment="1">
      <alignment horizontal="center" vertical="center" wrapText="1"/>
    </xf>
    <xf numFmtId="0" fontId="26" fillId="2" borderId="0" xfId="0" applyFont="1" applyFill="1" applyBorder="1" applyAlignment="1">
      <alignment vertical="center" wrapText="1"/>
    </xf>
    <xf numFmtId="0" fontId="27" fillId="2" borderId="0" xfId="0" applyFont="1" applyFill="1" applyBorder="1" applyAlignment="1">
      <alignment horizontal="center" vertical="center" wrapText="1"/>
    </xf>
    <xf numFmtId="0" fontId="27" fillId="2" borderId="0" xfId="0" applyFont="1" applyFill="1" applyAlignment="1">
      <alignment horizontal="center" vertical="center" wrapText="1"/>
    </xf>
    <xf numFmtId="41" fontId="25" fillId="2" borderId="0" xfId="0" applyNumberFormat="1" applyFont="1" applyFill="1" applyAlignment="1">
      <alignment vertical="center" wrapText="1"/>
    </xf>
    <xf numFmtId="3" fontId="25" fillId="3" borderId="0" xfId="0" applyNumberFormat="1" applyFont="1" applyFill="1" applyAlignment="1">
      <alignment horizontal="right" vertical="center" wrapText="1"/>
    </xf>
    <xf numFmtId="166" fontId="25" fillId="3" borderId="0" xfId="2" applyNumberFormat="1" applyFont="1" applyFill="1" applyAlignment="1">
      <alignment horizontal="right" vertical="center" wrapText="1"/>
    </xf>
    <xf numFmtId="0" fontId="28" fillId="2" borderId="0" xfId="0" applyFont="1" applyFill="1"/>
    <xf numFmtId="41" fontId="25" fillId="2" borderId="0" xfId="0" applyNumberFormat="1" applyFont="1" applyFill="1" applyAlignment="1">
      <alignment horizontal="right" vertical="center" wrapText="1"/>
    </xf>
    <xf numFmtId="3" fontId="25" fillId="3" borderId="0" xfId="0" applyNumberFormat="1" applyFont="1" applyFill="1" applyAlignment="1">
      <alignment vertical="center" wrapText="1"/>
    </xf>
    <xf numFmtId="0" fontId="28" fillId="2" borderId="0" xfId="0" applyFont="1" applyFill="1" applyBorder="1" applyAlignment="1">
      <alignment vertical="center" wrapText="1"/>
    </xf>
    <xf numFmtId="41" fontId="25" fillId="3" borderId="0" xfId="0" applyNumberFormat="1" applyFont="1" applyFill="1" applyAlignment="1">
      <alignment horizontal="right" vertical="center" wrapText="1"/>
    </xf>
    <xf numFmtId="0" fontId="28" fillId="2" borderId="0" xfId="0" applyFont="1" applyFill="1" applyBorder="1" applyAlignment="1">
      <alignment horizontal="center" vertical="center" wrapText="1"/>
    </xf>
    <xf numFmtId="0" fontId="28" fillId="2" borderId="0" xfId="0" applyFont="1" applyFill="1" applyAlignment="1">
      <alignment horizontal="center" vertical="center" wrapText="1"/>
    </xf>
    <xf numFmtId="166" fontId="25" fillId="3" borderId="0" xfId="2" applyNumberFormat="1" applyFont="1" applyFill="1" applyAlignment="1">
      <alignment vertical="center" wrapText="1"/>
    </xf>
    <xf numFmtId="0" fontId="25" fillId="3" borderId="0" xfId="0" applyFont="1" applyFill="1" applyAlignment="1">
      <alignment horizontal="right" vertical="center" wrapText="1"/>
    </xf>
    <xf numFmtId="0" fontId="25" fillId="3" borderId="0" xfId="0" applyFont="1" applyFill="1" applyAlignment="1">
      <alignment vertical="center" wrapText="1"/>
    </xf>
    <xf numFmtId="3" fontId="25" fillId="2" borderId="0" xfId="0" applyNumberFormat="1" applyFont="1" applyFill="1" applyAlignment="1">
      <alignment vertical="center" wrapText="1"/>
    </xf>
    <xf numFmtId="0" fontId="25" fillId="2" borderId="0" xfId="0" applyFont="1" applyFill="1" applyAlignment="1">
      <alignment horizontal="left" vertical="center"/>
    </xf>
    <xf numFmtId="3" fontId="25" fillId="2" borderId="0" xfId="0" applyNumberFormat="1" applyFont="1" applyFill="1" applyBorder="1" applyAlignment="1">
      <alignment vertical="center" wrapText="1"/>
    </xf>
    <xf numFmtId="0" fontId="25" fillId="2" borderId="0" xfId="0" applyFont="1" applyFill="1" applyBorder="1" applyAlignment="1">
      <alignment vertical="center"/>
    </xf>
    <xf numFmtId="0" fontId="25" fillId="2" borderId="12" xfId="0" applyFont="1" applyFill="1" applyBorder="1" applyAlignment="1">
      <alignment vertical="center" wrapText="1"/>
    </xf>
    <xf numFmtId="0" fontId="25" fillId="2" borderId="0" xfId="0" applyFont="1" applyFill="1" applyAlignment="1">
      <alignment horizontal="left" vertical="center" wrapText="1"/>
    </xf>
    <xf numFmtId="0" fontId="25" fillId="2" borderId="0" xfId="0" applyFont="1" applyFill="1" applyAlignment="1">
      <alignment horizontal="left"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jpe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gif"/><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0</xdr:col>
      <xdr:colOff>1835151</xdr:colOff>
      <xdr:row>6</xdr:row>
      <xdr:rowOff>162044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1835150" cy="1266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138763</xdr:rowOff>
    </xdr:from>
    <xdr:to>
      <xdr:col>1</xdr:col>
      <xdr:colOff>26975</xdr:colOff>
      <xdr:row>20</xdr:row>
      <xdr:rowOff>468621</xdr:rowOff>
    </xdr:to>
    <xdr:grpSp>
      <xdr:nvGrpSpPr>
        <xdr:cNvPr id="2" name="Group 1">
          <a:extLst>
            <a:ext uri="{FF2B5EF4-FFF2-40B4-BE49-F238E27FC236}">
              <a16:creationId xmlns:a16="http://schemas.microsoft.com/office/drawing/2014/main" id="{00000000-0008-0000-1500-000002000000}"/>
            </a:ext>
          </a:extLst>
        </xdr:cNvPr>
        <xdr:cNvGrpSpPr/>
      </xdr:nvGrpSpPr>
      <xdr:grpSpPr>
        <a:xfrm>
          <a:off x="0" y="1881838"/>
          <a:ext cx="1436675" cy="4806608"/>
          <a:chOff x="11205" y="1557988"/>
          <a:chExt cx="1598388" cy="4806608"/>
        </a:xfrm>
      </xdr:grpSpPr>
      <xdr:pic>
        <xdr:nvPicPr>
          <xdr:cNvPr id="3" name="Picture 2">
            <a:extLst>
              <a:ext uri="{FF2B5EF4-FFF2-40B4-BE49-F238E27FC236}">
                <a16:creationId xmlns:a16="http://schemas.microsoft.com/office/drawing/2014/main" id="{00000000-0008-0000-1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728" y="1557988"/>
            <a:ext cx="1496441" cy="423263"/>
          </a:xfrm>
          <a:prstGeom prst="rect">
            <a:avLst/>
          </a:prstGeom>
        </xdr:spPr>
      </xdr:pic>
      <xdr:pic>
        <xdr:nvPicPr>
          <xdr:cNvPr id="4" name="Picture 3" descr="https://www.geffryeimages.com/images/logo/GMlogoHeader.png">
            <a:extLst>
              <a:ext uri="{FF2B5EF4-FFF2-40B4-BE49-F238E27FC236}">
                <a16:creationId xmlns:a16="http://schemas.microsoft.com/office/drawing/2014/main" id="{00000000-0008-0000-15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05" y="2224901"/>
            <a:ext cx="1598388" cy="32103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Picture 4" descr="http://www.horniman.ac.uk/static/img/horniman_logo-print.png">
            <a:extLst>
              <a:ext uri="{FF2B5EF4-FFF2-40B4-BE49-F238E27FC236}">
                <a16:creationId xmlns:a16="http://schemas.microsoft.com/office/drawing/2014/main" id="{00000000-0008-0000-15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9472" y="2820726"/>
            <a:ext cx="1015198" cy="38147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Picture 5" descr="http://www.systass.org/images/new-nhm-logo.gif">
            <a:extLst>
              <a:ext uri="{FF2B5EF4-FFF2-40B4-BE49-F238E27FC236}">
                <a16:creationId xmlns:a16="http://schemas.microsoft.com/office/drawing/2014/main" id="{00000000-0008-0000-1500-000006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23708" y="4642484"/>
            <a:ext cx="1080962" cy="46719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 name="Picture 6" descr="http://blogs.iwm.org.uk/wp-content/uploads/2011/10/IWM-logo-blogs.png">
            <a:extLst>
              <a:ext uri="{FF2B5EF4-FFF2-40B4-BE49-F238E27FC236}">
                <a16:creationId xmlns:a16="http://schemas.microsoft.com/office/drawing/2014/main" id="{00000000-0008-0000-1500-000007000000}"/>
              </a:ext>
            </a:extLst>
          </xdr:cNvPr>
          <xdr:cNvPicPr>
            <a:picLocks noChangeAspect="1" noChangeArrowheads="1"/>
          </xdr:cNvPicPr>
        </xdr:nvPicPr>
        <xdr:blipFill>
          <a:blip xmlns:r="http://schemas.openxmlformats.org/officeDocument/2006/relationships" r:embed="rId5">
            <a:biLevel thresh="75000"/>
            <a:extLst>
              <a:ext uri="{28A0092B-C50C-407E-A947-70E740481C1C}">
                <a14:useLocalDpi xmlns:a14="http://schemas.microsoft.com/office/drawing/2010/main" val="0"/>
              </a:ext>
            </a:extLst>
          </a:blip>
          <a:srcRect/>
          <a:stretch>
            <a:fillRect/>
          </a:stretch>
        </xdr:blipFill>
        <xdr:spPr bwMode="auto">
          <a:xfrm>
            <a:off x="416435" y="3348962"/>
            <a:ext cx="954423" cy="53518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 name="Picture 7" descr="http://www.venturephotography.com/wp-content/uploads/2012/10/Nat-Gall-text-logo2-300x125.png">
            <a:extLst>
              <a:ext uri="{FF2B5EF4-FFF2-40B4-BE49-F238E27FC236}">
                <a16:creationId xmlns:a16="http://schemas.microsoft.com/office/drawing/2014/main" id="{00000000-0008-0000-1500-000008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7209" y="3999822"/>
            <a:ext cx="1442239" cy="48537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 name="Picture 8" descr="http://www.liverpoolmuseums.org.uk/redesign/images/logo-nml-white.png">
            <a:extLst>
              <a:ext uri="{FF2B5EF4-FFF2-40B4-BE49-F238E27FC236}">
                <a16:creationId xmlns:a16="http://schemas.microsoft.com/office/drawing/2014/main" id="{00000000-0008-0000-1500-000009000000}"/>
              </a:ext>
            </a:extLst>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a:stretch/>
        </xdr:blipFill>
        <xdr:spPr bwMode="auto">
          <a:xfrm>
            <a:off x="369814" y="5838246"/>
            <a:ext cx="983625" cy="526350"/>
          </a:xfrm>
          <a:prstGeom prst="rect">
            <a:avLst/>
          </a:prstGeom>
          <a:noFill/>
          <a:extLst>
            <a:ext uri="{909E8E84-426E-40DD-AFC4-6F175D3DCCD1}">
              <a14:hiddenFill xmlns:a14="http://schemas.microsoft.com/office/drawing/2010/main">
                <a:solidFill>
                  <a:srgbClr val="FFFFFF"/>
                </a:solidFill>
              </a14:hiddenFill>
            </a:ext>
          </a:extLst>
        </xdr:spPr>
      </xdr:pic>
    </xdr:grpSp>
    <xdr:clientData fLocksWithSheet="0"/>
  </xdr:twoCellAnchor>
  <xdr:twoCellAnchor>
    <xdr:from>
      <xdr:col>7</xdr:col>
      <xdr:colOff>72426</xdr:colOff>
      <xdr:row>6</xdr:row>
      <xdr:rowOff>53624</xdr:rowOff>
    </xdr:from>
    <xdr:to>
      <xdr:col>8</xdr:col>
      <xdr:colOff>1404937</xdr:colOff>
      <xdr:row>20</xdr:row>
      <xdr:rowOff>52273</xdr:rowOff>
    </xdr:to>
    <xdr:grpSp>
      <xdr:nvGrpSpPr>
        <xdr:cNvPr id="10" name="Group 9">
          <a:extLst>
            <a:ext uri="{FF2B5EF4-FFF2-40B4-BE49-F238E27FC236}">
              <a16:creationId xmlns:a16="http://schemas.microsoft.com/office/drawing/2014/main" id="{00000000-0008-0000-1500-00000A000000}"/>
            </a:ext>
          </a:extLst>
        </xdr:cNvPr>
        <xdr:cNvGrpSpPr/>
      </xdr:nvGrpSpPr>
      <xdr:grpSpPr>
        <a:xfrm>
          <a:off x="5139726" y="1939574"/>
          <a:ext cx="1465861" cy="4332524"/>
          <a:chOff x="4965896" y="1577624"/>
          <a:chExt cx="1618260" cy="4332524"/>
        </a:xfrm>
      </xdr:grpSpPr>
      <xdr:pic>
        <xdr:nvPicPr>
          <xdr:cNvPr id="11" name="Picture 10" descr="http://www.sciencemuseumgroup.ac.uk/images/smglogo.gif">
            <a:extLst>
              <a:ext uri="{FF2B5EF4-FFF2-40B4-BE49-F238E27FC236}">
                <a16:creationId xmlns:a16="http://schemas.microsoft.com/office/drawing/2014/main" id="{00000000-0008-0000-1500-00000B000000}"/>
              </a:ext>
            </a:extLst>
          </xdr:cNvPr>
          <xdr:cNvPicPr>
            <a:picLocks noChangeAspect="1" noChangeArrowheads="1"/>
          </xdr:cNvPicPr>
        </xdr:nvPicPr>
        <xdr:blipFill>
          <a:blip xmlns:r="http://schemas.openxmlformats.org/officeDocument/2006/relationships" r:embed="rId8">
            <a:biLevel thresh="75000"/>
            <a:extLst>
              <a:ext uri="{28A0092B-C50C-407E-A947-70E740481C1C}">
                <a14:useLocalDpi xmlns:a14="http://schemas.microsoft.com/office/drawing/2010/main" val="0"/>
              </a:ext>
            </a:extLst>
          </a:blip>
          <a:srcRect/>
          <a:stretch>
            <a:fillRect/>
          </a:stretch>
        </xdr:blipFill>
        <xdr:spPr bwMode="auto">
          <a:xfrm>
            <a:off x="5355248" y="1577624"/>
            <a:ext cx="860670" cy="4094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2" name="Picture 11" descr="http://www.creativejobsprogramme.co.uk/images/national%20portrait%20gallery%20copy.png">
            <a:extLst>
              <a:ext uri="{FF2B5EF4-FFF2-40B4-BE49-F238E27FC236}">
                <a16:creationId xmlns:a16="http://schemas.microsoft.com/office/drawing/2014/main" id="{00000000-0008-0000-1500-00000C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5478202" y="2161875"/>
            <a:ext cx="665993" cy="48624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3" name="Picture 12">
            <a:extLst>
              <a:ext uri="{FF2B5EF4-FFF2-40B4-BE49-F238E27FC236}">
                <a16:creationId xmlns:a16="http://schemas.microsoft.com/office/drawing/2014/main" id="{00000000-0008-0000-1500-00000D000000}"/>
              </a:ext>
            </a:extLst>
          </xdr:cNvPr>
          <xdr:cNvPicPr>
            <a:picLocks noChangeAspect="1"/>
          </xdr:cNvPicPr>
        </xdr:nvPicPr>
        <xdr:blipFill>
          <a:blip xmlns:r="http://schemas.openxmlformats.org/officeDocument/2006/relationships" r:embed="rId10">
            <a:biLevel thresh="75000"/>
          </a:blip>
          <a:stretch>
            <a:fillRect/>
          </a:stretch>
        </xdr:blipFill>
        <xdr:spPr>
          <a:xfrm>
            <a:off x="4965896" y="2883152"/>
            <a:ext cx="1577897" cy="266243"/>
          </a:xfrm>
          <a:prstGeom prst="rect">
            <a:avLst/>
          </a:prstGeom>
        </xdr:spPr>
      </xdr:pic>
      <xdr:pic>
        <xdr:nvPicPr>
          <xdr:cNvPr id="14" name="Picture 13" descr="http://www.soane.org/licensing/img/logo_soane.png">
            <a:extLst>
              <a:ext uri="{FF2B5EF4-FFF2-40B4-BE49-F238E27FC236}">
                <a16:creationId xmlns:a16="http://schemas.microsoft.com/office/drawing/2014/main" id="{00000000-0008-0000-1500-00000E000000}"/>
              </a:ext>
            </a:extLst>
          </xdr:cNvPr>
          <xdr:cNvPicPr>
            <a:picLocks noChangeAspect="1" noChangeArrowheads="1"/>
          </xdr:cNvPicPr>
        </xdr:nvPicPr>
        <xdr:blipFill>
          <a:blip xmlns:r="http://schemas.openxmlformats.org/officeDocument/2006/relationships" r:embed="rId11" cstate="print">
            <a:biLevel thresh="75000"/>
            <a:extLst>
              <a:ext uri="{28A0092B-C50C-407E-A947-70E740481C1C}">
                <a14:useLocalDpi xmlns:a14="http://schemas.microsoft.com/office/drawing/2010/main" val="0"/>
              </a:ext>
            </a:extLst>
          </a:blip>
          <a:srcRect/>
          <a:stretch>
            <a:fillRect/>
          </a:stretch>
        </xdr:blipFill>
        <xdr:spPr bwMode="auto">
          <a:xfrm>
            <a:off x="5068356" y="3342416"/>
            <a:ext cx="1429076" cy="5462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Picture 14" descr="Tate">
            <a:extLst>
              <a:ext uri="{FF2B5EF4-FFF2-40B4-BE49-F238E27FC236}">
                <a16:creationId xmlns:a16="http://schemas.microsoft.com/office/drawing/2014/main" id="{00000000-0008-0000-1500-00000F000000}"/>
              </a:ext>
            </a:extLst>
          </xdr:cNvPr>
          <xdr:cNvPicPr>
            <a:picLocks noChangeAspect="1" noChangeArrowheads="1"/>
          </xdr:cNvPicPr>
        </xdr:nvPicPr>
        <xdr:blipFill>
          <a:blip xmlns:r="http://schemas.openxmlformats.org/officeDocument/2006/relationships" r:embed="rId12">
            <a:biLevel thresh="75000"/>
            <a:extLst>
              <a:ext uri="{28A0092B-C50C-407E-A947-70E740481C1C}">
                <a14:useLocalDpi xmlns:a14="http://schemas.microsoft.com/office/drawing/2010/main" val="0"/>
              </a:ext>
            </a:extLst>
          </a:blip>
          <a:srcRect/>
          <a:stretch>
            <a:fillRect/>
          </a:stretch>
        </xdr:blipFill>
        <xdr:spPr bwMode="auto">
          <a:xfrm>
            <a:off x="5211803" y="4016186"/>
            <a:ext cx="1250020" cy="49169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 name="Picture 15">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13">
            <a:biLevel thresh="75000"/>
          </a:blip>
          <a:stretch>
            <a:fillRect/>
          </a:stretch>
        </xdr:blipFill>
        <xdr:spPr>
          <a:xfrm>
            <a:off x="5436591" y="4647448"/>
            <a:ext cx="963131" cy="443285"/>
          </a:xfrm>
          <a:prstGeom prst="rect">
            <a:avLst/>
          </a:prstGeom>
        </xdr:spPr>
      </xdr:pic>
      <xdr:pic>
        <xdr:nvPicPr>
          <xdr:cNvPr id="17" name="Picture 16" descr="http://cdn.evbuc.com/images/1852129/16929143241/1/logo.png">
            <a:extLst>
              <a:ext uri="{FF2B5EF4-FFF2-40B4-BE49-F238E27FC236}">
                <a16:creationId xmlns:a16="http://schemas.microsoft.com/office/drawing/2014/main" id="{00000000-0008-0000-1500-000011000000}"/>
              </a:ext>
            </a:extLst>
          </xdr:cNvPr>
          <xdr:cNvPicPr>
            <a:picLocks noChangeAspect="1" noChangeArrowheads="1"/>
          </xdr:cNvPicPr>
        </xdr:nvPicPr>
        <xdr:blipFill>
          <a:blip xmlns:r="http://schemas.openxmlformats.org/officeDocument/2006/relationships" r:embed="rId14" cstate="print">
            <a:biLevel thresh="75000"/>
            <a:extLst>
              <a:ext uri="{28A0092B-C50C-407E-A947-70E740481C1C}">
                <a14:useLocalDpi xmlns:a14="http://schemas.microsoft.com/office/drawing/2010/main" val="0"/>
              </a:ext>
            </a:extLst>
          </a:blip>
          <a:srcRect/>
          <a:stretch>
            <a:fillRect/>
          </a:stretch>
        </xdr:blipFill>
        <xdr:spPr bwMode="auto">
          <a:xfrm>
            <a:off x="5200935" y="5123418"/>
            <a:ext cx="1383221" cy="786730"/>
          </a:xfrm>
          <a:prstGeom prst="rect">
            <a:avLst/>
          </a:prstGeom>
          <a:noFill/>
          <a:extLst>
            <a:ext uri="{909E8E84-426E-40DD-AFC4-6F175D3DCCD1}">
              <a14:hiddenFill xmlns:a14="http://schemas.microsoft.com/office/drawing/2010/main">
                <a:solidFill>
                  <a:srgbClr val="FFFFFF"/>
                </a:solidFill>
              </a14:hiddenFill>
            </a:ext>
          </a:extLst>
        </xdr:spPr>
      </xdr:pic>
    </xdr:grpSp>
    <xdr:clientData fLocksWithSheet="0"/>
  </xdr:twoCellAnchor>
  <xdr:twoCellAnchor editAs="oneCell">
    <xdr:from>
      <xdr:col>0</xdr:col>
      <xdr:colOff>258856</xdr:colOff>
      <xdr:row>18</xdr:row>
      <xdr:rowOff>33988</xdr:rowOff>
    </xdr:from>
    <xdr:to>
      <xdr:col>0</xdr:col>
      <xdr:colOff>1280783</xdr:colOff>
      <xdr:row>19</xdr:row>
      <xdr:rowOff>6762</xdr:rowOff>
    </xdr:to>
    <xdr:pic>
      <xdr:nvPicPr>
        <xdr:cNvPr id="18" name="Picture 17">
          <a:extLst>
            <a:ext uri="{FF2B5EF4-FFF2-40B4-BE49-F238E27FC236}">
              <a16:creationId xmlns:a16="http://schemas.microsoft.com/office/drawing/2014/main" id="{00000000-0008-0000-1500-000012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58856" y="5609288"/>
          <a:ext cx="1021927" cy="449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28222</xdr:colOff>
      <xdr:row>0</xdr:row>
      <xdr:rowOff>105833</xdr:rowOff>
    </xdr:from>
    <xdr:to>
      <xdr:col>0</xdr:col>
      <xdr:colOff>1319389</xdr:colOff>
      <xdr:row>3</xdr:row>
      <xdr:rowOff>115280</xdr:rowOff>
    </xdr:to>
    <xdr:pic>
      <xdr:nvPicPr>
        <xdr:cNvPr id="19" name="Picture 18">
          <a:extLst>
            <a:ext uri="{FF2B5EF4-FFF2-40B4-BE49-F238E27FC236}">
              <a16:creationId xmlns:a16="http://schemas.microsoft.com/office/drawing/2014/main" id="{00000000-0008-0000-1500-000015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8222" y="105833"/>
          <a:ext cx="1291167" cy="89209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die.hargreaves\Documents\Museums%20and%20Galleries%20dashboard%20mak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_organisation"/>
      <sheetName val="Dashboard"/>
      <sheetName val="Instructions"/>
      <sheetName val="Data organisation"/>
      <sheetName val="Data_organisation1"/>
      <sheetName val="Data_organisation2"/>
    </sheetNames>
    <sheetDataSet>
      <sheetData sheetId="0"/>
      <sheetData sheetId="1">
        <row r="1">
          <cell r="A1" t="str">
            <v>Data for month in question</v>
          </cell>
        </row>
      </sheetData>
      <sheetData sheetId="2"/>
      <sheetData sheetId="3"/>
      <sheetData sheetId="4">
        <row r="1">
          <cell r="A1" t="str">
            <v>Data for month in question</v>
          </cell>
        </row>
        <row r="4">
          <cell r="A4" t="str">
            <v>BRITISH MUSEUM</v>
          </cell>
          <cell r="B4">
            <v>360254</v>
          </cell>
          <cell r="C4">
            <v>320651</v>
          </cell>
          <cell r="D4">
            <v>363569</v>
          </cell>
          <cell r="E4">
            <v>481784</v>
          </cell>
          <cell r="F4">
            <v>443478</v>
          </cell>
          <cell r="G4">
            <v>416677</v>
          </cell>
          <cell r="H4">
            <v>432671</v>
          </cell>
          <cell r="I4">
            <v>444345</v>
          </cell>
          <cell r="J4">
            <v>443538</v>
          </cell>
          <cell r="K4">
            <v>555727</v>
          </cell>
          <cell r="L4">
            <v>498386</v>
          </cell>
          <cell r="M4">
            <v>0</v>
          </cell>
        </row>
        <row r="5">
          <cell r="A5" t="str">
            <v>GEFFRYE MUSEUM</v>
          </cell>
        </row>
        <row r="6">
          <cell r="A6" t="str">
            <v>HORNIMAN MUSEUM (Excluding visits to the Garden)</v>
          </cell>
        </row>
        <row r="7">
          <cell r="A7" t="str">
            <v>IMPERIAL WAR MUSEUMS (IWM) TOTAL</v>
          </cell>
        </row>
        <row r="8">
          <cell r="A8" t="str">
            <v>NATIONAL GALLERY</v>
          </cell>
        </row>
        <row r="9">
          <cell r="A9" t="str">
            <v>NATURAL HISTORY MUSEUM (NHM) TOTAL</v>
          </cell>
        </row>
        <row r="10">
          <cell r="A10" t="str">
            <v xml:space="preserve">ROYAL MUSEUMS GREENWICH </v>
          </cell>
        </row>
        <row r="11">
          <cell r="A11" t="str">
            <v>NATIONAL MUSEUMS LIVERPOOL</v>
          </cell>
        </row>
        <row r="12">
          <cell r="A12" t="str">
            <v>NATIONAL COAL MINING MUSEUM FOR ENGLAND</v>
          </cell>
        </row>
        <row r="13">
          <cell r="A13" t="str">
            <v>SCIENCE MUSEUM GROUP (SMG) TOTAL</v>
          </cell>
        </row>
        <row r="14">
          <cell r="A14" t="str">
            <v>NATIONAL PORTRAIT GALLERY</v>
          </cell>
        </row>
        <row r="15">
          <cell r="A15" t="str">
            <v>ROYAL ARMOURIES (RA) TOTAL</v>
          </cell>
        </row>
        <row r="16">
          <cell r="A16" t="str">
            <v>SIR JOHN SOANE'S MUSEUM</v>
          </cell>
        </row>
        <row r="17">
          <cell r="A17" t="str">
            <v>TATE TOTAL</v>
          </cell>
        </row>
        <row r="18">
          <cell r="A18" t="str">
            <v>TYNE &amp; WEAR (T&amp;W)  TOTAL</v>
          </cell>
        </row>
        <row r="19">
          <cell r="A19" t="str">
            <v>VICTORIA AND ALBERT MUSEUM (V&amp;A) TOTAL</v>
          </cell>
        </row>
        <row r="20">
          <cell r="A20" t="str">
            <v>WALLACE COLLECTION</v>
          </cell>
        </row>
        <row r="21">
          <cell r="A21" t="str">
            <v>TOTAL</v>
          </cell>
        </row>
      </sheetData>
      <sheetData sheetId="5">
        <row r="1">
          <cell r="A1" t="str">
            <v>Data for month in question</v>
          </cell>
        </row>
      </sheetData>
      <sheetData sheetId="6">
        <row r="1">
          <cell r="A1" t="str">
            <v>Data for month in question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uploads/system/uploads/attachment_data/file/477934/Performance_Indicators_Guidance.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B48"/>
  <sheetViews>
    <sheetView tabSelected="1" topLeftCell="A24" zoomScaleNormal="100" workbookViewId="0">
      <selection activeCell="C36" sqref="C36"/>
    </sheetView>
  </sheetViews>
  <sheetFormatPr defaultColWidth="9.1796875" defaultRowHeight="14.5" x14ac:dyDescent="0.35"/>
  <cols>
    <col min="1" max="1" width="120.81640625" style="2" customWidth="1"/>
    <col min="2" max="16384" width="9.1796875" style="2"/>
  </cols>
  <sheetData>
    <row r="9" spans="1:1" ht="32.5" x14ac:dyDescent="0.65">
      <c r="A9" s="1" t="s">
        <v>0</v>
      </c>
    </row>
    <row r="11" spans="1:1" ht="15.5" x14ac:dyDescent="0.35">
      <c r="A11" s="3" t="s">
        <v>1</v>
      </c>
    </row>
    <row r="12" spans="1:1" ht="15.5" x14ac:dyDescent="0.35">
      <c r="A12" s="3"/>
    </row>
    <row r="13" spans="1:1" ht="18" x14ac:dyDescent="0.4">
      <c r="A13" s="4" t="s">
        <v>2</v>
      </c>
    </row>
    <row r="14" spans="1:1" ht="46.5" x14ac:dyDescent="0.35">
      <c r="A14" s="5" t="s">
        <v>3</v>
      </c>
    </row>
    <row r="15" spans="1:1" ht="15.5" x14ac:dyDescent="0.35">
      <c r="A15" s="5"/>
    </row>
    <row r="16" spans="1:1" ht="15.5" x14ac:dyDescent="0.35">
      <c r="A16" s="5" t="s">
        <v>4</v>
      </c>
    </row>
    <row r="17" spans="1:2" ht="15.5" x14ac:dyDescent="0.35">
      <c r="A17" s="5"/>
    </row>
    <row r="18" spans="1:2" ht="31" x14ac:dyDescent="0.35">
      <c r="A18" s="6" t="s">
        <v>5</v>
      </c>
    </row>
    <row r="19" spans="1:2" ht="15.5" x14ac:dyDescent="0.35">
      <c r="A19" s="7"/>
    </row>
    <row r="20" spans="1:2" ht="62" x14ac:dyDescent="0.35">
      <c r="A20" s="5" t="s">
        <v>6</v>
      </c>
    </row>
    <row r="21" spans="1:2" ht="15.5" x14ac:dyDescent="0.35">
      <c r="A21" s="8"/>
    </row>
    <row r="22" spans="1:2" ht="18" x14ac:dyDescent="0.4">
      <c r="A22" s="4" t="s">
        <v>7</v>
      </c>
    </row>
    <row r="23" spans="1:2" ht="15.5" x14ac:dyDescent="0.35">
      <c r="A23" s="9" t="s">
        <v>161</v>
      </c>
    </row>
    <row r="24" spans="1:2" ht="15.5" x14ac:dyDescent="0.35">
      <c r="A24" s="9" t="s">
        <v>163</v>
      </c>
    </row>
    <row r="25" spans="1:2" ht="15.5" x14ac:dyDescent="0.35">
      <c r="A25" s="9" t="s">
        <v>162</v>
      </c>
    </row>
    <row r="26" spans="1:2" ht="15.5" x14ac:dyDescent="0.35">
      <c r="A26" s="10"/>
    </row>
    <row r="27" spans="1:2" ht="18" x14ac:dyDescent="0.35">
      <c r="A27" s="11" t="s">
        <v>8</v>
      </c>
    </row>
    <row r="28" spans="1:2" ht="15.5" x14ac:dyDescent="0.35">
      <c r="A28" s="12"/>
    </row>
    <row r="29" spans="1:2" ht="15.5" x14ac:dyDescent="0.35">
      <c r="A29" s="13" t="s">
        <v>9</v>
      </c>
    </row>
    <row r="30" spans="1:2" ht="15.5" x14ac:dyDescent="0.35">
      <c r="A30" s="13" t="s">
        <v>10</v>
      </c>
      <c r="B30" s="14"/>
    </row>
    <row r="31" spans="1:2" ht="15.5" x14ac:dyDescent="0.35">
      <c r="A31" s="13" t="s">
        <v>11</v>
      </c>
      <c r="B31" s="14"/>
    </row>
    <row r="32" spans="1:2" ht="15.5" x14ac:dyDescent="0.35">
      <c r="A32" s="13" t="s">
        <v>12</v>
      </c>
      <c r="B32" s="14"/>
    </row>
    <row r="33" spans="1:2" ht="15.5" x14ac:dyDescent="0.35">
      <c r="A33" s="13" t="s">
        <v>13</v>
      </c>
      <c r="B33" s="14"/>
    </row>
    <row r="34" spans="1:2" ht="15.5" x14ac:dyDescent="0.35">
      <c r="A34" s="13" t="s">
        <v>14</v>
      </c>
      <c r="B34" s="14"/>
    </row>
    <row r="35" spans="1:2" ht="15.5" x14ac:dyDescent="0.35">
      <c r="A35" s="13" t="s">
        <v>15</v>
      </c>
      <c r="B35" s="14"/>
    </row>
    <row r="36" spans="1:2" ht="15.5" x14ac:dyDescent="0.35">
      <c r="A36" s="13" t="s">
        <v>16</v>
      </c>
      <c r="B36" s="14"/>
    </row>
    <row r="37" spans="1:2" ht="15.5" x14ac:dyDescent="0.35">
      <c r="A37" s="13" t="s">
        <v>17</v>
      </c>
      <c r="B37" s="14"/>
    </row>
    <row r="38" spans="1:2" ht="15.5" x14ac:dyDescent="0.35">
      <c r="A38" s="13" t="s">
        <v>18</v>
      </c>
      <c r="B38" s="14"/>
    </row>
    <row r="39" spans="1:2" ht="15.5" x14ac:dyDescent="0.35">
      <c r="A39" s="13" t="s">
        <v>19</v>
      </c>
      <c r="B39" s="14"/>
    </row>
    <row r="40" spans="1:2" ht="15.5" x14ac:dyDescent="0.35">
      <c r="A40" s="13" t="s">
        <v>20</v>
      </c>
      <c r="B40" s="14"/>
    </row>
    <row r="41" spans="1:2" ht="15.5" x14ac:dyDescent="0.35">
      <c r="A41" s="13" t="s">
        <v>21</v>
      </c>
      <c r="B41" s="14"/>
    </row>
    <row r="42" spans="1:2" ht="15.5" x14ac:dyDescent="0.35">
      <c r="A42" s="13" t="s">
        <v>22</v>
      </c>
      <c r="B42" s="14"/>
    </row>
    <row r="43" spans="1:2" ht="15.5" x14ac:dyDescent="0.35">
      <c r="A43" s="13" t="s">
        <v>23</v>
      </c>
      <c r="B43" s="14"/>
    </row>
    <row r="44" spans="1:2" ht="18" x14ac:dyDescent="0.35">
      <c r="A44" s="11"/>
      <c r="B44" s="14"/>
    </row>
    <row r="45" spans="1:2" ht="18" x14ac:dyDescent="0.35">
      <c r="A45" s="11" t="s">
        <v>24</v>
      </c>
    </row>
    <row r="46" spans="1:2" ht="15.5" x14ac:dyDescent="0.35">
      <c r="A46" s="5" t="s">
        <v>25</v>
      </c>
    </row>
    <row r="47" spans="1:2" ht="15.5" x14ac:dyDescent="0.35">
      <c r="A47" s="5" t="s">
        <v>26</v>
      </c>
    </row>
    <row r="48" spans="1:2" ht="15.5" x14ac:dyDescent="0.35">
      <c r="A48" s="8"/>
    </row>
  </sheetData>
  <hyperlinks>
    <hyperlink ref="A18" r:id="rId1" display="Data collection methods vary between institutions, and each uses a method appropriate to its situation. All data is collected according to the guidelines issued in 2012 (MS Word Document, 81KB) ."/>
    <hyperlink ref="A30" location="Monthly!A35" display="GEFFRYE MUSEUM"/>
    <hyperlink ref="A31" location="Monthly!A50" display="HORNIMAN MUSEUM"/>
    <hyperlink ref="A32" location="Monthly!A66" display="IMPERIAL WAR MUSEUM"/>
    <hyperlink ref="A33" location="Monthly!A156" display="NATIONAL GALLERY"/>
    <hyperlink ref="A35" location="Monthly!A216" display="ROYAL MUSEUMS GREENWICH"/>
    <hyperlink ref="A36" location="Monthly!A231" display="NATIONAL MUSEUMS LIVERPOOL"/>
    <hyperlink ref="A37" location="Monthly!A246" display="SCIENCE MUSEUM GROUP"/>
    <hyperlink ref="A38" location="Monthly!A366" display="NATIONAL PORTRAIT GALLERY"/>
    <hyperlink ref="A34" location="Monthly!A171" display="NATURAL HISTORY MUSEUM"/>
    <hyperlink ref="A39" location="Monthly!A381" display="ROYAL ARMOURIES"/>
    <hyperlink ref="A40" location="Monthly!A441" display="SIR JOHN SOANE'S MUSEUM"/>
    <hyperlink ref="A41" location="Monthly!A456" display="TATE GALLERIES "/>
    <hyperlink ref="A42" location="Monthly!A531" display="VICTORIA AND ALBERT MUSEUM"/>
    <hyperlink ref="A43" location="Monthly!A607" display="WALLACE COLLECTION"/>
    <hyperlink ref="A29" location="Monthly!A20" display="BRITISH MUSEUM"/>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888"/>
  <sheetViews>
    <sheetView zoomScaleNormal="100" workbookViewId="0">
      <pane xSplit="1" ySplit="4" topLeftCell="B605" activePane="bottomRight" state="frozen"/>
      <selection activeCell="O22" sqref="O22"/>
      <selection pane="topRight" activeCell="O22" sqref="O22"/>
      <selection pane="bottomLeft" activeCell="O22" sqref="O22"/>
      <selection pane="bottomRight" activeCell="A20" sqref="A20"/>
    </sheetView>
  </sheetViews>
  <sheetFormatPr defaultColWidth="9.1796875" defaultRowHeight="14.5" x14ac:dyDescent="0.35"/>
  <cols>
    <col min="1" max="1" width="43.1796875" style="16" customWidth="1"/>
    <col min="2" max="4" width="14.1796875" style="16" bestFit="1" customWidth="1"/>
    <col min="5" max="5" width="14.453125" style="16" bestFit="1" customWidth="1"/>
    <col min="6" max="8" width="14.1796875" style="16" bestFit="1" customWidth="1"/>
    <col min="9" max="9" width="14.453125" style="16" bestFit="1" customWidth="1"/>
    <col min="10" max="10" width="13.453125" style="16" bestFit="1" customWidth="1"/>
    <col min="11" max="12" width="14.453125" style="16" bestFit="1" customWidth="1"/>
    <col min="13" max="13" width="15.453125" style="16" customWidth="1"/>
    <col min="14" max="14" width="14.81640625" style="16" customWidth="1"/>
    <col min="15" max="15" width="11.453125" style="17" customWidth="1"/>
    <col min="16" max="17" width="13.453125" style="17" customWidth="1"/>
    <col min="18" max="18" width="16.453125" style="16" customWidth="1"/>
    <col min="19" max="19" width="17.81640625" style="16" customWidth="1"/>
    <col min="20" max="20" width="11.81640625" style="16" customWidth="1"/>
    <col min="21" max="21" width="9.1796875" style="16"/>
    <col min="22" max="22" width="12.81640625" style="16" customWidth="1"/>
    <col min="23" max="23" width="12" style="16" customWidth="1"/>
    <col min="24" max="16384" width="9.1796875" style="16"/>
  </cols>
  <sheetData>
    <row r="1" spans="1:27" x14ac:dyDescent="0.35">
      <c r="A1" s="15"/>
    </row>
    <row r="2" spans="1:27" x14ac:dyDescent="0.35">
      <c r="A2" s="18" t="s">
        <v>27</v>
      </c>
    </row>
    <row r="3" spans="1:27" x14ac:dyDescent="0.35">
      <c r="A3" s="19" t="s">
        <v>28</v>
      </c>
    </row>
    <row r="4" spans="1:27" s="25" customFormat="1" x14ac:dyDescent="0.35">
      <c r="A4" s="20" t="s">
        <v>29</v>
      </c>
      <c r="B4" s="21" t="s">
        <v>30</v>
      </c>
      <c r="C4" s="21" t="s">
        <v>31</v>
      </c>
      <c r="D4" s="21" t="s">
        <v>32</v>
      </c>
      <c r="E4" s="21" t="s">
        <v>33</v>
      </c>
      <c r="F4" s="21" t="s">
        <v>34</v>
      </c>
      <c r="G4" s="21" t="s">
        <v>35</v>
      </c>
      <c r="H4" s="21" t="s">
        <v>36</v>
      </c>
      <c r="I4" s="21" t="s">
        <v>37</v>
      </c>
      <c r="J4" s="21" t="s">
        <v>38</v>
      </c>
      <c r="K4" s="21" t="s">
        <v>39</v>
      </c>
      <c r="L4" s="21" t="s">
        <v>40</v>
      </c>
      <c r="M4" s="22" t="s">
        <v>41</v>
      </c>
      <c r="N4" s="22" t="s">
        <v>42</v>
      </c>
      <c r="O4" s="23" t="s">
        <v>43</v>
      </c>
      <c r="P4" s="24" t="s">
        <v>44</v>
      </c>
      <c r="Q4" s="24" t="s">
        <v>45</v>
      </c>
      <c r="R4" s="16"/>
      <c r="S4" s="16"/>
      <c r="T4" s="16"/>
      <c r="U4" s="16"/>
      <c r="V4" s="16"/>
      <c r="W4" s="16"/>
      <c r="X4" s="16"/>
      <c r="Y4" s="16"/>
      <c r="Z4" s="16"/>
      <c r="AA4" s="16"/>
    </row>
    <row r="5" spans="1:27" s="25" customFormat="1" ht="18" customHeight="1" x14ac:dyDescent="0.35">
      <c r="A5" s="26" t="s">
        <v>46</v>
      </c>
      <c r="B5" s="27">
        <v>0</v>
      </c>
      <c r="C5" s="27">
        <v>0</v>
      </c>
      <c r="D5" s="27">
        <v>0</v>
      </c>
      <c r="E5" s="27">
        <v>0</v>
      </c>
      <c r="F5" s="28">
        <f t="shared" ref="F5:L16" si="0">SUM(F21+F36+F51+F67+F157+F172+F217+F232+F247+F337+F367+F382+F442+F457+F532+F608+F623)</f>
        <v>3312809</v>
      </c>
      <c r="G5" s="28">
        <f t="shared" si="0"/>
        <v>3643655.64</v>
      </c>
      <c r="H5" s="28">
        <f t="shared" si="0"/>
        <v>3767423.28</v>
      </c>
      <c r="I5" s="28">
        <f t="shared" si="0"/>
        <v>3795948.5</v>
      </c>
      <c r="J5" s="28">
        <f t="shared" si="0"/>
        <v>4826298</v>
      </c>
      <c r="K5" s="28">
        <f t="shared" si="0"/>
        <v>4466440</v>
      </c>
      <c r="L5" s="28">
        <f t="shared" si="0"/>
        <v>4585472</v>
      </c>
      <c r="M5" s="28">
        <f t="shared" ref="M5:Q16" si="1">SUM(M21+M36+M51+M67+M157+M172+M217+M232+M247+M337+M367+M382+M442+M457+M532+M608)</f>
        <v>4269795</v>
      </c>
      <c r="N5" s="28">
        <f t="shared" si="1"/>
        <v>3934782</v>
      </c>
      <c r="O5" s="28">
        <f t="shared" si="1"/>
        <v>4666685</v>
      </c>
      <c r="P5" s="28">
        <f t="shared" si="1"/>
        <v>4569821</v>
      </c>
      <c r="Q5" s="29">
        <f t="shared" si="1"/>
        <v>4422465</v>
      </c>
      <c r="R5" s="30"/>
      <c r="S5" s="31"/>
      <c r="T5" s="31"/>
      <c r="U5" s="16"/>
      <c r="V5" s="16"/>
      <c r="W5" s="32"/>
      <c r="X5" s="16"/>
      <c r="Y5" s="16"/>
      <c r="Z5" s="16"/>
      <c r="AA5" s="16"/>
    </row>
    <row r="6" spans="1:27" s="25" customFormat="1" ht="16.5" customHeight="1" x14ac:dyDescent="0.35">
      <c r="A6" s="16" t="s">
        <v>47</v>
      </c>
      <c r="B6" s="28">
        <v>0</v>
      </c>
      <c r="C6" s="28">
        <v>0</v>
      </c>
      <c r="D6" s="28">
        <v>0</v>
      </c>
      <c r="E6" s="28">
        <v>0</v>
      </c>
      <c r="F6" s="28">
        <f t="shared" si="0"/>
        <v>3292192</v>
      </c>
      <c r="G6" s="28">
        <f t="shared" si="0"/>
        <v>3508473.08</v>
      </c>
      <c r="H6" s="28">
        <f t="shared" si="0"/>
        <v>3654068.46</v>
      </c>
      <c r="I6" s="28">
        <f t="shared" si="0"/>
        <v>3448180.7</v>
      </c>
      <c r="J6" s="28">
        <f t="shared" si="0"/>
        <v>3772604</v>
      </c>
      <c r="K6" s="28">
        <f t="shared" si="0"/>
        <v>4347356</v>
      </c>
      <c r="L6" s="28">
        <f t="shared" si="0"/>
        <v>4453341</v>
      </c>
      <c r="M6" s="28">
        <f t="shared" si="1"/>
        <v>4353170</v>
      </c>
      <c r="N6" s="28">
        <f t="shared" si="1"/>
        <v>3596291</v>
      </c>
      <c r="O6" s="28">
        <f t="shared" si="1"/>
        <v>3976313</v>
      </c>
      <c r="P6" s="28">
        <f t="shared" si="1"/>
        <v>3978692</v>
      </c>
      <c r="Q6" s="29">
        <f t="shared" si="1"/>
        <v>4185315</v>
      </c>
      <c r="R6" s="30"/>
      <c r="S6" s="31"/>
      <c r="T6" s="31"/>
      <c r="U6" s="16"/>
      <c r="V6" s="16"/>
      <c r="W6" s="16"/>
      <c r="X6" s="16"/>
      <c r="Y6" s="16"/>
      <c r="Z6" s="16"/>
      <c r="AA6" s="16"/>
    </row>
    <row r="7" spans="1:27" s="25" customFormat="1" ht="15.75" customHeight="1" x14ac:dyDescent="0.35">
      <c r="A7" s="16" t="s">
        <v>48</v>
      </c>
      <c r="B7" s="28">
        <v>0</v>
      </c>
      <c r="C7" s="28">
        <v>0</v>
      </c>
      <c r="D7" s="28">
        <v>0</v>
      </c>
      <c r="E7" s="28">
        <v>0</v>
      </c>
      <c r="F7" s="28">
        <f t="shared" si="0"/>
        <v>3035066</v>
      </c>
      <c r="G7" s="28">
        <f t="shared" si="0"/>
        <v>3101243.24</v>
      </c>
      <c r="H7" s="28">
        <f t="shared" si="0"/>
        <v>3354343.08</v>
      </c>
      <c r="I7" s="28">
        <f t="shared" si="0"/>
        <v>3702295.7800000003</v>
      </c>
      <c r="J7" s="28">
        <f t="shared" si="0"/>
        <v>4045147</v>
      </c>
      <c r="K7" s="28">
        <f t="shared" si="0"/>
        <v>3988387</v>
      </c>
      <c r="L7" s="28">
        <f t="shared" si="0"/>
        <v>4085046</v>
      </c>
      <c r="M7" s="28">
        <f t="shared" si="1"/>
        <v>3881825</v>
      </c>
      <c r="N7" s="28">
        <f t="shared" si="1"/>
        <v>3959549</v>
      </c>
      <c r="O7" s="28">
        <f t="shared" si="1"/>
        <v>3601800</v>
      </c>
      <c r="P7" s="28">
        <f t="shared" si="1"/>
        <v>3937794</v>
      </c>
      <c r="Q7" s="29">
        <f t="shared" si="1"/>
        <v>4368398</v>
      </c>
      <c r="R7" s="30"/>
      <c r="S7" s="31"/>
      <c r="T7" s="31"/>
      <c r="U7" s="16"/>
      <c r="V7" s="16"/>
      <c r="W7" s="16"/>
      <c r="X7" s="16"/>
      <c r="Y7" s="16"/>
      <c r="Z7" s="16"/>
      <c r="AA7" s="16"/>
    </row>
    <row r="8" spans="1:27" s="25" customFormat="1" ht="15.75" customHeight="1" x14ac:dyDescent="0.35">
      <c r="A8" s="16" t="s">
        <v>49</v>
      </c>
      <c r="B8" s="28">
        <v>0</v>
      </c>
      <c r="C8" s="28">
        <v>0</v>
      </c>
      <c r="D8" s="28">
        <v>0</v>
      </c>
      <c r="E8" s="28">
        <v>0</v>
      </c>
      <c r="F8" s="28">
        <f t="shared" si="0"/>
        <v>3972557</v>
      </c>
      <c r="G8" s="28">
        <f t="shared" si="0"/>
        <v>4136626.7461000001</v>
      </c>
      <c r="H8" s="28">
        <f t="shared" si="0"/>
        <v>4418612.96</v>
      </c>
      <c r="I8" s="28">
        <f t="shared" si="0"/>
        <v>4911804.08</v>
      </c>
      <c r="J8" s="28">
        <f t="shared" si="0"/>
        <v>4110683</v>
      </c>
      <c r="K8" s="28">
        <f t="shared" si="0"/>
        <v>4869232</v>
      </c>
      <c r="L8" s="28">
        <f t="shared" si="0"/>
        <v>4958642</v>
      </c>
      <c r="M8" s="28">
        <f t="shared" si="1"/>
        <v>4959770</v>
      </c>
      <c r="N8" s="28">
        <f t="shared" si="1"/>
        <v>4805539</v>
      </c>
      <c r="O8" s="28">
        <f t="shared" si="1"/>
        <v>4667133</v>
      </c>
      <c r="P8" s="28">
        <f t="shared" si="1"/>
        <v>4799478</v>
      </c>
      <c r="Q8" s="29">
        <f t="shared" si="1"/>
        <v>5074640</v>
      </c>
      <c r="R8" s="30"/>
      <c r="S8" s="31"/>
      <c r="T8" s="31"/>
      <c r="U8" s="16"/>
      <c r="V8" s="16"/>
      <c r="W8" s="32"/>
      <c r="X8" s="16"/>
      <c r="Y8" s="31"/>
      <c r="Z8" s="16"/>
      <c r="AA8" s="16"/>
    </row>
    <row r="9" spans="1:27" s="25" customFormat="1" ht="15.75" customHeight="1" x14ac:dyDescent="0.35">
      <c r="A9" s="16" t="s">
        <v>50</v>
      </c>
      <c r="B9" s="28">
        <v>0</v>
      </c>
      <c r="C9" s="28">
        <v>0</v>
      </c>
      <c r="D9" s="28">
        <v>0</v>
      </c>
      <c r="E9" s="28">
        <v>0</v>
      </c>
      <c r="F9" s="28">
        <f t="shared" si="0"/>
        <v>4708916</v>
      </c>
      <c r="G9" s="28">
        <f t="shared" si="0"/>
        <v>4714019.5599999996</v>
      </c>
      <c r="H9" s="28">
        <f t="shared" si="0"/>
        <v>5129380.6500000004</v>
      </c>
      <c r="I9" s="28">
        <f t="shared" si="0"/>
        <v>5244002</v>
      </c>
      <c r="J9" s="28">
        <f t="shared" si="0"/>
        <v>4495137</v>
      </c>
      <c r="K9" s="28">
        <f t="shared" si="0"/>
        <v>5334243</v>
      </c>
      <c r="L9" s="28">
        <f t="shared" si="0"/>
        <v>5901986</v>
      </c>
      <c r="M9" s="28">
        <f t="shared" si="1"/>
        <v>5056618</v>
      </c>
      <c r="N9" s="28">
        <f t="shared" si="1"/>
        <v>4943777</v>
      </c>
      <c r="O9" s="28">
        <f t="shared" si="1"/>
        <v>4818626</v>
      </c>
      <c r="P9" s="28">
        <f t="shared" si="1"/>
        <v>5410426</v>
      </c>
      <c r="Q9" s="29">
        <f t="shared" si="1"/>
        <v>5362698</v>
      </c>
      <c r="R9" s="30"/>
      <c r="S9" s="31"/>
      <c r="T9" s="31"/>
      <c r="U9" s="16"/>
      <c r="V9" s="32"/>
      <c r="W9" s="31"/>
      <c r="X9" s="16"/>
      <c r="Y9" s="33"/>
      <c r="Z9" s="16"/>
      <c r="AA9" s="16"/>
    </row>
    <row r="10" spans="1:27" s="25" customFormat="1" ht="15.75" customHeight="1" x14ac:dyDescent="0.35">
      <c r="A10" s="16" t="s">
        <v>51</v>
      </c>
      <c r="B10" s="28">
        <v>0</v>
      </c>
      <c r="C10" s="28">
        <v>0</v>
      </c>
      <c r="D10" s="28">
        <v>0</v>
      </c>
      <c r="E10" s="28">
        <v>0</v>
      </c>
      <c r="F10" s="28">
        <f t="shared" si="0"/>
        <v>2855634</v>
      </c>
      <c r="G10" s="28">
        <f t="shared" si="0"/>
        <v>3014416.16</v>
      </c>
      <c r="H10" s="28">
        <f t="shared" si="0"/>
        <v>3156993.56</v>
      </c>
      <c r="I10" s="28">
        <f t="shared" si="0"/>
        <v>3419273</v>
      </c>
      <c r="J10" s="28">
        <f t="shared" si="0"/>
        <v>3658525</v>
      </c>
      <c r="K10" s="28">
        <f t="shared" si="0"/>
        <v>3701742</v>
      </c>
      <c r="L10" s="28">
        <f t="shared" si="0"/>
        <v>3795963</v>
      </c>
      <c r="M10" s="28">
        <f t="shared" si="1"/>
        <v>3568095</v>
      </c>
      <c r="N10" s="28">
        <f t="shared" si="1"/>
        <v>3613011</v>
      </c>
      <c r="O10" s="28">
        <f t="shared" si="1"/>
        <v>3614535</v>
      </c>
      <c r="P10" s="28">
        <f t="shared" si="1"/>
        <v>4017035</v>
      </c>
      <c r="Q10" s="29">
        <f t="shared" si="1"/>
        <v>3747532</v>
      </c>
      <c r="R10" s="30"/>
      <c r="S10" s="31"/>
      <c r="T10" s="31"/>
      <c r="U10" s="16"/>
      <c r="V10" s="16"/>
      <c r="W10" s="34"/>
      <c r="X10" s="16"/>
      <c r="Y10" s="16"/>
      <c r="Z10" s="16"/>
      <c r="AA10" s="16"/>
    </row>
    <row r="11" spans="1:27" s="25" customFormat="1" ht="15.75" customHeight="1" x14ac:dyDescent="0.35">
      <c r="A11" s="16" t="s">
        <v>52</v>
      </c>
      <c r="B11" s="28">
        <v>0</v>
      </c>
      <c r="C11" s="28">
        <v>0</v>
      </c>
      <c r="D11" s="28">
        <v>0</v>
      </c>
      <c r="E11" s="28">
        <v>0</v>
      </c>
      <c r="F11" s="28">
        <f t="shared" si="0"/>
        <v>3643861</v>
      </c>
      <c r="G11" s="28">
        <f t="shared" si="0"/>
        <v>3781456.2</v>
      </c>
      <c r="H11" s="28">
        <f t="shared" si="0"/>
        <v>4100724.4</v>
      </c>
      <c r="I11" s="28">
        <f t="shared" si="0"/>
        <v>4207711</v>
      </c>
      <c r="J11" s="28">
        <f t="shared" si="0"/>
        <v>4118316</v>
      </c>
      <c r="K11" s="28">
        <f t="shared" si="0"/>
        <v>4143470</v>
      </c>
      <c r="L11" s="28">
        <f t="shared" si="0"/>
        <v>4505870</v>
      </c>
      <c r="M11" s="28">
        <f t="shared" si="1"/>
        <v>4129630</v>
      </c>
      <c r="N11" s="28">
        <f t="shared" si="1"/>
        <v>4449493</v>
      </c>
      <c r="O11" s="28">
        <f t="shared" si="1"/>
        <v>4084177</v>
      </c>
      <c r="P11" s="28">
        <f t="shared" si="1"/>
        <v>4529411</v>
      </c>
      <c r="Q11" s="29">
        <f t="shared" si="1"/>
        <v>4447276</v>
      </c>
      <c r="R11" s="30"/>
      <c r="S11" s="31"/>
      <c r="T11" s="31"/>
      <c r="U11" s="16"/>
      <c r="V11" s="31"/>
      <c r="W11" s="16"/>
      <c r="X11" s="16"/>
      <c r="Y11" s="16"/>
      <c r="Z11" s="16"/>
      <c r="AA11" s="16"/>
    </row>
    <row r="12" spans="1:27" s="25" customFormat="1" ht="15.75" customHeight="1" x14ac:dyDescent="0.35">
      <c r="A12" s="16" t="s">
        <v>53</v>
      </c>
      <c r="B12" s="28">
        <v>0</v>
      </c>
      <c r="C12" s="28">
        <v>0</v>
      </c>
      <c r="D12" s="28">
        <v>0</v>
      </c>
      <c r="E12" s="28">
        <v>0</v>
      </c>
      <c r="F12" s="28">
        <f t="shared" si="0"/>
        <v>2937422</v>
      </c>
      <c r="G12" s="28">
        <f t="shared" si="0"/>
        <v>3051497.15</v>
      </c>
      <c r="H12" s="28">
        <f t="shared" si="0"/>
        <v>3045230.5</v>
      </c>
      <c r="I12" s="28">
        <f t="shared" si="0"/>
        <v>3115316.52</v>
      </c>
      <c r="J12" s="28">
        <f t="shared" si="0"/>
        <v>3519200</v>
      </c>
      <c r="K12" s="28">
        <f t="shared" si="0"/>
        <v>3385309</v>
      </c>
      <c r="L12" s="28">
        <f t="shared" si="0"/>
        <v>3695717</v>
      </c>
      <c r="M12" s="28">
        <f t="shared" si="1"/>
        <v>3286237</v>
      </c>
      <c r="N12" s="28">
        <f t="shared" si="1"/>
        <v>3424767</v>
      </c>
      <c r="O12" s="28">
        <f t="shared" si="1"/>
        <v>3317795</v>
      </c>
      <c r="P12" s="28">
        <f t="shared" si="1"/>
        <v>3486932</v>
      </c>
      <c r="Q12" s="29">
        <f t="shared" si="1"/>
        <v>3574841</v>
      </c>
      <c r="R12" s="30"/>
      <c r="S12" s="31"/>
      <c r="T12" s="31"/>
      <c r="U12" s="16"/>
      <c r="V12" s="34"/>
      <c r="W12" s="16"/>
      <c r="X12" s="16"/>
      <c r="Y12" s="16"/>
      <c r="Z12" s="16"/>
      <c r="AA12" s="16"/>
    </row>
    <row r="13" spans="1:27" s="25" customFormat="1" ht="15.75" customHeight="1" x14ac:dyDescent="0.35">
      <c r="A13" s="16" t="s">
        <v>54</v>
      </c>
      <c r="B13" s="28">
        <v>0</v>
      </c>
      <c r="C13" s="28">
        <v>0</v>
      </c>
      <c r="D13" s="28">
        <v>0</v>
      </c>
      <c r="E13" s="28">
        <v>0</v>
      </c>
      <c r="F13" s="28">
        <f t="shared" si="0"/>
        <v>2506452</v>
      </c>
      <c r="G13" s="28">
        <f t="shared" si="0"/>
        <v>2718328.3481999999</v>
      </c>
      <c r="H13" s="28">
        <f t="shared" si="0"/>
        <v>2464002.08</v>
      </c>
      <c r="I13" s="28">
        <f t="shared" si="0"/>
        <v>3053881.9</v>
      </c>
      <c r="J13" s="28">
        <f t="shared" si="0"/>
        <v>3056040</v>
      </c>
      <c r="K13" s="28">
        <f t="shared" si="0"/>
        <v>3123404</v>
      </c>
      <c r="L13" s="28">
        <f t="shared" si="0"/>
        <v>3340048</v>
      </c>
      <c r="M13" s="28">
        <f t="shared" si="1"/>
        <v>3000962</v>
      </c>
      <c r="N13" s="28">
        <f t="shared" si="1"/>
        <v>3375506</v>
      </c>
      <c r="O13" s="28">
        <f t="shared" si="1"/>
        <v>3197974</v>
      </c>
      <c r="P13" s="28">
        <f t="shared" si="1"/>
        <v>3392274</v>
      </c>
      <c r="Q13" s="29">
        <f t="shared" si="1"/>
        <v>3473093</v>
      </c>
      <c r="R13" s="30"/>
      <c r="S13" s="31"/>
      <c r="T13" s="31"/>
      <c r="U13" s="16"/>
      <c r="V13" s="16"/>
      <c r="W13" s="16"/>
      <c r="X13" s="16"/>
      <c r="Y13" s="16"/>
      <c r="Z13" s="16"/>
      <c r="AA13" s="16"/>
    </row>
    <row r="14" spans="1:27" s="25" customFormat="1" ht="15.75" customHeight="1" x14ac:dyDescent="0.35">
      <c r="A14" s="16" t="s">
        <v>55</v>
      </c>
      <c r="B14" s="28">
        <v>0</v>
      </c>
      <c r="C14" s="28">
        <v>0</v>
      </c>
      <c r="D14" s="28">
        <v>0</v>
      </c>
      <c r="E14" s="28">
        <v>0</v>
      </c>
      <c r="F14" s="28">
        <f t="shared" si="0"/>
        <v>2790697</v>
      </c>
      <c r="G14" s="28">
        <f t="shared" si="0"/>
        <v>2877717.48</v>
      </c>
      <c r="H14" s="28">
        <f t="shared" si="0"/>
        <v>3024436.68</v>
      </c>
      <c r="I14" s="28">
        <f t="shared" si="0"/>
        <v>3298809.2800000003</v>
      </c>
      <c r="J14" s="28">
        <f t="shared" si="0"/>
        <v>3020239</v>
      </c>
      <c r="K14" s="28">
        <f t="shared" si="0"/>
        <v>3316746</v>
      </c>
      <c r="L14" s="28">
        <f t="shared" si="0"/>
        <v>3491396</v>
      </c>
      <c r="M14" s="28">
        <f t="shared" si="1"/>
        <v>3172713</v>
      </c>
      <c r="N14" s="28">
        <f t="shared" si="1"/>
        <v>3299349</v>
      </c>
      <c r="O14" s="28">
        <f t="shared" si="1"/>
        <v>3342137</v>
      </c>
      <c r="P14" s="28">
        <f t="shared" si="1"/>
        <v>3481527</v>
      </c>
      <c r="Q14" s="28">
        <f t="shared" si="1"/>
        <v>3497537</v>
      </c>
      <c r="R14" s="30"/>
      <c r="S14" s="31"/>
      <c r="T14" s="31"/>
      <c r="U14" s="16"/>
      <c r="V14" s="16"/>
      <c r="W14" s="16"/>
      <c r="X14" s="16"/>
      <c r="Y14" s="16"/>
      <c r="Z14" s="16"/>
      <c r="AA14" s="16"/>
    </row>
    <row r="15" spans="1:27" s="25" customFormat="1" ht="15.75" customHeight="1" x14ac:dyDescent="0.35">
      <c r="A15" s="16" t="s">
        <v>56</v>
      </c>
      <c r="B15" s="28">
        <v>0</v>
      </c>
      <c r="C15" s="28">
        <v>0</v>
      </c>
      <c r="D15" s="28">
        <v>0</v>
      </c>
      <c r="E15" s="28">
        <v>0</v>
      </c>
      <c r="F15" s="28">
        <f t="shared" si="0"/>
        <v>3158356</v>
      </c>
      <c r="G15" s="28">
        <f t="shared" si="0"/>
        <v>3487000.2031999999</v>
      </c>
      <c r="H15" s="28">
        <f t="shared" si="0"/>
        <v>3539443.5</v>
      </c>
      <c r="I15" s="28">
        <f t="shared" si="0"/>
        <v>3889258.84</v>
      </c>
      <c r="J15" s="28">
        <f t="shared" si="0"/>
        <v>3897389</v>
      </c>
      <c r="K15" s="28">
        <f t="shared" si="0"/>
        <v>4092920</v>
      </c>
      <c r="L15" s="28">
        <f t="shared" si="0"/>
        <v>3932299</v>
      </c>
      <c r="M15" s="28">
        <f t="shared" si="1"/>
        <v>3847525</v>
      </c>
      <c r="N15" s="28">
        <f t="shared" si="1"/>
        <v>3938956</v>
      </c>
      <c r="O15" s="28">
        <f t="shared" si="1"/>
        <v>3936740</v>
      </c>
      <c r="P15" s="28">
        <f t="shared" si="1"/>
        <v>3912316</v>
      </c>
      <c r="Q15" s="28">
        <f t="shared" si="1"/>
        <v>3816941</v>
      </c>
      <c r="R15" s="30"/>
      <c r="S15" s="31"/>
      <c r="T15" s="31"/>
      <c r="U15" s="16"/>
      <c r="V15" s="32"/>
      <c r="W15" s="16"/>
      <c r="X15" s="16"/>
      <c r="Y15" s="16"/>
      <c r="Z15" s="16"/>
      <c r="AA15" s="16"/>
    </row>
    <row r="16" spans="1:27" s="25" customFormat="1" ht="15.75" customHeight="1" thickBot="1" x14ac:dyDescent="0.4">
      <c r="A16" s="16" t="s">
        <v>57</v>
      </c>
      <c r="B16" s="28">
        <v>0</v>
      </c>
      <c r="C16" s="28">
        <v>0</v>
      </c>
      <c r="D16" s="28">
        <v>0</v>
      </c>
      <c r="E16" s="28">
        <v>0</v>
      </c>
      <c r="F16" s="28">
        <f t="shared" si="0"/>
        <v>3354318</v>
      </c>
      <c r="G16" s="28">
        <f t="shared" si="0"/>
        <v>3542840.9352000002</v>
      </c>
      <c r="H16" s="28">
        <f t="shared" si="0"/>
        <v>3472545.55</v>
      </c>
      <c r="I16" s="28">
        <f t="shared" si="0"/>
        <v>3846701.8</v>
      </c>
      <c r="J16" s="28">
        <f t="shared" si="0"/>
        <v>4495711</v>
      </c>
      <c r="K16" s="28">
        <f t="shared" si="0"/>
        <v>4068442</v>
      </c>
      <c r="L16" s="28">
        <f t="shared" si="0"/>
        <v>4093545</v>
      </c>
      <c r="M16" s="28">
        <f t="shared" si="1"/>
        <v>4148959</v>
      </c>
      <c r="N16" s="28">
        <f t="shared" si="1"/>
        <v>3971750</v>
      </c>
      <c r="O16" s="28">
        <f t="shared" si="1"/>
        <v>4040938</v>
      </c>
      <c r="P16" s="28">
        <f t="shared" si="1"/>
        <v>4249235</v>
      </c>
      <c r="Q16" s="28">
        <f t="shared" si="1"/>
        <v>1556770</v>
      </c>
      <c r="R16" s="30"/>
      <c r="S16" s="31"/>
      <c r="T16" s="31"/>
      <c r="U16" s="16"/>
      <c r="V16" s="32"/>
      <c r="W16" s="16"/>
      <c r="X16" s="16"/>
      <c r="Y16" s="16"/>
      <c r="Z16" s="16"/>
      <c r="AA16" s="16"/>
    </row>
    <row r="17" spans="1:27" s="25" customFormat="1" ht="15.75" customHeight="1" thickTop="1" thickBot="1" x14ac:dyDescent="0.4">
      <c r="A17" s="35" t="s">
        <v>58</v>
      </c>
      <c r="B17" s="36">
        <v>36094536</v>
      </c>
      <c r="C17" s="36">
        <v>33983069</v>
      </c>
      <c r="D17" s="36">
        <v>39045622</v>
      </c>
      <c r="E17" s="36">
        <v>40212115</v>
      </c>
      <c r="F17" s="36">
        <f>SUM(F5:F16)+F334+F439</f>
        <v>40423644</v>
      </c>
      <c r="G17" s="36">
        <f>SUM(G5:G16)+G334+G439</f>
        <v>42269420.742699996</v>
      </c>
      <c r="H17" s="36">
        <f>SUM(H5:H16)+H334+H439</f>
        <v>43886645.699999996</v>
      </c>
      <c r="I17" s="36">
        <f>SUM(I5:I16)</f>
        <v>45933183.400000006</v>
      </c>
      <c r="J17" s="36">
        <f t="shared" ref="J17:L17" si="2">SUM(J5:J16)</f>
        <v>47015289</v>
      </c>
      <c r="K17" s="36">
        <f t="shared" si="2"/>
        <v>48837691</v>
      </c>
      <c r="L17" s="36">
        <f t="shared" si="2"/>
        <v>50839325</v>
      </c>
      <c r="M17" s="36">
        <f>SUM(M5:M16)</f>
        <v>47675299</v>
      </c>
      <c r="N17" s="36">
        <f>SUM(N5:N16)</f>
        <v>47312770</v>
      </c>
      <c r="O17" s="37">
        <f>SUM(O5:O16)</f>
        <v>47264853</v>
      </c>
      <c r="P17" s="37">
        <f>SUM(P5:P16)</f>
        <v>49764941</v>
      </c>
      <c r="Q17" s="37">
        <f>SUM(Q5:Q16)</f>
        <v>47527506</v>
      </c>
      <c r="R17" s="30"/>
      <c r="S17" s="31"/>
      <c r="T17" s="31"/>
      <c r="U17" s="16"/>
      <c r="V17" s="34"/>
      <c r="W17" s="16"/>
      <c r="X17" s="16"/>
      <c r="Y17" s="16"/>
      <c r="Z17" s="16"/>
      <c r="AA17" s="16"/>
    </row>
    <row r="18" spans="1:27" s="25" customFormat="1" ht="15.75" customHeight="1" thickTop="1" x14ac:dyDescent="0.35">
      <c r="A18" s="38" t="s">
        <v>59</v>
      </c>
      <c r="B18" s="16"/>
      <c r="C18" s="16"/>
      <c r="D18" s="31"/>
      <c r="E18" s="16"/>
      <c r="F18" s="16"/>
      <c r="G18" s="16"/>
      <c r="H18" s="16"/>
      <c r="I18" s="16"/>
      <c r="J18" s="16"/>
      <c r="K18" s="16"/>
      <c r="L18" s="16"/>
      <c r="O18" s="17"/>
      <c r="P18" s="17"/>
      <c r="Q18" s="17"/>
      <c r="R18" s="30"/>
      <c r="S18" s="31"/>
      <c r="T18" s="31"/>
      <c r="U18" s="16"/>
      <c r="V18" s="16"/>
      <c r="W18" s="16"/>
      <c r="X18" s="16"/>
      <c r="Y18" s="16"/>
      <c r="Z18" s="16"/>
      <c r="AA18" s="16"/>
    </row>
    <row r="19" spans="1:27" s="25" customFormat="1" ht="15.75" customHeight="1" x14ac:dyDescent="0.35">
      <c r="A19" s="38" t="s">
        <v>60</v>
      </c>
      <c r="B19" s="16"/>
      <c r="C19" s="16"/>
      <c r="D19" s="31"/>
      <c r="E19" s="16"/>
      <c r="F19" s="16"/>
      <c r="G19" s="16"/>
      <c r="H19" s="16"/>
      <c r="I19" s="16"/>
      <c r="J19" s="16"/>
      <c r="K19" s="16"/>
      <c r="L19" s="16"/>
      <c r="O19" s="17"/>
      <c r="P19" s="17"/>
      <c r="Q19" s="17"/>
      <c r="R19" s="30"/>
      <c r="S19" s="31"/>
      <c r="T19" s="31"/>
      <c r="U19" s="16"/>
      <c r="V19" s="16"/>
      <c r="W19" s="16"/>
      <c r="X19" s="16"/>
      <c r="Y19" s="16"/>
      <c r="Z19" s="16"/>
      <c r="AA19" s="16"/>
    </row>
    <row r="20" spans="1:27" x14ac:dyDescent="0.35">
      <c r="A20" s="39" t="s">
        <v>9</v>
      </c>
      <c r="B20" s="40" t="s">
        <v>30</v>
      </c>
      <c r="C20" s="40" t="s">
        <v>31</v>
      </c>
      <c r="D20" s="40" t="s">
        <v>32</v>
      </c>
      <c r="E20" s="40" t="s">
        <v>33</v>
      </c>
      <c r="F20" s="40" t="s">
        <v>34</v>
      </c>
      <c r="G20" s="40" t="s">
        <v>35</v>
      </c>
      <c r="H20" s="40" t="s">
        <v>36</v>
      </c>
      <c r="I20" s="40" t="s">
        <v>37</v>
      </c>
      <c r="J20" s="40" t="s">
        <v>38</v>
      </c>
      <c r="K20" s="40" t="s">
        <v>39</v>
      </c>
      <c r="L20" s="40" t="s">
        <v>40</v>
      </c>
      <c r="M20" s="40" t="s">
        <v>61</v>
      </c>
      <c r="N20" s="21" t="s">
        <v>42</v>
      </c>
      <c r="O20" s="41" t="s">
        <v>43</v>
      </c>
      <c r="P20" s="42" t="s">
        <v>44</v>
      </c>
      <c r="Q20" s="42" t="s">
        <v>45</v>
      </c>
      <c r="R20" s="30"/>
      <c r="S20" s="31"/>
      <c r="T20" s="31"/>
    </row>
    <row r="21" spans="1:27" x14ac:dyDescent="0.35">
      <c r="A21" s="43" t="s">
        <v>46</v>
      </c>
      <c r="B21" s="44">
        <v>403841</v>
      </c>
      <c r="C21" s="44">
        <v>372676</v>
      </c>
      <c r="D21" s="44">
        <v>431430</v>
      </c>
      <c r="E21" s="44">
        <v>400735</v>
      </c>
      <c r="F21" s="44">
        <v>455743</v>
      </c>
      <c r="G21" s="44">
        <v>508408</v>
      </c>
      <c r="H21" s="44">
        <v>513323</v>
      </c>
      <c r="I21" s="44">
        <v>495739</v>
      </c>
      <c r="J21" s="44">
        <v>579873</v>
      </c>
      <c r="K21" s="44">
        <v>644605</v>
      </c>
      <c r="L21" s="44">
        <v>641259</v>
      </c>
      <c r="M21" s="44">
        <v>600774</v>
      </c>
      <c r="N21" s="44">
        <v>530029</v>
      </c>
      <c r="O21" s="17">
        <v>549563</v>
      </c>
      <c r="P21" s="17">
        <v>472113</v>
      </c>
      <c r="Q21" s="17">
        <v>487262</v>
      </c>
      <c r="R21" s="30"/>
      <c r="S21" s="31"/>
      <c r="T21" s="31"/>
    </row>
    <row r="22" spans="1:27" x14ac:dyDescent="0.35">
      <c r="A22" s="45" t="s">
        <v>47</v>
      </c>
      <c r="B22" s="46">
        <v>367435</v>
      </c>
      <c r="C22" s="46">
        <v>414362</v>
      </c>
      <c r="D22" s="46">
        <v>443157</v>
      </c>
      <c r="E22" s="46">
        <v>431701</v>
      </c>
      <c r="F22" s="46">
        <v>454604</v>
      </c>
      <c r="G22" s="46">
        <v>471666</v>
      </c>
      <c r="H22" s="46">
        <v>539734</v>
      </c>
      <c r="I22" s="46">
        <v>485629</v>
      </c>
      <c r="J22" s="46">
        <v>462164</v>
      </c>
      <c r="K22" s="46">
        <v>660497</v>
      </c>
      <c r="L22" s="46">
        <v>654228</v>
      </c>
      <c r="M22" s="46">
        <v>635393</v>
      </c>
      <c r="N22" s="46">
        <v>568317</v>
      </c>
      <c r="O22" s="17">
        <v>541927</v>
      </c>
      <c r="P22" s="17">
        <v>480033</v>
      </c>
      <c r="Q22" s="17">
        <v>546823</v>
      </c>
      <c r="R22" s="30"/>
      <c r="S22" s="31"/>
      <c r="T22" s="31"/>
    </row>
    <row r="23" spans="1:27" x14ac:dyDescent="0.35">
      <c r="A23" s="45" t="s">
        <v>48</v>
      </c>
      <c r="B23" s="46">
        <v>352583</v>
      </c>
      <c r="C23" s="46">
        <v>390743</v>
      </c>
      <c r="D23" s="46">
        <v>442917</v>
      </c>
      <c r="E23" s="46">
        <v>401792</v>
      </c>
      <c r="F23" s="46">
        <v>389540</v>
      </c>
      <c r="G23" s="46">
        <v>460450</v>
      </c>
      <c r="H23" s="46">
        <v>461935</v>
      </c>
      <c r="I23" s="46">
        <v>526789</v>
      </c>
      <c r="J23" s="46">
        <v>457906</v>
      </c>
      <c r="K23" s="46">
        <v>579950</v>
      </c>
      <c r="L23" s="46">
        <v>596527</v>
      </c>
      <c r="M23" s="46">
        <v>601099</v>
      </c>
      <c r="N23" s="46">
        <v>567555</v>
      </c>
      <c r="O23" s="17">
        <v>557991</v>
      </c>
      <c r="P23" s="17">
        <v>507173</v>
      </c>
      <c r="Q23" s="17">
        <v>577624</v>
      </c>
      <c r="R23" s="30"/>
      <c r="S23" s="31"/>
      <c r="T23" s="31"/>
    </row>
    <row r="24" spans="1:27" x14ac:dyDescent="0.35">
      <c r="A24" s="45" t="s">
        <v>49</v>
      </c>
      <c r="B24" s="46">
        <v>504251</v>
      </c>
      <c r="C24" s="46">
        <v>400081</v>
      </c>
      <c r="D24" s="46">
        <v>484378</v>
      </c>
      <c r="E24" s="46">
        <v>470926</v>
      </c>
      <c r="F24" s="46">
        <v>552341</v>
      </c>
      <c r="G24" s="46">
        <v>567216</v>
      </c>
      <c r="H24" s="46">
        <v>601719</v>
      </c>
      <c r="I24" s="46">
        <v>663409</v>
      </c>
      <c r="J24" s="46">
        <v>493439</v>
      </c>
      <c r="K24" s="46">
        <v>747936</v>
      </c>
      <c r="L24" s="46">
        <v>698550</v>
      </c>
      <c r="M24" s="46">
        <v>765877</v>
      </c>
      <c r="N24" s="46">
        <v>689401</v>
      </c>
      <c r="O24" s="17">
        <v>679308</v>
      </c>
      <c r="P24" s="17">
        <v>645024</v>
      </c>
      <c r="Q24" s="17">
        <v>687837</v>
      </c>
      <c r="R24" s="30"/>
      <c r="S24" s="31"/>
      <c r="T24" s="31"/>
    </row>
    <row r="25" spans="1:27" x14ac:dyDescent="0.35">
      <c r="A25" s="45" t="s">
        <v>50</v>
      </c>
      <c r="B25" s="46">
        <v>490457</v>
      </c>
      <c r="C25" s="46">
        <v>359917</v>
      </c>
      <c r="D25" s="46">
        <v>473701</v>
      </c>
      <c r="E25" s="46">
        <v>500509</v>
      </c>
      <c r="F25" s="46">
        <v>582018</v>
      </c>
      <c r="G25" s="46">
        <v>549704</v>
      </c>
      <c r="H25" s="46">
        <v>596630</v>
      </c>
      <c r="I25" s="46">
        <v>617343</v>
      </c>
      <c r="J25" s="46">
        <v>480136</v>
      </c>
      <c r="K25" s="46">
        <v>739711</v>
      </c>
      <c r="L25" s="46">
        <v>702997</v>
      </c>
      <c r="M25" s="46">
        <v>717386</v>
      </c>
      <c r="N25" s="46">
        <v>635353</v>
      </c>
      <c r="O25" s="17">
        <v>591149</v>
      </c>
      <c r="P25" s="17">
        <v>628253</v>
      </c>
      <c r="Q25" s="17">
        <v>638890</v>
      </c>
      <c r="R25" s="30"/>
      <c r="S25" s="31"/>
      <c r="T25" s="31"/>
    </row>
    <row r="26" spans="1:27" x14ac:dyDescent="0.35">
      <c r="A26" s="45" t="s">
        <v>51</v>
      </c>
      <c r="B26" s="46">
        <v>360254</v>
      </c>
      <c r="C26" s="46">
        <v>320651</v>
      </c>
      <c r="D26" s="46">
        <v>363569</v>
      </c>
      <c r="E26" s="46">
        <v>481784</v>
      </c>
      <c r="F26" s="46">
        <v>443478</v>
      </c>
      <c r="G26" s="46">
        <v>416677</v>
      </c>
      <c r="H26" s="46">
        <v>432671</v>
      </c>
      <c r="I26" s="46">
        <v>444345</v>
      </c>
      <c r="J26" s="46">
        <v>443538</v>
      </c>
      <c r="K26" s="46">
        <v>555727</v>
      </c>
      <c r="L26" s="46">
        <v>498386</v>
      </c>
      <c r="M26" s="46">
        <v>520716</v>
      </c>
      <c r="N26" s="46">
        <v>477003</v>
      </c>
      <c r="O26" s="17">
        <v>422497</v>
      </c>
      <c r="P26" s="17">
        <v>464483</v>
      </c>
      <c r="Q26" s="17">
        <v>447383</v>
      </c>
      <c r="R26" s="30"/>
      <c r="S26" s="31"/>
      <c r="T26" s="31"/>
    </row>
    <row r="27" spans="1:27" x14ac:dyDescent="0.35">
      <c r="A27" s="45" t="s">
        <v>52</v>
      </c>
      <c r="B27" s="46">
        <v>455236</v>
      </c>
      <c r="C27" s="46">
        <v>405798</v>
      </c>
      <c r="D27" s="46">
        <v>399860</v>
      </c>
      <c r="E27" s="46">
        <v>555695</v>
      </c>
      <c r="F27" s="46">
        <v>526540</v>
      </c>
      <c r="G27" s="46">
        <v>499376</v>
      </c>
      <c r="H27" s="46">
        <v>490251</v>
      </c>
      <c r="I27" s="46">
        <v>494480</v>
      </c>
      <c r="J27" s="46">
        <v>491908</v>
      </c>
      <c r="K27" s="46">
        <v>533444</v>
      </c>
      <c r="L27" s="46">
        <v>586248</v>
      </c>
      <c r="M27" s="46">
        <v>624066</v>
      </c>
      <c r="N27" s="46">
        <v>541954</v>
      </c>
      <c r="O27" s="17">
        <v>479492</v>
      </c>
      <c r="P27" s="17">
        <v>523369</v>
      </c>
      <c r="Q27" s="17">
        <v>522556</v>
      </c>
      <c r="R27" s="30"/>
      <c r="S27" s="31"/>
      <c r="T27" s="31"/>
    </row>
    <row r="28" spans="1:27" x14ac:dyDescent="0.35">
      <c r="A28" s="45" t="s">
        <v>53</v>
      </c>
      <c r="B28" s="46">
        <v>387258</v>
      </c>
      <c r="C28" s="46">
        <v>365994</v>
      </c>
      <c r="D28" s="46">
        <v>354909</v>
      </c>
      <c r="E28" s="46">
        <v>509191</v>
      </c>
      <c r="F28" s="46">
        <v>384757</v>
      </c>
      <c r="G28" s="46">
        <v>391531</v>
      </c>
      <c r="H28" s="46">
        <v>430562</v>
      </c>
      <c r="I28" s="46">
        <v>342734</v>
      </c>
      <c r="J28" s="46">
        <v>415935</v>
      </c>
      <c r="K28" s="46">
        <v>410312</v>
      </c>
      <c r="L28" s="46">
        <v>425550</v>
      </c>
      <c r="M28" s="46">
        <v>483800</v>
      </c>
      <c r="N28" s="46">
        <v>477088</v>
      </c>
      <c r="O28" s="17">
        <v>421888</v>
      </c>
      <c r="P28" s="17">
        <v>433200</v>
      </c>
      <c r="Q28" s="17">
        <v>442347</v>
      </c>
      <c r="R28" s="30"/>
      <c r="S28" s="31"/>
      <c r="T28" s="31"/>
    </row>
    <row r="29" spans="1:27" x14ac:dyDescent="0.35">
      <c r="A29" s="45" t="s">
        <v>54</v>
      </c>
      <c r="B29" s="46">
        <v>396783</v>
      </c>
      <c r="C29" s="46">
        <v>377364</v>
      </c>
      <c r="D29" s="46">
        <v>366105</v>
      </c>
      <c r="E29" s="46">
        <v>523699</v>
      </c>
      <c r="F29" s="46">
        <v>376555</v>
      </c>
      <c r="G29" s="46">
        <v>405153</v>
      </c>
      <c r="H29" s="46">
        <v>395106</v>
      </c>
      <c r="I29" s="46">
        <v>370601</v>
      </c>
      <c r="J29" s="46">
        <v>350458</v>
      </c>
      <c r="K29" s="46">
        <v>411397</v>
      </c>
      <c r="L29" s="46">
        <v>416112</v>
      </c>
      <c r="M29" s="46">
        <v>413442</v>
      </c>
      <c r="N29" s="46">
        <v>442708</v>
      </c>
      <c r="O29" s="17">
        <v>363281</v>
      </c>
      <c r="P29" s="17">
        <v>459485</v>
      </c>
      <c r="Q29" s="17">
        <v>445302</v>
      </c>
      <c r="R29" s="30"/>
      <c r="S29" s="31"/>
      <c r="T29" s="31"/>
    </row>
    <row r="30" spans="1:27" x14ac:dyDescent="0.35">
      <c r="A30" s="45" t="s">
        <v>55</v>
      </c>
      <c r="B30" s="46">
        <v>327033</v>
      </c>
      <c r="C30" s="46">
        <v>360700</v>
      </c>
      <c r="D30" s="46">
        <v>351099</v>
      </c>
      <c r="E30" s="46">
        <v>546448</v>
      </c>
      <c r="F30" s="46">
        <v>410035</v>
      </c>
      <c r="G30" s="46">
        <v>402611</v>
      </c>
      <c r="H30" s="46">
        <v>414782</v>
      </c>
      <c r="I30" s="46">
        <v>408567</v>
      </c>
      <c r="J30" s="46">
        <v>355439</v>
      </c>
      <c r="K30" s="46">
        <v>428710</v>
      </c>
      <c r="L30" s="46">
        <v>446904</v>
      </c>
      <c r="M30" s="46">
        <v>437169</v>
      </c>
      <c r="N30" s="46">
        <v>388072</v>
      </c>
      <c r="O30" s="17">
        <v>397809</v>
      </c>
      <c r="P30" s="17">
        <v>447863</v>
      </c>
      <c r="Q30" s="17">
        <v>463881</v>
      </c>
      <c r="R30" s="30"/>
      <c r="S30" s="31"/>
      <c r="T30" s="31"/>
    </row>
    <row r="31" spans="1:27" x14ac:dyDescent="0.35">
      <c r="A31" s="45" t="s">
        <v>56</v>
      </c>
      <c r="B31" s="46">
        <v>367113</v>
      </c>
      <c r="C31" s="46">
        <v>328462</v>
      </c>
      <c r="D31" s="46">
        <v>368636</v>
      </c>
      <c r="E31" s="46">
        <v>580093</v>
      </c>
      <c r="F31" s="46">
        <v>417681</v>
      </c>
      <c r="G31" s="46">
        <v>457606</v>
      </c>
      <c r="H31" s="46">
        <v>460670</v>
      </c>
      <c r="I31" s="46">
        <v>491294</v>
      </c>
      <c r="J31" s="46">
        <v>463939</v>
      </c>
      <c r="K31" s="46">
        <v>457379</v>
      </c>
      <c r="L31" s="46">
        <v>477719</v>
      </c>
      <c r="M31" s="46">
        <v>497950</v>
      </c>
      <c r="N31" s="46">
        <v>420134</v>
      </c>
      <c r="O31" s="17">
        <v>385277</v>
      </c>
      <c r="P31" s="17">
        <v>470127</v>
      </c>
      <c r="Q31" s="17">
        <v>471593</v>
      </c>
      <c r="R31" s="30"/>
      <c r="S31" s="31"/>
      <c r="T31" s="31"/>
    </row>
    <row r="32" spans="1:27" ht="15" thickBot="1" x14ac:dyDescent="0.4">
      <c r="A32" s="45" t="s">
        <v>57</v>
      </c>
      <c r="B32" s="46">
        <v>365956</v>
      </c>
      <c r="C32" s="46">
        <v>388734</v>
      </c>
      <c r="D32" s="46">
        <v>422498</v>
      </c>
      <c r="E32" s="46">
        <v>635357</v>
      </c>
      <c r="F32" s="46">
        <v>478764</v>
      </c>
      <c r="G32" s="46">
        <v>519990</v>
      </c>
      <c r="H32" s="46">
        <v>532013</v>
      </c>
      <c r="I32" s="46">
        <v>500728</v>
      </c>
      <c r="J32" s="46">
        <v>598079</v>
      </c>
      <c r="K32" s="46">
        <v>589267</v>
      </c>
      <c r="L32" s="46">
        <v>533510</v>
      </c>
      <c r="M32" s="46">
        <v>555868</v>
      </c>
      <c r="N32" s="46">
        <v>491414</v>
      </c>
      <c r="O32" s="17">
        <v>432333</v>
      </c>
      <c r="P32" s="17">
        <v>494348</v>
      </c>
      <c r="Q32" s="17">
        <v>179887</v>
      </c>
      <c r="R32" s="30"/>
      <c r="S32" s="31"/>
      <c r="T32" s="31"/>
    </row>
    <row r="33" spans="1:22" ht="15.5" thickTop="1" thickBot="1" x14ac:dyDescent="0.4">
      <c r="A33" s="47" t="s">
        <v>58</v>
      </c>
      <c r="B33" s="48">
        <f t="shared" ref="B33:F33" si="3">SUM(B21:B32)</f>
        <v>4778200</v>
      </c>
      <c r="C33" s="48">
        <f t="shared" si="3"/>
        <v>4485482</v>
      </c>
      <c r="D33" s="48">
        <f t="shared" si="3"/>
        <v>4902259</v>
      </c>
      <c r="E33" s="48">
        <f t="shared" si="3"/>
        <v>6037930</v>
      </c>
      <c r="F33" s="48">
        <f t="shared" si="3"/>
        <v>5472056</v>
      </c>
      <c r="G33" s="36">
        <f t="shared" ref="G33:L33" si="4">SUM(G21:G32)</f>
        <v>5650388</v>
      </c>
      <c r="H33" s="36">
        <f t="shared" si="4"/>
        <v>5869396</v>
      </c>
      <c r="I33" s="36">
        <f t="shared" si="4"/>
        <v>5841658</v>
      </c>
      <c r="J33" s="36">
        <f t="shared" si="4"/>
        <v>5592814</v>
      </c>
      <c r="K33" s="36">
        <f t="shared" si="4"/>
        <v>6758935</v>
      </c>
      <c r="L33" s="36">
        <f t="shared" si="4"/>
        <v>6677990</v>
      </c>
      <c r="M33" s="36">
        <f>SUM(M21:M32)</f>
        <v>6853540</v>
      </c>
      <c r="N33" s="36">
        <f>SUM(N21:N32)</f>
        <v>6229028</v>
      </c>
      <c r="O33" s="37">
        <f>SUM(O21:O32)</f>
        <v>5822515</v>
      </c>
      <c r="P33" s="37">
        <f>SUM(P21:P32)</f>
        <v>6025471</v>
      </c>
      <c r="Q33" s="37">
        <f>SUM(Q21:Q32)</f>
        <v>5911385</v>
      </c>
      <c r="R33" s="30"/>
      <c r="S33" s="31"/>
      <c r="T33" s="31"/>
    </row>
    <row r="34" spans="1:22" ht="15" thickTop="1" x14ac:dyDescent="0.35">
      <c r="B34" s="31"/>
      <c r="C34" s="31"/>
      <c r="D34" s="31"/>
      <c r="E34" s="31"/>
      <c r="F34" s="31"/>
      <c r="G34" s="31"/>
      <c r="H34" s="31"/>
      <c r="I34" s="31"/>
      <c r="J34" s="31"/>
      <c r="K34" s="31"/>
      <c r="L34" s="31"/>
      <c r="M34" s="31"/>
      <c r="N34" s="31"/>
      <c r="R34" s="30"/>
      <c r="S34" s="31"/>
      <c r="T34" s="31"/>
    </row>
    <row r="35" spans="1:22" x14ac:dyDescent="0.35">
      <c r="A35" s="39" t="s">
        <v>10</v>
      </c>
      <c r="B35" s="40" t="s">
        <v>30</v>
      </c>
      <c r="C35" s="40" t="s">
        <v>31</v>
      </c>
      <c r="D35" s="40" t="s">
        <v>32</v>
      </c>
      <c r="E35" s="40" t="s">
        <v>33</v>
      </c>
      <c r="F35" s="40" t="s">
        <v>34</v>
      </c>
      <c r="G35" s="40" t="s">
        <v>35</v>
      </c>
      <c r="H35" s="40" t="s">
        <v>36</v>
      </c>
      <c r="I35" s="40" t="s">
        <v>37</v>
      </c>
      <c r="J35" s="40" t="s">
        <v>38</v>
      </c>
      <c r="K35" s="40" t="s">
        <v>39</v>
      </c>
      <c r="L35" s="40" t="s">
        <v>40</v>
      </c>
      <c r="M35" s="40" t="s">
        <v>41</v>
      </c>
      <c r="N35" s="21" t="s">
        <v>42</v>
      </c>
      <c r="O35" s="41" t="s">
        <v>43</v>
      </c>
      <c r="P35" s="42" t="s">
        <v>44</v>
      </c>
      <c r="Q35" s="42" t="s">
        <v>45</v>
      </c>
      <c r="R35" s="30"/>
      <c r="S35" s="31"/>
      <c r="T35" s="31"/>
    </row>
    <row r="36" spans="1:22" x14ac:dyDescent="0.35">
      <c r="A36" s="43" t="s">
        <v>46</v>
      </c>
      <c r="B36" s="44">
        <v>6599</v>
      </c>
      <c r="C36" s="44">
        <v>5778</v>
      </c>
      <c r="D36" s="44">
        <v>5381</v>
      </c>
      <c r="E36" s="44">
        <v>6227</v>
      </c>
      <c r="F36" s="44">
        <v>5365</v>
      </c>
      <c r="G36" s="44">
        <v>7294</v>
      </c>
      <c r="H36" s="44">
        <v>8223</v>
      </c>
      <c r="I36" s="44">
        <v>7970</v>
      </c>
      <c r="J36" s="44">
        <v>8654</v>
      </c>
      <c r="K36" s="44">
        <v>9362</v>
      </c>
      <c r="L36" s="44">
        <v>9981</v>
      </c>
      <c r="M36" s="44">
        <v>8567</v>
      </c>
      <c r="N36" s="44">
        <v>11911</v>
      </c>
      <c r="O36" s="17">
        <v>9069</v>
      </c>
      <c r="P36" s="17">
        <v>240</v>
      </c>
      <c r="Q36" s="17">
        <v>1515</v>
      </c>
      <c r="R36" s="30"/>
      <c r="S36" s="31"/>
      <c r="T36" s="31"/>
    </row>
    <row r="37" spans="1:22" x14ac:dyDescent="0.35">
      <c r="A37" s="45" t="s">
        <v>47</v>
      </c>
      <c r="B37" s="46">
        <v>6742</v>
      </c>
      <c r="C37" s="46">
        <v>5136</v>
      </c>
      <c r="D37" s="46">
        <v>6252</v>
      </c>
      <c r="E37" s="46">
        <v>8037</v>
      </c>
      <c r="F37" s="46">
        <v>5822</v>
      </c>
      <c r="G37" s="46">
        <v>6947</v>
      </c>
      <c r="H37" s="46">
        <v>8296</v>
      </c>
      <c r="I37" s="46">
        <v>8206</v>
      </c>
      <c r="J37" s="46">
        <v>7692</v>
      </c>
      <c r="K37" s="46">
        <v>9525</v>
      </c>
      <c r="L37" s="46">
        <v>10135</v>
      </c>
      <c r="M37" s="46">
        <v>9973</v>
      </c>
      <c r="N37" s="46">
        <v>10614</v>
      </c>
      <c r="O37" s="17">
        <v>11076</v>
      </c>
      <c r="P37" s="17">
        <v>605</v>
      </c>
      <c r="Q37" s="17">
        <v>542</v>
      </c>
      <c r="R37" s="30"/>
      <c r="S37" s="31"/>
      <c r="T37" s="31"/>
    </row>
    <row r="38" spans="1:22" x14ac:dyDescent="0.35">
      <c r="A38" s="45" t="s">
        <v>48</v>
      </c>
      <c r="B38" s="46">
        <v>5517</v>
      </c>
      <c r="C38" s="46">
        <v>5371</v>
      </c>
      <c r="D38" s="46">
        <v>4531</v>
      </c>
      <c r="E38" s="46">
        <v>6556</v>
      </c>
      <c r="F38" s="46">
        <v>5546</v>
      </c>
      <c r="G38" s="46">
        <v>5741</v>
      </c>
      <c r="H38" s="46">
        <v>7859</v>
      </c>
      <c r="I38" s="46">
        <v>8256</v>
      </c>
      <c r="J38" s="46">
        <v>7232</v>
      </c>
      <c r="K38" s="46">
        <v>7953</v>
      </c>
      <c r="L38" s="46">
        <v>7546</v>
      </c>
      <c r="M38" s="46">
        <v>7126</v>
      </c>
      <c r="N38" s="46">
        <v>8306</v>
      </c>
      <c r="O38" s="17">
        <v>6839</v>
      </c>
      <c r="P38" s="17">
        <v>1469</v>
      </c>
      <c r="Q38" s="17">
        <v>5475</v>
      </c>
      <c r="R38" s="30"/>
      <c r="S38" s="31"/>
      <c r="T38" s="31"/>
    </row>
    <row r="39" spans="1:22" x14ac:dyDescent="0.35">
      <c r="A39" s="45" t="s">
        <v>49</v>
      </c>
      <c r="B39" s="46">
        <v>6431</v>
      </c>
      <c r="C39" s="46">
        <v>4629</v>
      </c>
      <c r="D39" s="46">
        <v>3905</v>
      </c>
      <c r="E39" s="46">
        <v>4971</v>
      </c>
      <c r="F39" s="46">
        <v>6028</v>
      </c>
      <c r="G39" s="46">
        <v>6809</v>
      </c>
      <c r="H39" s="46">
        <v>7986</v>
      </c>
      <c r="I39" s="46">
        <v>8779</v>
      </c>
      <c r="J39" s="46">
        <v>6289</v>
      </c>
      <c r="K39" s="46">
        <v>7450</v>
      </c>
      <c r="L39" s="46">
        <v>7523</v>
      </c>
      <c r="M39" s="46">
        <v>8095</v>
      </c>
      <c r="N39" s="46">
        <v>8679</v>
      </c>
      <c r="O39" s="17">
        <v>13488</v>
      </c>
      <c r="P39" s="17">
        <v>4413</v>
      </c>
      <c r="Q39" s="17">
        <v>4415</v>
      </c>
      <c r="R39" s="30"/>
      <c r="S39" s="31"/>
      <c r="T39" s="31"/>
      <c r="V39" s="31"/>
    </row>
    <row r="40" spans="1:22" x14ac:dyDescent="0.35">
      <c r="A40" s="45" t="s">
        <v>50</v>
      </c>
      <c r="B40" s="46">
        <v>5998</v>
      </c>
      <c r="C40" s="46">
        <v>5004</v>
      </c>
      <c r="D40" s="46">
        <v>5145</v>
      </c>
      <c r="E40" s="46">
        <v>5774</v>
      </c>
      <c r="F40" s="46">
        <v>6535</v>
      </c>
      <c r="G40" s="46">
        <v>6646</v>
      </c>
      <c r="H40" s="46">
        <v>8789</v>
      </c>
      <c r="I40" s="46">
        <v>9200</v>
      </c>
      <c r="J40" s="46">
        <v>7812</v>
      </c>
      <c r="K40" s="46">
        <v>10057</v>
      </c>
      <c r="L40" s="46">
        <v>11123</v>
      </c>
      <c r="M40" s="46">
        <v>8941</v>
      </c>
      <c r="N40" s="46">
        <v>9616</v>
      </c>
      <c r="O40" s="17">
        <v>9849</v>
      </c>
      <c r="P40" s="17">
        <v>22795</v>
      </c>
      <c r="Q40" s="17">
        <v>1995</v>
      </c>
      <c r="R40" s="30"/>
      <c r="S40" s="31"/>
      <c r="T40" s="31"/>
    </row>
    <row r="41" spans="1:22" x14ac:dyDescent="0.35">
      <c r="A41" s="45" t="s">
        <v>51</v>
      </c>
      <c r="B41" s="46">
        <v>6823</v>
      </c>
      <c r="C41" s="46">
        <v>5203</v>
      </c>
      <c r="D41" s="46">
        <v>5222</v>
      </c>
      <c r="E41" s="46">
        <v>5410</v>
      </c>
      <c r="F41" s="46">
        <v>5853</v>
      </c>
      <c r="G41" s="46">
        <v>6128</v>
      </c>
      <c r="H41" s="46">
        <v>7819</v>
      </c>
      <c r="I41" s="46">
        <v>7865</v>
      </c>
      <c r="J41" s="46">
        <v>8727</v>
      </c>
      <c r="K41" s="46">
        <v>8133</v>
      </c>
      <c r="L41" s="46">
        <v>7191</v>
      </c>
      <c r="M41" s="46">
        <v>9153</v>
      </c>
      <c r="N41" s="46">
        <v>9858</v>
      </c>
      <c r="O41" s="17">
        <v>9807</v>
      </c>
      <c r="P41" s="17">
        <v>2443</v>
      </c>
      <c r="Q41" s="17">
        <v>843</v>
      </c>
      <c r="R41" s="30"/>
      <c r="S41" s="31"/>
      <c r="T41" s="31"/>
    </row>
    <row r="42" spans="1:22" x14ac:dyDescent="0.35">
      <c r="A42" s="45" t="s">
        <v>52</v>
      </c>
      <c r="B42" s="46">
        <v>6988</v>
      </c>
      <c r="C42" s="46">
        <v>6194</v>
      </c>
      <c r="D42" s="46">
        <v>4407</v>
      </c>
      <c r="E42" s="46">
        <v>6830</v>
      </c>
      <c r="F42" s="46">
        <v>7449</v>
      </c>
      <c r="G42" s="46">
        <v>7888</v>
      </c>
      <c r="H42" s="46">
        <v>9127</v>
      </c>
      <c r="I42" s="46">
        <v>8104</v>
      </c>
      <c r="J42" s="46">
        <v>8952</v>
      </c>
      <c r="K42" s="46">
        <v>9223</v>
      </c>
      <c r="L42" s="46">
        <v>9245</v>
      </c>
      <c r="M42" s="46">
        <v>9594</v>
      </c>
      <c r="N42" s="46">
        <v>10348</v>
      </c>
      <c r="O42" s="17">
        <v>9385</v>
      </c>
      <c r="P42" s="17">
        <v>2679</v>
      </c>
      <c r="Q42" s="17">
        <v>932</v>
      </c>
      <c r="R42" s="30"/>
      <c r="S42" s="31"/>
      <c r="T42" s="31"/>
    </row>
    <row r="43" spans="1:22" x14ac:dyDescent="0.35">
      <c r="A43" s="45" t="s">
        <v>53</v>
      </c>
      <c r="B43" s="46">
        <v>5681</v>
      </c>
      <c r="C43" s="46">
        <v>6883</v>
      </c>
      <c r="D43" s="46">
        <v>6116</v>
      </c>
      <c r="E43" s="46">
        <v>6846</v>
      </c>
      <c r="F43" s="46">
        <v>8731</v>
      </c>
      <c r="G43" s="46">
        <v>8334</v>
      </c>
      <c r="H43" s="46">
        <v>8494</v>
      </c>
      <c r="I43" s="46">
        <v>8058</v>
      </c>
      <c r="J43" s="46">
        <v>8683</v>
      </c>
      <c r="K43" s="46">
        <v>8802</v>
      </c>
      <c r="L43" s="46">
        <v>8282</v>
      </c>
      <c r="M43" s="46">
        <v>8722</v>
      </c>
      <c r="N43" s="46">
        <v>8202</v>
      </c>
      <c r="O43" s="17">
        <v>15014</v>
      </c>
      <c r="P43" s="17">
        <v>2491</v>
      </c>
      <c r="Q43" s="17">
        <v>341</v>
      </c>
      <c r="R43" s="30"/>
      <c r="S43" s="31"/>
      <c r="T43" s="31"/>
    </row>
    <row r="44" spans="1:22" x14ac:dyDescent="0.35">
      <c r="A44" s="45" t="s">
        <v>54</v>
      </c>
      <c r="B44" s="46">
        <v>10897</v>
      </c>
      <c r="C44" s="46">
        <v>11527</v>
      </c>
      <c r="D44" s="46">
        <v>13423</v>
      </c>
      <c r="E44" s="46">
        <v>10156</v>
      </c>
      <c r="F44" s="46">
        <v>13183</v>
      </c>
      <c r="G44" s="46">
        <v>13132</v>
      </c>
      <c r="H44" s="46">
        <v>12392</v>
      </c>
      <c r="I44" s="46">
        <v>14657</v>
      </c>
      <c r="J44" s="46">
        <v>13715</v>
      </c>
      <c r="K44" s="46">
        <v>15571</v>
      </c>
      <c r="L44" s="46">
        <v>13070</v>
      </c>
      <c r="M44" s="46">
        <v>16992</v>
      </c>
      <c r="N44" s="46">
        <v>17127</v>
      </c>
      <c r="O44" s="17">
        <v>15592</v>
      </c>
      <c r="P44" s="17">
        <v>616</v>
      </c>
      <c r="Q44" s="17">
        <v>322</v>
      </c>
      <c r="R44" s="30"/>
      <c r="S44" s="31"/>
      <c r="T44" s="31"/>
    </row>
    <row r="45" spans="1:22" x14ac:dyDescent="0.35">
      <c r="A45" s="45" t="s">
        <v>55</v>
      </c>
      <c r="B45" s="46">
        <v>5226</v>
      </c>
      <c r="C45" s="46">
        <v>7545</v>
      </c>
      <c r="D45" s="46">
        <v>7432</v>
      </c>
      <c r="E45" s="46">
        <v>7149</v>
      </c>
      <c r="F45" s="46">
        <v>7668</v>
      </c>
      <c r="G45" s="46">
        <v>8291</v>
      </c>
      <c r="H45" s="46">
        <v>8500</v>
      </c>
      <c r="I45" s="46">
        <v>8096</v>
      </c>
      <c r="J45" s="46">
        <v>10201</v>
      </c>
      <c r="K45" s="46">
        <v>9886</v>
      </c>
      <c r="L45" s="46">
        <v>8644</v>
      </c>
      <c r="M45" s="46">
        <v>9524</v>
      </c>
      <c r="N45" s="46">
        <v>9529</v>
      </c>
      <c r="O45" s="17">
        <v>14580</v>
      </c>
      <c r="P45" s="17">
        <v>166</v>
      </c>
      <c r="Q45" s="17">
        <v>270</v>
      </c>
      <c r="R45" s="30"/>
      <c r="S45" s="31"/>
      <c r="T45" s="31"/>
    </row>
    <row r="46" spans="1:22" x14ac:dyDescent="0.35">
      <c r="A46" s="45" t="s">
        <v>56</v>
      </c>
      <c r="B46" s="46">
        <v>6728</v>
      </c>
      <c r="C46" s="46">
        <v>10378</v>
      </c>
      <c r="D46" s="46">
        <v>6858</v>
      </c>
      <c r="E46" s="46">
        <v>6560</v>
      </c>
      <c r="F46" s="46">
        <v>7072</v>
      </c>
      <c r="G46" s="46">
        <v>8480</v>
      </c>
      <c r="H46" s="46">
        <v>8610</v>
      </c>
      <c r="I46" s="46">
        <v>7883</v>
      </c>
      <c r="J46" s="46">
        <v>8957</v>
      </c>
      <c r="K46" s="46">
        <v>9291</v>
      </c>
      <c r="L46" s="46">
        <v>7535</v>
      </c>
      <c r="M46" s="46">
        <v>8936</v>
      </c>
      <c r="N46" s="46">
        <v>9425</v>
      </c>
      <c r="O46" s="17">
        <v>85</v>
      </c>
      <c r="P46" s="17">
        <v>316</v>
      </c>
      <c r="Q46" s="17">
        <v>112</v>
      </c>
      <c r="R46" s="30"/>
      <c r="S46" s="31"/>
      <c r="T46" s="31"/>
    </row>
    <row r="47" spans="1:22" ht="15" thickBot="1" x14ac:dyDescent="0.4">
      <c r="A47" s="45" t="s">
        <v>57</v>
      </c>
      <c r="B47" s="46">
        <v>6329</v>
      </c>
      <c r="C47" s="46">
        <v>5760</v>
      </c>
      <c r="D47" s="46">
        <v>8235</v>
      </c>
      <c r="E47" s="46">
        <v>5836</v>
      </c>
      <c r="F47" s="46">
        <v>7247</v>
      </c>
      <c r="G47" s="46">
        <v>7684</v>
      </c>
      <c r="H47" s="46">
        <v>8596</v>
      </c>
      <c r="I47" s="46">
        <v>7815</v>
      </c>
      <c r="J47" s="46">
        <v>8572</v>
      </c>
      <c r="K47" s="46">
        <v>7870</v>
      </c>
      <c r="L47" s="46">
        <v>7893</v>
      </c>
      <c r="M47" s="46">
        <v>8567</v>
      </c>
      <c r="N47" s="46">
        <v>8155</v>
      </c>
      <c r="O47" s="17">
        <v>122</v>
      </c>
      <c r="P47" s="17">
        <v>230</v>
      </c>
      <c r="Q47" s="17">
        <v>272</v>
      </c>
      <c r="R47" s="30"/>
      <c r="S47" s="31"/>
      <c r="T47" s="31"/>
    </row>
    <row r="48" spans="1:22" ht="15.5" thickTop="1" thickBot="1" x14ac:dyDescent="0.4">
      <c r="A48" s="47" t="s">
        <v>58</v>
      </c>
      <c r="B48" s="48">
        <f t="shared" ref="B48:F48" si="5">SUM(B36:B47)</f>
        <v>79959</v>
      </c>
      <c r="C48" s="48">
        <f t="shared" si="5"/>
        <v>79408</v>
      </c>
      <c r="D48" s="48">
        <f t="shared" si="5"/>
        <v>76907</v>
      </c>
      <c r="E48" s="48">
        <f t="shared" si="5"/>
        <v>80352</v>
      </c>
      <c r="F48" s="48">
        <f t="shared" si="5"/>
        <v>86499</v>
      </c>
      <c r="G48" s="36">
        <f t="shared" ref="G48:L48" si="6">SUM(G36:G47)</f>
        <v>93374</v>
      </c>
      <c r="H48" s="36">
        <f t="shared" si="6"/>
        <v>104691</v>
      </c>
      <c r="I48" s="36">
        <f t="shared" si="6"/>
        <v>104889</v>
      </c>
      <c r="J48" s="36">
        <f t="shared" si="6"/>
        <v>105486</v>
      </c>
      <c r="K48" s="36">
        <f t="shared" si="6"/>
        <v>113123</v>
      </c>
      <c r="L48" s="36">
        <f t="shared" si="6"/>
        <v>108168</v>
      </c>
      <c r="M48" s="36">
        <f>SUM(M36:M47)</f>
        <v>114190</v>
      </c>
      <c r="N48" s="36">
        <f>SUM(N36:N47)</f>
        <v>121770</v>
      </c>
      <c r="O48" s="37">
        <f>SUM(O36:O47)</f>
        <v>114906</v>
      </c>
      <c r="P48" s="37">
        <f>SUM(P36:P47)</f>
        <v>38463</v>
      </c>
      <c r="Q48" s="37">
        <f>SUM(Q36:Q47)</f>
        <v>17034</v>
      </c>
      <c r="R48" s="30"/>
      <c r="S48" s="31"/>
      <c r="T48" s="31"/>
    </row>
    <row r="49" spans="1:27" ht="15" thickTop="1" x14ac:dyDescent="0.35">
      <c r="A49" s="49"/>
      <c r="B49" s="46"/>
      <c r="C49" s="46"/>
      <c r="D49" s="46"/>
      <c r="E49" s="46"/>
      <c r="F49" s="46"/>
      <c r="G49" s="46"/>
      <c r="H49" s="46"/>
      <c r="I49" s="46"/>
      <c r="J49" s="46"/>
      <c r="K49" s="46"/>
      <c r="L49" s="46"/>
      <c r="M49" s="46"/>
      <c r="N49" s="46"/>
      <c r="O49" s="50"/>
      <c r="P49" s="50"/>
      <c r="Q49" s="50"/>
      <c r="R49" s="30"/>
      <c r="S49" s="31"/>
      <c r="T49" s="31"/>
    </row>
    <row r="50" spans="1:27" x14ac:dyDescent="0.35">
      <c r="A50" s="39" t="s">
        <v>62</v>
      </c>
      <c r="B50" s="40" t="s">
        <v>30</v>
      </c>
      <c r="C50" s="40" t="s">
        <v>31</v>
      </c>
      <c r="D50" s="40" t="s">
        <v>32</v>
      </c>
      <c r="E50" s="40" t="s">
        <v>33</v>
      </c>
      <c r="F50" s="40" t="s">
        <v>34</v>
      </c>
      <c r="G50" s="40" t="s">
        <v>35</v>
      </c>
      <c r="H50" s="40" t="s">
        <v>36</v>
      </c>
      <c r="I50" s="40" t="s">
        <v>37</v>
      </c>
      <c r="J50" s="40" t="s">
        <v>38</v>
      </c>
      <c r="K50" s="40" t="s">
        <v>39</v>
      </c>
      <c r="L50" s="40" t="s">
        <v>40</v>
      </c>
      <c r="M50" s="40" t="s">
        <v>41</v>
      </c>
      <c r="N50" s="21" t="s">
        <v>42</v>
      </c>
      <c r="O50" s="41" t="s">
        <v>43</v>
      </c>
      <c r="P50" s="42" t="s">
        <v>44</v>
      </c>
      <c r="Q50" s="42" t="s">
        <v>45</v>
      </c>
      <c r="R50" s="30"/>
      <c r="S50" s="31"/>
      <c r="T50" s="31"/>
    </row>
    <row r="51" spans="1:27" x14ac:dyDescent="0.35">
      <c r="A51" s="43" t="s">
        <v>46</v>
      </c>
      <c r="B51" s="44">
        <v>29082</v>
      </c>
      <c r="C51" s="44">
        <v>22371</v>
      </c>
      <c r="D51" s="44">
        <v>27718</v>
      </c>
      <c r="E51" s="44">
        <v>43133</v>
      </c>
      <c r="F51" s="44">
        <v>44533</v>
      </c>
      <c r="G51" s="44">
        <v>63848</v>
      </c>
      <c r="H51" s="44">
        <v>65009</v>
      </c>
      <c r="I51" s="44">
        <v>46675</v>
      </c>
      <c r="J51" s="44">
        <v>55508</v>
      </c>
      <c r="K51" s="44">
        <v>61383</v>
      </c>
      <c r="L51" s="44">
        <v>72941</v>
      </c>
      <c r="M51" s="44">
        <v>83330</v>
      </c>
      <c r="N51" s="44">
        <v>70227</v>
      </c>
      <c r="O51" s="17">
        <v>92641</v>
      </c>
      <c r="P51" s="17">
        <v>87228</v>
      </c>
      <c r="Q51" s="17">
        <v>96436</v>
      </c>
      <c r="R51" s="30"/>
      <c r="S51" s="31"/>
      <c r="T51" s="31"/>
      <c r="V51" s="31"/>
      <c r="W51" s="31"/>
      <c r="X51" s="34"/>
    </row>
    <row r="52" spans="1:27" x14ac:dyDescent="0.35">
      <c r="A52" s="45" t="s">
        <v>47</v>
      </c>
      <c r="B52" s="46">
        <v>26920</v>
      </c>
      <c r="C52" s="46">
        <v>23981</v>
      </c>
      <c r="D52" s="46">
        <v>28215</v>
      </c>
      <c r="E52" s="46">
        <v>46119</v>
      </c>
      <c r="F52" s="46">
        <v>42597</v>
      </c>
      <c r="G52" s="46">
        <v>55090</v>
      </c>
      <c r="H52" s="46">
        <v>53919</v>
      </c>
      <c r="I52" s="46">
        <v>43988</v>
      </c>
      <c r="J52" s="46">
        <v>45802</v>
      </c>
      <c r="K52" s="46">
        <v>59588</v>
      </c>
      <c r="L52" s="46">
        <v>68663</v>
      </c>
      <c r="M52" s="46">
        <v>71251</v>
      </c>
      <c r="N52" s="46">
        <v>60651</v>
      </c>
      <c r="O52" s="17">
        <v>64585</v>
      </c>
      <c r="P52" s="17">
        <v>62575</v>
      </c>
      <c r="Q52" s="51">
        <v>75729</v>
      </c>
      <c r="R52" s="30"/>
      <c r="S52" s="31"/>
      <c r="T52" s="31"/>
    </row>
    <row r="53" spans="1:27" x14ac:dyDescent="0.35">
      <c r="A53" s="45" t="s">
        <v>48</v>
      </c>
      <c r="B53" s="46">
        <v>26292</v>
      </c>
      <c r="C53" s="46">
        <v>23739</v>
      </c>
      <c r="D53" s="46">
        <v>23637</v>
      </c>
      <c r="E53" s="46">
        <v>38265</v>
      </c>
      <c r="F53" s="46">
        <v>39111</v>
      </c>
      <c r="G53" s="46">
        <v>44110</v>
      </c>
      <c r="H53" s="46">
        <v>50764</v>
      </c>
      <c r="I53" s="46">
        <v>41071</v>
      </c>
      <c r="J53" s="46">
        <v>53644</v>
      </c>
      <c r="K53" s="46">
        <v>50050</v>
      </c>
      <c r="L53" s="46">
        <v>52577</v>
      </c>
      <c r="M53" s="46">
        <v>52792</v>
      </c>
      <c r="N53" s="46">
        <v>57575</v>
      </c>
      <c r="O53" s="17">
        <v>52319</v>
      </c>
      <c r="P53" s="17">
        <v>53304</v>
      </c>
      <c r="Q53" s="51">
        <v>57025</v>
      </c>
      <c r="R53" s="30"/>
      <c r="S53" s="31"/>
      <c r="T53" s="31"/>
    </row>
    <row r="54" spans="1:27" x14ac:dyDescent="0.35">
      <c r="A54" s="45" t="s">
        <v>49</v>
      </c>
      <c r="B54" s="46">
        <v>30754</v>
      </c>
      <c r="C54" s="46">
        <v>31196</v>
      </c>
      <c r="D54" s="46">
        <v>45024</v>
      </c>
      <c r="E54" s="46">
        <v>49048</v>
      </c>
      <c r="F54" s="46">
        <v>46293</v>
      </c>
      <c r="G54" s="46">
        <v>62888</v>
      </c>
      <c r="H54" s="46">
        <v>61425</v>
      </c>
      <c r="I54" s="46">
        <v>48131</v>
      </c>
      <c r="J54" s="46">
        <v>59656</v>
      </c>
      <c r="K54" s="46">
        <v>57553</v>
      </c>
      <c r="L54" s="46">
        <v>80494</v>
      </c>
      <c r="M54" s="46">
        <v>73614</v>
      </c>
      <c r="N54" s="46">
        <v>81518</v>
      </c>
      <c r="O54" s="17">
        <v>79967</v>
      </c>
      <c r="P54" s="17">
        <v>75944</v>
      </c>
      <c r="Q54" s="51">
        <v>76055</v>
      </c>
      <c r="R54" s="30"/>
      <c r="S54" s="31"/>
      <c r="T54" s="31"/>
    </row>
    <row r="55" spans="1:27" x14ac:dyDescent="0.35">
      <c r="A55" s="45" t="s">
        <v>50</v>
      </c>
      <c r="B55" s="46">
        <v>37070</v>
      </c>
      <c r="C55" s="46">
        <v>36276</v>
      </c>
      <c r="D55" s="46">
        <v>67145</v>
      </c>
      <c r="E55" s="46">
        <v>71175</v>
      </c>
      <c r="F55" s="46">
        <v>67616</v>
      </c>
      <c r="G55" s="46">
        <v>101590</v>
      </c>
      <c r="H55" s="46">
        <v>87153</v>
      </c>
      <c r="I55" s="46">
        <v>65560</v>
      </c>
      <c r="J55" s="46">
        <v>75666</v>
      </c>
      <c r="K55" s="46">
        <v>87090</v>
      </c>
      <c r="L55" s="46">
        <v>99772</v>
      </c>
      <c r="M55" s="46">
        <v>97240</v>
      </c>
      <c r="N55" s="46">
        <v>84153</v>
      </c>
      <c r="O55" s="17">
        <v>90771</v>
      </c>
      <c r="P55" s="17">
        <v>93615</v>
      </c>
      <c r="Q55" s="51">
        <v>94178</v>
      </c>
      <c r="R55" s="30"/>
      <c r="S55" s="31"/>
      <c r="T55" s="31"/>
    </row>
    <row r="56" spans="1:27" x14ac:dyDescent="0.35">
      <c r="A56" s="45" t="s">
        <v>51</v>
      </c>
      <c r="B56" s="46">
        <v>23037</v>
      </c>
      <c r="C56" s="46">
        <v>16611</v>
      </c>
      <c r="D56" s="46">
        <v>25288</v>
      </c>
      <c r="E56" s="46">
        <v>28902</v>
      </c>
      <c r="F56" s="46">
        <v>28826</v>
      </c>
      <c r="G56" s="46">
        <v>35427</v>
      </c>
      <c r="H56" s="46">
        <v>34867</v>
      </c>
      <c r="I56" s="46">
        <v>32718</v>
      </c>
      <c r="J56" s="46">
        <v>36513</v>
      </c>
      <c r="K56" s="46">
        <v>49644</v>
      </c>
      <c r="L56" s="46">
        <v>45092</v>
      </c>
      <c r="M56" s="46">
        <v>47558</v>
      </c>
      <c r="N56" s="46">
        <v>58307</v>
      </c>
      <c r="O56" s="17">
        <v>63586</v>
      </c>
      <c r="P56" s="17">
        <v>59310</v>
      </c>
      <c r="Q56" s="51">
        <v>54626</v>
      </c>
      <c r="R56" s="30"/>
      <c r="S56" s="31"/>
      <c r="T56" s="31"/>
    </row>
    <row r="57" spans="1:27" x14ac:dyDescent="0.35">
      <c r="A57" s="45" t="s">
        <v>52</v>
      </c>
      <c r="B57" s="46">
        <v>27200</v>
      </c>
      <c r="C57" s="46">
        <v>27244</v>
      </c>
      <c r="D57" s="46">
        <v>41995</v>
      </c>
      <c r="E57" s="46">
        <v>38354</v>
      </c>
      <c r="F57" s="46">
        <v>42139</v>
      </c>
      <c r="G57" s="46">
        <v>52849</v>
      </c>
      <c r="H57" s="46">
        <v>48478</v>
      </c>
      <c r="I57" s="46">
        <v>43209</v>
      </c>
      <c r="J57" s="46">
        <v>46476</v>
      </c>
      <c r="K57" s="46">
        <v>61954</v>
      </c>
      <c r="L57" s="46">
        <v>64686</v>
      </c>
      <c r="M57" s="46">
        <v>69870</v>
      </c>
      <c r="N57" s="46">
        <v>84487</v>
      </c>
      <c r="O57" s="17">
        <v>86311</v>
      </c>
      <c r="P57" s="17">
        <v>86014</v>
      </c>
      <c r="Q57" s="51">
        <v>80692</v>
      </c>
      <c r="R57" s="30"/>
      <c r="S57" s="31"/>
      <c r="T57" s="31"/>
    </row>
    <row r="58" spans="1:27" x14ac:dyDescent="0.35">
      <c r="A58" s="45" t="s">
        <v>53</v>
      </c>
      <c r="B58" s="46">
        <v>17325</v>
      </c>
      <c r="C58" s="46">
        <v>19170</v>
      </c>
      <c r="D58" s="46">
        <v>27717</v>
      </c>
      <c r="E58" s="46">
        <v>27290</v>
      </c>
      <c r="F58" s="46">
        <v>29706</v>
      </c>
      <c r="G58" s="46">
        <v>39253</v>
      </c>
      <c r="H58" s="46">
        <v>32741</v>
      </c>
      <c r="I58" s="46">
        <v>32392</v>
      </c>
      <c r="J58" s="46">
        <v>42190</v>
      </c>
      <c r="K58" s="46">
        <v>52515</v>
      </c>
      <c r="L58" s="46">
        <v>54358</v>
      </c>
      <c r="M58" s="46">
        <v>49677</v>
      </c>
      <c r="N58" s="46">
        <v>45291</v>
      </c>
      <c r="O58" s="17">
        <v>46051</v>
      </c>
      <c r="P58" s="17">
        <v>46732</v>
      </c>
      <c r="Q58" s="17">
        <v>44875</v>
      </c>
      <c r="R58" s="30"/>
      <c r="S58" s="31"/>
      <c r="T58" s="31"/>
    </row>
    <row r="59" spans="1:27" x14ac:dyDescent="0.35">
      <c r="A59" s="45" t="s">
        <v>54</v>
      </c>
      <c r="B59" s="46">
        <v>16560</v>
      </c>
      <c r="C59" s="46">
        <v>15861</v>
      </c>
      <c r="D59" s="46">
        <v>27204</v>
      </c>
      <c r="E59" s="46">
        <v>23929</v>
      </c>
      <c r="F59" s="46">
        <v>25665</v>
      </c>
      <c r="G59" s="46">
        <v>27951</v>
      </c>
      <c r="H59" s="46">
        <v>25563</v>
      </c>
      <c r="I59" s="46">
        <v>27300</v>
      </c>
      <c r="J59" s="46">
        <v>42059</v>
      </c>
      <c r="K59" s="46">
        <v>48125</v>
      </c>
      <c r="L59" s="46">
        <v>43776</v>
      </c>
      <c r="M59" s="46">
        <v>45506</v>
      </c>
      <c r="N59" s="46">
        <v>46253</v>
      </c>
      <c r="O59" s="17">
        <v>46755</v>
      </c>
      <c r="P59" s="17">
        <v>40742</v>
      </c>
      <c r="Q59" s="17">
        <v>37480</v>
      </c>
      <c r="R59" s="30"/>
      <c r="S59" s="31"/>
      <c r="T59" s="31"/>
    </row>
    <row r="60" spans="1:27" x14ac:dyDescent="0.35">
      <c r="A60" s="45" t="s">
        <v>55</v>
      </c>
      <c r="B60" s="46">
        <v>18877</v>
      </c>
      <c r="C60" s="46">
        <v>19194</v>
      </c>
      <c r="D60" s="46">
        <v>28859</v>
      </c>
      <c r="E60" s="46">
        <v>28486</v>
      </c>
      <c r="F60" s="46">
        <v>33476</v>
      </c>
      <c r="G60" s="46">
        <v>39130</v>
      </c>
      <c r="H60" s="46">
        <v>38890</v>
      </c>
      <c r="I60" s="46">
        <v>38258</v>
      </c>
      <c r="J60" s="46">
        <v>38608</v>
      </c>
      <c r="K60" s="46">
        <v>54899</v>
      </c>
      <c r="L60" s="46">
        <v>49824</v>
      </c>
      <c r="M60" s="46">
        <v>52219</v>
      </c>
      <c r="N60" s="46">
        <v>51720</v>
      </c>
      <c r="O60" s="17">
        <v>55895</v>
      </c>
      <c r="P60" s="17">
        <v>53760</v>
      </c>
      <c r="Q60" s="17">
        <v>47967</v>
      </c>
      <c r="R60" s="30"/>
      <c r="S60" s="31"/>
      <c r="T60" s="31"/>
    </row>
    <row r="61" spans="1:27" x14ac:dyDescent="0.35">
      <c r="A61" s="45" t="s">
        <v>56</v>
      </c>
      <c r="B61" s="46">
        <v>27225</v>
      </c>
      <c r="C61" s="46">
        <v>24929</v>
      </c>
      <c r="D61" s="46">
        <v>48788</v>
      </c>
      <c r="E61" s="46">
        <v>42996</v>
      </c>
      <c r="F61" s="46">
        <v>32077</v>
      </c>
      <c r="G61" s="46">
        <v>48828</v>
      </c>
      <c r="H61" s="46">
        <v>47501</v>
      </c>
      <c r="I61" s="46">
        <v>44494</v>
      </c>
      <c r="J61" s="46">
        <v>53932</v>
      </c>
      <c r="K61" s="46">
        <v>56972</v>
      </c>
      <c r="L61" s="46">
        <v>59610</v>
      </c>
      <c r="M61" s="46">
        <v>71206</v>
      </c>
      <c r="N61" s="46">
        <v>77677</v>
      </c>
      <c r="O61" s="17">
        <v>70922</v>
      </c>
      <c r="P61" s="17">
        <v>75652</v>
      </c>
      <c r="Q61" s="17">
        <v>65941</v>
      </c>
      <c r="R61" s="30"/>
      <c r="S61" s="31"/>
      <c r="T61" s="31"/>
    </row>
    <row r="62" spans="1:27" ht="15" thickBot="1" x14ac:dyDescent="0.4">
      <c r="A62" s="45" t="s">
        <v>57</v>
      </c>
      <c r="B62" s="46">
        <v>23086</v>
      </c>
      <c r="C62" s="46">
        <v>22296</v>
      </c>
      <c r="D62" s="46">
        <v>38276</v>
      </c>
      <c r="E62" s="46">
        <v>40197</v>
      </c>
      <c r="F62" s="46">
        <v>51074</v>
      </c>
      <c r="G62" s="46">
        <v>50337</v>
      </c>
      <c r="H62" s="46">
        <v>38664</v>
      </c>
      <c r="I62" s="46">
        <v>45483</v>
      </c>
      <c r="J62" s="46">
        <v>66021</v>
      </c>
      <c r="K62" s="46">
        <v>58278</v>
      </c>
      <c r="L62" s="46">
        <v>58596</v>
      </c>
      <c r="M62" s="46">
        <v>79620</v>
      </c>
      <c r="N62" s="46">
        <v>67069</v>
      </c>
      <c r="O62" s="17">
        <v>63392</v>
      </c>
      <c r="P62" s="17">
        <v>73321</v>
      </c>
      <c r="Q62" s="17">
        <v>27595</v>
      </c>
      <c r="R62" s="30"/>
      <c r="S62" s="31"/>
      <c r="T62" s="31"/>
    </row>
    <row r="63" spans="1:27" ht="15.5" thickTop="1" thickBot="1" x14ac:dyDescent="0.4">
      <c r="A63" s="47" t="s">
        <v>58</v>
      </c>
      <c r="B63" s="48">
        <f t="shared" ref="B63:F63" si="7">SUM(B51:B62)</f>
        <v>303428</v>
      </c>
      <c r="C63" s="48">
        <f t="shared" si="7"/>
        <v>282868</v>
      </c>
      <c r="D63" s="48">
        <f t="shared" si="7"/>
        <v>429866</v>
      </c>
      <c r="E63" s="48">
        <f t="shared" si="7"/>
        <v>477894</v>
      </c>
      <c r="F63" s="48">
        <f t="shared" si="7"/>
        <v>483113</v>
      </c>
      <c r="G63" s="36">
        <f t="shared" ref="G63:L63" si="8">SUM(G51:G62)</f>
        <v>621301</v>
      </c>
      <c r="H63" s="36">
        <f t="shared" si="8"/>
        <v>584974</v>
      </c>
      <c r="I63" s="36">
        <f t="shared" si="8"/>
        <v>509279</v>
      </c>
      <c r="J63" s="36">
        <f t="shared" si="8"/>
        <v>616075</v>
      </c>
      <c r="K63" s="36">
        <f t="shared" si="8"/>
        <v>698051</v>
      </c>
      <c r="L63" s="36">
        <f t="shared" si="8"/>
        <v>750389</v>
      </c>
      <c r="M63" s="36">
        <f>SUM(M51:M62)</f>
        <v>793883</v>
      </c>
      <c r="N63" s="36">
        <f>SUM(N51:N62)</f>
        <v>784928</v>
      </c>
      <c r="O63" s="37">
        <f>SUM(O51:O62)</f>
        <v>813195</v>
      </c>
      <c r="P63" s="37">
        <f>SUM(P51:P62)</f>
        <v>808197</v>
      </c>
      <c r="Q63" s="37">
        <f>SUM(Q51:Q62)</f>
        <v>758599</v>
      </c>
      <c r="R63" s="30"/>
      <c r="S63" s="31"/>
      <c r="T63" s="31"/>
    </row>
    <row r="64" spans="1:27" s="25" customFormat="1" ht="15" thickTop="1" x14ac:dyDescent="0.35">
      <c r="A64" s="38"/>
      <c r="B64" s="16"/>
      <c r="C64" s="16"/>
      <c r="D64" s="16"/>
      <c r="E64" s="16"/>
      <c r="F64" s="16"/>
      <c r="G64" s="16"/>
      <c r="H64" s="16"/>
      <c r="I64" s="16"/>
      <c r="J64" s="16"/>
      <c r="K64" s="16"/>
      <c r="L64" s="16"/>
      <c r="M64" s="16"/>
      <c r="N64" s="16"/>
      <c r="O64" s="17"/>
      <c r="P64" s="17"/>
      <c r="Q64" s="17"/>
      <c r="R64" s="30"/>
      <c r="S64" s="31"/>
      <c r="T64" s="31"/>
      <c r="U64" s="16"/>
      <c r="V64" s="16"/>
      <c r="W64" s="16"/>
      <c r="X64" s="16"/>
      <c r="Y64" s="16"/>
      <c r="Z64" s="16"/>
      <c r="AA64" s="16"/>
    </row>
    <row r="65" spans="1:47" s="25" customFormat="1" x14ac:dyDescent="0.35">
      <c r="A65" s="52"/>
      <c r="B65" s="16"/>
      <c r="C65" s="16"/>
      <c r="D65" s="16"/>
      <c r="E65" s="16"/>
      <c r="F65" s="16"/>
      <c r="G65" s="16"/>
      <c r="H65" s="16"/>
      <c r="I65" s="16"/>
      <c r="J65" s="16"/>
      <c r="K65" s="16"/>
      <c r="L65" s="16"/>
      <c r="M65" s="16"/>
      <c r="N65" s="16"/>
      <c r="O65" s="17"/>
      <c r="P65" s="17"/>
      <c r="Q65" s="17"/>
      <c r="R65" s="30"/>
      <c r="S65" s="31"/>
      <c r="T65" s="31"/>
      <c r="U65" s="16"/>
      <c r="V65" s="16"/>
      <c r="W65" s="16"/>
      <c r="X65" s="16"/>
      <c r="Y65" s="16"/>
      <c r="Z65" s="16"/>
      <c r="AA65" s="16"/>
    </row>
    <row r="66" spans="1:47" s="25" customFormat="1" ht="16.5" customHeight="1" x14ac:dyDescent="0.35">
      <c r="A66" s="20" t="s">
        <v>63</v>
      </c>
      <c r="B66" s="53" t="s">
        <v>30</v>
      </c>
      <c r="C66" s="53" t="s">
        <v>31</v>
      </c>
      <c r="D66" s="53" t="s">
        <v>32</v>
      </c>
      <c r="E66" s="53" t="s">
        <v>33</v>
      </c>
      <c r="F66" s="53" t="s">
        <v>34</v>
      </c>
      <c r="G66" s="53" t="s">
        <v>35</v>
      </c>
      <c r="H66" s="53" t="s">
        <v>36</v>
      </c>
      <c r="I66" s="53" t="s">
        <v>37</v>
      </c>
      <c r="J66" s="53" t="s">
        <v>38</v>
      </c>
      <c r="K66" s="53" t="s">
        <v>39</v>
      </c>
      <c r="L66" s="53" t="s">
        <v>40</v>
      </c>
      <c r="M66" s="53" t="s">
        <v>41</v>
      </c>
      <c r="N66" s="53" t="s">
        <v>42</v>
      </c>
      <c r="O66" s="41" t="s">
        <v>43</v>
      </c>
      <c r="P66" s="24" t="s">
        <v>44</v>
      </c>
      <c r="Q66" s="24" t="s">
        <v>45</v>
      </c>
      <c r="R66" s="30"/>
      <c r="S66" s="31"/>
      <c r="T66" s="31"/>
      <c r="U66" s="16"/>
      <c r="V66" s="16"/>
      <c r="W66" s="16"/>
      <c r="X66" s="16"/>
      <c r="Y66" s="16"/>
      <c r="Z66" s="16"/>
      <c r="AA66" s="16"/>
    </row>
    <row r="67" spans="1:47" s="25" customFormat="1" ht="15.75" customHeight="1" x14ac:dyDescent="0.35">
      <c r="A67" s="26" t="s">
        <v>46</v>
      </c>
      <c r="B67" s="27">
        <f t="shared" ref="B67:Q78" si="9">SUM(B82+B97+B112+B127+B142)</f>
        <v>186892</v>
      </c>
      <c r="C67" s="27">
        <f t="shared" si="9"/>
        <v>187915</v>
      </c>
      <c r="D67" s="27">
        <f t="shared" si="9"/>
        <v>194181</v>
      </c>
      <c r="E67" s="27">
        <f t="shared" si="9"/>
        <v>181982</v>
      </c>
      <c r="F67" s="27">
        <f t="shared" si="9"/>
        <v>163778</v>
      </c>
      <c r="G67" s="27">
        <f t="shared" si="9"/>
        <v>192775</v>
      </c>
      <c r="H67" s="27">
        <f t="shared" si="9"/>
        <v>200142</v>
      </c>
      <c r="I67" s="27">
        <f t="shared" si="9"/>
        <v>185712</v>
      </c>
      <c r="J67" s="27">
        <f t="shared" si="9"/>
        <v>209926</v>
      </c>
      <c r="K67" s="27">
        <f t="shared" si="9"/>
        <v>137002</v>
      </c>
      <c r="L67" s="27">
        <f t="shared" si="9"/>
        <v>157450</v>
      </c>
      <c r="M67" s="27">
        <f t="shared" si="9"/>
        <v>229487</v>
      </c>
      <c r="N67" s="27">
        <f t="shared" si="9"/>
        <v>213247</v>
      </c>
      <c r="O67" s="27">
        <f t="shared" si="9"/>
        <v>253310</v>
      </c>
      <c r="P67" s="27">
        <f t="shared" si="9"/>
        <v>230800</v>
      </c>
      <c r="Q67" s="27">
        <f t="shared" si="9"/>
        <v>236730</v>
      </c>
      <c r="R67" s="30"/>
      <c r="S67" s="31"/>
      <c r="T67" s="31"/>
      <c r="U67" s="32"/>
      <c r="V67" s="32"/>
      <c r="W67" s="32"/>
      <c r="X67" s="32"/>
      <c r="Y67" s="32"/>
      <c r="Z67" s="32"/>
      <c r="AA67" s="32"/>
      <c r="AC67" s="54"/>
      <c r="AD67" s="54"/>
      <c r="AE67" s="54"/>
      <c r="AF67" s="54"/>
      <c r="AG67" s="54"/>
      <c r="AH67" s="54"/>
      <c r="AI67" s="54"/>
      <c r="AJ67" s="54"/>
      <c r="AK67" s="54"/>
      <c r="AL67" s="54"/>
      <c r="AM67" s="54"/>
      <c r="AN67" s="54"/>
      <c r="AO67" s="54"/>
      <c r="AP67" s="54"/>
      <c r="AQ67" s="54"/>
      <c r="AR67" s="54"/>
      <c r="AS67" s="54"/>
      <c r="AT67" s="54"/>
      <c r="AU67" s="54"/>
    </row>
    <row r="68" spans="1:47" s="25" customFormat="1" ht="15.75" customHeight="1" x14ac:dyDescent="0.35">
      <c r="A68" s="16" t="s">
        <v>47</v>
      </c>
      <c r="B68" s="28">
        <f t="shared" si="9"/>
        <v>169107</v>
      </c>
      <c r="C68" s="28">
        <f t="shared" si="9"/>
        <v>223600</v>
      </c>
      <c r="D68" s="28">
        <f t="shared" si="9"/>
        <v>162336</v>
      </c>
      <c r="E68" s="28">
        <f t="shared" si="9"/>
        <v>187043</v>
      </c>
      <c r="F68" s="28">
        <f t="shared" si="9"/>
        <v>192840</v>
      </c>
      <c r="G68" s="28">
        <f t="shared" si="9"/>
        <v>187913</v>
      </c>
      <c r="H68" s="28">
        <f t="shared" si="9"/>
        <v>193635</v>
      </c>
      <c r="I68" s="28">
        <f t="shared" si="9"/>
        <v>180132</v>
      </c>
      <c r="J68" s="28">
        <f t="shared" si="9"/>
        <v>181051</v>
      </c>
      <c r="K68" s="28">
        <f t="shared" si="9"/>
        <v>156918</v>
      </c>
      <c r="L68" s="28">
        <f t="shared" si="9"/>
        <v>169749</v>
      </c>
      <c r="M68" s="28">
        <f t="shared" si="9"/>
        <v>261665</v>
      </c>
      <c r="N68" s="28">
        <f t="shared" si="9"/>
        <v>218894</v>
      </c>
      <c r="O68" s="28">
        <f t="shared" si="9"/>
        <v>224510</v>
      </c>
      <c r="P68" s="28">
        <f t="shared" si="9"/>
        <v>225554</v>
      </c>
      <c r="Q68" s="28">
        <f t="shared" si="9"/>
        <v>240922</v>
      </c>
      <c r="R68" s="30"/>
      <c r="S68" s="31"/>
      <c r="T68" s="31"/>
      <c r="U68" s="32"/>
      <c r="V68" s="32"/>
      <c r="W68" s="32"/>
      <c r="X68" s="32"/>
      <c r="Y68" s="32"/>
      <c r="Z68" s="32"/>
      <c r="AA68" s="32"/>
      <c r="AC68" s="54"/>
      <c r="AD68" s="54"/>
      <c r="AE68" s="54"/>
      <c r="AF68" s="54"/>
      <c r="AG68" s="54"/>
      <c r="AH68" s="54"/>
      <c r="AI68" s="54"/>
      <c r="AJ68" s="54"/>
      <c r="AK68" s="54"/>
      <c r="AL68" s="54"/>
      <c r="AM68" s="54"/>
      <c r="AN68" s="54"/>
      <c r="AO68" s="54"/>
      <c r="AP68" s="54"/>
      <c r="AQ68" s="54"/>
      <c r="AR68" s="54"/>
      <c r="AS68" s="54"/>
      <c r="AT68" s="54"/>
      <c r="AU68" s="54"/>
    </row>
    <row r="69" spans="1:47" s="25" customFormat="1" ht="15.75" customHeight="1" x14ac:dyDescent="0.35">
      <c r="A69" s="16" t="s">
        <v>48</v>
      </c>
      <c r="B69" s="28">
        <f t="shared" si="9"/>
        <v>210462</v>
      </c>
      <c r="C69" s="28">
        <f t="shared" si="9"/>
        <v>179361</v>
      </c>
      <c r="D69" s="28">
        <f t="shared" si="9"/>
        <v>167172</v>
      </c>
      <c r="E69" s="28">
        <f t="shared" si="9"/>
        <v>167230</v>
      </c>
      <c r="F69" s="28">
        <f t="shared" si="9"/>
        <v>155107</v>
      </c>
      <c r="G69" s="28">
        <f t="shared" si="9"/>
        <v>164958</v>
      </c>
      <c r="H69" s="28">
        <f t="shared" si="9"/>
        <v>190834</v>
      </c>
      <c r="I69" s="28">
        <f t="shared" si="9"/>
        <v>205926</v>
      </c>
      <c r="J69" s="28">
        <f t="shared" si="9"/>
        <v>214313</v>
      </c>
      <c r="K69" s="28">
        <f t="shared" si="9"/>
        <v>134601</v>
      </c>
      <c r="L69" s="28">
        <f t="shared" si="9"/>
        <v>144708</v>
      </c>
      <c r="M69" s="28">
        <f t="shared" si="9"/>
        <v>215539</v>
      </c>
      <c r="N69" s="28">
        <f t="shared" si="9"/>
        <v>209813</v>
      </c>
      <c r="O69" s="28">
        <f t="shared" si="9"/>
        <v>199447</v>
      </c>
      <c r="P69" s="28">
        <f t="shared" si="9"/>
        <v>198431</v>
      </c>
      <c r="Q69" s="28">
        <f t="shared" si="9"/>
        <v>252413</v>
      </c>
      <c r="R69" s="30"/>
      <c r="S69" s="31"/>
      <c r="T69" s="31"/>
      <c r="U69" s="32"/>
      <c r="V69" s="32"/>
      <c r="W69" s="32"/>
      <c r="X69" s="32"/>
      <c r="Y69" s="32"/>
      <c r="Z69" s="32"/>
      <c r="AA69" s="32"/>
      <c r="AC69" s="54"/>
      <c r="AD69" s="54"/>
      <c r="AE69" s="54"/>
      <c r="AF69" s="54"/>
      <c r="AG69" s="54"/>
      <c r="AH69" s="54"/>
      <c r="AI69" s="54"/>
      <c r="AJ69" s="54"/>
      <c r="AK69" s="54"/>
      <c r="AL69" s="54"/>
      <c r="AM69" s="54"/>
      <c r="AN69" s="54"/>
      <c r="AO69" s="54"/>
      <c r="AP69" s="54"/>
      <c r="AQ69" s="54"/>
      <c r="AR69" s="54"/>
      <c r="AS69" s="54"/>
      <c r="AT69" s="54"/>
      <c r="AU69" s="54"/>
    </row>
    <row r="70" spans="1:47" s="25" customFormat="1" ht="15.75" customHeight="1" x14ac:dyDescent="0.35">
      <c r="A70" s="16" t="s">
        <v>49</v>
      </c>
      <c r="B70" s="28">
        <f t="shared" si="9"/>
        <v>222688</v>
      </c>
      <c r="C70" s="28">
        <f t="shared" si="9"/>
        <v>205863</v>
      </c>
      <c r="D70" s="28">
        <f t="shared" si="9"/>
        <v>216115</v>
      </c>
      <c r="E70" s="28">
        <f t="shared" si="9"/>
        <v>225056</v>
      </c>
      <c r="F70" s="28">
        <f t="shared" si="9"/>
        <v>223390</v>
      </c>
      <c r="G70" s="28">
        <f t="shared" si="9"/>
        <v>233590</v>
      </c>
      <c r="H70" s="28">
        <f t="shared" si="9"/>
        <v>265349</v>
      </c>
      <c r="I70" s="28">
        <f t="shared" si="9"/>
        <v>277576</v>
      </c>
      <c r="J70" s="28">
        <f t="shared" si="9"/>
        <v>205876</v>
      </c>
      <c r="K70" s="28">
        <f t="shared" si="9"/>
        <v>197417</v>
      </c>
      <c r="L70" s="28">
        <f t="shared" si="9"/>
        <v>301443</v>
      </c>
      <c r="M70" s="28">
        <f t="shared" si="9"/>
        <v>295101</v>
      </c>
      <c r="N70" s="28">
        <f t="shared" si="9"/>
        <v>275039</v>
      </c>
      <c r="O70" s="28">
        <f t="shared" si="9"/>
        <v>278161</v>
      </c>
      <c r="P70" s="28">
        <f t="shared" si="9"/>
        <v>274140</v>
      </c>
      <c r="Q70" s="28">
        <f t="shared" si="9"/>
        <v>285348</v>
      </c>
      <c r="R70" s="30"/>
      <c r="S70" s="31"/>
      <c r="T70" s="31"/>
      <c r="U70" s="32"/>
      <c r="V70" s="32"/>
      <c r="W70" s="32"/>
      <c r="X70" s="32"/>
      <c r="Y70" s="32"/>
      <c r="Z70" s="32"/>
      <c r="AA70" s="32"/>
      <c r="AC70" s="54"/>
      <c r="AD70" s="54"/>
      <c r="AE70" s="54"/>
      <c r="AF70" s="54"/>
      <c r="AG70" s="54"/>
      <c r="AH70" s="54"/>
      <c r="AI70" s="54"/>
      <c r="AJ70" s="54"/>
      <c r="AK70" s="54"/>
      <c r="AL70" s="54"/>
      <c r="AM70" s="54"/>
      <c r="AN70" s="54"/>
      <c r="AO70" s="54"/>
      <c r="AP70" s="54"/>
      <c r="AQ70" s="54"/>
      <c r="AR70" s="54"/>
      <c r="AS70" s="54"/>
      <c r="AT70" s="54"/>
      <c r="AU70" s="54"/>
    </row>
    <row r="71" spans="1:47" s="25" customFormat="1" ht="15.75" customHeight="1" x14ac:dyDescent="0.35">
      <c r="A71" s="16" t="s">
        <v>50</v>
      </c>
      <c r="B71" s="28">
        <f t="shared" si="9"/>
        <v>205298</v>
      </c>
      <c r="C71" s="28">
        <f t="shared" si="9"/>
        <v>174454</v>
      </c>
      <c r="D71" s="28">
        <f t="shared" si="9"/>
        <v>219031</v>
      </c>
      <c r="E71" s="28">
        <f t="shared" si="9"/>
        <v>207458</v>
      </c>
      <c r="F71" s="28">
        <f t="shared" si="9"/>
        <v>219977</v>
      </c>
      <c r="G71" s="28">
        <f t="shared" si="9"/>
        <v>243647</v>
      </c>
      <c r="H71" s="28">
        <f t="shared" si="9"/>
        <v>285501</v>
      </c>
      <c r="I71" s="28">
        <f t="shared" si="9"/>
        <v>276118</v>
      </c>
      <c r="J71" s="28">
        <f t="shared" si="9"/>
        <v>224807</v>
      </c>
      <c r="K71" s="28">
        <f t="shared" si="9"/>
        <v>285373</v>
      </c>
      <c r="L71" s="28">
        <f t="shared" si="9"/>
        <v>463235</v>
      </c>
      <c r="M71" s="28">
        <f t="shared" si="9"/>
        <v>282260</v>
      </c>
      <c r="N71" s="28">
        <f t="shared" si="9"/>
        <v>266867</v>
      </c>
      <c r="O71" s="28">
        <f t="shared" si="9"/>
        <v>272668</v>
      </c>
      <c r="P71" s="28">
        <f t="shared" si="9"/>
        <v>279768</v>
      </c>
      <c r="Q71" s="28">
        <f t="shared" si="9"/>
        <v>286635</v>
      </c>
      <c r="R71" s="30"/>
      <c r="S71" s="31"/>
      <c r="T71" s="31"/>
      <c r="U71" s="32"/>
      <c r="V71" s="32"/>
      <c r="W71" s="32"/>
      <c r="X71" s="32"/>
      <c r="Y71" s="32"/>
      <c r="Z71" s="32"/>
      <c r="AA71" s="32"/>
      <c r="AC71" s="54"/>
      <c r="AD71" s="54"/>
      <c r="AE71" s="54"/>
      <c r="AF71" s="54"/>
      <c r="AG71" s="54"/>
      <c r="AH71" s="54"/>
      <c r="AI71" s="54"/>
      <c r="AJ71" s="54"/>
      <c r="AK71" s="54"/>
      <c r="AL71" s="54"/>
      <c r="AM71" s="54"/>
      <c r="AN71" s="54"/>
      <c r="AO71" s="54"/>
      <c r="AP71" s="54"/>
      <c r="AQ71" s="54"/>
      <c r="AR71" s="54"/>
      <c r="AS71" s="54"/>
      <c r="AT71" s="54"/>
      <c r="AU71" s="54"/>
    </row>
    <row r="72" spans="1:47" s="25" customFormat="1" ht="15.75" customHeight="1" x14ac:dyDescent="0.35">
      <c r="A72" s="16" t="s">
        <v>51</v>
      </c>
      <c r="B72" s="28">
        <f t="shared" si="9"/>
        <v>158664</v>
      </c>
      <c r="C72" s="28">
        <f t="shared" si="9"/>
        <v>152206</v>
      </c>
      <c r="D72" s="28">
        <f t="shared" si="9"/>
        <v>168855</v>
      </c>
      <c r="E72" s="28">
        <f t="shared" si="9"/>
        <v>171359</v>
      </c>
      <c r="F72" s="28">
        <f t="shared" si="9"/>
        <v>149456</v>
      </c>
      <c r="G72" s="28">
        <f t="shared" si="9"/>
        <v>168580</v>
      </c>
      <c r="H72" s="28">
        <f t="shared" si="9"/>
        <v>218416</v>
      </c>
      <c r="I72" s="28">
        <f t="shared" si="9"/>
        <v>193931</v>
      </c>
      <c r="J72" s="28">
        <f t="shared" si="9"/>
        <v>197999</v>
      </c>
      <c r="K72" s="28">
        <f t="shared" si="9"/>
        <v>198342</v>
      </c>
      <c r="L72" s="28">
        <f t="shared" si="9"/>
        <v>294976</v>
      </c>
      <c r="M72" s="28">
        <f t="shared" si="9"/>
        <v>221799</v>
      </c>
      <c r="N72" s="28">
        <f t="shared" si="9"/>
        <v>204516</v>
      </c>
      <c r="O72" s="28">
        <f t="shared" si="9"/>
        <v>214793</v>
      </c>
      <c r="P72" s="28">
        <f t="shared" si="9"/>
        <v>264705</v>
      </c>
      <c r="Q72" s="28">
        <f t="shared" si="9"/>
        <v>241357</v>
      </c>
      <c r="R72" s="30"/>
      <c r="S72" s="31"/>
      <c r="T72" s="31"/>
      <c r="U72" s="32"/>
      <c r="V72" s="32"/>
      <c r="W72" s="32"/>
      <c r="X72" s="32"/>
      <c r="Y72" s="32"/>
      <c r="Z72" s="32"/>
      <c r="AA72" s="32"/>
      <c r="AC72" s="54"/>
      <c r="AD72" s="54"/>
      <c r="AE72" s="54"/>
      <c r="AF72" s="54"/>
      <c r="AG72" s="54"/>
      <c r="AH72" s="54"/>
      <c r="AI72" s="54"/>
      <c r="AJ72" s="54"/>
      <c r="AK72" s="54"/>
      <c r="AL72" s="54"/>
      <c r="AM72" s="54"/>
      <c r="AN72" s="54"/>
      <c r="AO72" s="54"/>
      <c r="AP72" s="54"/>
      <c r="AQ72" s="54"/>
      <c r="AR72" s="54"/>
      <c r="AS72" s="54"/>
      <c r="AT72" s="54"/>
      <c r="AU72" s="54"/>
    </row>
    <row r="73" spans="1:47" s="25" customFormat="1" ht="15.75" customHeight="1" x14ac:dyDescent="0.35">
      <c r="A73" s="16" t="s">
        <v>52</v>
      </c>
      <c r="B73" s="28">
        <f t="shared" si="9"/>
        <v>201526</v>
      </c>
      <c r="C73" s="28">
        <f t="shared" si="9"/>
        <v>191164</v>
      </c>
      <c r="D73" s="28">
        <f t="shared" si="9"/>
        <v>190074</v>
      </c>
      <c r="E73" s="28">
        <f t="shared" si="9"/>
        <v>201617</v>
      </c>
      <c r="F73" s="28">
        <f t="shared" si="9"/>
        <v>201488</v>
      </c>
      <c r="G73" s="28">
        <f t="shared" si="9"/>
        <v>219007</v>
      </c>
      <c r="H73" s="28">
        <f t="shared" si="9"/>
        <v>235733</v>
      </c>
      <c r="I73" s="28">
        <f t="shared" si="9"/>
        <v>222815</v>
      </c>
      <c r="J73" s="28">
        <f t="shared" si="9"/>
        <v>212422</v>
      </c>
      <c r="K73" s="28">
        <f t="shared" si="9"/>
        <v>213539</v>
      </c>
      <c r="L73" s="28">
        <f t="shared" si="9"/>
        <v>333300</v>
      </c>
      <c r="M73" s="28">
        <f t="shared" si="9"/>
        <v>228949</v>
      </c>
      <c r="N73" s="28">
        <f t="shared" si="9"/>
        <v>229627</v>
      </c>
      <c r="O73" s="28">
        <f t="shared" si="9"/>
        <v>215930</v>
      </c>
      <c r="P73" s="28">
        <f t="shared" si="9"/>
        <v>283398</v>
      </c>
      <c r="Q73" s="28">
        <f t="shared" si="9"/>
        <v>243386</v>
      </c>
      <c r="R73" s="30"/>
      <c r="S73" s="31"/>
      <c r="T73" s="31"/>
      <c r="U73" s="32"/>
      <c r="V73" s="32"/>
      <c r="W73" s="32"/>
      <c r="X73" s="32"/>
      <c r="Y73" s="32"/>
      <c r="Z73" s="32"/>
      <c r="AA73" s="32"/>
      <c r="AC73" s="54"/>
      <c r="AD73" s="54"/>
      <c r="AE73" s="54"/>
      <c r="AF73" s="54"/>
      <c r="AG73" s="54"/>
      <c r="AH73" s="54"/>
      <c r="AI73" s="54"/>
      <c r="AJ73" s="54"/>
      <c r="AK73" s="54"/>
      <c r="AL73" s="54"/>
      <c r="AM73" s="54"/>
      <c r="AN73" s="54"/>
      <c r="AO73" s="54"/>
      <c r="AP73" s="54"/>
      <c r="AQ73" s="54"/>
      <c r="AR73" s="54"/>
      <c r="AS73" s="54"/>
      <c r="AT73" s="54"/>
      <c r="AU73" s="54"/>
    </row>
    <row r="74" spans="1:47" s="25" customFormat="1" ht="15.75" customHeight="1" x14ac:dyDescent="0.35">
      <c r="A74" s="16" t="s">
        <v>53</v>
      </c>
      <c r="B74" s="28">
        <f t="shared" si="9"/>
        <v>130950</v>
      </c>
      <c r="C74" s="28">
        <f t="shared" si="9"/>
        <v>117738</v>
      </c>
      <c r="D74" s="28">
        <f t="shared" si="9"/>
        <v>129985</v>
      </c>
      <c r="E74" s="28">
        <f t="shared" si="9"/>
        <v>136655</v>
      </c>
      <c r="F74" s="28">
        <f t="shared" si="9"/>
        <v>151711</v>
      </c>
      <c r="G74" s="28">
        <f t="shared" si="9"/>
        <v>135576</v>
      </c>
      <c r="H74" s="28">
        <f t="shared" si="9"/>
        <v>152272</v>
      </c>
      <c r="I74" s="28">
        <f t="shared" si="9"/>
        <v>151766</v>
      </c>
      <c r="J74" s="28">
        <f t="shared" si="9"/>
        <v>158357</v>
      </c>
      <c r="K74" s="28">
        <f t="shared" si="9"/>
        <v>152813</v>
      </c>
      <c r="L74" s="28">
        <f t="shared" si="9"/>
        <v>241491</v>
      </c>
      <c r="M74" s="28">
        <f t="shared" si="9"/>
        <v>156206</v>
      </c>
      <c r="N74" s="28">
        <f t="shared" si="9"/>
        <v>161899</v>
      </c>
      <c r="O74" s="28">
        <f t="shared" si="9"/>
        <v>157479</v>
      </c>
      <c r="P74" s="28">
        <f t="shared" si="9"/>
        <v>234743</v>
      </c>
      <c r="Q74" s="28">
        <f t="shared" si="9"/>
        <v>189805</v>
      </c>
      <c r="R74" s="30"/>
      <c r="S74" s="31"/>
      <c r="T74" s="31"/>
      <c r="U74" s="32"/>
      <c r="V74" s="32"/>
      <c r="W74" s="32"/>
      <c r="X74" s="32"/>
      <c r="Y74" s="32"/>
      <c r="Z74" s="32"/>
      <c r="AA74" s="32"/>
      <c r="AC74" s="54"/>
      <c r="AD74" s="54"/>
      <c r="AE74" s="54"/>
      <c r="AF74" s="54"/>
      <c r="AG74" s="54"/>
      <c r="AH74" s="54"/>
      <c r="AI74" s="54"/>
      <c r="AJ74" s="54"/>
      <c r="AK74" s="54"/>
      <c r="AL74" s="54"/>
      <c r="AM74" s="54"/>
      <c r="AN74" s="54"/>
      <c r="AO74" s="54"/>
      <c r="AP74" s="54"/>
      <c r="AQ74" s="54"/>
      <c r="AR74" s="54"/>
      <c r="AS74" s="54"/>
      <c r="AT74" s="54"/>
      <c r="AU74" s="54"/>
    </row>
    <row r="75" spans="1:47" s="25" customFormat="1" ht="15.75" customHeight="1" x14ac:dyDescent="0.35">
      <c r="A75" s="16" t="s">
        <v>54</v>
      </c>
      <c r="B75" s="28">
        <f t="shared" si="9"/>
        <v>100653</v>
      </c>
      <c r="C75" s="28">
        <f t="shared" si="9"/>
        <v>91267</v>
      </c>
      <c r="D75" s="28">
        <f t="shared" si="9"/>
        <v>98305</v>
      </c>
      <c r="E75" s="28">
        <f t="shared" si="9"/>
        <v>94689</v>
      </c>
      <c r="F75" s="28">
        <f t="shared" si="9"/>
        <v>105308</v>
      </c>
      <c r="G75" s="28">
        <f t="shared" si="9"/>
        <v>95726</v>
      </c>
      <c r="H75" s="28">
        <f t="shared" si="9"/>
        <v>106340</v>
      </c>
      <c r="I75" s="28">
        <f t="shared" si="9"/>
        <v>107610</v>
      </c>
      <c r="J75" s="28">
        <f t="shared" si="9"/>
        <v>113089</v>
      </c>
      <c r="K75" s="28">
        <f t="shared" si="9"/>
        <v>115990</v>
      </c>
      <c r="L75" s="28">
        <f t="shared" si="9"/>
        <v>157331</v>
      </c>
      <c r="M75" s="28">
        <f t="shared" si="9"/>
        <v>120585</v>
      </c>
      <c r="N75" s="28">
        <f t="shared" si="9"/>
        <v>133416</v>
      </c>
      <c r="O75" s="28">
        <f t="shared" si="9"/>
        <v>123373</v>
      </c>
      <c r="P75" s="28">
        <f t="shared" si="9"/>
        <v>150578</v>
      </c>
      <c r="Q75" s="28">
        <f t="shared" si="9"/>
        <v>145440</v>
      </c>
      <c r="R75" s="30"/>
      <c r="S75" s="31"/>
      <c r="T75" s="31"/>
      <c r="U75" s="32"/>
      <c r="V75" s="32"/>
      <c r="W75" s="32"/>
      <c r="X75" s="32"/>
      <c r="Y75" s="32"/>
      <c r="Z75" s="32"/>
      <c r="AA75" s="32"/>
      <c r="AC75" s="54"/>
      <c r="AD75" s="54"/>
      <c r="AE75" s="54"/>
      <c r="AF75" s="54"/>
      <c r="AG75" s="54"/>
      <c r="AH75" s="54"/>
      <c r="AI75" s="54"/>
      <c r="AJ75" s="54"/>
      <c r="AK75" s="54"/>
      <c r="AL75" s="54"/>
      <c r="AM75" s="54"/>
      <c r="AN75" s="54"/>
      <c r="AO75" s="54"/>
      <c r="AP75" s="54"/>
      <c r="AQ75" s="54"/>
      <c r="AR75" s="54"/>
      <c r="AS75" s="54"/>
      <c r="AT75" s="54"/>
      <c r="AU75" s="54"/>
    </row>
    <row r="76" spans="1:47" s="25" customFormat="1" ht="15.75" customHeight="1" x14ac:dyDescent="0.35">
      <c r="A76" s="16" t="s">
        <v>55</v>
      </c>
      <c r="B76" s="28">
        <f t="shared" si="9"/>
        <v>104452</v>
      </c>
      <c r="C76" s="28">
        <f t="shared" si="9"/>
        <v>97767</v>
      </c>
      <c r="D76" s="28">
        <f t="shared" si="9"/>
        <v>100546</v>
      </c>
      <c r="E76" s="28">
        <f t="shared" si="9"/>
        <v>100874</v>
      </c>
      <c r="F76" s="28">
        <f t="shared" si="9"/>
        <v>116679</v>
      </c>
      <c r="G76" s="28">
        <f t="shared" si="9"/>
        <v>94363</v>
      </c>
      <c r="H76" s="28">
        <f t="shared" si="9"/>
        <v>129727</v>
      </c>
      <c r="I76" s="28">
        <f t="shared" si="9"/>
        <v>120408</v>
      </c>
      <c r="J76" s="28">
        <f t="shared" si="9"/>
        <v>60235</v>
      </c>
      <c r="K76" s="28">
        <f t="shared" si="9"/>
        <v>77275</v>
      </c>
      <c r="L76" s="28">
        <f t="shared" si="9"/>
        <v>160654</v>
      </c>
      <c r="M76" s="28">
        <f t="shared" si="9"/>
        <v>132431</v>
      </c>
      <c r="N76" s="28">
        <f t="shared" si="9"/>
        <v>134506</v>
      </c>
      <c r="O76" s="28">
        <f t="shared" si="9"/>
        <v>138684</v>
      </c>
      <c r="P76" s="28">
        <f t="shared" si="9"/>
        <v>154447</v>
      </c>
      <c r="Q76" s="28">
        <f t="shared" si="9"/>
        <v>138786</v>
      </c>
      <c r="R76" s="30"/>
      <c r="S76" s="31"/>
      <c r="T76" s="31"/>
      <c r="U76" s="32"/>
      <c r="V76" s="32"/>
      <c r="W76" s="32"/>
      <c r="X76" s="32"/>
      <c r="Y76" s="32"/>
      <c r="Z76" s="32"/>
      <c r="AA76" s="32"/>
      <c r="AC76" s="54"/>
      <c r="AD76" s="54"/>
      <c r="AE76" s="54"/>
      <c r="AF76" s="54"/>
      <c r="AG76" s="54"/>
      <c r="AH76" s="54"/>
      <c r="AI76" s="54"/>
      <c r="AJ76" s="54"/>
      <c r="AK76" s="54"/>
      <c r="AL76" s="54"/>
      <c r="AM76" s="54"/>
      <c r="AN76" s="54"/>
      <c r="AO76" s="54"/>
      <c r="AP76" s="54"/>
      <c r="AQ76" s="54"/>
      <c r="AR76" s="54"/>
      <c r="AS76" s="54"/>
      <c r="AT76" s="54"/>
      <c r="AU76" s="54"/>
    </row>
    <row r="77" spans="1:47" s="25" customFormat="1" ht="15.75" customHeight="1" x14ac:dyDescent="0.35">
      <c r="A77" s="16" t="s">
        <v>56</v>
      </c>
      <c r="B77" s="28">
        <f t="shared" si="9"/>
        <v>163933</v>
      </c>
      <c r="C77" s="28">
        <f t="shared" si="9"/>
        <v>144401</v>
      </c>
      <c r="D77" s="28">
        <f t="shared" si="9"/>
        <v>149978</v>
      </c>
      <c r="E77" s="28">
        <f t="shared" si="9"/>
        <v>149498</v>
      </c>
      <c r="F77" s="28">
        <f t="shared" si="9"/>
        <v>169383</v>
      </c>
      <c r="G77" s="28">
        <f t="shared" si="9"/>
        <v>177174</v>
      </c>
      <c r="H77" s="28">
        <f t="shared" si="9"/>
        <v>173281</v>
      </c>
      <c r="I77" s="28">
        <f t="shared" si="9"/>
        <v>165314</v>
      </c>
      <c r="J77" s="28">
        <f t="shared" si="9"/>
        <v>95664</v>
      </c>
      <c r="K77" s="28">
        <f t="shared" si="9"/>
        <v>99362</v>
      </c>
      <c r="L77" s="28">
        <f t="shared" si="9"/>
        <v>191700</v>
      </c>
      <c r="M77" s="28">
        <f t="shared" si="9"/>
        <v>180975</v>
      </c>
      <c r="N77" s="28">
        <f t="shared" si="9"/>
        <v>177092</v>
      </c>
      <c r="O77" s="28">
        <f t="shared" si="9"/>
        <v>184551</v>
      </c>
      <c r="P77" s="28">
        <f t="shared" si="9"/>
        <v>183879</v>
      </c>
      <c r="Q77" s="28">
        <f t="shared" si="9"/>
        <v>172518</v>
      </c>
      <c r="R77" s="30"/>
      <c r="S77" s="31"/>
      <c r="T77" s="31"/>
      <c r="U77" s="32"/>
      <c r="V77" s="32"/>
      <c r="W77" s="32"/>
      <c r="X77" s="32"/>
      <c r="Y77" s="32"/>
      <c r="Z77" s="32"/>
      <c r="AA77" s="32"/>
      <c r="AC77" s="54"/>
      <c r="AD77" s="54"/>
      <c r="AE77" s="54"/>
      <c r="AF77" s="54"/>
      <c r="AG77" s="54"/>
      <c r="AH77" s="54"/>
      <c r="AI77" s="54"/>
      <c r="AJ77" s="54"/>
      <c r="AK77" s="54"/>
      <c r="AL77" s="54"/>
      <c r="AM77" s="54"/>
      <c r="AN77" s="54"/>
      <c r="AO77" s="54"/>
      <c r="AP77" s="54"/>
      <c r="AQ77" s="54"/>
      <c r="AR77" s="54"/>
      <c r="AS77" s="54"/>
      <c r="AT77" s="54"/>
      <c r="AU77" s="54"/>
    </row>
    <row r="78" spans="1:47" s="25" customFormat="1" ht="15.75" customHeight="1" thickBot="1" x14ac:dyDescent="0.4">
      <c r="A78" s="16" t="s">
        <v>57</v>
      </c>
      <c r="B78" s="28">
        <f t="shared" si="9"/>
        <v>201821</v>
      </c>
      <c r="C78" s="28">
        <f t="shared" si="9"/>
        <v>140774</v>
      </c>
      <c r="D78" s="28">
        <f t="shared" si="9"/>
        <v>159491</v>
      </c>
      <c r="E78" s="28">
        <f t="shared" si="9"/>
        <v>175870</v>
      </c>
      <c r="F78" s="28">
        <f t="shared" si="9"/>
        <v>157648</v>
      </c>
      <c r="G78" s="28">
        <f t="shared" si="9"/>
        <v>165955</v>
      </c>
      <c r="H78" s="28">
        <f t="shared" si="9"/>
        <v>166409</v>
      </c>
      <c r="I78" s="28">
        <f t="shared" si="9"/>
        <v>162284</v>
      </c>
      <c r="J78" s="28">
        <f t="shared" si="9"/>
        <v>116604</v>
      </c>
      <c r="K78" s="28">
        <f t="shared" si="9"/>
        <v>107292</v>
      </c>
      <c r="L78" s="28">
        <f t="shared" si="9"/>
        <v>197808</v>
      </c>
      <c r="M78" s="28">
        <f t="shared" si="9"/>
        <v>213519</v>
      </c>
      <c r="N78" s="28">
        <f t="shared" si="9"/>
        <v>191061</v>
      </c>
      <c r="O78" s="28">
        <f t="shared" si="9"/>
        <v>202555</v>
      </c>
      <c r="P78" s="28">
        <f t="shared" si="9"/>
        <v>207567</v>
      </c>
      <c r="Q78" s="28">
        <f t="shared" si="9"/>
        <v>65509</v>
      </c>
      <c r="R78" s="30"/>
      <c r="S78" s="31"/>
      <c r="T78" s="31"/>
      <c r="U78" s="32"/>
      <c r="V78" s="32"/>
      <c r="W78" s="32"/>
      <c r="X78" s="32"/>
      <c r="Y78" s="32"/>
      <c r="Z78" s="32"/>
      <c r="AA78" s="32"/>
      <c r="AC78" s="54"/>
      <c r="AD78" s="54"/>
      <c r="AE78" s="54"/>
      <c r="AF78" s="54"/>
      <c r="AG78" s="54"/>
      <c r="AH78" s="54"/>
      <c r="AI78" s="54"/>
      <c r="AJ78" s="54"/>
      <c r="AK78" s="54"/>
      <c r="AL78" s="54"/>
      <c r="AM78" s="54"/>
      <c r="AN78" s="54"/>
      <c r="AO78" s="54"/>
      <c r="AP78" s="54"/>
      <c r="AQ78" s="54"/>
      <c r="AR78" s="54"/>
      <c r="AS78" s="54"/>
      <c r="AT78" s="54"/>
      <c r="AU78" s="54"/>
    </row>
    <row r="79" spans="1:47" s="25" customFormat="1" ht="15.75" customHeight="1" thickTop="1" thickBot="1" x14ac:dyDescent="0.4">
      <c r="A79" s="35" t="s">
        <v>58</v>
      </c>
      <c r="B79" s="36">
        <f t="shared" ref="B79:F79" si="10">SUM(B67:B78)</f>
        <v>2056446</v>
      </c>
      <c r="C79" s="36">
        <f t="shared" si="10"/>
        <v>1906510</v>
      </c>
      <c r="D79" s="36">
        <f t="shared" si="10"/>
        <v>1956069</v>
      </c>
      <c r="E79" s="36">
        <f t="shared" si="10"/>
        <v>1999331</v>
      </c>
      <c r="F79" s="36">
        <f t="shared" si="10"/>
        <v>2006765</v>
      </c>
      <c r="G79" s="36">
        <f t="shared" ref="G79:L79" si="11">SUM(G67:G78)</f>
        <v>2079264</v>
      </c>
      <c r="H79" s="36">
        <f t="shared" si="11"/>
        <v>2317639</v>
      </c>
      <c r="I79" s="36">
        <f t="shared" si="11"/>
        <v>2249592</v>
      </c>
      <c r="J79" s="36">
        <f t="shared" si="11"/>
        <v>1990343</v>
      </c>
      <c r="K79" s="36">
        <f t="shared" si="11"/>
        <v>1875924</v>
      </c>
      <c r="L79" s="36">
        <f t="shared" si="11"/>
        <v>2813845</v>
      </c>
      <c r="M79" s="36">
        <f>SUM(M67:M78)</f>
        <v>2538516</v>
      </c>
      <c r="N79" s="36">
        <f>SUM(N67:N78)</f>
        <v>2415977</v>
      </c>
      <c r="O79" s="37">
        <f>SUM(O67:O78)</f>
        <v>2465461</v>
      </c>
      <c r="P79" s="37">
        <f>SUM(P67:P78)</f>
        <v>2688010</v>
      </c>
      <c r="Q79" s="37">
        <f>SUM(Q67:Q78)</f>
        <v>2498849</v>
      </c>
      <c r="R79" s="30"/>
      <c r="S79" s="31"/>
      <c r="T79" s="31"/>
      <c r="U79" s="32"/>
      <c r="V79" s="32"/>
      <c r="W79" s="32"/>
      <c r="X79" s="32"/>
      <c r="Y79" s="32"/>
      <c r="Z79" s="32"/>
      <c r="AA79" s="32"/>
      <c r="AC79" s="54"/>
      <c r="AD79" s="54"/>
      <c r="AE79" s="54"/>
      <c r="AF79" s="54"/>
      <c r="AG79" s="54"/>
      <c r="AH79" s="54"/>
      <c r="AI79" s="54"/>
      <c r="AJ79" s="54"/>
      <c r="AK79" s="54"/>
      <c r="AL79" s="54"/>
      <c r="AM79" s="54"/>
      <c r="AN79" s="54"/>
      <c r="AO79" s="54"/>
      <c r="AP79" s="54"/>
      <c r="AQ79" s="54"/>
      <c r="AR79" s="54"/>
      <c r="AS79" s="54"/>
      <c r="AT79" s="54"/>
      <c r="AU79" s="54"/>
    </row>
    <row r="80" spans="1:47" ht="15" thickTop="1" x14ac:dyDescent="0.35">
      <c r="R80" s="30"/>
      <c r="S80" s="31"/>
      <c r="T80" s="31"/>
    </row>
    <row r="81" spans="1:20" x14ac:dyDescent="0.35">
      <c r="A81" s="39" t="s">
        <v>64</v>
      </c>
      <c r="B81" s="40" t="s">
        <v>30</v>
      </c>
      <c r="C81" s="40" t="s">
        <v>31</v>
      </c>
      <c r="D81" s="40" t="s">
        <v>32</v>
      </c>
      <c r="E81" s="40" t="s">
        <v>33</v>
      </c>
      <c r="F81" s="40" t="s">
        <v>34</v>
      </c>
      <c r="G81" s="40" t="s">
        <v>35</v>
      </c>
      <c r="H81" s="40" t="s">
        <v>36</v>
      </c>
      <c r="I81" s="40" t="s">
        <v>37</v>
      </c>
      <c r="J81" s="40" t="s">
        <v>38</v>
      </c>
      <c r="K81" s="40" t="s">
        <v>39</v>
      </c>
      <c r="L81" s="40" t="s">
        <v>40</v>
      </c>
      <c r="M81" s="40" t="s">
        <v>41</v>
      </c>
      <c r="N81" s="21" t="s">
        <v>42</v>
      </c>
      <c r="O81" s="41" t="s">
        <v>43</v>
      </c>
      <c r="P81" s="42" t="s">
        <v>44</v>
      </c>
      <c r="Q81" s="42" t="s">
        <v>45</v>
      </c>
      <c r="R81" s="30"/>
      <c r="S81" s="31"/>
      <c r="T81" s="31"/>
    </row>
    <row r="82" spans="1:20" x14ac:dyDescent="0.35">
      <c r="A82" s="43" t="s">
        <v>46</v>
      </c>
      <c r="B82" s="44">
        <v>70530</v>
      </c>
      <c r="C82" s="44">
        <v>84140</v>
      </c>
      <c r="D82" s="44">
        <v>72354</v>
      </c>
      <c r="E82" s="44">
        <v>70193</v>
      </c>
      <c r="F82" s="44">
        <v>76603</v>
      </c>
      <c r="G82" s="44">
        <v>81726</v>
      </c>
      <c r="H82" s="44">
        <v>91434</v>
      </c>
      <c r="I82" s="44">
        <v>68171</v>
      </c>
      <c r="J82" s="44">
        <v>106661</v>
      </c>
      <c r="K82" s="44">
        <v>272</v>
      </c>
      <c r="L82" s="44">
        <v>139</v>
      </c>
      <c r="M82" s="44">
        <v>102732</v>
      </c>
      <c r="N82" s="44">
        <v>93459</v>
      </c>
      <c r="O82" s="17">
        <v>101936</v>
      </c>
      <c r="P82" s="17">
        <v>100928</v>
      </c>
      <c r="Q82" s="17">
        <v>98175</v>
      </c>
      <c r="R82" s="30"/>
      <c r="S82" s="31"/>
      <c r="T82" s="31"/>
    </row>
    <row r="83" spans="1:20" x14ac:dyDescent="0.35">
      <c r="A83" s="45" t="s">
        <v>47</v>
      </c>
      <c r="B83" s="46">
        <v>58580</v>
      </c>
      <c r="C83" s="46">
        <v>78886</v>
      </c>
      <c r="D83" s="46">
        <v>54931</v>
      </c>
      <c r="E83" s="46">
        <v>68720</v>
      </c>
      <c r="F83" s="46">
        <v>76823</v>
      </c>
      <c r="G83" s="46">
        <v>72253</v>
      </c>
      <c r="H83" s="46">
        <v>80038</v>
      </c>
      <c r="I83" s="46">
        <v>65705</v>
      </c>
      <c r="J83" s="46">
        <v>78356</v>
      </c>
      <c r="K83" s="46">
        <v>232</v>
      </c>
      <c r="L83" s="46">
        <v>100</v>
      </c>
      <c r="M83" s="46">
        <v>105807</v>
      </c>
      <c r="N83" s="46">
        <v>82576</v>
      </c>
      <c r="O83" s="17">
        <v>84618</v>
      </c>
      <c r="P83" s="17">
        <v>81954</v>
      </c>
      <c r="Q83" s="17">
        <v>89106</v>
      </c>
      <c r="R83" s="30"/>
      <c r="S83" s="31"/>
      <c r="T83" s="31"/>
    </row>
    <row r="84" spans="1:20" x14ac:dyDescent="0.35">
      <c r="A84" s="45" t="s">
        <v>48</v>
      </c>
      <c r="B84" s="46">
        <v>64736</v>
      </c>
      <c r="C84" s="46">
        <v>61496</v>
      </c>
      <c r="D84" s="46">
        <v>56070</v>
      </c>
      <c r="E84" s="46">
        <v>58047</v>
      </c>
      <c r="F84" s="46">
        <v>57673</v>
      </c>
      <c r="G84" s="46">
        <v>60935</v>
      </c>
      <c r="H84" s="46">
        <v>87133</v>
      </c>
      <c r="I84" s="46">
        <v>81873</v>
      </c>
      <c r="J84" s="46">
        <v>82313</v>
      </c>
      <c r="K84" s="46">
        <v>179</v>
      </c>
      <c r="L84" s="46">
        <v>76</v>
      </c>
      <c r="M84" s="46">
        <v>90949</v>
      </c>
      <c r="N84" s="46">
        <v>84612</v>
      </c>
      <c r="O84" s="17">
        <v>74184</v>
      </c>
      <c r="P84" s="17">
        <v>78356</v>
      </c>
      <c r="Q84" s="17">
        <v>88990</v>
      </c>
      <c r="R84" s="30"/>
      <c r="S84" s="31"/>
      <c r="T84" s="31"/>
    </row>
    <row r="85" spans="1:20" x14ac:dyDescent="0.35">
      <c r="A85" s="45" t="s">
        <v>49</v>
      </c>
      <c r="B85" s="46">
        <v>65119</v>
      </c>
      <c r="C85" s="46">
        <v>51093</v>
      </c>
      <c r="D85" s="46">
        <v>64369</v>
      </c>
      <c r="E85" s="46">
        <v>65521</v>
      </c>
      <c r="F85" s="46">
        <v>68198</v>
      </c>
      <c r="G85" s="46">
        <v>79512</v>
      </c>
      <c r="H85" s="46">
        <v>115403</v>
      </c>
      <c r="I85" s="46">
        <v>103052</v>
      </c>
      <c r="J85" s="46">
        <v>82056</v>
      </c>
      <c r="K85" s="46">
        <v>11839</v>
      </c>
      <c r="L85" s="46">
        <v>102185</v>
      </c>
      <c r="M85" s="46">
        <v>107860</v>
      </c>
      <c r="N85" s="46">
        <v>101456</v>
      </c>
      <c r="O85" s="17">
        <v>95092</v>
      </c>
      <c r="P85" s="17">
        <v>93173</v>
      </c>
      <c r="Q85" s="17">
        <v>97131</v>
      </c>
      <c r="R85" s="30"/>
      <c r="S85" s="31"/>
      <c r="T85" s="31"/>
    </row>
    <row r="86" spans="1:20" x14ac:dyDescent="0.35">
      <c r="A86" s="45" t="s">
        <v>50</v>
      </c>
      <c r="B86" s="46">
        <v>66071</v>
      </c>
      <c r="C86" s="46">
        <v>48046</v>
      </c>
      <c r="D86" s="46">
        <v>76664</v>
      </c>
      <c r="E86" s="46">
        <v>70433</v>
      </c>
      <c r="F86" s="46">
        <v>80742</v>
      </c>
      <c r="G86" s="46">
        <v>91698</v>
      </c>
      <c r="H86" s="46">
        <v>130041</v>
      </c>
      <c r="I86" s="46">
        <v>110908</v>
      </c>
      <c r="J86" s="46">
        <v>82229</v>
      </c>
      <c r="K86" s="46">
        <v>104016</v>
      </c>
      <c r="L86" s="46">
        <v>256891</v>
      </c>
      <c r="M86" s="46">
        <v>110922</v>
      </c>
      <c r="N86" s="46">
        <v>104969</v>
      </c>
      <c r="O86" s="17">
        <v>104437</v>
      </c>
      <c r="P86" s="17">
        <v>106893</v>
      </c>
      <c r="Q86" s="17">
        <v>111372</v>
      </c>
      <c r="R86" s="30"/>
      <c r="S86" s="31"/>
      <c r="T86" s="31"/>
    </row>
    <row r="87" spans="1:20" x14ac:dyDescent="0.35">
      <c r="A87" s="45" t="s">
        <v>51</v>
      </c>
      <c r="B87" s="46">
        <v>48592</v>
      </c>
      <c r="C87" s="46">
        <v>39296</v>
      </c>
      <c r="D87" s="46">
        <v>49312</v>
      </c>
      <c r="E87" s="46">
        <v>50229</v>
      </c>
      <c r="F87" s="46">
        <v>54364</v>
      </c>
      <c r="G87" s="46">
        <v>59479</v>
      </c>
      <c r="H87" s="46">
        <v>86581</v>
      </c>
      <c r="I87" s="46">
        <v>65570</v>
      </c>
      <c r="J87" s="46">
        <v>70360</v>
      </c>
      <c r="K87" s="46">
        <v>65558</v>
      </c>
      <c r="L87" s="46">
        <v>138813</v>
      </c>
      <c r="M87" s="46">
        <v>76328</v>
      </c>
      <c r="N87" s="46">
        <v>77358</v>
      </c>
      <c r="O87" s="17">
        <v>72563</v>
      </c>
      <c r="P87" s="17">
        <v>74975</v>
      </c>
      <c r="Q87" s="17">
        <v>88639</v>
      </c>
      <c r="R87" s="30"/>
      <c r="S87" s="31"/>
      <c r="T87" s="31"/>
    </row>
    <row r="88" spans="1:20" x14ac:dyDescent="0.35">
      <c r="A88" s="45" t="s">
        <v>52</v>
      </c>
      <c r="B88" s="46">
        <v>80006</v>
      </c>
      <c r="C88" s="46">
        <v>63431</v>
      </c>
      <c r="D88" s="46">
        <v>70008</v>
      </c>
      <c r="E88" s="46">
        <v>75468</v>
      </c>
      <c r="F88" s="46">
        <v>93947</v>
      </c>
      <c r="G88" s="46">
        <v>101566</v>
      </c>
      <c r="H88" s="46">
        <v>108637</v>
      </c>
      <c r="I88" s="46">
        <v>89667</v>
      </c>
      <c r="J88" s="46">
        <v>85458</v>
      </c>
      <c r="K88" s="46">
        <v>70819</v>
      </c>
      <c r="L88" s="46">
        <v>183163</v>
      </c>
      <c r="M88" s="46">
        <v>99070</v>
      </c>
      <c r="N88" s="46">
        <v>98513</v>
      </c>
      <c r="O88" s="17">
        <v>93382</v>
      </c>
      <c r="P88" s="17">
        <v>119223</v>
      </c>
      <c r="Q88" s="17">
        <v>105393</v>
      </c>
      <c r="R88" s="30"/>
      <c r="S88" s="31"/>
      <c r="T88" s="31"/>
    </row>
    <row r="89" spans="1:20" x14ac:dyDescent="0.35">
      <c r="A89" s="45" t="s">
        <v>53</v>
      </c>
      <c r="B89" s="46">
        <v>56455</v>
      </c>
      <c r="C89" s="46">
        <v>50658</v>
      </c>
      <c r="D89" s="46">
        <v>54581</v>
      </c>
      <c r="E89" s="46">
        <v>62183</v>
      </c>
      <c r="F89" s="46">
        <v>73897</v>
      </c>
      <c r="G89" s="46">
        <v>65780</v>
      </c>
      <c r="H89" s="46">
        <v>81407</v>
      </c>
      <c r="I89" s="46">
        <v>72323</v>
      </c>
      <c r="J89" s="46">
        <v>66263</v>
      </c>
      <c r="K89" s="46">
        <v>58993</v>
      </c>
      <c r="L89" s="46">
        <v>134756</v>
      </c>
      <c r="M89" s="46">
        <v>70373</v>
      </c>
      <c r="N89" s="46">
        <v>72071</v>
      </c>
      <c r="O89" s="17">
        <v>70989</v>
      </c>
      <c r="P89" s="17">
        <v>100098</v>
      </c>
      <c r="Q89" s="17">
        <v>87419</v>
      </c>
      <c r="R89" s="30"/>
      <c r="S89" s="31"/>
      <c r="T89" s="31"/>
    </row>
    <row r="90" spans="1:20" x14ac:dyDescent="0.35">
      <c r="A90" s="45" t="s">
        <v>54</v>
      </c>
      <c r="B90" s="46">
        <v>43751</v>
      </c>
      <c r="C90" s="46">
        <v>42096</v>
      </c>
      <c r="D90" s="46">
        <v>42699</v>
      </c>
      <c r="E90" s="46">
        <v>42354</v>
      </c>
      <c r="F90" s="46">
        <v>55313</v>
      </c>
      <c r="G90" s="46">
        <v>46256</v>
      </c>
      <c r="H90" s="46">
        <v>61361</v>
      </c>
      <c r="I90" s="46">
        <v>58477</v>
      </c>
      <c r="J90" s="46">
        <v>47613</v>
      </c>
      <c r="K90" s="46">
        <v>46190</v>
      </c>
      <c r="L90" s="46">
        <v>86869</v>
      </c>
      <c r="M90" s="46">
        <v>51413</v>
      </c>
      <c r="N90" s="46">
        <v>57087</v>
      </c>
      <c r="O90" s="17">
        <v>56700</v>
      </c>
      <c r="P90" s="17">
        <v>61727</v>
      </c>
      <c r="Q90" s="17">
        <v>62506</v>
      </c>
      <c r="R90" s="30"/>
      <c r="S90" s="31"/>
      <c r="T90" s="31"/>
    </row>
    <row r="91" spans="1:20" x14ac:dyDescent="0.35">
      <c r="A91" s="45" t="s">
        <v>55</v>
      </c>
      <c r="B91" s="46">
        <v>51090</v>
      </c>
      <c r="C91" s="46">
        <v>47670</v>
      </c>
      <c r="D91" s="46">
        <v>50234</v>
      </c>
      <c r="E91" s="46">
        <v>50242</v>
      </c>
      <c r="F91" s="46">
        <v>66366</v>
      </c>
      <c r="G91" s="46">
        <v>52470</v>
      </c>
      <c r="H91" s="46">
        <v>78911</v>
      </c>
      <c r="I91" s="46">
        <v>72320</v>
      </c>
      <c r="J91" s="46">
        <v>2284</v>
      </c>
      <c r="K91" s="46">
        <v>11387</v>
      </c>
      <c r="L91" s="46">
        <v>92588</v>
      </c>
      <c r="M91" s="46">
        <v>63030</v>
      </c>
      <c r="N91" s="46">
        <v>65852</v>
      </c>
      <c r="O91" s="17">
        <v>66859</v>
      </c>
      <c r="P91" s="17">
        <v>72768</v>
      </c>
      <c r="Q91" s="17">
        <v>59626</v>
      </c>
      <c r="R91" s="30"/>
      <c r="S91" s="31"/>
      <c r="T91" s="31"/>
    </row>
    <row r="92" spans="1:20" x14ac:dyDescent="0.35">
      <c r="A92" s="45" t="s">
        <v>56</v>
      </c>
      <c r="B92" s="46">
        <v>71992</v>
      </c>
      <c r="C92" s="46">
        <v>63908</v>
      </c>
      <c r="D92" s="46">
        <v>70001</v>
      </c>
      <c r="E92" s="46">
        <v>70390</v>
      </c>
      <c r="F92" s="46">
        <v>89532</v>
      </c>
      <c r="G92" s="46">
        <v>96009</v>
      </c>
      <c r="H92" s="46">
        <v>89926</v>
      </c>
      <c r="I92" s="46">
        <v>92982</v>
      </c>
      <c r="J92" s="46">
        <v>197</v>
      </c>
      <c r="K92" s="46">
        <v>183</v>
      </c>
      <c r="L92" s="46">
        <v>95186</v>
      </c>
      <c r="M92" s="46">
        <v>83769</v>
      </c>
      <c r="N92" s="46">
        <v>82858</v>
      </c>
      <c r="O92" s="17">
        <v>85670</v>
      </c>
      <c r="P92" s="17">
        <v>81657</v>
      </c>
      <c r="Q92" s="17">
        <v>71734</v>
      </c>
      <c r="R92" s="30"/>
      <c r="S92" s="31"/>
      <c r="T92" s="31"/>
    </row>
    <row r="93" spans="1:20" ht="15" thickBot="1" x14ac:dyDescent="0.4">
      <c r="A93" s="45" t="s">
        <v>57</v>
      </c>
      <c r="B93" s="46">
        <v>87948</v>
      </c>
      <c r="C93" s="46">
        <v>59809</v>
      </c>
      <c r="D93" s="46">
        <v>71084</v>
      </c>
      <c r="E93" s="46">
        <v>75791</v>
      </c>
      <c r="F93" s="46">
        <v>72143</v>
      </c>
      <c r="G93" s="46">
        <v>78844</v>
      </c>
      <c r="H93" s="46">
        <v>84570</v>
      </c>
      <c r="I93" s="46">
        <v>91276</v>
      </c>
      <c r="J93" s="46">
        <v>307</v>
      </c>
      <c r="K93" s="46">
        <v>212</v>
      </c>
      <c r="L93" s="46">
        <v>99427</v>
      </c>
      <c r="M93" s="46">
        <v>92272</v>
      </c>
      <c r="N93" s="46">
        <v>90153</v>
      </c>
      <c r="O93" s="17">
        <v>91914</v>
      </c>
      <c r="P93" s="17">
        <v>90780</v>
      </c>
      <c r="Q93" s="17">
        <v>24415</v>
      </c>
      <c r="R93" s="30"/>
      <c r="S93" s="31"/>
      <c r="T93" s="31"/>
    </row>
    <row r="94" spans="1:20" ht="15.5" thickTop="1" thickBot="1" x14ac:dyDescent="0.4">
      <c r="A94" s="47" t="s">
        <v>58</v>
      </c>
      <c r="B94" s="48">
        <f t="shared" ref="B94:N94" si="12">SUM(B82:B93)</f>
        <v>764870</v>
      </c>
      <c r="C94" s="48">
        <f t="shared" si="12"/>
        <v>690529</v>
      </c>
      <c r="D94" s="48">
        <f t="shared" si="12"/>
        <v>732307</v>
      </c>
      <c r="E94" s="48">
        <f t="shared" si="12"/>
        <v>759571</v>
      </c>
      <c r="F94" s="48">
        <f t="shared" si="12"/>
        <v>865601</v>
      </c>
      <c r="G94" s="48">
        <f t="shared" si="12"/>
        <v>886528</v>
      </c>
      <c r="H94" s="48">
        <f t="shared" si="12"/>
        <v>1095442</v>
      </c>
      <c r="I94" s="48">
        <f t="shared" si="12"/>
        <v>972324</v>
      </c>
      <c r="J94" s="48">
        <f t="shared" si="12"/>
        <v>704097</v>
      </c>
      <c r="K94" s="48">
        <f t="shared" si="12"/>
        <v>369880</v>
      </c>
      <c r="L94" s="48">
        <f t="shared" si="12"/>
        <v>1190193</v>
      </c>
      <c r="M94" s="48">
        <f t="shared" si="12"/>
        <v>1054525</v>
      </c>
      <c r="N94" s="48">
        <f t="shared" si="12"/>
        <v>1010964</v>
      </c>
      <c r="O94" s="37">
        <f>SUM(O82:O93)</f>
        <v>998344</v>
      </c>
      <c r="P94" s="37">
        <f>SUM(P82:P93)</f>
        <v>1062532</v>
      </c>
      <c r="Q94" s="37">
        <f>SUM(Q82:Q93)</f>
        <v>984506</v>
      </c>
      <c r="R94" s="30"/>
      <c r="S94" s="31"/>
      <c r="T94" s="31"/>
    </row>
    <row r="95" spans="1:20" ht="15" thickTop="1" x14ac:dyDescent="0.35">
      <c r="A95" s="55"/>
      <c r="R95" s="30"/>
      <c r="S95" s="31"/>
      <c r="T95" s="31"/>
    </row>
    <row r="96" spans="1:20" x14ac:dyDescent="0.35">
      <c r="A96" s="39" t="s">
        <v>65</v>
      </c>
      <c r="B96" s="40" t="s">
        <v>30</v>
      </c>
      <c r="C96" s="40" t="s">
        <v>31</v>
      </c>
      <c r="D96" s="40" t="s">
        <v>32</v>
      </c>
      <c r="E96" s="40" t="s">
        <v>33</v>
      </c>
      <c r="F96" s="40" t="s">
        <v>34</v>
      </c>
      <c r="G96" s="40" t="s">
        <v>35</v>
      </c>
      <c r="H96" s="40" t="s">
        <v>36</v>
      </c>
      <c r="I96" s="40" t="s">
        <v>37</v>
      </c>
      <c r="J96" s="40" t="s">
        <v>38</v>
      </c>
      <c r="K96" s="40" t="s">
        <v>39</v>
      </c>
      <c r="L96" s="40" t="s">
        <v>40</v>
      </c>
      <c r="M96" s="40" t="s">
        <v>41</v>
      </c>
      <c r="N96" s="21" t="s">
        <v>42</v>
      </c>
      <c r="O96" s="41" t="s">
        <v>43</v>
      </c>
      <c r="P96" s="42" t="s">
        <v>44</v>
      </c>
      <c r="Q96" s="42" t="s">
        <v>45</v>
      </c>
      <c r="R96" s="30"/>
      <c r="S96" s="31"/>
      <c r="T96" s="31"/>
    </row>
    <row r="97" spans="1:20" x14ac:dyDescent="0.35">
      <c r="A97" s="43" t="s">
        <v>46</v>
      </c>
      <c r="B97" s="44">
        <v>30355</v>
      </c>
      <c r="C97" s="44">
        <v>24555</v>
      </c>
      <c r="D97" s="44">
        <v>33699</v>
      </c>
      <c r="E97" s="44">
        <v>29666</v>
      </c>
      <c r="F97" s="44">
        <v>24138</v>
      </c>
      <c r="G97" s="44">
        <v>32308</v>
      </c>
      <c r="H97" s="44">
        <v>27688</v>
      </c>
      <c r="I97" s="44">
        <v>29313</v>
      </c>
      <c r="J97" s="44">
        <v>0</v>
      </c>
      <c r="K97" s="44">
        <v>35340</v>
      </c>
      <c r="L97" s="44">
        <v>40284</v>
      </c>
      <c r="M97" s="44">
        <v>32304</v>
      </c>
      <c r="N97" s="44">
        <v>26932</v>
      </c>
      <c r="O97" s="17">
        <v>37782</v>
      </c>
      <c r="P97" s="17">
        <v>31564</v>
      </c>
      <c r="Q97" s="17">
        <v>36210</v>
      </c>
      <c r="R97" s="30"/>
      <c r="S97" s="31"/>
      <c r="T97" s="31"/>
    </row>
    <row r="98" spans="1:20" x14ac:dyDescent="0.35">
      <c r="A98" s="45" t="s">
        <v>47</v>
      </c>
      <c r="B98" s="46">
        <v>26034</v>
      </c>
      <c r="C98" s="46">
        <v>27412</v>
      </c>
      <c r="D98" s="46">
        <v>25246</v>
      </c>
      <c r="E98" s="46">
        <v>25219</v>
      </c>
      <c r="F98" s="46">
        <v>25710</v>
      </c>
      <c r="G98" s="46">
        <v>26425</v>
      </c>
      <c r="H98" s="46">
        <v>23431</v>
      </c>
      <c r="I98" s="46">
        <v>21524</v>
      </c>
      <c r="J98" s="46">
        <v>8990</v>
      </c>
      <c r="K98" s="46">
        <v>35438</v>
      </c>
      <c r="L98" s="46">
        <v>33840</v>
      </c>
      <c r="M98" s="46">
        <v>30985</v>
      </c>
      <c r="N98" s="46">
        <v>26981</v>
      </c>
      <c r="O98" s="17">
        <v>25827</v>
      </c>
      <c r="P98" s="17">
        <v>27087</v>
      </c>
      <c r="Q98" s="17">
        <v>27807</v>
      </c>
      <c r="R98" s="30"/>
      <c r="S98" s="31"/>
      <c r="T98" s="31"/>
    </row>
    <row r="99" spans="1:20" x14ac:dyDescent="0.35">
      <c r="A99" s="45" t="s">
        <v>48</v>
      </c>
      <c r="B99" s="46">
        <v>26483</v>
      </c>
      <c r="C99" s="46">
        <v>26253</v>
      </c>
      <c r="D99" s="46">
        <v>25697</v>
      </c>
      <c r="E99" s="46">
        <v>22151</v>
      </c>
      <c r="F99" s="46">
        <v>19212</v>
      </c>
      <c r="G99" s="46">
        <v>22128</v>
      </c>
      <c r="H99" s="46">
        <v>21776</v>
      </c>
      <c r="I99" s="46">
        <v>23826</v>
      </c>
      <c r="J99" s="46">
        <v>22640</v>
      </c>
      <c r="K99" s="46">
        <v>27056</v>
      </c>
      <c r="L99" s="46">
        <v>29772</v>
      </c>
      <c r="M99" s="46">
        <v>24451</v>
      </c>
      <c r="N99" s="46">
        <v>23447</v>
      </c>
      <c r="O99" s="17">
        <v>23371</v>
      </c>
      <c r="P99" s="17">
        <v>25187</v>
      </c>
      <c r="Q99" s="17">
        <v>30994</v>
      </c>
      <c r="R99" s="30"/>
      <c r="S99" s="31"/>
      <c r="T99" s="31"/>
    </row>
    <row r="100" spans="1:20" x14ac:dyDescent="0.35">
      <c r="A100" s="45" t="s">
        <v>49</v>
      </c>
      <c r="B100" s="46">
        <v>28530</v>
      </c>
      <c r="C100" s="46">
        <v>20185</v>
      </c>
      <c r="D100" s="46">
        <v>27350</v>
      </c>
      <c r="E100" s="46">
        <v>26758</v>
      </c>
      <c r="F100" s="46">
        <v>26315</v>
      </c>
      <c r="G100" s="46">
        <v>29751</v>
      </c>
      <c r="H100" s="46">
        <v>27114</v>
      </c>
      <c r="I100" s="46">
        <v>30446</v>
      </c>
      <c r="J100" s="46">
        <v>21963</v>
      </c>
      <c r="K100" s="46">
        <v>37191</v>
      </c>
      <c r="L100" s="46">
        <v>39412</v>
      </c>
      <c r="M100" s="46">
        <v>35032</v>
      </c>
      <c r="N100" s="46">
        <v>34689</v>
      </c>
      <c r="O100" s="17">
        <v>32954</v>
      </c>
      <c r="P100" s="17">
        <v>33847</v>
      </c>
      <c r="Q100" s="17">
        <v>37420</v>
      </c>
      <c r="R100" s="30"/>
      <c r="S100" s="31"/>
      <c r="T100" s="31"/>
    </row>
    <row r="101" spans="1:20" x14ac:dyDescent="0.35">
      <c r="A101" s="45" t="s">
        <v>50</v>
      </c>
      <c r="B101" s="46">
        <v>32272</v>
      </c>
      <c r="C101" s="46">
        <v>20110</v>
      </c>
      <c r="D101" s="46">
        <v>32720</v>
      </c>
      <c r="E101" s="46">
        <v>31526</v>
      </c>
      <c r="F101" s="46">
        <v>33320</v>
      </c>
      <c r="G101" s="46">
        <v>36487</v>
      </c>
      <c r="H101" s="46">
        <v>35321</v>
      </c>
      <c r="I101" s="46">
        <v>37240</v>
      </c>
      <c r="J101" s="46">
        <v>29500</v>
      </c>
      <c r="K101" s="46">
        <v>48852</v>
      </c>
      <c r="L101" s="46">
        <v>51485</v>
      </c>
      <c r="M101" s="46">
        <v>42088</v>
      </c>
      <c r="N101" s="46">
        <v>40379</v>
      </c>
      <c r="O101" s="17">
        <v>37632</v>
      </c>
      <c r="P101" s="17">
        <v>41728</v>
      </c>
      <c r="Q101" s="17">
        <v>45708</v>
      </c>
      <c r="R101" s="30"/>
      <c r="S101" s="31"/>
      <c r="T101" s="31"/>
    </row>
    <row r="102" spans="1:20" x14ac:dyDescent="0.35">
      <c r="A102" s="45" t="s">
        <v>51</v>
      </c>
      <c r="B102" s="46">
        <v>15851</v>
      </c>
      <c r="C102" s="46">
        <v>14780</v>
      </c>
      <c r="D102" s="46">
        <v>18524</v>
      </c>
      <c r="E102" s="46">
        <v>16889</v>
      </c>
      <c r="F102" s="46">
        <v>14325</v>
      </c>
      <c r="G102" s="46">
        <v>15487</v>
      </c>
      <c r="H102" s="46">
        <v>13907</v>
      </c>
      <c r="I102" s="46">
        <v>16713</v>
      </c>
      <c r="J102" s="46">
        <v>17296</v>
      </c>
      <c r="K102" s="46">
        <v>20612</v>
      </c>
      <c r="L102" s="46">
        <v>21547</v>
      </c>
      <c r="M102" s="46">
        <v>20361</v>
      </c>
      <c r="N102" s="46">
        <v>19007</v>
      </c>
      <c r="O102" s="56">
        <v>18088</v>
      </c>
      <c r="P102" s="56">
        <v>20182</v>
      </c>
      <c r="Q102" s="56">
        <v>21318</v>
      </c>
      <c r="R102" s="30"/>
      <c r="S102" s="31"/>
      <c r="T102" s="31"/>
    </row>
    <row r="103" spans="1:20" x14ac:dyDescent="0.35">
      <c r="A103" s="45" t="s">
        <v>52</v>
      </c>
      <c r="B103" s="46">
        <v>28287</v>
      </c>
      <c r="C103" s="46">
        <v>23680</v>
      </c>
      <c r="D103" s="46">
        <v>26792</v>
      </c>
      <c r="E103" s="46">
        <v>23544</v>
      </c>
      <c r="F103" s="46">
        <v>23071</v>
      </c>
      <c r="G103" s="46">
        <v>25429</v>
      </c>
      <c r="H103" s="46">
        <v>25655</v>
      </c>
      <c r="I103" s="46">
        <v>27569</v>
      </c>
      <c r="J103" s="46">
        <v>27462</v>
      </c>
      <c r="K103" s="46">
        <v>31779</v>
      </c>
      <c r="L103" s="46">
        <v>37106</v>
      </c>
      <c r="M103" s="46">
        <v>30485</v>
      </c>
      <c r="N103" s="46">
        <v>29962</v>
      </c>
      <c r="O103" s="17">
        <v>26165</v>
      </c>
      <c r="P103" s="17">
        <v>29402</v>
      </c>
      <c r="Q103" s="17">
        <v>30880</v>
      </c>
      <c r="R103" s="30"/>
      <c r="S103" s="31"/>
      <c r="T103" s="31"/>
    </row>
    <row r="104" spans="1:20" x14ac:dyDescent="0.35">
      <c r="A104" s="45" t="s">
        <v>53</v>
      </c>
      <c r="B104" s="46">
        <v>14718</v>
      </c>
      <c r="C104" s="46">
        <v>11637</v>
      </c>
      <c r="D104" s="46">
        <v>16206</v>
      </c>
      <c r="E104" s="46">
        <v>14058</v>
      </c>
      <c r="F104" s="46">
        <v>12087</v>
      </c>
      <c r="G104" s="46">
        <v>11869</v>
      </c>
      <c r="H104" s="46">
        <v>12094</v>
      </c>
      <c r="I104" s="46">
        <v>11984</v>
      </c>
      <c r="J104" s="46">
        <v>17924</v>
      </c>
      <c r="K104" s="46">
        <v>17897</v>
      </c>
      <c r="L104" s="46">
        <v>20587</v>
      </c>
      <c r="M104" s="46">
        <v>14202</v>
      </c>
      <c r="N104" s="46">
        <v>15048</v>
      </c>
      <c r="O104" s="17">
        <v>13554</v>
      </c>
      <c r="P104" s="17">
        <v>17544</v>
      </c>
      <c r="Q104" s="17">
        <v>17552</v>
      </c>
      <c r="R104" s="30"/>
      <c r="S104" s="31"/>
      <c r="T104" s="31"/>
    </row>
    <row r="105" spans="1:20" x14ac:dyDescent="0.35">
      <c r="A105" s="45" t="s">
        <v>54</v>
      </c>
      <c r="B105" s="46">
        <v>16279</v>
      </c>
      <c r="C105" s="46">
        <v>12428</v>
      </c>
      <c r="D105" s="46">
        <v>14251</v>
      </c>
      <c r="E105" s="46">
        <v>13871</v>
      </c>
      <c r="F105" s="46">
        <v>10851</v>
      </c>
      <c r="G105" s="46">
        <v>11033</v>
      </c>
      <c r="H105" s="46">
        <v>9902</v>
      </c>
      <c r="I105" s="46">
        <v>0</v>
      </c>
      <c r="J105" s="46">
        <v>14583</v>
      </c>
      <c r="K105" s="46">
        <v>15782</v>
      </c>
      <c r="L105" s="46">
        <v>16523</v>
      </c>
      <c r="M105" s="46">
        <v>14920</v>
      </c>
      <c r="N105" s="46">
        <v>17015</v>
      </c>
      <c r="O105" s="17">
        <v>14192</v>
      </c>
      <c r="P105" s="17">
        <v>18940</v>
      </c>
      <c r="Q105" s="17">
        <v>17937</v>
      </c>
      <c r="R105" s="30"/>
      <c r="S105" s="31"/>
      <c r="T105" s="31"/>
    </row>
    <row r="106" spans="1:20" x14ac:dyDescent="0.35">
      <c r="A106" s="45" t="s">
        <v>55</v>
      </c>
      <c r="B106" s="46">
        <v>12008</v>
      </c>
      <c r="C106" s="46">
        <v>9848</v>
      </c>
      <c r="D106" s="46">
        <v>10415</v>
      </c>
      <c r="E106" s="46">
        <v>10409</v>
      </c>
      <c r="F106" s="46">
        <v>10345</v>
      </c>
      <c r="G106" s="46">
        <v>7637</v>
      </c>
      <c r="H106" s="46">
        <v>9565</v>
      </c>
      <c r="I106" s="46">
        <v>0</v>
      </c>
      <c r="J106" s="46">
        <v>11575</v>
      </c>
      <c r="K106" s="46">
        <v>12712</v>
      </c>
      <c r="L106" s="46">
        <v>12087</v>
      </c>
      <c r="M106" s="46">
        <v>11845</v>
      </c>
      <c r="N106" s="46">
        <v>11316</v>
      </c>
      <c r="O106" s="17">
        <v>11795</v>
      </c>
      <c r="P106" s="17">
        <v>15785</v>
      </c>
      <c r="Q106" s="17">
        <v>14668</v>
      </c>
      <c r="R106" s="30"/>
      <c r="S106" s="31"/>
      <c r="T106" s="31"/>
    </row>
    <row r="107" spans="1:20" x14ac:dyDescent="0.35">
      <c r="A107" s="45" t="s">
        <v>56</v>
      </c>
      <c r="B107" s="46">
        <v>21783</v>
      </c>
      <c r="C107" s="46">
        <v>19465</v>
      </c>
      <c r="D107" s="46">
        <v>20867</v>
      </c>
      <c r="E107" s="46">
        <v>20039</v>
      </c>
      <c r="F107" s="46">
        <v>19106</v>
      </c>
      <c r="G107" s="46">
        <v>16989</v>
      </c>
      <c r="H107" s="46">
        <v>17295</v>
      </c>
      <c r="I107" s="46">
        <v>0</v>
      </c>
      <c r="J107" s="46">
        <v>22392</v>
      </c>
      <c r="K107" s="46">
        <v>21665</v>
      </c>
      <c r="L107" s="46">
        <v>19541</v>
      </c>
      <c r="M107" s="46">
        <v>18641</v>
      </c>
      <c r="N107" s="46">
        <v>20380</v>
      </c>
      <c r="O107" s="17">
        <v>18278</v>
      </c>
      <c r="P107" s="17">
        <v>21125</v>
      </c>
      <c r="Q107" s="17">
        <v>19322</v>
      </c>
      <c r="R107" s="30"/>
      <c r="S107" s="31"/>
      <c r="T107" s="31"/>
    </row>
    <row r="108" spans="1:20" ht="15" thickBot="1" x14ac:dyDescent="0.4">
      <c r="A108" s="45" t="s">
        <v>57</v>
      </c>
      <c r="B108" s="46">
        <v>25907</v>
      </c>
      <c r="C108" s="46">
        <v>19140</v>
      </c>
      <c r="D108" s="46">
        <v>21603</v>
      </c>
      <c r="E108" s="46">
        <v>24811</v>
      </c>
      <c r="F108" s="46">
        <v>20055</v>
      </c>
      <c r="G108" s="46">
        <v>19309</v>
      </c>
      <c r="H108" s="46">
        <v>17704</v>
      </c>
      <c r="I108" s="46">
        <v>0</v>
      </c>
      <c r="J108" s="46">
        <v>28429</v>
      </c>
      <c r="K108" s="46">
        <v>21398</v>
      </c>
      <c r="L108" s="46">
        <v>21027</v>
      </c>
      <c r="M108" s="46">
        <v>25355</v>
      </c>
      <c r="N108" s="46">
        <v>16650</v>
      </c>
      <c r="O108" s="17">
        <v>22392</v>
      </c>
      <c r="P108" s="17">
        <v>24470</v>
      </c>
      <c r="Q108" s="17">
        <v>7311</v>
      </c>
      <c r="R108" s="30"/>
      <c r="S108" s="31"/>
      <c r="T108" s="31"/>
    </row>
    <row r="109" spans="1:20" ht="15.5" thickTop="1" thickBot="1" x14ac:dyDescent="0.4">
      <c r="A109" s="47" t="s">
        <v>58</v>
      </c>
      <c r="B109" s="48">
        <f t="shared" ref="B109:N109" si="13">SUM(B97:B108)</f>
        <v>278507</v>
      </c>
      <c r="C109" s="48">
        <f t="shared" si="13"/>
        <v>229493</v>
      </c>
      <c r="D109" s="48">
        <f t="shared" si="13"/>
        <v>273370</v>
      </c>
      <c r="E109" s="48">
        <f t="shared" si="13"/>
        <v>258941</v>
      </c>
      <c r="F109" s="48">
        <f t="shared" si="13"/>
        <v>238535</v>
      </c>
      <c r="G109" s="48">
        <f t="shared" si="13"/>
        <v>254852</v>
      </c>
      <c r="H109" s="48">
        <f t="shared" si="13"/>
        <v>241452</v>
      </c>
      <c r="I109" s="48">
        <f t="shared" si="13"/>
        <v>198615</v>
      </c>
      <c r="J109" s="48">
        <f t="shared" si="13"/>
        <v>222754</v>
      </c>
      <c r="K109" s="48">
        <f t="shared" si="13"/>
        <v>325722</v>
      </c>
      <c r="L109" s="48">
        <f t="shared" si="13"/>
        <v>343211</v>
      </c>
      <c r="M109" s="48">
        <f t="shared" si="13"/>
        <v>300669</v>
      </c>
      <c r="N109" s="48">
        <f t="shared" si="13"/>
        <v>281806</v>
      </c>
      <c r="O109" s="37">
        <f>SUM(O97:O108)</f>
        <v>282030</v>
      </c>
      <c r="P109" s="37">
        <f>SUM(P97:P108)</f>
        <v>306861</v>
      </c>
      <c r="Q109" s="37">
        <f>SUM(Q97:Q108)</f>
        <v>307127</v>
      </c>
      <c r="R109" s="30"/>
      <c r="S109" s="31"/>
      <c r="T109" s="31"/>
    </row>
    <row r="110" spans="1:20" ht="15" thickTop="1" x14ac:dyDescent="0.35">
      <c r="A110" s="55"/>
      <c r="R110" s="30"/>
      <c r="S110" s="31"/>
      <c r="T110" s="31"/>
    </row>
    <row r="111" spans="1:20" x14ac:dyDescent="0.35">
      <c r="A111" s="39" t="s">
        <v>66</v>
      </c>
      <c r="B111" s="40" t="s">
        <v>30</v>
      </c>
      <c r="C111" s="40" t="s">
        <v>31</v>
      </c>
      <c r="D111" s="40" t="s">
        <v>32</v>
      </c>
      <c r="E111" s="40" t="s">
        <v>33</v>
      </c>
      <c r="F111" s="40" t="s">
        <v>34</v>
      </c>
      <c r="G111" s="40" t="s">
        <v>35</v>
      </c>
      <c r="H111" s="40" t="s">
        <v>36</v>
      </c>
      <c r="I111" s="40" t="s">
        <v>37</v>
      </c>
      <c r="J111" s="40" t="s">
        <v>38</v>
      </c>
      <c r="K111" s="40" t="s">
        <v>39</v>
      </c>
      <c r="L111" s="40" t="s">
        <v>40</v>
      </c>
      <c r="M111" s="40" t="s">
        <v>41</v>
      </c>
      <c r="N111" s="21" t="s">
        <v>42</v>
      </c>
      <c r="O111" s="41" t="s">
        <v>43</v>
      </c>
      <c r="P111" s="42" t="s">
        <v>44</v>
      </c>
      <c r="Q111" s="42" t="s">
        <v>45</v>
      </c>
      <c r="R111" s="30"/>
      <c r="S111" s="31"/>
      <c r="T111" s="31"/>
    </row>
    <row r="112" spans="1:20" x14ac:dyDescent="0.35">
      <c r="A112" s="43" t="s">
        <v>46</v>
      </c>
      <c r="B112" s="44">
        <v>26901</v>
      </c>
      <c r="C112" s="44">
        <v>32463</v>
      </c>
      <c r="D112" s="44">
        <v>28942</v>
      </c>
      <c r="E112" s="44">
        <v>29550</v>
      </c>
      <c r="F112" s="44">
        <v>23782</v>
      </c>
      <c r="G112" s="44">
        <v>27996</v>
      </c>
      <c r="H112" s="44">
        <v>25559</v>
      </c>
      <c r="I112" s="44">
        <v>32173</v>
      </c>
      <c r="J112" s="44">
        <v>35693</v>
      </c>
      <c r="K112" s="44">
        <v>42313</v>
      </c>
      <c r="L112" s="44">
        <v>43477</v>
      </c>
      <c r="M112" s="44">
        <v>42956</v>
      </c>
      <c r="N112" s="44">
        <v>39644</v>
      </c>
      <c r="O112" s="17">
        <v>52475</v>
      </c>
      <c r="P112" s="17">
        <v>43603</v>
      </c>
      <c r="Q112" s="17">
        <v>53459</v>
      </c>
      <c r="R112" s="30"/>
      <c r="S112" s="31"/>
      <c r="T112" s="31"/>
    </row>
    <row r="113" spans="1:27" x14ac:dyDescent="0.35">
      <c r="A113" s="45" t="s">
        <v>47</v>
      </c>
      <c r="B113" s="46">
        <v>29425</v>
      </c>
      <c r="C113" s="46">
        <v>35457</v>
      </c>
      <c r="D113" s="46">
        <v>28286</v>
      </c>
      <c r="E113" s="46">
        <v>28937</v>
      </c>
      <c r="F113" s="46">
        <v>27448</v>
      </c>
      <c r="G113" s="46">
        <v>28670</v>
      </c>
      <c r="H113" s="46">
        <v>30060</v>
      </c>
      <c r="I113" s="46">
        <v>33121</v>
      </c>
      <c r="J113" s="46">
        <v>30110</v>
      </c>
      <c r="K113" s="46">
        <v>46903</v>
      </c>
      <c r="L113" s="46">
        <v>46021</v>
      </c>
      <c r="M113" s="46">
        <v>47977</v>
      </c>
      <c r="N113" s="46">
        <v>43542</v>
      </c>
      <c r="O113" s="17">
        <v>51198</v>
      </c>
      <c r="P113" s="17">
        <v>49256</v>
      </c>
      <c r="Q113" s="17">
        <v>57533</v>
      </c>
      <c r="R113" s="30"/>
      <c r="S113" s="31"/>
      <c r="T113" s="31"/>
    </row>
    <row r="114" spans="1:27" x14ac:dyDescent="0.35">
      <c r="A114" s="45" t="s">
        <v>48</v>
      </c>
      <c r="B114" s="46">
        <v>32888</v>
      </c>
      <c r="C114" s="46">
        <v>33256</v>
      </c>
      <c r="D114" s="46">
        <v>30630</v>
      </c>
      <c r="E114" s="46">
        <v>31674</v>
      </c>
      <c r="F114" s="46">
        <v>28757</v>
      </c>
      <c r="G114" s="46">
        <v>31256</v>
      </c>
      <c r="H114" s="46">
        <v>31918</v>
      </c>
      <c r="I114" s="46">
        <v>38315</v>
      </c>
      <c r="J114" s="46">
        <v>34814</v>
      </c>
      <c r="K114" s="46">
        <v>51919</v>
      </c>
      <c r="L114" s="46">
        <v>52385</v>
      </c>
      <c r="M114" s="46">
        <v>53066</v>
      </c>
      <c r="N114" s="46">
        <v>51849</v>
      </c>
      <c r="O114" s="17">
        <v>57596</v>
      </c>
      <c r="P114" s="17">
        <v>50472</v>
      </c>
      <c r="Q114" s="17">
        <v>59391</v>
      </c>
      <c r="R114" s="30"/>
      <c r="S114" s="31"/>
      <c r="T114" s="31"/>
    </row>
    <row r="115" spans="1:27" x14ac:dyDescent="0.35">
      <c r="A115" s="45" t="s">
        <v>49</v>
      </c>
      <c r="B115" s="46">
        <v>33188</v>
      </c>
      <c r="C115" s="46">
        <v>31677</v>
      </c>
      <c r="D115" s="46">
        <v>34410</v>
      </c>
      <c r="E115" s="46">
        <v>34215</v>
      </c>
      <c r="F115" s="46">
        <v>32910</v>
      </c>
      <c r="G115" s="46">
        <v>37148</v>
      </c>
      <c r="H115" s="46">
        <v>38008</v>
      </c>
      <c r="I115" s="46">
        <v>44246</v>
      </c>
      <c r="J115" s="46">
        <v>29041</v>
      </c>
      <c r="K115" s="46">
        <v>57656</v>
      </c>
      <c r="L115" s="46">
        <v>57968</v>
      </c>
      <c r="M115" s="46">
        <v>60936</v>
      </c>
      <c r="N115" s="46">
        <v>55015</v>
      </c>
      <c r="O115" s="17">
        <v>61139</v>
      </c>
      <c r="P115" s="17">
        <v>63427</v>
      </c>
      <c r="Q115" s="17">
        <v>66948</v>
      </c>
      <c r="R115" s="30"/>
      <c r="S115" s="31"/>
      <c r="T115" s="31"/>
    </row>
    <row r="116" spans="1:27" x14ac:dyDescent="0.35">
      <c r="A116" s="45" t="s">
        <v>50</v>
      </c>
      <c r="B116" s="46">
        <v>25519</v>
      </c>
      <c r="C116" s="46">
        <v>23594</v>
      </c>
      <c r="D116" s="46">
        <v>27144</v>
      </c>
      <c r="E116" s="46">
        <v>27714</v>
      </c>
      <c r="F116" s="46">
        <v>27654</v>
      </c>
      <c r="G116" s="46">
        <v>33087</v>
      </c>
      <c r="H116" s="46">
        <v>39326</v>
      </c>
      <c r="I116" s="46">
        <v>42536</v>
      </c>
      <c r="J116" s="46">
        <v>28178</v>
      </c>
      <c r="K116" s="46">
        <v>53175</v>
      </c>
      <c r="L116" s="46">
        <v>52890</v>
      </c>
      <c r="M116" s="46">
        <v>54414</v>
      </c>
      <c r="N116" s="46">
        <v>53055</v>
      </c>
      <c r="O116" s="17">
        <v>55611</v>
      </c>
      <c r="P116" s="17">
        <v>62036</v>
      </c>
      <c r="Q116" s="17">
        <v>63371</v>
      </c>
      <c r="R116" s="30"/>
      <c r="S116" s="31"/>
      <c r="T116" s="31"/>
    </row>
    <row r="117" spans="1:27" x14ac:dyDescent="0.35">
      <c r="A117" s="45" t="s">
        <v>51</v>
      </c>
      <c r="B117" s="46">
        <v>22152</v>
      </c>
      <c r="C117" s="46">
        <v>21735</v>
      </c>
      <c r="D117" s="46">
        <v>23353</v>
      </c>
      <c r="E117" s="46">
        <v>25492</v>
      </c>
      <c r="F117" s="46">
        <v>21733</v>
      </c>
      <c r="G117" s="46">
        <v>26123</v>
      </c>
      <c r="H117" s="46">
        <v>28666</v>
      </c>
      <c r="I117" s="46">
        <v>28435</v>
      </c>
      <c r="J117" s="46">
        <v>31119</v>
      </c>
      <c r="K117" s="46">
        <v>41483</v>
      </c>
      <c r="L117" s="46">
        <v>40292</v>
      </c>
      <c r="M117" s="46">
        <v>43431</v>
      </c>
      <c r="N117" s="46">
        <v>42022</v>
      </c>
      <c r="O117" s="56">
        <v>44525</v>
      </c>
      <c r="P117" s="56">
        <v>51303</v>
      </c>
      <c r="Q117" s="17">
        <v>54588</v>
      </c>
      <c r="R117" s="30"/>
      <c r="S117" s="31"/>
      <c r="T117" s="31"/>
    </row>
    <row r="118" spans="1:27" x14ac:dyDescent="0.35">
      <c r="A118" s="45" t="s">
        <v>52</v>
      </c>
      <c r="B118" s="46">
        <v>27311</v>
      </c>
      <c r="C118" s="46">
        <v>25756</v>
      </c>
      <c r="D118" s="46">
        <v>24645</v>
      </c>
      <c r="E118" s="46">
        <v>25217</v>
      </c>
      <c r="F118" s="46">
        <v>24255</v>
      </c>
      <c r="G118" s="46">
        <v>29238</v>
      </c>
      <c r="H118" s="46">
        <v>32823</v>
      </c>
      <c r="I118" s="46">
        <v>31606</v>
      </c>
      <c r="J118" s="46">
        <v>35728</v>
      </c>
      <c r="K118" s="46">
        <v>41352</v>
      </c>
      <c r="L118" s="46">
        <v>41031</v>
      </c>
      <c r="M118" s="46">
        <v>45903</v>
      </c>
      <c r="N118" s="46">
        <v>45629</v>
      </c>
      <c r="O118" s="17">
        <v>43064</v>
      </c>
      <c r="P118" s="17">
        <v>52975</v>
      </c>
      <c r="Q118" s="17">
        <v>57084</v>
      </c>
      <c r="R118" s="30"/>
      <c r="S118" s="31"/>
      <c r="T118" s="31"/>
    </row>
    <row r="119" spans="1:27" x14ac:dyDescent="0.35">
      <c r="A119" s="45" t="s">
        <v>53</v>
      </c>
      <c r="B119" s="46">
        <v>19658</v>
      </c>
      <c r="C119" s="46">
        <v>22064</v>
      </c>
      <c r="D119" s="46">
        <v>20468</v>
      </c>
      <c r="E119" s="46">
        <v>19884</v>
      </c>
      <c r="F119" s="46">
        <v>18709</v>
      </c>
      <c r="G119" s="46">
        <v>21766</v>
      </c>
      <c r="H119" s="46">
        <v>22480</v>
      </c>
      <c r="I119" s="46">
        <v>22760</v>
      </c>
      <c r="J119" s="46">
        <v>27633</v>
      </c>
      <c r="K119" s="46">
        <v>27031</v>
      </c>
      <c r="L119" s="46">
        <v>28665</v>
      </c>
      <c r="M119" s="46">
        <v>29907</v>
      </c>
      <c r="N119" s="46">
        <v>34356</v>
      </c>
      <c r="O119" s="17">
        <v>32041</v>
      </c>
      <c r="P119" s="17">
        <v>43095</v>
      </c>
      <c r="Q119" s="17">
        <v>43511</v>
      </c>
      <c r="R119" s="30"/>
      <c r="S119" s="31"/>
      <c r="T119" s="31"/>
    </row>
    <row r="120" spans="1:27" x14ac:dyDescent="0.35">
      <c r="A120" s="45" t="s">
        <v>54</v>
      </c>
      <c r="B120" s="46">
        <v>18486</v>
      </c>
      <c r="C120" s="46">
        <v>17051</v>
      </c>
      <c r="D120" s="46">
        <v>18098</v>
      </c>
      <c r="E120" s="46">
        <v>17834</v>
      </c>
      <c r="F120" s="46">
        <v>17261</v>
      </c>
      <c r="G120" s="46">
        <v>19029</v>
      </c>
      <c r="H120" s="46">
        <v>18973</v>
      </c>
      <c r="I120" s="46">
        <v>23348</v>
      </c>
      <c r="J120" s="46">
        <v>26486</v>
      </c>
      <c r="K120" s="46">
        <v>25864</v>
      </c>
      <c r="L120" s="46">
        <v>27637</v>
      </c>
      <c r="M120" s="46">
        <v>28131</v>
      </c>
      <c r="N120" s="46">
        <v>34555</v>
      </c>
      <c r="O120" s="17">
        <v>30610</v>
      </c>
      <c r="P120" s="17">
        <v>40493</v>
      </c>
      <c r="Q120" s="17">
        <v>39946</v>
      </c>
      <c r="R120" s="30"/>
      <c r="S120" s="31"/>
      <c r="T120" s="31"/>
    </row>
    <row r="121" spans="1:27" x14ac:dyDescent="0.35">
      <c r="A121" s="45" t="s">
        <v>55</v>
      </c>
      <c r="B121" s="46">
        <v>15247</v>
      </c>
      <c r="C121" s="46">
        <v>15743</v>
      </c>
      <c r="D121" s="46">
        <v>15983</v>
      </c>
      <c r="E121" s="46">
        <v>14860</v>
      </c>
      <c r="F121" s="46">
        <v>15574</v>
      </c>
      <c r="G121" s="46">
        <v>14833</v>
      </c>
      <c r="H121" s="46">
        <v>16795</v>
      </c>
      <c r="I121" s="46">
        <v>17805</v>
      </c>
      <c r="J121" s="46">
        <v>20388</v>
      </c>
      <c r="K121" s="46">
        <v>22328</v>
      </c>
      <c r="L121" s="46">
        <v>24319</v>
      </c>
      <c r="M121" s="46">
        <v>22334</v>
      </c>
      <c r="N121" s="46">
        <v>29718</v>
      </c>
      <c r="O121" s="17">
        <v>33043</v>
      </c>
      <c r="P121" s="17">
        <v>36241</v>
      </c>
      <c r="Q121" s="17">
        <v>35925</v>
      </c>
      <c r="R121" s="30"/>
      <c r="S121" s="31"/>
      <c r="T121" s="31"/>
    </row>
    <row r="122" spans="1:27" x14ac:dyDescent="0.35">
      <c r="A122" s="45" t="s">
        <v>56</v>
      </c>
      <c r="B122" s="46">
        <v>31124</v>
      </c>
      <c r="C122" s="46">
        <v>21048</v>
      </c>
      <c r="D122" s="46">
        <v>19742</v>
      </c>
      <c r="E122" s="46">
        <v>20814</v>
      </c>
      <c r="F122" s="46">
        <v>19618</v>
      </c>
      <c r="G122" s="46">
        <v>19213</v>
      </c>
      <c r="H122" s="46">
        <v>22359</v>
      </c>
      <c r="I122" s="46">
        <v>21530</v>
      </c>
      <c r="J122" s="46">
        <v>26168</v>
      </c>
      <c r="K122" s="46">
        <v>26146</v>
      </c>
      <c r="L122" s="46">
        <v>28350</v>
      </c>
      <c r="M122" s="46">
        <v>24882</v>
      </c>
      <c r="N122" s="46">
        <v>32076</v>
      </c>
      <c r="O122" s="17">
        <v>39080</v>
      </c>
      <c r="P122" s="17">
        <v>36058</v>
      </c>
      <c r="Q122" s="17">
        <v>39142</v>
      </c>
      <c r="R122" s="30"/>
      <c r="S122" s="31"/>
      <c r="T122" s="31"/>
    </row>
    <row r="123" spans="1:27" ht="15" thickBot="1" x14ac:dyDescent="0.4">
      <c r="A123" s="45" t="s">
        <v>57</v>
      </c>
      <c r="B123" s="46">
        <v>40156</v>
      </c>
      <c r="C123" s="46">
        <v>24630</v>
      </c>
      <c r="D123" s="46">
        <v>27203</v>
      </c>
      <c r="E123" s="46">
        <v>30409</v>
      </c>
      <c r="F123" s="46">
        <v>24657</v>
      </c>
      <c r="G123" s="46">
        <v>26762</v>
      </c>
      <c r="H123" s="46">
        <v>29171</v>
      </c>
      <c r="I123" s="46">
        <v>25553</v>
      </c>
      <c r="J123" s="46">
        <v>40792</v>
      </c>
      <c r="K123" s="46">
        <v>33906</v>
      </c>
      <c r="L123" s="46">
        <v>37673</v>
      </c>
      <c r="M123" s="46">
        <v>41138</v>
      </c>
      <c r="N123" s="46">
        <v>44670</v>
      </c>
      <c r="O123" s="17">
        <v>50857</v>
      </c>
      <c r="P123" s="17">
        <v>52806</v>
      </c>
      <c r="Q123" s="17">
        <v>18221</v>
      </c>
      <c r="R123" s="30"/>
      <c r="S123" s="31"/>
      <c r="T123" s="31"/>
    </row>
    <row r="124" spans="1:27" ht="15.5" thickTop="1" thickBot="1" x14ac:dyDescent="0.4">
      <c r="A124" s="47" t="s">
        <v>67</v>
      </c>
      <c r="B124" s="48">
        <f t="shared" ref="B124:O124" si="14">SUM(B112:B123)</f>
        <v>322055</v>
      </c>
      <c r="C124" s="48">
        <f t="shared" si="14"/>
        <v>304474</v>
      </c>
      <c r="D124" s="48">
        <f t="shared" si="14"/>
        <v>298904</v>
      </c>
      <c r="E124" s="48">
        <f t="shared" si="14"/>
        <v>306600</v>
      </c>
      <c r="F124" s="48">
        <f t="shared" si="14"/>
        <v>282358</v>
      </c>
      <c r="G124" s="48">
        <f t="shared" si="14"/>
        <v>315121</v>
      </c>
      <c r="H124" s="48">
        <f t="shared" si="14"/>
        <v>336138</v>
      </c>
      <c r="I124" s="48">
        <f t="shared" si="14"/>
        <v>361428</v>
      </c>
      <c r="J124" s="48">
        <f t="shared" si="14"/>
        <v>366150</v>
      </c>
      <c r="K124" s="48">
        <f t="shared" si="14"/>
        <v>470076</v>
      </c>
      <c r="L124" s="48">
        <f t="shared" si="14"/>
        <v>480708</v>
      </c>
      <c r="M124" s="48">
        <f t="shared" si="14"/>
        <v>495075</v>
      </c>
      <c r="N124" s="48">
        <f t="shared" si="14"/>
        <v>506131</v>
      </c>
      <c r="O124" s="37">
        <f t="shared" si="14"/>
        <v>551239</v>
      </c>
      <c r="P124" s="37">
        <f>SUM(P112:P123)</f>
        <v>581765</v>
      </c>
      <c r="Q124" s="37">
        <f>SUM(Q112:Q123)</f>
        <v>589119</v>
      </c>
      <c r="R124" s="30"/>
      <c r="S124" s="31"/>
      <c r="T124" s="31"/>
    </row>
    <row r="125" spans="1:27" s="25" customFormat="1" ht="15" thickTop="1" x14ac:dyDescent="0.35">
      <c r="A125" s="55"/>
      <c r="B125" s="16"/>
      <c r="C125" s="16"/>
      <c r="D125" s="16"/>
      <c r="E125" s="16"/>
      <c r="F125" s="16"/>
      <c r="G125" s="16"/>
      <c r="H125" s="16"/>
      <c r="I125" s="16"/>
      <c r="J125" s="16"/>
      <c r="K125" s="16"/>
      <c r="L125" s="16"/>
      <c r="M125" s="16"/>
      <c r="N125" s="16"/>
      <c r="O125" s="17"/>
      <c r="P125" s="17"/>
      <c r="Q125" s="17"/>
      <c r="R125" s="30"/>
      <c r="S125" s="31"/>
      <c r="T125" s="31"/>
      <c r="U125" s="16"/>
      <c r="V125" s="16"/>
      <c r="W125" s="16"/>
      <c r="X125" s="16"/>
      <c r="Y125" s="16"/>
      <c r="Z125" s="16"/>
      <c r="AA125" s="16"/>
    </row>
    <row r="126" spans="1:27" x14ac:dyDescent="0.35">
      <c r="A126" s="39" t="s">
        <v>68</v>
      </c>
      <c r="B126" s="40" t="s">
        <v>30</v>
      </c>
      <c r="C126" s="40" t="s">
        <v>31</v>
      </c>
      <c r="D126" s="40" t="s">
        <v>32</v>
      </c>
      <c r="E126" s="40" t="s">
        <v>33</v>
      </c>
      <c r="F126" s="40" t="s">
        <v>34</v>
      </c>
      <c r="G126" s="40" t="s">
        <v>35</v>
      </c>
      <c r="H126" s="40" t="s">
        <v>36</v>
      </c>
      <c r="I126" s="40" t="s">
        <v>37</v>
      </c>
      <c r="J126" s="40" t="s">
        <v>38</v>
      </c>
      <c r="K126" s="40" t="s">
        <v>39</v>
      </c>
      <c r="L126" s="40" t="s">
        <v>40</v>
      </c>
      <c r="M126" s="40" t="s">
        <v>41</v>
      </c>
      <c r="N126" s="21" t="s">
        <v>42</v>
      </c>
      <c r="O126" s="41" t="s">
        <v>43</v>
      </c>
      <c r="P126" s="42" t="s">
        <v>44</v>
      </c>
      <c r="Q126" s="42" t="s">
        <v>45</v>
      </c>
      <c r="R126" s="30"/>
      <c r="S126" s="31"/>
      <c r="T126" s="31"/>
    </row>
    <row r="127" spans="1:27" x14ac:dyDescent="0.35">
      <c r="A127" s="43" t="s">
        <v>46</v>
      </c>
      <c r="B127" s="44">
        <v>34062</v>
      </c>
      <c r="C127" s="44">
        <v>27624</v>
      </c>
      <c r="D127" s="44">
        <v>33943</v>
      </c>
      <c r="E127" s="44">
        <v>33324</v>
      </c>
      <c r="F127" s="44">
        <v>23622</v>
      </c>
      <c r="G127" s="44">
        <v>30091</v>
      </c>
      <c r="H127" s="44">
        <v>29915</v>
      </c>
      <c r="I127" s="44">
        <v>32080</v>
      </c>
      <c r="J127" s="44">
        <v>30907</v>
      </c>
      <c r="K127" s="44">
        <v>29638</v>
      </c>
      <c r="L127" s="44">
        <v>32447</v>
      </c>
      <c r="M127" s="44">
        <v>24611</v>
      </c>
      <c r="N127" s="44">
        <v>28683</v>
      </c>
      <c r="O127" s="17">
        <v>33381</v>
      </c>
      <c r="P127" s="17">
        <v>30010</v>
      </c>
      <c r="Q127" s="17">
        <v>26576</v>
      </c>
      <c r="R127" s="30"/>
      <c r="S127" s="31"/>
      <c r="T127" s="31"/>
    </row>
    <row r="128" spans="1:27" x14ac:dyDescent="0.35">
      <c r="A128" s="45" t="s">
        <v>47</v>
      </c>
      <c r="B128" s="46">
        <v>35908</v>
      </c>
      <c r="C128" s="46">
        <v>60646</v>
      </c>
      <c r="D128" s="46">
        <v>34138</v>
      </c>
      <c r="E128" s="46">
        <v>43783</v>
      </c>
      <c r="F128" s="46">
        <v>40862</v>
      </c>
      <c r="G128" s="46">
        <v>41220</v>
      </c>
      <c r="H128" s="46">
        <v>39159</v>
      </c>
      <c r="I128" s="46">
        <v>33994</v>
      </c>
      <c r="J128" s="46">
        <v>38240</v>
      </c>
      <c r="K128" s="46">
        <v>46427</v>
      </c>
      <c r="L128" s="46">
        <v>51457</v>
      </c>
      <c r="M128" s="46">
        <v>49687</v>
      </c>
      <c r="N128" s="46">
        <v>44260</v>
      </c>
      <c r="O128" s="17">
        <v>45012</v>
      </c>
      <c r="P128" s="17">
        <v>49368</v>
      </c>
      <c r="Q128" s="17">
        <v>47591</v>
      </c>
      <c r="R128" s="30"/>
      <c r="S128" s="31"/>
      <c r="T128" s="31"/>
    </row>
    <row r="129" spans="1:20" x14ac:dyDescent="0.35">
      <c r="A129" s="45" t="s">
        <v>48</v>
      </c>
      <c r="B129" s="46">
        <v>65702</v>
      </c>
      <c r="C129" s="46">
        <v>39785</v>
      </c>
      <c r="D129" s="46">
        <v>39451</v>
      </c>
      <c r="E129" s="46">
        <v>37909</v>
      </c>
      <c r="F129" s="46">
        <v>31093</v>
      </c>
      <c r="G129" s="46">
        <v>33139</v>
      </c>
      <c r="H129" s="46">
        <v>31631</v>
      </c>
      <c r="I129" s="46">
        <v>34402</v>
      </c>
      <c r="J129" s="46">
        <v>47153</v>
      </c>
      <c r="K129" s="46">
        <v>31274</v>
      </c>
      <c r="L129" s="46">
        <v>31704</v>
      </c>
      <c r="M129" s="46">
        <v>26056</v>
      </c>
      <c r="N129" s="46">
        <v>29648</v>
      </c>
      <c r="O129" s="17">
        <v>27791</v>
      </c>
      <c r="P129" s="17">
        <v>26235</v>
      </c>
      <c r="Q129" s="17">
        <v>53768</v>
      </c>
      <c r="R129" s="30"/>
      <c r="S129" s="31"/>
      <c r="T129" s="31"/>
    </row>
    <row r="130" spans="1:20" x14ac:dyDescent="0.35">
      <c r="A130" s="45" t="s">
        <v>49</v>
      </c>
      <c r="B130" s="46">
        <v>72777</v>
      </c>
      <c r="C130" s="46">
        <v>82918</v>
      </c>
      <c r="D130" s="46">
        <v>70867</v>
      </c>
      <c r="E130" s="46">
        <v>75863</v>
      </c>
      <c r="F130" s="46">
        <v>73115</v>
      </c>
      <c r="G130" s="46">
        <v>63965</v>
      </c>
      <c r="H130" s="46">
        <v>62114</v>
      </c>
      <c r="I130" s="46">
        <v>65503</v>
      </c>
      <c r="J130" s="46">
        <v>42399</v>
      </c>
      <c r="K130" s="46">
        <v>62968</v>
      </c>
      <c r="L130" s="46">
        <v>63299</v>
      </c>
      <c r="M130" s="46">
        <v>62631</v>
      </c>
      <c r="N130" s="46">
        <v>59631</v>
      </c>
      <c r="O130" s="17">
        <v>64164</v>
      </c>
      <c r="P130" s="17">
        <v>61438</v>
      </c>
      <c r="Q130" s="17">
        <v>61831</v>
      </c>
      <c r="R130" s="30"/>
      <c r="S130" s="31"/>
      <c r="T130" s="31"/>
    </row>
    <row r="131" spans="1:20" x14ac:dyDescent="0.35">
      <c r="A131" s="45" t="s">
        <v>50</v>
      </c>
      <c r="B131" s="46">
        <v>54248</v>
      </c>
      <c r="C131" s="46">
        <v>56788</v>
      </c>
      <c r="D131" s="46">
        <v>51304</v>
      </c>
      <c r="E131" s="46">
        <v>53665</v>
      </c>
      <c r="F131" s="46">
        <v>46515</v>
      </c>
      <c r="G131" s="46">
        <v>54220</v>
      </c>
      <c r="H131" s="46">
        <v>50159</v>
      </c>
      <c r="I131" s="46">
        <v>47999</v>
      </c>
      <c r="J131" s="46">
        <v>46864</v>
      </c>
      <c r="K131" s="46">
        <v>44245</v>
      </c>
      <c r="L131" s="46">
        <v>45136</v>
      </c>
      <c r="M131" s="46">
        <v>40914</v>
      </c>
      <c r="N131" s="46">
        <v>41007</v>
      </c>
      <c r="O131" s="17">
        <v>47093</v>
      </c>
      <c r="P131" s="17">
        <v>40229</v>
      </c>
      <c r="Q131" s="17">
        <v>39121</v>
      </c>
      <c r="R131" s="30"/>
      <c r="S131" s="31"/>
      <c r="T131" s="31"/>
    </row>
    <row r="132" spans="1:20" x14ac:dyDescent="0.35">
      <c r="A132" s="45" t="s">
        <v>51</v>
      </c>
      <c r="B132" s="46">
        <v>54686</v>
      </c>
      <c r="C132" s="46">
        <v>61053</v>
      </c>
      <c r="D132" s="46">
        <v>60199</v>
      </c>
      <c r="E132" s="46">
        <v>64508</v>
      </c>
      <c r="F132" s="46">
        <v>43792</v>
      </c>
      <c r="G132" s="46">
        <v>51053</v>
      </c>
      <c r="H132" s="46">
        <v>72730</v>
      </c>
      <c r="I132" s="46">
        <v>54376</v>
      </c>
      <c r="J132" s="46">
        <v>57734</v>
      </c>
      <c r="K132" s="46">
        <v>47905</v>
      </c>
      <c r="L132" s="46">
        <v>63624</v>
      </c>
      <c r="M132" s="46">
        <v>62899</v>
      </c>
      <c r="N132" s="46">
        <v>46874</v>
      </c>
      <c r="O132" s="17">
        <v>60982</v>
      </c>
      <c r="P132" s="17">
        <v>73592</v>
      </c>
      <c r="Q132" s="17">
        <v>58755</v>
      </c>
      <c r="R132" s="30"/>
      <c r="S132" s="31"/>
      <c r="T132" s="31"/>
    </row>
    <row r="133" spans="1:20" x14ac:dyDescent="0.35">
      <c r="A133" s="45" t="s">
        <v>52</v>
      </c>
      <c r="B133" s="46">
        <v>40298</v>
      </c>
      <c r="C133" s="46">
        <v>54149</v>
      </c>
      <c r="D133" s="46">
        <v>45435</v>
      </c>
      <c r="E133" s="46">
        <v>51892</v>
      </c>
      <c r="F133" s="46">
        <v>34135</v>
      </c>
      <c r="G133" s="46">
        <v>38721</v>
      </c>
      <c r="H133" s="46">
        <v>42164</v>
      </c>
      <c r="I133" s="46">
        <v>39953</v>
      </c>
      <c r="J133" s="46">
        <v>34942</v>
      </c>
      <c r="K133" s="46">
        <v>32745</v>
      </c>
      <c r="L133" s="46">
        <v>31042</v>
      </c>
      <c r="M133" s="46">
        <v>27133</v>
      </c>
      <c r="N133" s="46">
        <v>31338</v>
      </c>
      <c r="O133" s="17">
        <v>30737</v>
      </c>
      <c r="P133" s="17">
        <v>27781</v>
      </c>
      <c r="Q133" s="17">
        <v>26904</v>
      </c>
      <c r="R133" s="30"/>
      <c r="S133" s="31"/>
      <c r="T133" s="31"/>
    </row>
    <row r="134" spans="1:20" x14ac:dyDescent="0.35">
      <c r="A134" s="45" t="s">
        <v>53</v>
      </c>
      <c r="B134" s="46">
        <v>22943</v>
      </c>
      <c r="C134" s="46">
        <v>17387</v>
      </c>
      <c r="D134" s="46">
        <v>21321</v>
      </c>
      <c r="E134" s="46">
        <v>24857</v>
      </c>
      <c r="F134" s="46">
        <v>24950</v>
      </c>
      <c r="G134" s="46">
        <v>18169</v>
      </c>
      <c r="H134" s="46">
        <v>21072</v>
      </c>
      <c r="I134" s="46">
        <v>21247</v>
      </c>
      <c r="J134" s="46">
        <v>25376</v>
      </c>
      <c r="K134" s="46">
        <v>22365</v>
      </c>
      <c r="L134" s="46">
        <v>28728</v>
      </c>
      <c r="M134" s="46">
        <v>21746</v>
      </c>
      <c r="N134" s="46">
        <v>21516</v>
      </c>
      <c r="O134" s="17">
        <v>21862</v>
      </c>
      <c r="P134" s="17">
        <v>24167</v>
      </c>
      <c r="Q134" s="17">
        <v>22764</v>
      </c>
      <c r="R134" s="30"/>
      <c r="S134" s="31"/>
      <c r="T134" s="31"/>
    </row>
    <row r="135" spans="1:20" x14ac:dyDescent="0.35">
      <c r="A135" s="45" t="s">
        <v>54</v>
      </c>
      <c r="B135" s="46">
        <v>10114</v>
      </c>
      <c r="C135" s="46">
        <v>9755</v>
      </c>
      <c r="D135" s="46">
        <v>11645</v>
      </c>
      <c r="E135" s="46">
        <v>10362</v>
      </c>
      <c r="F135" s="46">
        <v>9783</v>
      </c>
      <c r="G135" s="46">
        <v>8908</v>
      </c>
      <c r="H135" s="46">
        <v>6439</v>
      </c>
      <c r="I135" s="46">
        <v>10216</v>
      </c>
      <c r="J135" s="46">
        <v>9353</v>
      </c>
      <c r="K135" s="46">
        <v>9622</v>
      </c>
      <c r="L135" s="46">
        <v>10565</v>
      </c>
      <c r="M135" s="46">
        <v>10572</v>
      </c>
      <c r="N135" s="46">
        <v>11292</v>
      </c>
      <c r="O135" s="17">
        <v>9097</v>
      </c>
      <c r="P135" s="17">
        <v>11595</v>
      </c>
      <c r="Q135" s="17">
        <v>10789</v>
      </c>
      <c r="R135" s="30"/>
      <c r="S135" s="31"/>
      <c r="T135" s="31"/>
    </row>
    <row r="136" spans="1:20" x14ac:dyDescent="0.35">
      <c r="A136" s="45" t="s">
        <v>55</v>
      </c>
      <c r="B136" s="46">
        <v>11387</v>
      </c>
      <c r="C136" s="46">
        <v>9773</v>
      </c>
      <c r="D136" s="46">
        <v>10029</v>
      </c>
      <c r="E136" s="46">
        <v>11325</v>
      </c>
      <c r="F136" s="46">
        <v>10118</v>
      </c>
      <c r="G136" s="46">
        <v>8466</v>
      </c>
      <c r="H136" s="46">
        <v>9594</v>
      </c>
      <c r="I136" s="46">
        <v>9689</v>
      </c>
      <c r="J136" s="46">
        <v>8940</v>
      </c>
      <c r="K136" s="46">
        <v>7815</v>
      </c>
      <c r="L136" s="46">
        <v>11510</v>
      </c>
      <c r="M136" s="46">
        <v>11183</v>
      </c>
      <c r="N136" s="46">
        <v>11979</v>
      </c>
      <c r="O136" s="17">
        <v>12504</v>
      </c>
      <c r="P136" s="17">
        <v>12011</v>
      </c>
      <c r="Q136" s="17">
        <v>12025</v>
      </c>
      <c r="R136" s="30"/>
      <c r="S136" s="31"/>
      <c r="T136" s="31"/>
    </row>
    <row r="137" spans="1:20" x14ac:dyDescent="0.35">
      <c r="A137" s="45" t="s">
        <v>56</v>
      </c>
      <c r="B137" s="46">
        <v>17839</v>
      </c>
      <c r="C137" s="46">
        <v>17003</v>
      </c>
      <c r="D137" s="46">
        <v>18408</v>
      </c>
      <c r="E137" s="46">
        <v>19361</v>
      </c>
      <c r="F137" s="46">
        <v>16461</v>
      </c>
      <c r="G137" s="46">
        <v>18076</v>
      </c>
      <c r="H137" s="46">
        <v>20362</v>
      </c>
      <c r="I137" s="46">
        <v>15004</v>
      </c>
      <c r="J137" s="46">
        <v>20021</v>
      </c>
      <c r="K137" s="46">
        <v>15987</v>
      </c>
      <c r="L137" s="46">
        <v>19657</v>
      </c>
      <c r="M137" s="46">
        <v>18354</v>
      </c>
      <c r="N137" s="46">
        <v>20376</v>
      </c>
      <c r="O137" s="17">
        <v>19540</v>
      </c>
      <c r="P137" s="17">
        <v>20614</v>
      </c>
      <c r="Q137" s="17">
        <v>18052</v>
      </c>
      <c r="R137" s="30"/>
      <c r="S137" s="31"/>
      <c r="T137" s="31"/>
    </row>
    <row r="138" spans="1:20" ht="15" thickBot="1" x14ac:dyDescent="0.4">
      <c r="A138" s="45" t="s">
        <v>57</v>
      </c>
      <c r="B138" s="46">
        <v>23985</v>
      </c>
      <c r="C138" s="46">
        <v>19216</v>
      </c>
      <c r="D138" s="46">
        <v>21234</v>
      </c>
      <c r="E138" s="46">
        <v>24028</v>
      </c>
      <c r="F138" s="46">
        <v>21057</v>
      </c>
      <c r="G138" s="46">
        <v>17337</v>
      </c>
      <c r="H138" s="46">
        <v>17682</v>
      </c>
      <c r="I138" s="46">
        <v>17727</v>
      </c>
      <c r="J138" s="46">
        <v>21490</v>
      </c>
      <c r="K138" s="46">
        <v>20664</v>
      </c>
      <c r="L138" s="46">
        <v>16703</v>
      </c>
      <c r="M138" s="46">
        <v>26044</v>
      </c>
      <c r="N138" s="46">
        <v>19058</v>
      </c>
      <c r="O138" s="17">
        <v>17592</v>
      </c>
      <c r="P138" s="17">
        <v>20563</v>
      </c>
      <c r="Q138" s="17">
        <v>7723</v>
      </c>
      <c r="R138" s="30"/>
      <c r="S138" s="31"/>
      <c r="T138" s="31"/>
    </row>
    <row r="139" spans="1:20" ht="15.5" thickTop="1" thickBot="1" x14ac:dyDescent="0.4">
      <c r="A139" s="47" t="s">
        <v>58</v>
      </c>
      <c r="B139" s="57">
        <f t="shared" ref="B139:O139" si="15">SUM(B127:B138)</f>
        <v>443949</v>
      </c>
      <c r="C139" s="57">
        <f t="shared" si="15"/>
        <v>456097</v>
      </c>
      <c r="D139" s="57">
        <f t="shared" si="15"/>
        <v>417974</v>
      </c>
      <c r="E139" s="57">
        <f t="shared" si="15"/>
        <v>450877</v>
      </c>
      <c r="F139" s="57">
        <f t="shared" si="15"/>
        <v>375503</v>
      </c>
      <c r="G139" s="57">
        <f t="shared" si="15"/>
        <v>383365</v>
      </c>
      <c r="H139" s="57">
        <f t="shared" si="15"/>
        <v>403021</v>
      </c>
      <c r="I139" s="57">
        <f t="shared" si="15"/>
        <v>382190</v>
      </c>
      <c r="J139" s="57">
        <f t="shared" si="15"/>
        <v>383419</v>
      </c>
      <c r="K139" s="57">
        <f t="shared" si="15"/>
        <v>371655</v>
      </c>
      <c r="L139" s="57">
        <f t="shared" si="15"/>
        <v>405872</v>
      </c>
      <c r="M139" s="57">
        <f t="shared" si="15"/>
        <v>381830</v>
      </c>
      <c r="N139" s="57">
        <f t="shared" si="15"/>
        <v>365662</v>
      </c>
      <c r="O139" s="58">
        <f t="shared" si="15"/>
        <v>389755</v>
      </c>
      <c r="P139" s="58">
        <f>SUM(P127:P138)</f>
        <v>397603</v>
      </c>
      <c r="Q139" s="58">
        <f>SUM(Q127:Q138)</f>
        <v>385899</v>
      </c>
      <c r="R139" s="30"/>
      <c r="S139" s="31"/>
      <c r="T139" s="31"/>
    </row>
    <row r="140" spans="1:20" ht="15" thickTop="1" x14ac:dyDescent="0.35">
      <c r="A140" s="55"/>
      <c r="R140" s="30"/>
      <c r="S140" s="31"/>
      <c r="T140" s="31"/>
    </row>
    <row r="141" spans="1:20" x14ac:dyDescent="0.35">
      <c r="A141" s="39" t="s">
        <v>69</v>
      </c>
      <c r="B141" s="40" t="s">
        <v>30</v>
      </c>
      <c r="C141" s="40" t="s">
        <v>31</v>
      </c>
      <c r="D141" s="40" t="s">
        <v>32</v>
      </c>
      <c r="E141" s="40" t="s">
        <v>33</v>
      </c>
      <c r="F141" s="40" t="s">
        <v>34</v>
      </c>
      <c r="G141" s="40" t="s">
        <v>35</v>
      </c>
      <c r="H141" s="40" t="s">
        <v>36</v>
      </c>
      <c r="I141" s="40" t="s">
        <v>37</v>
      </c>
      <c r="J141" s="40" t="s">
        <v>38</v>
      </c>
      <c r="K141" s="40" t="s">
        <v>39</v>
      </c>
      <c r="L141" s="40" t="s">
        <v>40</v>
      </c>
      <c r="M141" s="40" t="s">
        <v>41</v>
      </c>
      <c r="N141" s="21" t="s">
        <v>42</v>
      </c>
      <c r="O141" s="41" t="s">
        <v>43</v>
      </c>
      <c r="P141" s="42" t="s">
        <v>44</v>
      </c>
      <c r="Q141" s="42" t="s">
        <v>45</v>
      </c>
      <c r="R141" s="30"/>
      <c r="S141" s="31"/>
      <c r="T141" s="31"/>
    </row>
    <row r="142" spans="1:20" x14ac:dyDescent="0.35">
      <c r="A142" s="43" t="s">
        <v>46</v>
      </c>
      <c r="B142" s="44">
        <v>25044</v>
      </c>
      <c r="C142" s="44">
        <v>19133</v>
      </c>
      <c r="D142" s="44">
        <v>25243</v>
      </c>
      <c r="E142" s="44">
        <v>19249</v>
      </c>
      <c r="F142" s="44">
        <v>15633</v>
      </c>
      <c r="G142" s="44">
        <v>20654</v>
      </c>
      <c r="H142" s="44">
        <v>25546</v>
      </c>
      <c r="I142" s="44">
        <v>23975</v>
      </c>
      <c r="J142" s="44">
        <v>36665</v>
      </c>
      <c r="K142" s="44">
        <v>29439</v>
      </c>
      <c r="L142" s="44">
        <v>41103</v>
      </c>
      <c r="M142" s="44">
        <v>26884</v>
      </c>
      <c r="N142" s="44">
        <v>24529</v>
      </c>
      <c r="O142" s="17">
        <v>27736</v>
      </c>
      <c r="P142" s="17">
        <v>24695</v>
      </c>
      <c r="Q142" s="17">
        <v>22310</v>
      </c>
      <c r="R142" s="30"/>
      <c r="S142" s="31"/>
      <c r="T142" s="31"/>
    </row>
    <row r="143" spans="1:20" x14ac:dyDescent="0.35">
      <c r="A143" s="45" t="s">
        <v>47</v>
      </c>
      <c r="B143" s="46">
        <v>19160</v>
      </c>
      <c r="C143" s="46">
        <v>21199</v>
      </c>
      <c r="D143" s="46">
        <v>19735</v>
      </c>
      <c r="E143" s="46">
        <v>20384</v>
      </c>
      <c r="F143" s="46">
        <v>21997</v>
      </c>
      <c r="G143" s="46">
        <v>19345</v>
      </c>
      <c r="H143" s="46">
        <v>20947</v>
      </c>
      <c r="I143" s="46">
        <v>25788</v>
      </c>
      <c r="J143" s="46">
        <v>25355</v>
      </c>
      <c r="K143" s="46">
        <v>27918</v>
      </c>
      <c r="L143" s="46">
        <v>38331</v>
      </c>
      <c r="M143" s="46">
        <v>27209</v>
      </c>
      <c r="N143" s="46">
        <v>21535</v>
      </c>
      <c r="O143" s="17">
        <v>17855</v>
      </c>
      <c r="P143" s="17">
        <v>17889</v>
      </c>
      <c r="Q143" s="17">
        <v>18885</v>
      </c>
      <c r="R143" s="30"/>
      <c r="S143" s="31"/>
      <c r="T143" s="31"/>
    </row>
    <row r="144" spans="1:20" x14ac:dyDescent="0.35">
      <c r="A144" s="45" t="s">
        <v>48</v>
      </c>
      <c r="B144" s="46">
        <v>20653</v>
      </c>
      <c r="C144" s="46">
        <v>18571</v>
      </c>
      <c r="D144" s="46">
        <v>15324</v>
      </c>
      <c r="E144" s="46">
        <v>17449</v>
      </c>
      <c r="F144" s="46">
        <v>18372</v>
      </c>
      <c r="G144" s="46">
        <v>17500</v>
      </c>
      <c r="H144" s="46">
        <v>18376</v>
      </c>
      <c r="I144" s="46">
        <v>27510</v>
      </c>
      <c r="J144" s="46">
        <v>27393</v>
      </c>
      <c r="K144" s="46">
        <v>24173</v>
      </c>
      <c r="L144" s="46">
        <v>30771</v>
      </c>
      <c r="M144" s="46">
        <v>21017</v>
      </c>
      <c r="N144" s="46">
        <v>20257</v>
      </c>
      <c r="O144" s="17">
        <v>16505</v>
      </c>
      <c r="P144" s="17">
        <v>18181</v>
      </c>
      <c r="Q144" s="17">
        <v>19270</v>
      </c>
      <c r="R144" s="30"/>
      <c r="S144" s="31"/>
      <c r="T144" s="31"/>
    </row>
    <row r="145" spans="1:22" x14ac:dyDescent="0.35">
      <c r="A145" s="45" t="s">
        <v>49</v>
      </c>
      <c r="B145" s="46">
        <v>23074</v>
      </c>
      <c r="C145" s="46">
        <v>19990</v>
      </c>
      <c r="D145" s="46">
        <v>19119</v>
      </c>
      <c r="E145" s="46">
        <v>22699</v>
      </c>
      <c r="F145" s="46">
        <v>22852</v>
      </c>
      <c r="G145" s="46">
        <v>23214</v>
      </c>
      <c r="H145" s="46">
        <v>22710</v>
      </c>
      <c r="I145" s="46">
        <v>34329</v>
      </c>
      <c r="J145" s="46">
        <v>30417</v>
      </c>
      <c r="K145" s="46">
        <v>27763</v>
      </c>
      <c r="L145" s="46">
        <v>38579</v>
      </c>
      <c r="M145" s="46">
        <v>28642</v>
      </c>
      <c r="N145" s="46">
        <v>24248</v>
      </c>
      <c r="O145" s="17">
        <v>24812</v>
      </c>
      <c r="P145" s="17">
        <v>22255</v>
      </c>
      <c r="Q145" s="17">
        <v>22018</v>
      </c>
      <c r="R145" s="30"/>
      <c r="S145" s="31"/>
      <c r="T145" s="31"/>
    </row>
    <row r="146" spans="1:22" x14ac:dyDescent="0.35">
      <c r="A146" s="45" t="s">
        <v>50</v>
      </c>
      <c r="B146" s="46">
        <v>27188</v>
      </c>
      <c r="C146" s="46">
        <v>25916</v>
      </c>
      <c r="D146" s="46">
        <v>31199</v>
      </c>
      <c r="E146" s="46">
        <v>24120</v>
      </c>
      <c r="F146" s="46">
        <v>31746</v>
      </c>
      <c r="G146" s="46">
        <v>28155</v>
      </c>
      <c r="H146" s="46">
        <v>30654</v>
      </c>
      <c r="I146" s="46">
        <v>37435</v>
      </c>
      <c r="J146" s="46">
        <v>38036</v>
      </c>
      <c r="K146" s="46">
        <v>35085</v>
      </c>
      <c r="L146" s="46">
        <v>56833</v>
      </c>
      <c r="M146" s="46">
        <v>33922</v>
      </c>
      <c r="N146" s="46">
        <v>27457</v>
      </c>
      <c r="O146" s="17">
        <v>27895</v>
      </c>
      <c r="P146" s="17">
        <v>28882</v>
      </c>
      <c r="Q146" s="17">
        <v>27063</v>
      </c>
      <c r="R146" s="30"/>
      <c r="S146" s="31"/>
      <c r="T146" s="31"/>
    </row>
    <row r="147" spans="1:22" x14ac:dyDescent="0.35">
      <c r="A147" s="45" t="s">
        <v>51</v>
      </c>
      <c r="B147" s="46">
        <v>17383</v>
      </c>
      <c r="C147" s="46">
        <v>15342</v>
      </c>
      <c r="D147" s="46">
        <v>17467</v>
      </c>
      <c r="E147" s="46">
        <v>14241</v>
      </c>
      <c r="F147" s="46">
        <v>15242</v>
      </c>
      <c r="G147" s="46">
        <v>16438</v>
      </c>
      <c r="H147" s="46">
        <v>16532</v>
      </c>
      <c r="I147" s="46">
        <v>28837</v>
      </c>
      <c r="J147" s="46">
        <v>21490</v>
      </c>
      <c r="K147" s="46">
        <v>22784</v>
      </c>
      <c r="L147" s="46">
        <v>30700</v>
      </c>
      <c r="M147" s="46">
        <v>18780</v>
      </c>
      <c r="N147" s="46">
        <v>19255</v>
      </c>
      <c r="O147" s="17">
        <v>18635</v>
      </c>
      <c r="P147" s="17">
        <v>44653</v>
      </c>
      <c r="Q147" s="17">
        <v>18057</v>
      </c>
      <c r="R147" s="30"/>
      <c r="S147" s="31"/>
      <c r="T147" s="31"/>
    </row>
    <row r="148" spans="1:22" x14ac:dyDescent="0.35">
      <c r="A148" s="45" t="s">
        <v>52</v>
      </c>
      <c r="B148" s="46">
        <v>25624</v>
      </c>
      <c r="C148" s="46">
        <v>24148</v>
      </c>
      <c r="D148" s="46">
        <v>23194</v>
      </c>
      <c r="E148" s="46">
        <v>25496</v>
      </c>
      <c r="F148" s="46">
        <v>26080</v>
      </c>
      <c r="G148" s="46">
        <v>24053</v>
      </c>
      <c r="H148" s="46">
        <v>26454</v>
      </c>
      <c r="I148" s="46">
        <v>34020</v>
      </c>
      <c r="J148" s="46">
        <v>28832</v>
      </c>
      <c r="K148" s="46">
        <v>36844</v>
      </c>
      <c r="L148" s="46">
        <v>40958</v>
      </c>
      <c r="M148" s="46">
        <v>26358</v>
      </c>
      <c r="N148" s="46">
        <v>24185</v>
      </c>
      <c r="O148" s="17">
        <v>22582</v>
      </c>
      <c r="P148" s="17">
        <v>54017</v>
      </c>
      <c r="Q148" s="17">
        <v>23125</v>
      </c>
      <c r="R148" s="30"/>
      <c r="S148" s="31"/>
      <c r="T148" s="31"/>
    </row>
    <row r="149" spans="1:22" x14ac:dyDescent="0.35">
      <c r="A149" s="45" t="s">
        <v>53</v>
      </c>
      <c r="B149" s="46">
        <v>17176</v>
      </c>
      <c r="C149" s="46">
        <v>15992</v>
      </c>
      <c r="D149" s="46">
        <v>17409</v>
      </c>
      <c r="E149" s="46">
        <v>15673</v>
      </c>
      <c r="F149" s="46">
        <v>22068</v>
      </c>
      <c r="G149" s="46">
        <v>17992</v>
      </c>
      <c r="H149" s="46">
        <v>15219</v>
      </c>
      <c r="I149" s="46">
        <v>23452</v>
      </c>
      <c r="J149" s="46">
        <v>21161</v>
      </c>
      <c r="K149" s="46">
        <v>26527</v>
      </c>
      <c r="L149" s="46">
        <v>28755</v>
      </c>
      <c r="M149" s="46">
        <v>19978</v>
      </c>
      <c r="N149" s="46">
        <v>18908</v>
      </c>
      <c r="O149" s="17">
        <v>19033</v>
      </c>
      <c r="P149" s="17">
        <v>49839</v>
      </c>
      <c r="Q149" s="17">
        <v>18559</v>
      </c>
      <c r="R149" s="30"/>
      <c r="S149" s="31"/>
      <c r="T149" s="31"/>
    </row>
    <row r="150" spans="1:22" x14ac:dyDescent="0.35">
      <c r="A150" s="45" t="s">
        <v>54</v>
      </c>
      <c r="B150" s="46">
        <v>12023</v>
      </c>
      <c r="C150" s="46">
        <v>9937</v>
      </c>
      <c r="D150" s="46">
        <v>11612</v>
      </c>
      <c r="E150" s="46">
        <v>10268</v>
      </c>
      <c r="F150" s="46">
        <v>12100</v>
      </c>
      <c r="G150" s="46">
        <v>10500</v>
      </c>
      <c r="H150" s="46">
        <v>9665</v>
      </c>
      <c r="I150" s="46">
        <v>15569</v>
      </c>
      <c r="J150" s="46">
        <v>15054</v>
      </c>
      <c r="K150" s="46">
        <v>18532</v>
      </c>
      <c r="L150" s="46">
        <v>15737</v>
      </c>
      <c r="M150" s="46">
        <v>15549</v>
      </c>
      <c r="N150" s="46">
        <v>13467</v>
      </c>
      <c r="O150" s="17">
        <v>12774</v>
      </c>
      <c r="P150" s="17">
        <v>17823</v>
      </c>
      <c r="Q150" s="17">
        <v>14262</v>
      </c>
      <c r="R150" s="30"/>
      <c r="S150" s="31"/>
      <c r="T150" s="31"/>
    </row>
    <row r="151" spans="1:22" x14ac:dyDescent="0.35">
      <c r="A151" s="45" t="s">
        <v>55</v>
      </c>
      <c r="B151" s="46">
        <v>14720</v>
      </c>
      <c r="C151" s="46">
        <v>14733</v>
      </c>
      <c r="D151" s="46">
        <v>13885</v>
      </c>
      <c r="E151" s="46">
        <v>14038</v>
      </c>
      <c r="F151" s="46">
        <v>14276</v>
      </c>
      <c r="G151" s="46">
        <v>10957</v>
      </c>
      <c r="H151" s="46">
        <v>14862</v>
      </c>
      <c r="I151" s="46">
        <v>20594</v>
      </c>
      <c r="J151" s="46">
        <v>17048</v>
      </c>
      <c r="K151" s="46">
        <v>23033</v>
      </c>
      <c r="L151" s="46">
        <v>20150</v>
      </c>
      <c r="M151" s="46">
        <v>24039</v>
      </c>
      <c r="N151" s="46">
        <v>15641</v>
      </c>
      <c r="O151" s="17">
        <v>14483</v>
      </c>
      <c r="P151" s="17">
        <v>17642</v>
      </c>
      <c r="Q151" s="17">
        <v>16542</v>
      </c>
      <c r="R151" s="30"/>
      <c r="S151" s="31"/>
      <c r="T151" s="31"/>
    </row>
    <row r="152" spans="1:22" x14ac:dyDescent="0.35">
      <c r="A152" s="45" t="s">
        <v>56</v>
      </c>
      <c r="B152" s="46">
        <v>21195</v>
      </c>
      <c r="C152" s="46">
        <v>22977</v>
      </c>
      <c r="D152" s="46">
        <v>20960</v>
      </c>
      <c r="E152" s="46">
        <v>18894</v>
      </c>
      <c r="F152" s="46">
        <v>24666</v>
      </c>
      <c r="G152" s="46">
        <v>26887</v>
      </c>
      <c r="H152" s="46">
        <v>23339</v>
      </c>
      <c r="I152" s="46">
        <v>35798</v>
      </c>
      <c r="J152" s="46">
        <v>26886</v>
      </c>
      <c r="K152" s="46">
        <v>35381</v>
      </c>
      <c r="L152" s="46">
        <v>28966</v>
      </c>
      <c r="M152" s="46">
        <v>35329</v>
      </c>
      <c r="N152" s="46">
        <v>21402</v>
      </c>
      <c r="O152" s="17">
        <v>21983</v>
      </c>
      <c r="P152" s="17">
        <v>24425</v>
      </c>
      <c r="Q152" s="17">
        <v>24268</v>
      </c>
      <c r="R152" s="30"/>
      <c r="S152" s="31"/>
      <c r="T152" s="31"/>
    </row>
    <row r="153" spans="1:22" ht="15" thickBot="1" x14ac:dyDescent="0.4">
      <c r="A153" s="45" t="s">
        <v>57</v>
      </c>
      <c r="B153" s="46">
        <v>23825</v>
      </c>
      <c r="C153" s="46">
        <v>17979</v>
      </c>
      <c r="D153" s="46">
        <v>18367</v>
      </c>
      <c r="E153" s="46">
        <v>20831</v>
      </c>
      <c r="F153" s="46">
        <v>19736</v>
      </c>
      <c r="G153" s="46">
        <v>23703</v>
      </c>
      <c r="H153" s="46">
        <v>17282</v>
      </c>
      <c r="I153" s="46">
        <v>27728</v>
      </c>
      <c r="J153" s="46">
        <v>25586</v>
      </c>
      <c r="K153" s="46">
        <v>31112</v>
      </c>
      <c r="L153" s="46">
        <v>22978</v>
      </c>
      <c r="M153" s="46">
        <v>28710</v>
      </c>
      <c r="N153" s="46">
        <v>20530</v>
      </c>
      <c r="O153" s="17">
        <v>19800</v>
      </c>
      <c r="P153" s="17">
        <v>18948</v>
      </c>
      <c r="Q153" s="17">
        <v>7839</v>
      </c>
      <c r="R153" s="30"/>
      <c r="S153" s="31"/>
      <c r="T153" s="31"/>
    </row>
    <row r="154" spans="1:22" ht="15.5" thickTop="1" thickBot="1" x14ac:dyDescent="0.4">
      <c r="A154" s="47" t="s">
        <v>58</v>
      </c>
      <c r="B154" s="48">
        <f t="shared" ref="B154:O154" si="16">SUM(B142:B153)</f>
        <v>247065</v>
      </c>
      <c r="C154" s="48">
        <f t="shared" si="16"/>
        <v>225917</v>
      </c>
      <c r="D154" s="48">
        <f t="shared" si="16"/>
        <v>233514</v>
      </c>
      <c r="E154" s="48">
        <f t="shared" si="16"/>
        <v>223342</v>
      </c>
      <c r="F154" s="48">
        <f t="shared" si="16"/>
        <v>244768</v>
      </c>
      <c r="G154" s="48">
        <f t="shared" si="16"/>
        <v>239398</v>
      </c>
      <c r="H154" s="48">
        <f t="shared" si="16"/>
        <v>241586</v>
      </c>
      <c r="I154" s="48">
        <f t="shared" si="16"/>
        <v>335035</v>
      </c>
      <c r="J154" s="48">
        <f t="shared" si="16"/>
        <v>313923</v>
      </c>
      <c r="K154" s="48">
        <f t="shared" si="16"/>
        <v>338591</v>
      </c>
      <c r="L154" s="48">
        <f t="shared" si="16"/>
        <v>393861</v>
      </c>
      <c r="M154" s="48">
        <f t="shared" si="16"/>
        <v>306417</v>
      </c>
      <c r="N154" s="48">
        <f t="shared" si="16"/>
        <v>251414</v>
      </c>
      <c r="O154" s="37">
        <f t="shared" si="16"/>
        <v>244093</v>
      </c>
      <c r="P154" s="37">
        <f>SUM(P142:P153)</f>
        <v>339249</v>
      </c>
      <c r="Q154" s="37">
        <f>SUM(Q142:Q153)</f>
        <v>232198</v>
      </c>
      <c r="R154" s="30"/>
      <c r="S154" s="31"/>
      <c r="T154" s="31"/>
    </row>
    <row r="155" spans="1:22" ht="15" thickTop="1" x14ac:dyDescent="0.35">
      <c r="R155" s="30"/>
      <c r="S155" s="31"/>
      <c r="T155" s="31"/>
    </row>
    <row r="156" spans="1:22" x14ac:dyDescent="0.35">
      <c r="A156" s="39" t="s">
        <v>13</v>
      </c>
      <c r="B156" s="40" t="s">
        <v>30</v>
      </c>
      <c r="C156" s="40" t="s">
        <v>31</v>
      </c>
      <c r="D156" s="40" t="s">
        <v>32</v>
      </c>
      <c r="E156" s="40" t="s">
        <v>33</v>
      </c>
      <c r="F156" s="40" t="s">
        <v>34</v>
      </c>
      <c r="G156" s="40" t="s">
        <v>35</v>
      </c>
      <c r="H156" s="40" t="s">
        <v>36</v>
      </c>
      <c r="I156" s="40" t="s">
        <v>37</v>
      </c>
      <c r="J156" s="40" t="s">
        <v>38</v>
      </c>
      <c r="K156" s="40" t="s">
        <v>39</v>
      </c>
      <c r="L156" s="40" t="s">
        <v>40</v>
      </c>
      <c r="M156" s="40" t="s">
        <v>41</v>
      </c>
      <c r="N156" s="21" t="s">
        <v>42</v>
      </c>
      <c r="O156" s="41" t="s">
        <v>43</v>
      </c>
      <c r="P156" s="42" t="s">
        <v>44</v>
      </c>
      <c r="Q156" s="42" t="s">
        <v>45</v>
      </c>
      <c r="R156" s="30"/>
      <c r="S156" s="31"/>
      <c r="T156" s="31"/>
    </row>
    <row r="157" spans="1:22" x14ac:dyDescent="0.35">
      <c r="A157" s="43" t="s">
        <v>46</v>
      </c>
      <c r="B157" s="44">
        <v>437000</v>
      </c>
      <c r="C157" s="44">
        <v>455000</v>
      </c>
      <c r="D157" s="44">
        <v>385000</v>
      </c>
      <c r="E157" s="44">
        <v>387000</v>
      </c>
      <c r="F157" s="44">
        <v>358000</v>
      </c>
      <c r="G157" s="44">
        <v>443000</v>
      </c>
      <c r="H157" s="44">
        <v>402000</v>
      </c>
      <c r="I157" s="44">
        <v>399000</v>
      </c>
      <c r="J157" s="44">
        <v>549000</v>
      </c>
      <c r="K157" s="44">
        <v>531000</v>
      </c>
      <c r="L157" s="44">
        <v>576000</v>
      </c>
      <c r="M157" s="44">
        <v>582391</v>
      </c>
      <c r="N157" s="44">
        <v>593859</v>
      </c>
      <c r="O157" s="17">
        <v>529623</v>
      </c>
      <c r="P157" s="17">
        <v>552410</v>
      </c>
      <c r="Q157" s="17">
        <v>536234</v>
      </c>
      <c r="R157" s="30"/>
      <c r="S157" s="31"/>
      <c r="T157" s="31"/>
    </row>
    <row r="158" spans="1:22" x14ac:dyDescent="0.35">
      <c r="A158" s="45" t="s">
        <v>47</v>
      </c>
      <c r="B158" s="46">
        <v>391000</v>
      </c>
      <c r="C158" s="46">
        <v>417000</v>
      </c>
      <c r="D158" s="46">
        <v>344000</v>
      </c>
      <c r="E158" s="46">
        <v>406000</v>
      </c>
      <c r="F158" s="46">
        <v>341000</v>
      </c>
      <c r="G158" s="46">
        <v>415000</v>
      </c>
      <c r="H158" s="46">
        <v>379000</v>
      </c>
      <c r="I158" s="46">
        <v>395000</v>
      </c>
      <c r="J158" s="46">
        <v>440000</v>
      </c>
      <c r="K158" s="46">
        <v>533000</v>
      </c>
      <c r="L158" s="46">
        <v>575000</v>
      </c>
      <c r="M158" s="46">
        <v>569944</v>
      </c>
      <c r="N158" s="46">
        <v>482986</v>
      </c>
      <c r="O158" s="17">
        <v>436894</v>
      </c>
      <c r="P158" s="17">
        <v>460506</v>
      </c>
      <c r="Q158" s="17">
        <v>527889</v>
      </c>
      <c r="R158" s="30"/>
      <c r="S158" s="31"/>
      <c r="T158" s="31"/>
    </row>
    <row r="159" spans="1:22" x14ac:dyDescent="0.35">
      <c r="A159" s="45" t="s">
        <v>48</v>
      </c>
      <c r="B159" s="46">
        <v>319000</v>
      </c>
      <c r="C159" s="46">
        <v>276000</v>
      </c>
      <c r="D159" s="46">
        <v>268000</v>
      </c>
      <c r="E159" s="46">
        <v>303000</v>
      </c>
      <c r="F159" s="46">
        <v>302000</v>
      </c>
      <c r="G159" s="46">
        <v>346000</v>
      </c>
      <c r="H159" s="46">
        <v>368000</v>
      </c>
      <c r="I159" s="46">
        <v>425000</v>
      </c>
      <c r="J159" s="46">
        <v>409000</v>
      </c>
      <c r="K159" s="46">
        <v>489000</v>
      </c>
      <c r="L159" s="46">
        <v>516000</v>
      </c>
      <c r="M159" s="46">
        <v>446139</v>
      </c>
      <c r="N159" s="46">
        <v>469255</v>
      </c>
      <c r="O159" s="17">
        <v>356412</v>
      </c>
      <c r="P159" s="17">
        <v>428434</v>
      </c>
      <c r="Q159" s="17">
        <v>553323</v>
      </c>
      <c r="R159" s="30"/>
      <c r="S159" s="31"/>
      <c r="T159" s="31"/>
    </row>
    <row r="160" spans="1:22" x14ac:dyDescent="0.35">
      <c r="A160" s="45" t="s">
        <v>49</v>
      </c>
      <c r="B160" s="46">
        <v>460000</v>
      </c>
      <c r="C160" s="46">
        <v>332000</v>
      </c>
      <c r="D160" s="46">
        <v>411000</v>
      </c>
      <c r="E160" s="46">
        <v>377000</v>
      </c>
      <c r="F160" s="46">
        <v>454000</v>
      </c>
      <c r="G160" s="46">
        <v>466000</v>
      </c>
      <c r="H160" s="46">
        <v>519000</v>
      </c>
      <c r="I160" s="46">
        <v>542000</v>
      </c>
      <c r="J160" s="46">
        <v>415000</v>
      </c>
      <c r="K160" s="46">
        <v>583000</v>
      </c>
      <c r="L160" s="46">
        <v>581000</v>
      </c>
      <c r="M160" s="46">
        <v>568275</v>
      </c>
      <c r="N160" s="46">
        <v>538471</v>
      </c>
      <c r="O160" s="17">
        <v>465114</v>
      </c>
      <c r="P160" s="17">
        <v>594002</v>
      </c>
      <c r="Q160" s="17">
        <v>597199</v>
      </c>
      <c r="R160" s="30"/>
      <c r="S160" s="31"/>
      <c r="T160" s="31"/>
      <c r="V160" s="31"/>
    </row>
    <row r="161" spans="1:38" x14ac:dyDescent="0.35">
      <c r="A161" s="45" t="s">
        <v>50</v>
      </c>
      <c r="B161" s="46">
        <v>443000</v>
      </c>
      <c r="C161" s="46">
        <v>268000</v>
      </c>
      <c r="D161" s="46">
        <v>440000</v>
      </c>
      <c r="E161" s="46">
        <v>382000</v>
      </c>
      <c r="F161" s="46">
        <v>493000</v>
      </c>
      <c r="G161" s="46">
        <v>481000</v>
      </c>
      <c r="H161" s="46">
        <v>568000</v>
      </c>
      <c r="I161" s="46">
        <v>517000</v>
      </c>
      <c r="J161" s="46">
        <v>351000</v>
      </c>
      <c r="K161" s="46">
        <v>568000</v>
      </c>
      <c r="L161" s="46">
        <v>681000</v>
      </c>
      <c r="M161" s="46">
        <v>464029</v>
      </c>
      <c r="N161" s="46">
        <v>553085</v>
      </c>
      <c r="O161" s="17">
        <v>446573</v>
      </c>
      <c r="P161" s="17">
        <v>540749</v>
      </c>
      <c r="Q161" s="17">
        <v>526523</v>
      </c>
      <c r="R161" s="30"/>
      <c r="S161" s="31"/>
      <c r="T161" s="31"/>
      <c r="V161" s="59"/>
    </row>
    <row r="162" spans="1:38" x14ac:dyDescent="0.35">
      <c r="A162" s="45" t="s">
        <v>51</v>
      </c>
      <c r="B162" s="46">
        <v>325000</v>
      </c>
      <c r="C162" s="46">
        <v>277000</v>
      </c>
      <c r="D162" s="46">
        <v>284000</v>
      </c>
      <c r="E162" s="46">
        <v>259000</v>
      </c>
      <c r="F162" s="46">
        <v>296000</v>
      </c>
      <c r="G162" s="46">
        <v>305000</v>
      </c>
      <c r="H162" s="46">
        <v>345000</v>
      </c>
      <c r="I162" s="46">
        <v>339000</v>
      </c>
      <c r="J162" s="46">
        <v>373000</v>
      </c>
      <c r="K162" s="46">
        <v>391000</v>
      </c>
      <c r="L162" s="46">
        <v>381000</v>
      </c>
      <c r="M162" s="46">
        <v>308832</v>
      </c>
      <c r="N162" s="46">
        <v>429065</v>
      </c>
      <c r="O162" s="17">
        <v>319761</v>
      </c>
      <c r="P162" s="17">
        <v>367576</v>
      </c>
      <c r="Q162" s="17">
        <v>361311</v>
      </c>
      <c r="R162" s="30"/>
      <c r="S162" s="31"/>
      <c r="T162" s="31"/>
    </row>
    <row r="163" spans="1:38" x14ac:dyDescent="0.35">
      <c r="A163" s="45" t="s">
        <v>52</v>
      </c>
      <c r="B163" s="46">
        <v>425000</v>
      </c>
      <c r="C163" s="46">
        <v>299000</v>
      </c>
      <c r="D163" s="46">
        <v>452000</v>
      </c>
      <c r="E163" s="46">
        <v>282000</v>
      </c>
      <c r="F163" s="46">
        <v>356000</v>
      </c>
      <c r="G163" s="46">
        <v>334000</v>
      </c>
      <c r="H163" s="46">
        <v>448000</v>
      </c>
      <c r="I163" s="46">
        <v>402000</v>
      </c>
      <c r="J163" s="46">
        <v>430000</v>
      </c>
      <c r="K163" s="46">
        <v>476000</v>
      </c>
      <c r="L163" s="46">
        <v>536000</v>
      </c>
      <c r="M163" s="46">
        <v>436293</v>
      </c>
      <c r="N163" s="46">
        <v>585215</v>
      </c>
      <c r="O163" s="17">
        <v>416086</v>
      </c>
      <c r="P163" s="17">
        <v>502528</v>
      </c>
      <c r="Q163" s="17">
        <v>500286</v>
      </c>
      <c r="R163" s="30"/>
      <c r="S163" s="31"/>
      <c r="T163" s="31"/>
    </row>
    <row r="164" spans="1:38" x14ac:dyDescent="0.35">
      <c r="A164" s="45" t="s">
        <v>53</v>
      </c>
      <c r="B164" s="46">
        <v>448000</v>
      </c>
      <c r="C164" s="46">
        <v>330000</v>
      </c>
      <c r="D164" s="46">
        <v>505000</v>
      </c>
      <c r="E164" s="46">
        <v>307000</v>
      </c>
      <c r="F164" s="46">
        <v>344000</v>
      </c>
      <c r="G164" s="46">
        <v>366000</v>
      </c>
      <c r="H164" s="46">
        <v>402000</v>
      </c>
      <c r="I164" s="46">
        <v>444000</v>
      </c>
      <c r="J164" s="46">
        <v>415000</v>
      </c>
      <c r="K164" s="46">
        <v>402000</v>
      </c>
      <c r="L164" s="46">
        <v>505000</v>
      </c>
      <c r="M164" s="46">
        <v>499436</v>
      </c>
      <c r="N164" s="46">
        <v>527795</v>
      </c>
      <c r="O164" s="17">
        <v>360265</v>
      </c>
      <c r="P164" s="17">
        <v>449050</v>
      </c>
      <c r="Q164" s="17">
        <v>425642</v>
      </c>
      <c r="R164" s="30"/>
      <c r="S164" s="31"/>
      <c r="T164" s="31"/>
      <c r="V164" s="31"/>
    </row>
    <row r="165" spans="1:38" x14ac:dyDescent="0.35">
      <c r="A165" s="45" t="s">
        <v>54</v>
      </c>
      <c r="B165" s="46">
        <v>410000</v>
      </c>
      <c r="C165" s="46">
        <v>297000</v>
      </c>
      <c r="D165" s="46">
        <v>473000</v>
      </c>
      <c r="E165" s="46">
        <v>285000</v>
      </c>
      <c r="F165" s="46">
        <v>350000</v>
      </c>
      <c r="G165" s="46">
        <v>387000</v>
      </c>
      <c r="H165" s="46">
        <v>372000</v>
      </c>
      <c r="I165" s="46">
        <v>508000</v>
      </c>
      <c r="J165" s="46">
        <v>395000</v>
      </c>
      <c r="K165" s="46">
        <v>459000</v>
      </c>
      <c r="L165" s="46">
        <v>596000</v>
      </c>
      <c r="M165" s="46">
        <v>446337</v>
      </c>
      <c r="N165" s="46">
        <v>505880</v>
      </c>
      <c r="O165" s="17">
        <v>408841</v>
      </c>
      <c r="P165" s="17">
        <v>530125</v>
      </c>
      <c r="Q165" s="17">
        <v>485022</v>
      </c>
      <c r="R165" s="30"/>
      <c r="S165" s="31"/>
      <c r="T165" s="31"/>
    </row>
    <row r="166" spans="1:38" x14ac:dyDescent="0.35">
      <c r="A166" s="45" t="s">
        <v>55</v>
      </c>
      <c r="B166" s="46">
        <v>402000</v>
      </c>
      <c r="C166" s="46">
        <v>291000</v>
      </c>
      <c r="D166" s="46">
        <v>435000</v>
      </c>
      <c r="E166" s="46">
        <v>251000</v>
      </c>
      <c r="F166" s="46">
        <v>340000</v>
      </c>
      <c r="G166" s="46">
        <v>370000</v>
      </c>
      <c r="H166" s="46">
        <v>422000</v>
      </c>
      <c r="I166" s="46">
        <v>530000</v>
      </c>
      <c r="J166" s="46">
        <v>413000</v>
      </c>
      <c r="K166" s="46">
        <v>427000</v>
      </c>
      <c r="L166" s="46">
        <v>536000</v>
      </c>
      <c r="M166" s="46">
        <v>434289</v>
      </c>
      <c r="N166" s="46">
        <v>491383</v>
      </c>
      <c r="O166" s="17">
        <v>394954</v>
      </c>
      <c r="P166" s="17">
        <v>510372</v>
      </c>
      <c r="Q166" s="17">
        <v>451289</v>
      </c>
      <c r="R166" s="30"/>
      <c r="S166" s="31"/>
      <c r="T166" s="31"/>
    </row>
    <row r="167" spans="1:38" x14ac:dyDescent="0.35">
      <c r="A167" s="45" t="s">
        <v>56</v>
      </c>
      <c r="B167" s="46">
        <v>342000</v>
      </c>
      <c r="C167" s="46">
        <v>316000</v>
      </c>
      <c r="D167" s="46">
        <v>324000</v>
      </c>
      <c r="E167" s="46">
        <v>286000</v>
      </c>
      <c r="F167" s="46">
        <v>339000</v>
      </c>
      <c r="G167" s="46">
        <v>371000</v>
      </c>
      <c r="H167" s="46">
        <v>407000</v>
      </c>
      <c r="I167" s="46">
        <v>414000</v>
      </c>
      <c r="J167" s="46">
        <v>494000</v>
      </c>
      <c r="K167" s="46">
        <v>493000</v>
      </c>
      <c r="L167" s="46">
        <v>475000</v>
      </c>
      <c r="M167" s="46">
        <v>564105</v>
      </c>
      <c r="N167" s="46">
        <v>471899</v>
      </c>
      <c r="O167" s="17">
        <v>478465</v>
      </c>
      <c r="P167" s="17">
        <v>423581</v>
      </c>
      <c r="Q167" s="17">
        <v>389120</v>
      </c>
      <c r="R167" s="30"/>
      <c r="S167" s="31"/>
      <c r="T167" s="31"/>
    </row>
    <row r="168" spans="1:38" ht="15" thickBot="1" x14ac:dyDescent="0.4">
      <c r="A168" s="45" t="s">
        <v>57</v>
      </c>
      <c r="B168" s="46">
        <v>507000</v>
      </c>
      <c r="C168" s="46">
        <v>395000</v>
      </c>
      <c r="D168" s="46">
        <v>414000</v>
      </c>
      <c r="E168" s="46">
        <v>389000</v>
      </c>
      <c r="F168" s="46">
        <v>466000</v>
      </c>
      <c r="G168" s="46">
        <v>411000</v>
      </c>
      <c r="H168" s="46">
        <v>453000</v>
      </c>
      <c r="I168" s="46">
        <v>443000</v>
      </c>
      <c r="J168" s="46">
        <v>692000</v>
      </c>
      <c r="K168" s="46">
        <v>551000</v>
      </c>
      <c r="L168" s="46">
        <v>576000</v>
      </c>
      <c r="M168" s="46">
        <v>578834</v>
      </c>
      <c r="N168" s="46">
        <v>526341</v>
      </c>
      <c r="O168" s="17">
        <v>437032</v>
      </c>
      <c r="P168" s="17">
        <v>563625</v>
      </c>
      <c r="Q168" s="17">
        <v>122917</v>
      </c>
      <c r="R168" s="30"/>
      <c r="S168" s="31"/>
      <c r="T168" s="31"/>
    </row>
    <row r="169" spans="1:38" ht="15.5" thickTop="1" thickBot="1" x14ac:dyDescent="0.4">
      <c r="A169" s="47" t="s">
        <v>58</v>
      </c>
      <c r="B169" s="48">
        <f t="shared" ref="B169:N169" si="17">SUM(B157:B168)</f>
        <v>4909000</v>
      </c>
      <c r="C169" s="48">
        <f t="shared" si="17"/>
        <v>3953000</v>
      </c>
      <c r="D169" s="48">
        <f t="shared" si="17"/>
        <v>4735000</v>
      </c>
      <c r="E169" s="48">
        <f t="shared" si="17"/>
        <v>3914000</v>
      </c>
      <c r="F169" s="48">
        <f t="shared" si="17"/>
        <v>4439000</v>
      </c>
      <c r="G169" s="48">
        <f t="shared" si="17"/>
        <v>4695000</v>
      </c>
      <c r="H169" s="48">
        <f t="shared" si="17"/>
        <v>5085000</v>
      </c>
      <c r="I169" s="48">
        <f t="shared" si="17"/>
        <v>5358000</v>
      </c>
      <c r="J169" s="48">
        <f t="shared" si="17"/>
        <v>5376000</v>
      </c>
      <c r="K169" s="48">
        <f t="shared" si="17"/>
        <v>5903000</v>
      </c>
      <c r="L169" s="48">
        <f t="shared" si="17"/>
        <v>6534000</v>
      </c>
      <c r="M169" s="48">
        <f t="shared" si="17"/>
        <v>5898904</v>
      </c>
      <c r="N169" s="48">
        <f t="shared" si="17"/>
        <v>6175234</v>
      </c>
      <c r="O169" s="37">
        <f>SUM(O157:O168)</f>
        <v>5050020</v>
      </c>
      <c r="P169" s="37">
        <f>SUM(P157:P168)</f>
        <v>5922958</v>
      </c>
      <c r="Q169" s="37">
        <f>SUM(Q157:Q168)</f>
        <v>5476755</v>
      </c>
      <c r="R169" s="30"/>
      <c r="S169" s="31"/>
      <c r="T169" s="31"/>
    </row>
    <row r="170" spans="1:38" ht="15" thickTop="1" x14ac:dyDescent="0.35">
      <c r="A170" s="60"/>
      <c r="B170" s="46"/>
      <c r="C170" s="46"/>
      <c r="D170" s="46"/>
      <c r="E170" s="46"/>
      <c r="F170" s="46"/>
      <c r="G170" s="46"/>
      <c r="H170" s="46"/>
      <c r="I170" s="46"/>
      <c r="J170" s="46"/>
      <c r="K170" s="46"/>
      <c r="L170" s="46"/>
      <c r="M170" s="46"/>
      <c r="N170" s="46"/>
      <c r="O170" s="50"/>
      <c r="P170" s="50"/>
      <c r="Q170" s="50"/>
      <c r="R170" s="30"/>
      <c r="S170" s="31"/>
      <c r="T170" s="31"/>
    </row>
    <row r="171" spans="1:38" s="25" customFormat="1" ht="15.75" customHeight="1" x14ac:dyDescent="0.35">
      <c r="A171" s="20" t="s">
        <v>70</v>
      </c>
      <c r="B171" s="53" t="s">
        <v>30</v>
      </c>
      <c r="C171" s="53" t="s">
        <v>31</v>
      </c>
      <c r="D171" s="53" t="s">
        <v>32</v>
      </c>
      <c r="E171" s="53" t="s">
        <v>33</v>
      </c>
      <c r="F171" s="53" t="s">
        <v>34</v>
      </c>
      <c r="G171" s="53" t="s">
        <v>35</v>
      </c>
      <c r="H171" s="53" t="s">
        <v>36</v>
      </c>
      <c r="I171" s="53" t="s">
        <v>37</v>
      </c>
      <c r="J171" s="53" t="s">
        <v>38</v>
      </c>
      <c r="K171" s="53" t="s">
        <v>39</v>
      </c>
      <c r="L171" s="53" t="s">
        <v>40</v>
      </c>
      <c r="M171" s="53" t="s">
        <v>41</v>
      </c>
      <c r="N171" s="53" t="s">
        <v>42</v>
      </c>
      <c r="O171" s="41" t="s">
        <v>43</v>
      </c>
      <c r="P171" s="42" t="s">
        <v>44</v>
      </c>
      <c r="Q171" s="42" t="s">
        <v>45</v>
      </c>
      <c r="R171" s="30"/>
      <c r="S171" s="31"/>
      <c r="T171" s="31"/>
      <c r="U171" s="16"/>
      <c r="V171" s="16"/>
      <c r="W171" s="16"/>
      <c r="X171" s="16"/>
      <c r="Y171" s="16"/>
      <c r="Z171" s="16"/>
      <c r="AA171" s="16"/>
    </row>
    <row r="172" spans="1:38" s="25" customFormat="1" ht="15.75" customHeight="1" x14ac:dyDescent="0.35">
      <c r="A172" s="26" t="s">
        <v>46</v>
      </c>
      <c r="B172" s="27">
        <f t="shared" ref="B172:Q174" si="18">SUM(B187+B202)</f>
        <v>334563</v>
      </c>
      <c r="C172" s="27">
        <f t="shared" si="18"/>
        <v>317159</v>
      </c>
      <c r="D172" s="27">
        <f t="shared" si="18"/>
        <v>427859</v>
      </c>
      <c r="E172" s="27">
        <f t="shared" si="18"/>
        <v>377222</v>
      </c>
      <c r="F172" s="27">
        <f t="shared" si="18"/>
        <v>381344</v>
      </c>
      <c r="G172" s="27">
        <f t="shared" si="18"/>
        <v>375266</v>
      </c>
      <c r="H172" s="27">
        <f t="shared" si="18"/>
        <v>473832</v>
      </c>
      <c r="I172" s="27">
        <f t="shared" si="18"/>
        <v>435006</v>
      </c>
      <c r="J172" s="27">
        <f t="shared" si="18"/>
        <v>563292</v>
      </c>
      <c r="K172" s="27">
        <f t="shared" si="18"/>
        <v>507818</v>
      </c>
      <c r="L172" s="27">
        <f t="shared" si="18"/>
        <v>535622</v>
      </c>
      <c r="M172" s="27">
        <f t="shared" si="18"/>
        <v>509192</v>
      </c>
      <c r="N172" s="27">
        <f t="shared" si="18"/>
        <v>436803</v>
      </c>
      <c r="O172" s="17">
        <f t="shared" si="18"/>
        <v>414546</v>
      </c>
      <c r="P172" s="17">
        <f t="shared" si="18"/>
        <v>499161</v>
      </c>
      <c r="Q172" s="17">
        <f t="shared" si="18"/>
        <v>522831</v>
      </c>
      <c r="R172" s="30"/>
      <c r="S172" s="31"/>
      <c r="T172" s="31"/>
      <c r="U172" s="32"/>
      <c r="V172" s="32"/>
      <c r="W172" s="32"/>
      <c r="X172" s="32"/>
      <c r="Y172" s="32"/>
      <c r="Z172" s="32"/>
      <c r="AA172" s="32"/>
      <c r="AB172" s="32"/>
      <c r="AC172" s="32"/>
      <c r="AD172" s="32"/>
      <c r="AE172" s="32"/>
      <c r="AF172" s="32"/>
      <c r="AG172" s="32"/>
      <c r="AH172" s="32"/>
      <c r="AI172" s="32"/>
      <c r="AJ172" s="32"/>
      <c r="AK172" s="32"/>
      <c r="AL172" s="32"/>
    </row>
    <row r="173" spans="1:38" s="25" customFormat="1" ht="15.75" customHeight="1" x14ac:dyDescent="0.35">
      <c r="A173" s="16" t="s">
        <v>47</v>
      </c>
      <c r="B173" s="28">
        <f t="shared" si="18"/>
        <v>224639</v>
      </c>
      <c r="C173" s="28">
        <f t="shared" si="18"/>
        <v>266981</v>
      </c>
      <c r="D173" s="28">
        <f t="shared" si="18"/>
        <v>289375</v>
      </c>
      <c r="E173" s="28">
        <f t="shared" si="18"/>
        <v>302140</v>
      </c>
      <c r="F173" s="28">
        <f t="shared" si="18"/>
        <v>315724</v>
      </c>
      <c r="G173" s="28">
        <f t="shared" si="18"/>
        <v>302056</v>
      </c>
      <c r="H173" s="28">
        <f t="shared" si="18"/>
        <v>363554</v>
      </c>
      <c r="I173" s="28">
        <f t="shared" si="18"/>
        <v>347975</v>
      </c>
      <c r="J173" s="28">
        <f t="shared" si="18"/>
        <v>371562</v>
      </c>
      <c r="K173" s="28">
        <f t="shared" si="18"/>
        <v>467023</v>
      </c>
      <c r="L173" s="28">
        <f t="shared" si="18"/>
        <v>456755</v>
      </c>
      <c r="M173" s="28">
        <f t="shared" si="18"/>
        <v>477414</v>
      </c>
      <c r="N173" s="28">
        <f t="shared" si="18"/>
        <v>365201</v>
      </c>
      <c r="O173" s="17">
        <f t="shared" si="18"/>
        <v>347883</v>
      </c>
      <c r="P173" s="17">
        <f t="shared" si="18"/>
        <v>424491</v>
      </c>
      <c r="Q173" s="17">
        <f t="shared" si="18"/>
        <v>440358</v>
      </c>
      <c r="R173" s="30"/>
      <c r="S173" s="31"/>
      <c r="T173" s="31"/>
      <c r="U173" s="32"/>
      <c r="V173" s="32"/>
      <c r="W173" s="32"/>
      <c r="X173" s="32"/>
      <c r="Y173" s="32"/>
      <c r="Z173" s="32"/>
      <c r="AA173" s="32"/>
      <c r="AB173" s="32"/>
      <c r="AC173" s="32"/>
      <c r="AD173" s="32"/>
      <c r="AE173" s="32"/>
      <c r="AF173" s="32"/>
      <c r="AG173" s="32"/>
      <c r="AH173" s="32"/>
      <c r="AI173" s="32"/>
      <c r="AJ173" s="32"/>
      <c r="AK173" s="32"/>
      <c r="AL173" s="32"/>
    </row>
    <row r="174" spans="1:38" s="25" customFormat="1" ht="15.75" customHeight="1" x14ac:dyDescent="0.35">
      <c r="A174" s="16" t="s">
        <v>48</v>
      </c>
      <c r="B174" s="28">
        <f t="shared" si="18"/>
        <v>241971</v>
      </c>
      <c r="C174" s="28">
        <f t="shared" si="18"/>
        <v>259160</v>
      </c>
      <c r="D174" s="28">
        <f t="shared" si="18"/>
        <v>235277</v>
      </c>
      <c r="E174" s="28">
        <f t="shared" si="18"/>
        <v>235274</v>
      </c>
      <c r="F174" s="28">
        <f t="shared" si="18"/>
        <v>244244</v>
      </c>
      <c r="G174" s="28">
        <f t="shared" si="18"/>
        <v>249596</v>
      </c>
      <c r="H174" s="28">
        <f t="shared" si="18"/>
        <v>346115</v>
      </c>
      <c r="I174" s="28">
        <f t="shared" si="18"/>
        <v>368839</v>
      </c>
      <c r="J174" s="28">
        <f t="shared" si="18"/>
        <v>397215</v>
      </c>
      <c r="K174" s="28">
        <f t="shared" si="18"/>
        <v>407379</v>
      </c>
      <c r="L174" s="28">
        <f t="shared" si="18"/>
        <v>423197</v>
      </c>
      <c r="M174" s="28">
        <f t="shared" si="18"/>
        <v>405309</v>
      </c>
      <c r="N174" s="28">
        <f t="shared" si="18"/>
        <v>356587</v>
      </c>
      <c r="O174" s="17">
        <f t="shared" si="18"/>
        <v>329714</v>
      </c>
      <c r="P174" s="17">
        <f t="shared" si="18"/>
        <v>395371</v>
      </c>
      <c r="Q174" s="17">
        <f t="shared" si="18"/>
        <v>433899</v>
      </c>
      <c r="R174" s="30"/>
      <c r="S174" s="31"/>
      <c r="T174" s="31"/>
      <c r="U174" s="32"/>
      <c r="V174" s="32"/>
      <c r="W174" s="32"/>
      <c r="X174" s="32"/>
      <c r="Y174" s="32"/>
      <c r="Z174" s="32"/>
      <c r="AA174" s="32"/>
      <c r="AB174" s="32"/>
      <c r="AC174" s="32"/>
      <c r="AD174" s="32"/>
      <c r="AE174" s="32"/>
      <c r="AF174" s="32"/>
      <c r="AG174" s="32"/>
      <c r="AH174" s="32"/>
      <c r="AI174" s="32"/>
      <c r="AJ174" s="32"/>
      <c r="AK174" s="32"/>
      <c r="AL174" s="32"/>
    </row>
    <row r="175" spans="1:38" s="25" customFormat="1" ht="15.75" customHeight="1" x14ac:dyDescent="0.35">
      <c r="A175" s="16" t="s">
        <v>49</v>
      </c>
      <c r="B175" s="28">
        <f t="shared" ref="B175:Q183" si="19">SUM(B190+B205)</f>
        <v>346481</v>
      </c>
      <c r="C175" s="28">
        <f t="shared" si="19"/>
        <v>274360</v>
      </c>
      <c r="D175" s="28">
        <f t="shared" si="19"/>
        <v>368301</v>
      </c>
      <c r="E175" s="28">
        <f t="shared" si="19"/>
        <v>362649</v>
      </c>
      <c r="F175" s="28">
        <f t="shared" si="19"/>
        <v>370435</v>
      </c>
      <c r="G175" s="28">
        <f t="shared" si="19"/>
        <v>357792</v>
      </c>
      <c r="H175" s="28">
        <f t="shared" si="19"/>
        <v>461953</v>
      </c>
      <c r="I175" s="28">
        <f t="shared" si="19"/>
        <v>467542</v>
      </c>
      <c r="J175" s="28">
        <f t="shared" si="19"/>
        <v>438993</v>
      </c>
      <c r="K175" s="28">
        <f t="shared" si="19"/>
        <v>531883</v>
      </c>
      <c r="L175" s="28">
        <f t="shared" si="19"/>
        <v>528358</v>
      </c>
      <c r="M175" s="28">
        <f t="shared" si="19"/>
        <v>535820</v>
      </c>
      <c r="N175" s="28">
        <f t="shared" si="19"/>
        <v>420078</v>
      </c>
      <c r="O175" s="17">
        <f t="shared" si="19"/>
        <v>428928</v>
      </c>
      <c r="P175" s="17">
        <f t="shared" si="19"/>
        <v>503986</v>
      </c>
      <c r="Q175" s="17">
        <f t="shared" si="19"/>
        <v>517138</v>
      </c>
      <c r="R175" s="30"/>
      <c r="S175" s="31"/>
      <c r="T175" s="31"/>
      <c r="U175" s="32"/>
      <c r="V175" s="32"/>
      <c r="W175" s="32"/>
      <c r="X175" s="32"/>
      <c r="Y175" s="32"/>
      <c r="Z175" s="32"/>
      <c r="AA175" s="32"/>
      <c r="AB175" s="32"/>
      <c r="AC175" s="32"/>
      <c r="AD175" s="32"/>
      <c r="AE175" s="32"/>
      <c r="AF175" s="32"/>
      <c r="AG175" s="32"/>
      <c r="AH175" s="32"/>
      <c r="AI175" s="32"/>
      <c r="AJ175" s="32"/>
      <c r="AK175" s="32"/>
      <c r="AL175" s="32"/>
    </row>
    <row r="176" spans="1:38" s="25" customFormat="1" ht="15.75" customHeight="1" x14ac:dyDescent="0.35">
      <c r="A176" s="16" t="s">
        <v>50</v>
      </c>
      <c r="B176" s="28">
        <f t="shared" si="19"/>
        <v>444688</v>
      </c>
      <c r="C176" s="28">
        <f t="shared" si="19"/>
        <v>307145</v>
      </c>
      <c r="D176" s="28">
        <f t="shared" si="19"/>
        <v>382191</v>
      </c>
      <c r="E176" s="28">
        <f t="shared" si="19"/>
        <v>451542</v>
      </c>
      <c r="F176" s="28">
        <f t="shared" si="19"/>
        <v>494078</v>
      </c>
      <c r="G176" s="28">
        <f t="shared" si="19"/>
        <v>504349</v>
      </c>
      <c r="H176" s="28">
        <f t="shared" si="19"/>
        <v>592534</v>
      </c>
      <c r="I176" s="28">
        <f t="shared" si="19"/>
        <v>581974</v>
      </c>
      <c r="J176" s="28">
        <f t="shared" si="19"/>
        <v>538208</v>
      </c>
      <c r="K176" s="28">
        <f t="shared" si="19"/>
        <v>587485</v>
      </c>
      <c r="L176" s="28">
        <f t="shared" si="19"/>
        <v>603963</v>
      </c>
      <c r="M176" s="28">
        <f t="shared" si="19"/>
        <v>607731</v>
      </c>
      <c r="N176" s="28">
        <f t="shared" si="19"/>
        <v>485832</v>
      </c>
      <c r="O176" s="17">
        <f t="shared" si="19"/>
        <v>457134</v>
      </c>
      <c r="P176" s="17">
        <f t="shared" si="19"/>
        <v>619834</v>
      </c>
      <c r="Q176" s="17">
        <f t="shared" si="19"/>
        <v>584559</v>
      </c>
      <c r="R176" s="30"/>
      <c r="S176" s="31"/>
      <c r="T176" s="31"/>
      <c r="U176" s="32"/>
      <c r="V176" s="32"/>
      <c r="W176" s="32"/>
      <c r="X176" s="32"/>
      <c r="Y176" s="32"/>
      <c r="Z176" s="32"/>
      <c r="AA176" s="32"/>
      <c r="AB176" s="32"/>
      <c r="AC176" s="32"/>
      <c r="AD176" s="32"/>
      <c r="AE176" s="32"/>
      <c r="AF176" s="32"/>
      <c r="AG176" s="32"/>
      <c r="AH176" s="32"/>
      <c r="AI176" s="32"/>
      <c r="AJ176" s="32"/>
      <c r="AK176" s="32"/>
      <c r="AL176" s="32"/>
    </row>
    <row r="177" spans="1:38" s="25" customFormat="1" ht="15.75" customHeight="1" x14ac:dyDescent="0.35">
      <c r="A177" s="16" t="s">
        <v>51</v>
      </c>
      <c r="B177" s="28">
        <f t="shared" si="19"/>
        <v>215577</v>
      </c>
      <c r="C177" s="28">
        <f t="shared" si="19"/>
        <v>193935</v>
      </c>
      <c r="D177" s="28">
        <f t="shared" si="19"/>
        <v>260544</v>
      </c>
      <c r="E177" s="28">
        <f t="shared" si="19"/>
        <v>230292</v>
      </c>
      <c r="F177" s="28">
        <f t="shared" si="19"/>
        <v>234777</v>
      </c>
      <c r="G177" s="28">
        <f t="shared" si="19"/>
        <v>313639</v>
      </c>
      <c r="H177" s="28">
        <f t="shared" si="19"/>
        <v>318902</v>
      </c>
      <c r="I177" s="28">
        <f t="shared" si="19"/>
        <v>359336</v>
      </c>
      <c r="J177" s="28">
        <f t="shared" si="19"/>
        <v>364002</v>
      </c>
      <c r="K177" s="28">
        <f t="shared" si="19"/>
        <v>385800</v>
      </c>
      <c r="L177" s="28">
        <f t="shared" si="19"/>
        <v>365915</v>
      </c>
      <c r="M177" s="28">
        <f t="shared" si="19"/>
        <v>398604</v>
      </c>
      <c r="N177" s="28">
        <f t="shared" si="19"/>
        <v>318413</v>
      </c>
      <c r="O177" s="17">
        <f t="shared" si="19"/>
        <v>343974</v>
      </c>
      <c r="P177" s="17">
        <f t="shared" si="19"/>
        <v>405607</v>
      </c>
      <c r="Q177" s="17">
        <f t="shared" si="19"/>
        <v>384502</v>
      </c>
      <c r="R177" s="30"/>
      <c r="S177" s="31"/>
      <c r="T177" s="31"/>
      <c r="U177" s="32"/>
      <c r="V177" s="32"/>
      <c r="W177" s="32"/>
      <c r="X177" s="32"/>
      <c r="Y177" s="32"/>
      <c r="Z177" s="32"/>
      <c r="AA177" s="32"/>
      <c r="AB177" s="32"/>
      <c r="AC177" s="32"/>
      <c r="AD177" s="32"/>
      <c r="AE177" s="32"/>
      <c r="AF177" s="32"/>
      <c r="AG177" s="32"/>
      <c r="AH177" s="32"/>
      <c r="AI177" s="32"/>
      <c r="AJ177" s="32"/>
      <c r="AK177" s="32"/>
      <c r="AL177" s="32"/>
    </row>
    <row r="178" spans="1:38" s="25" customFormat="1" ht="15.75" customHeight="1" x14ac:dyDescent="0.35">
      <c r="A178" s="16" t="s">
        <v>52</v>
      </c>
      <c r="B178" s="28">
        <f t="shared" si="19"/>
        <v>328146</v>
      </c>
      <c r="C178" s="28">
        <f t="shared" si="19"/>
        <v>286137</v>
      </c>
      <c r="D178" s="28">
        <f t="shared" si="19"/>
        <v>350074</v>
      </c>
      <c r="E178" s="28">
        <f t="shared" si="19"/>
        <v>313229</v>
      </c>
      <c r="F178" s="28">
        <f t="shared" si="19"/>
        <v>308171</v>
      </c>
      <c r="G178" s="28">
        <f t="shared" si="19"/>
        <v>435690</v>
      </c>
      <c r="H178" s="28">
        <f t="shared" si="19"/>
        <v>448191</v>
      </c>
      <c r="I178" s="28">
        <f t="shared" si="19"/>
        <v>461111</v>
      </c>
      <c r="J178" s="28">
        <f t="shared" si="19"/>
        <v>465167</v>
      </c>
      <c r="K178" s="28">
        <f t="shared" si="19"/>
        <v>474547</v>
      </c>
      <c r="L178" s="28">
        <f t="shared" si="19"/>
        <v>455093</v>
      </c>
      <c r="M178" s="28">
        <f t="shared" si="19"/>
        <v>503202</v>
      </c>
      <c r="N178" s="28">
        <f t="shared" si="19"/>
        <v>438062</v>
      </c>
      <c r="O178" s="17">
        <f t="shared" si="19"/>
        <v>439982</v>
      </c>
      <c r="P178" s="17">
        <f t="shared" si="19"/>
        <v>520751</v>
      </c>
      <c r="Q178" s="17">
        <f t="shared" si="19"/>
        <v>518274</v>
      </c>
      <c r="R178" s="30"/>
      <c r="S178" s="31"/>
      <c r="T178" s="31"/>
      <c r="U178" s="32"/>
      <c r="V178" s="32"/>
      <c r="W178" s="32"/>
      <c r="X178" s="32"/>
      <c r="Y178" s="32"/>
      <c r="Z178" s="32"/>
      <c r="AA178" s="32"/>
      <c r="AB178" s="32"/>
      <c r="AC178" s="32"/>
      <c r="AD178" s="32"/>
      <c r="AE178" s="32"/>
      <c r="AF178" s="32"/>
      <c r="AG178" s="32"/>
      <c r="AH178" s="32"/>
      <c r="AI178" s="32"/>
      <c r="AJ178" s="32"/>
      <c r="AK178" s="32"/>
      <c r="AL178" s="32"/>
    </row>
    <row r="179" spans="1:38" s="25" customFormat="1" ht="15.75" customHeight="1" x14ac:dyDescent="0.35">
      <c r="A179" s="16" t="s">
        <v>53</v>
      </c>
      <c r="B179" s="28">
        <f t="shared" si="19"/>
        <v>192761</v>
      </c>
      <c r="C179" s="28">
        <f t="shared" si="19"/>
        <v>233607</v>
      </c>
      <c r="D179" s="28">
        <f t="shared" si="19"/>
        <v>247359</v>
      </c>
      <c r="E179" s="28">
        <f t="shared" si="19"/>
        <v>242251</v>
      </c>
      <c r="F179" s="28">
        <f t="shared" si="19"/>
        <v>239766</v>
      </c>
      <c r="G179" s="28">
        <f t="shared" si="19"/>
        <v>350938</v>
      </c>
      <c r="H179" s="28">
        <f t="shared" si="19"/>
        <v>321562</v>
      </c>
      <c r="I179" s="28">
        <f t="shared" si="19"/>
        <v>343098</v>
      </c>
      <c r="J179" s="28">
        <f t="shared" si="19"/>
        <v>409545</v>
      </c>
      <c r="K179" s="28">
        <f t="shared" si="19"/>
        <v>395478</v>
      </c>
      <c r="L179" s="28">
        <f t="shared" si="19"/>
        <v>387150</v>
      </c>
      <c r="M179" s="28">
        <f t="shared" si="19"/>
        <v>354632</v>
      </c>
      <c r="N179" s="28">
        <f t="shared" si="19"/>
        <v>350801</v>
      </c>
      <c r="O179" s="17">
        <f t="shared" si="19"/>
        <v>362140</v>
      </c>
      <c r="P179" s="17">
        <f t="shared" si="19"/>
        <v>381659</v>
      </c>
      <c r="Q179" s="17">
        <f t="shared" si="19"/>
        <v>421631</v>
      </c>
      <c r="R179" s="30"/>
      <c r="S179" s="31"/>
      <c r="T179" s="31"/>
      <c r="U179" s="32"/>
      <c r="V179" s="32"/>
      <c r="W179" s="32"/>
      <c r="X179" s="32"/>
      <c r="Y179" s="32"/>
      <c r="Z179" s="32"/>
      <c r="AA179" s="32"/>
      <c r="AB179" s="32"/>
      <c r="AC179" s="32"/>
      <c r="AD179" s="32"/>
      <c r="AE179" s="32"/>
      <c r="AF179" s="32"/>
      <c r="AG179" s="32"/>
      <c r="AH179" s="32"/>
      <c r="AI179" s="32"/>
      <c r="AJ179" s="32"/>
      <c r="AK179" s="32"/>
      <c r="AL179" s="32"/>
    </row>
    <row r="180" spans="1:38" s="25" customFormat="1" ht="15.75" customHeight="1" x14ac:dyDescent="0.35">
      <c r="A180" s="16" t="s">
        <v>54</v>
      </c>
      <c r="B180" s="28">
        <f t="shared" si="19"/>
        <v>187571</v>
      </c>
      <c r="C180" s="28">
        <f t="shared" si="19"/>
        <v>264335</v>
      </c>
      <c r="D180" s="28">
        <f t="shared" si="19"/>
        <v>268148</v>
      </c>
      <c r="E180" s="28">
        <f t="shared" si="19"/>
        <v>246893</v>
      </c>
      <c r="F180" s="28">
        <f t="shared" si="19"/>
        <v>245978</v>
      </c>
      <c r="G180" s="28">
        <f t="shared" si="19"/>
        <v>353290</v>
      </c>
      <c r="H180" s="28">
        <f t="shared" si="19"/>
        <v>299451</v>
      </c>
      <c r="I180" s="28">
        <f t="shared" si="19"/>
        <v>359332</v>
      </c>
      <c r="J180" s="28">
        <f t="shared" si="19"/>
        <v>388126</v>
      </c>
      <c r="K180" s="28">
        <f t="shared" si="19"/>
        <v>390798</v>
      </c>
      <c r="L180" s="28">
        <f t="shared" si="19"/>
        <v>367438</v>
      </c>
      <c r="M180" s="28">
        <f t="shared" si="19"/>
        <v>332606</v>
      </c>
      <c r="N180" s="28">
        <f t="shared" si="19"/>
        <v>367769</v>
      </c>
      <c r="O180" s="17">
        <f t="shared" si="19"/>
        <v>387044</v>
      </c>
      <c r="P180" s="17">
        <f t="shared" si="19"/>
        <v>424729</v>
      </c>
      <c r="Q180" s="17">
        <f t="shared" si="19"/>
        <v>435291</v>
      </c>
      <c r="R180" s="30"/>
      <c r="S180" s="31"/>
      <c r="T180" s="31"/>
      <c r="U180" s="32"/>
      <c r="V180" s="32"/>
      <c r="W180" s="32"/>
      <c r="X180" s="32"/>
      <c r="Y180" s="32"/>
      <c r="Z180" s="32"/>
      <c r="AA180" s="32"/>
      <c r="AB180" s="32"/>
      <c r="AC180" s="32"/>
      <c r="AD180" s="32"/>
      <c r="AE180" s="32"/>
      <c r="AF180" s="32"/>
      <c r="AG180" s="32"/>
      <c r="AH180" s="32"/>
      <c r="AI180" s="32"/>
      <c r="AJ180" s="32"/>
      <c r="AK180" s="32"/>
      <c r="AL180" s="32"/>
    </row>
    <row r="181" spans="1:38" s="25" customFormat="1" ht="15.75" customHeight="1" x14ac:dyDescent="0.35">
      <c r="A181" s="16" t="s">
        <v>55</v>
      </c>
      <c r="B181" s="28">
        <f t="shared" si="19"/>
        <v>223862</v>
      </c>
      <c r="C181" s="28">
        <f t="shared" si="19"/>
        <v>265744</v>
      </c>
      <c r="D181" s="28">
        <f t="shared" si="19"/>
        <v>261511</v>
      </c>
      <c r="E181" s="28">
        <f t="shared" si="19"/>
        <v>254620</v>
      </c>
      <c r="F181" s="28">
        <f t="shared" si="19"/>
        <v>292456</v>
      </c>
      <c r="G181" s="28">
        <f t="shared" si="19"/>
        <v>332557</v>
      </c>
      <c r="H181" s="28">
        <f t="shared" si="19"/>
        <v>360178</v>
      </c>
      <c r="I181" s="28">
        <f t="shared" si="19"/>
        <v>384493</v>
      </c>
      <c r="J181" s="28">
        <f t="shared" si="19"/>
        <v>373745</v>
      </c>
      <c r="K181" s="28">
        <f t="shared" si="19"/>
        <v>433845</v>
      </c>
      <c r="L181" s="28">
        <f t="shared" si="19"/>
        <v>400768</v>
      </c>
      <c r="M181" s="28">
        <f t="shared" si="19"/>
        <v>363712</v>
      </c>
      <c r="N181" s="28">
        <f t="shared" si="19"/>
        <v>367032</v>
      </c>
      <c r="O181" s="17">
        <f t="shared" si="19"/>
        <v>339191</v>
      </c>
      <c r="P181" s="17">
        <f t="shared" si="19"/>
        <v>424848</v>
      </c>
      <c r="Q181" s="17">
        <f t="shared" si="19"/>
        <v>421714</v>
      </c>
      <c r="R181" s="30"/>
      <c r="S181" s="31"/>
      <c r="T181" s="31"/>
      <c r="U181" s="32"/>
      <c r="V181" s="32"/>
      <c r="W181" s="32"/>
      <c r="X181" s="32"/>
      <c r="Y181" s="32"/>
      <c r="Z181" s="32"/>
      <c r="AA181" s="32"/>
      <c r="AB181" s="32"/>
      <c r="AC181" s="32"/>
      <c r="AD181" s="32"/>
      <c r="AE181" s="32"/>
      <c r="AF181" s="32"/>
      <c r="AG181" s="32"/>
      <c r="AH181" s="32"/>
      <c r="AI181" s="32"/>
      <c r="AJ181" s="32"/>
      <c r="AK181" s="32"/>
      <c r="AL181" s="32"/>
    </row>
    <row r="182" spans="1:38" s="25" customFormat="1" ht="15.75" customHeight="1" x14ac:dyDescent="0.35">
      <c r="A182" s="16" t="s">
        <v>56</v>
      </c>
      <c r="B182" s="28">
        <f t="shared" si="19"/>
        <v>284144</v>
      </c>
      <c r="C182" s="28">
        <f t="shared" si="19"/>
        <v>342435</v>
      </c>
      <c r="D182" s="28">
        <f t="shared" si="19"/>
        <v>343704</v>
      </c>
      <c r="E182" s="28">
        <f t="shared" si="19"/>
        <v>349749</v>
      </c>
      <c r="F182" s="28">
        <f t="shared" si="19"/>
        <v>344744</v>
      </c>
      <c r="G182" s="28">
        <f t="shared" si="19"/>
        <v>417306</v>
      </c>
      <c r="H182" s="28">
        <f t="shared" si="19"/>
        <v>432564</v>
      </c>
      <c r="I182" s="28">
        <f t="shared" si="19"/>
        <v>424552</v>
      </c>
      <c r="J182" s="28">
        <f t="shared" si="19"/>
        <v>485675</v>
      </c>
      <c r="K182" s="28">
        <f t="shared" si="19"/>
        <v>505451</v>
      </c>
      <c r="L182" s="28">
        <f t="shared" si="19"/>
        <v>458190</v>
      </c>
      <c r="M182" s="28">
        <f t="shared" si="19"/>
        <v>426559</v>
      </c>
      <c r="N182" s="28">
        <f t="shared" si="19"/>
        <v>375208</v>
      </c>
      <c r="O182" s="17">
        <f t="shared" si="19"/>
        <v>436238</v>
      </c>
      <c r="P182" s="17">
        <f t="shared" si="19"/>
        <v>452077</v>
      </c>
      <c r="Q182" s="17">
        <f t="shared" si="19"/>
        <v>461717</v>
      </c>
      <c r="R182" s="30"/>
      <c r="S182" s="31"/>
      <c r="T182" s="31"/>
      <c r="U182" s="32"/>
      <c r="V182" s="32"/>
      <c r="W182" s="32"/>
      <c r="X182" s="32"/>
      <c r="Y182" s="32"/>
      <c r="Z182" s="32"/>
      <c r="AA182" s="32"/>
      <c r="AB182" s="32"/>
      <c r="AC182" s="32"/>
      <c r="AD182" s="32"/>
      <c r="AE182" s="32"/>
      <c r="AF182" s="32"/>
      <c r="AG182" s="32"/>
      <c r="AH182" s="32"/>
      <c r="AI182" s="32"/>
      <c r="AJ182" s="32"/>
      <c r="AK182" s="32"/>
      <c r="AL182" s="32"/>
    </row>
    <row r="183" spans="1:38" s="25" customFormat="1" ht="15.75" customHeight="1" thickBot="1" x14ac:dyDescent="0.4">
      <c r="A183" s="16" t="s">
        <v>57</v>
      </c>
      <c r="B183" s="28">
        <f t="shared" si="19"/>
        <v>304075</v>
      </c>
      <c r="C183" s="28">
        <f t="shared" si="19"/>
        <v>297719</v>
      </c>
      <c r="D183" s="28">
        <f t="shared" si="19"/>
        <v>319258</v>
      </c>
      <c r="E183" s="28">
        <f t="shared" si="19"/>
        <v>379059</v>
      </c>
      <c r="F183" s="28">
        <f t="shared" si="19"/>
        <v>341543</v>
      </c>
      <c r="G183" s="28">
        <f t="shared" si="19"/>
        <v>386088</v>
      </c>
      <c r="H183" s="28">
        <f t="shared" si="19"/>
        <v>390811</v>
      </c>
      <c r="I183" s="28">
        <f t="shared" si="19"/>
        <v>413723</v>
      </c>
      <c r="J183" s="28">
        <f t="shared" si="19"/>
        <v>492819</v>
      </c>
      <c r="K183" s="28">
        <f t="shared" si="19"/>
        <v>484032</v>
      </c>
      <c r="L183" s="28">
        <f t="shared" si="19"/>
        <v>453499</v>
      </c>
      <c r="M183" s="28">
        <f t="shared" si="19"/>
        <v>437016</v>
      </c>
      <c r="N183" s="28">
        <f t="shared" si="19"/>
        <v>324657</v>
      </c>
      <c r="O183" s="17">
        <f t="shared" si="19"/>
        <v>425882</v>
      </c>
      <c r="P183" s="17">
        <f t="shared" si="19"/>
        <v>440131</v>
      </c>
      <c r="Q183" s="17">
        <f t="shared" si="19"/>
        <v>161945</v>
      </c>
      <c r="R183" s="30"/>
      <c r="S183" s="31"/>
      <c r="T183" s="31"/>
      <c r="U183" s="32"/>
      <c r="V183" s="32"/>
      <c r="W183" s="32"/>
      <c r="X183" s="32"/>
      <c r="Y183" s="32"/>
      <c r="Z183" s="32"/>
      <c r="AA183" s="32"/>
      <c r="AB183" s="32"/>
      <c r="AC183" s="32"/>
      <c r="AD183" s="32"/>
      <c r="AE183" s="32"/>
      <c r="AF183" s="32"/>
      <c r="AG183" s="32"/>
      <c r="AH183" s="32"/>
      <c r="AI183" s="32"/>
      <c r="AJ183" s="32"/>
      <c r="AK183" s="32"/>
      <c r="AL183" s="32"/>
    </row>
    <row r="184" spans="1:38" s="25" customFormat="1" ht="16.5" customHeight="1" thickTop="1" thickBot="1" x14ac:dyDescent="0.4">
      <c r="A184" s="35" t="s">
        <v>58</v>
      </c>
      <c r="B184" s="36">
        <f>SUM(B172:B183)</f>
        <v>3328478</v>
      </c>
      <c r="C184" s="36">
        <f t="shared" ref="C184:N184" si="20">SUM(C172:C183)</f>
        <v>3308717</v>
      </c>
      <c r="D184" s="36">
        <f t="shared" si="20"/>
        <v>3753601</v>
      </c>
      <c r="E184" s="36">
        <f t="shared" si="20"/>
        <v>3744920</v>
      </c>
      <c r="F184" s="36">
        <f t="shared" si="20"/>
        <v>3813260</v>
      </c>
      <c r="G184" s="36">
        <f t="shared" si="20"/>
        <v>4378567</v>
      </c>
      <c r="H184" s="36">
        <f t="shared" si="20"/>
        <v>4809647</v>
      </c>
      <c r="I184" s="36">
        <f t="shared" si="20"/>
        <v>4946981</v>
      </c>
      <c r="J184" s="36">
        <f t="shared" si="20"/>
        <v>5288349</v>
      </c>
      <c r="K184" s="36">
        <f t="shared" si="20"/>
        <v>5571539</v>
      </c>
      <c r="L184" s="36">
        <f t="shared" si="20"/>
        <v>5435948</v>
      </c>
      <c r="M184" s="36">
        <f t="shared" si="20"/>
        <v>5351797</v>
      </c>
      <c r="N184" s="48">
        <f t="shared" si="20"/>
        <v>4606443</v>
      </c>
      <c r="O184" s="37">
        <f>SUM(O172:O183)</f>
        <v>4712656</v>
      </c>
      <c r="P184" s="37">
        <f>SUM(P172:P183)</f>
        <v>5492645</v>
      </c>
      <c r="Q184" s="37">
        <f>SUM(Q172:Q183)</f>
        <v>5303859</v>
      </c>
      <c r="R184" s="30"/>
      <c r="S184" s="31"/>
      <c r="T184" s="31"/>
      <c r="U184" s="16"/>
      <c r="V184" s="16"/>
      <c r="W184" s="16"/>
      <c r="X184" s="16"/>
      <c r="Y184" s="16"/>
      <c r="Z184" s="16"/>
      <c r="AA184" s="16"/>
    </row>
    <row r="185" spans="1:38" ht="15" thickTop="1" x14ac:dyDescent="0.35">
      <c r="A185" s="49"/>
      <c r="R185" s="30"/>
      <c r="S185" s="31"/>
      <c r="T185" s="31"/>
    </row>
    <row r="186" spans="1:38" x14ac:dyDescent="0.35">
      <c r="A186" s="39" t="s">
        <v>71</v>
      </c>
      <c r="B186" s="40" t="s">
        <v>30</v>
      </c>
      <c r="C186" s="40" t="s">
        <v>31</v>
      </c>
      <c r="D186" s="40" t="s">
        <v>32</v>
      </c>
      <c r="E186" s="40" t="s">
        <v>33</v>
      </c>
      <c r="F186" s="40" t="s">
        <v>34</v>
      </c>
      <c r="G186" s="40" t="s">
        <v>35</v>
      </c>
      <c r="H186" s="40" t="s">
        <v>36</v>
      </c>
      <c r="I186" s="40" t="s">
        <v>37</v>
      </c>
      <c r="J186" s="40" t="s">
        <v>38</v>
      </c>
      <c r="K186" s="40" t="s">
        <v>39</v>
      </c>
      <c r="L186" s="40" t="s">
        <v>40</v>
      </c>
      <c r="M186" s="40" t="s">
        <v>41</v>
      </c>
      <c r="N186" s="21" t="s">
        <v>42</v>
      </c>
      <c r="O186" s="41" t="s">
        <v>43</v>
      </c>
      <c r="P186" s="42" t="s">
        <v>44</v>
      </c>
      <c r="Q186" s="42" t="s">
        <v>45</v>
      </c>
      <c r="R186" s="30"/>
      <c r="S186" s="31"/>
      <c r="T186" s="31"/>
    </row>
    <row r="187" spans="1:38" x14ac:dyDescent="0.35">
      <c r="A187" s="43" t="s">
        <v>46</v>
      </c>
      <c r="B187" s="44">
        <v>325140</v>
      </c>
      <c r="C187" s="44">
        <v>305659</v>
      </c>
      <c r="D187" s="44">
        <v>414776</v>
      </c>
      <c r="E187" s="44">
        <v>366732</v>
      </c>
      <c r="F187" s="44">
        <v>368596</v>
      </c>
      <c r="G187" s="44">
        <v>361496</v>
      </c>
      <c r="H187" s="44">
        <v>461112</v>
      </c>
      <c r="I187" s="44">
        <v>425854</v>
      </c>
      <c r="J187" s="44">
        <v>542419</v>
      </c>
      <c r="K187" s="44">
        <v>489652</v>
      </c>
      <c r="L187" s="44">
        <v>519565</v>
      </c>
      <c r="M187" s="44">
        <v>496449</v>
      </c>
      <c r="N187" s="44">
        <v>419696</v>
      </c>
      <c r="O187" s="17">
        <v>400644</v>
      </c>
      <c r="P187" s="17">
        <v>476347</v>
      </c>
      <c r="Q187" s="17">
        <v>505353</v>
      </c>
      <c r="R187" s="30"/>
      <c r="S187" s="31"/>
      <c r="T187" s="31"/>
    </row>
    <row r="188" spans="1:38" x14ac:dyDescent="0.35">
      <c r="A188" s="45" t="s">
        <v>47</v>
      </c>
      <c r="B188" s="46">
        <v>218407</v>
      </c>
      <c r="C188" s="46">
        <v>260955</v>
      </c>
      <c r="D188" s="46">
        <v>279530</v>
      </c>
      <c r="E188" s="46">
        <v>285995</v>
      </c>
      <c r="F188" s="46">
        <v>305969</v>
      </c>
      <c r="G188" s="46">
        <v>292977</v>
      </c>
      <c r="H188" s="46">
        <v>356350</v>
      </c>
      <c r="I188" s="46">
        <v>339748</v>
      </c>
      <c r="J188" s="46">
        <v>362692</v>
      </c>
      <c r="K188" s="46">
        <v>454598</v>
      </c>
      <c r="L188" s="46">
        <v>440119</v>
      </c>
      <c r="M188" s="46">
        <v>464919</v>
      </c>
      <c r="N188" s="46">
        <v>354802</v>
      </c>
      <c r="O188" s="17">
        <v>338167</v>
      </c>
      <c r="P188" s="17">
        <v>415695</v>
      </c>
      <c r="Q188" s="17">
        <v>428504</v>
      </c>
      <c r="R188" s="30"/>
      <c r="S188" s="31"/>
      <c r="T188" s="31"/>
    </row>
    <row r="189" spans="1:38" x14ac:dyDescent="0.35">
      <c r="A189" s="45" t="s">
        <v>48</v>
      </c>
      <c r="B189" s="46">
        <v>236144</v>
      </c>
      <c r="C189" s="46">
        <v>251676</v>
      </c>
      <c r="D189" s="46">
        <v>230240</v>
      </c>
      <c r="E189" s="46">
        <v>230240</v>
      </c>
      <c r="F189" s="46">
        <v>238789</v>
      </c>
      <c r="G189" s="46">
        <v>243455</v>
      </c>
      <c r="H189" s="46">
        <v>340149</v>
      </c>
      <c r="I189" s="46">
        <v>361132</v>
      </c>
      <c r="J189" s="46">
        <v>383091</v>
      </c>
      <c r="K189" s="46">
        <v>399752</v>
      </c>
      <c r="L189" s="46">
        <v>415608</v>
      </c>
      <c r="M189" s="46">
        <v>398148</v>
      </c>
      <c r="N189" s="46">
        <v>346274</v>
      </c>
      <c r="O189" s="17">
        <v>322603</v>
      </c>
      <c r="P189" s="17">
        <v>388718</v>
      </c>
      <c r="Q189" s="17">
        <v>424582</v>
      </c>
      <c r="R189" s="30"/>
      <c r="S189" s="31"/>
      <c r="T189" s="31"/>
    </row>
    <row r="190" spans="1:38" x14ac:dyDescent="0.35">
      <c r="A190" s="45" t="s">
        <v>49</v>
      </c>
      <c r="B190" s="46">
        <v>339329</v>
      </c>
      <c r="C190" s="46">
        <v>264990</v>
      </c>
      <c r="D190" s="46">
        <v>361698</v>
      </c>
      <c r="E190" s="46">
        <v>351772</v>
      </c>
      <c r="F190" s="46">
        <v>363119</v>
      </c>
      <c r="G190" s="46">
        <v>345827</v>
      </c>
      <c r="H190" s="46">
        <v>453492</v>
      </c>
      <c r="I190" s="46">
        <v>459189</v>
      </c>
      <c r="J190" s="46">
        <v>427659</v>
      </c>
      <c r="K190" s="46">
        <v>522705</v>
      </c>
      <c r="L190" s="46">
        <v>519328</v>
      </c>
      <c r="M190" s="46">
        <v>523216</v>
      </c>
      <c r="N190" s="46">
        <v>410789</v>
      </c>
      <c r="O190" s="17">
        <v>415919</v>
      </c>
      <c r="P190" s="17">
        <v>495303</v>
      </c>
      <c r="Q190" s="17">
        <v>505565</v>
      </c>
      <c r="R190" s="30"/>
      <c r="S190" s="31"/>
      <c r="T190" s="31"/>
    </row>
    <row r="191" spans="1:38" x14ac:dyDescent="0.35">
      <c r="A191" s="45" t="s">
        <v>50</v>
      </c>
      <c r="B191" s="46">
        <v>427512</v>
      </c>
      <c r="C191" s="46">
        <v>293717</v>
      </c>
      <c r="D191" s="46">
        <v>361648</v>
      </c>
      <c r="E191" s="46">
        <v>434628</v>
      </c>
      <c r="F191" s="46">
        <v>477171</v>
      </c>
      <c r="G191" s="46">
        <v>488362</v>
      </c>
      <c r="H191" s="46">
        <v>573466</v>
      </c>
      <c r="I191" s="46">
        <v>564689</v>
      </c>
      <c r="J191" s="46">
        <v>520083</v>
      </c>
      <c r="K191" s="46">
        <v>571463</v>
      </c>
      <c r="L191" s="46">
        <v>582332</v>
      </c>
      <c r="M191" s="46">
        <v>585252</v>
      </c>
      <c r="N191" s="46">
        <v>471461</v>
      </c>
      <c r="O191" s="17">
        <v>437523</v>
      </c>
      <c r="P191" s="17">
        <v>603084</v>
      </c>
      <c r="Q191" s="17">
        <v>565278</v>
      </c>
      <c r="R191" s="30"/>
      <c r="S191" s="31"/>
      <c r="T191" s="31"/>
    </row>
    <row r="192" spans="1:38" x14ac:dyDescent="0.35">
      <c r="A192" s="45" t="s">
        <v>51</v>
      </c>
      <c r="B192" s="46">
        <v>210593</v>
      </c>
      <c r="C192" s="46">
        <v>189039</v>
      </c>
      <c r="D192" s="46">
        <v>253395</v>
      </c>
      <c r="E192" s="46">
        <v>224596</v>
      </c>
      <c r="F192" s="46">
        <v>228626</v>
      </c>
      <c r="G192" s="46">
        <v>308386</v>
      </c>
      <c r="H192" s="46">
        <v>312784</v>
      </c>
      <c r="I192" s="46">
        <v>352458</v>
      </c>
      <c r="J192" s="46">
        <v>356958</v>
      </c>
      <c r="K192" s="46">
        <v>377766</v>
      </c>
      <c r="L192" s="46">
        <v>358142</v>
      </c>
      <c r="M192" s="46">
        <v>389848</v>
      </c>
      <c r="N192" s="46">
        <v>310861</v>
      </c>
      <c r="O192" s="17">
        <v>335004</v>
      </c>
      <c r="P192" s="17">
        <v>397133</v>
      </c>
      <c r="Q192" s="17">
        <v>376476</v>
      </c>
      <c r="R192" s="30"/>
      <c r="S192" s="31"/>
      <c r="T192" s="31"/>
    </row>
    <row r="193" spans="1:20" x14ac:dyDescent="0.35">
      <c r="A193" s="45" t="s">
        <v>52</v>
      </c>
      <c r="B193" s="46">
        <v>317890</v>
      </c>
      <c r="C193" s="46">
        <v>275632</v>
      </c>
      <c r="D193" s="46">
        <v>337240</v>
      </c>
      <c r="E193" s="46">
        <v>302917</v>
      </c>
      <c r="F193" s="46">
        <v>298421</v>
      </c>
      <c r="G193" s="46">
        <v>424819</v>
      </c>
      <c r="H193" s="46">
        <v>436478</v>
      </c>
      <c r="I193" s="46">
        <v>450625</v>
      </c>
      <c r="J193" s="46">
        <v>455651</v>
      </c>
      <c r="K193" s="46">
        <v>461034</v>
      </c>
      <c r="L193" s="46">
        <v>442361</v>
      </c>
      <c r="M193" s="46">
        <v>490153</v>
      </c>
      <c r="N193" s="46">
        <v>425923</v>
      </c>
      <c r="O193" s="17">
        <v>427034</v>
      </c>
      <c r="P193" s="17">
        <v>508829</v>
      </c>
      <c r="Q193" s="17">
        <v>504727</v>
      </c>
      <c r="R193" s="30"/>
      <c r="S193" s="31"/>
      <c r="T193" s="31"/>
    </row>
    <row r="194" spans="1:20" x14ac:dyDescent="0.35">
      <c r="A194" s="45" t="s">
        <v>53</v>
      </c>
      <c r="B194" s="46">
        <v>187125</v>
      </c>
      <c r="C194" s="46">
        <v>227636</v>
      </c>
      <c r="D194" s="46">
        <v>241796</v>
      </c>
      <c r="E194" s="46">
        <v>236360</v>
      </c>
      <c r="F194" s="46">
        <v>233390</v>
      </c>
      <c r="G194" s="46">
        <v>343806</v>
      </c>
      <c r="H194" s="46">
        <v>315135</v>
      </c>
      <c r="I194" s="46">
        <v>335872</v>
      </c>
      <c r="J194" s="46">
        <v>400368</v>
      </c>
      <c r="K194" s="46">
        <v>386122</v>
      </c>
      <c r="L194" s="46">
        <v>378643</v>
      </c>
      <c r="M194" s="46">
        <v>345598</v>
      </c>
      <c r="N194" s="46">
        <v>342784</v>
      </c>
      <c r="O194" s="17">
        <v>353387</v>
      </c>
      <c r="P194" s="17">
        <v>372023</v>
      </c>
      <c r="Q194" s="17">
        <v>411162</v>
      </c>
      <c r="R194" s="30"/>
      <c r="S194" s="31"/>
      <c r="T194" s="31"/>
    </row>
    <row r="195" spans="1:20" x14ac:dyDescent="0.35">
      <c r="A195" s="45" t="s">
        <v>54</v>
      </c>
      <c r="B195" s="46">
        <v>182573</v>
      </c>
      <c r="C195" s="46">
        <v>257977</v>
      </c>
      <c r="D195" s="46">
        <v>261557</v>
      </c>
      <c r="E195" s="46">
        <v>240852</v>
      </c>
      <c r="F195" s="46">
        <v>240558</v>
      </c>
      <c r="G195" s="46">
        <v>347539</v>
      </c>
      <c r="H195" s="46">
        <v>293763</v>
      </c>
      <c r="I195" s="46">
        <v>349171</v>
      </c>
      <c r="J195" s="46">
        <v>378919</v>
      </c>
      <c r="K195" s="46">
        <v>382255</v>
      </c>
      <c r="L195" s="46">
        <v>359543</v>
      </c>
      <c r="M195" s="46">
        <v>324635</v>
      </c>
      <c r="N195" s="46">
        <v>360078</v>
      </c>
      <c r="O195" s="17">
        <v>378152</v>
      </c>
      <c r="P195" s="17">
        <v>416298</v>
      </c>
      <c r="Q195" s="17">
        <v>426287</v>
      </c>
      <c r="R195" s="30"/>
      <c r="S195" s="31"/>
      <c r="T195" s="31"/>
    </row>
    <row r="196" spans="1:20" x14ac:dyDescent="0.35">
      <c r="A196" s="45" t="s">
        <v>55</v>
      </c>
      <c r="B196" s="46">
        <v>215146</v>
      </c>
      <c r="C196" s="46">
        <v>255297</v>
      </c>
      <c r="D196" s="46">
        <v>252575</v>
      </c>
      <c r="E196" s="46">
        <v>243505</v>
      </c>
      <c r="F196" s="46">
        <v>283338</v>
      </c>
      <c r="G196" s="46">
        <v>325006</v>
      </c>
      <c r="H196" s="46">
        <v>348078</v>
      </c>
      <c r="I196" s="46">
        <v>371681</v>
      </c>
      <c r="J196" s="46">
        <v>361756</v>
      </c>
      <c r="K196" s="46">
        <v>417706</v>
      </c>
      <c r="L196" s="46">
        <v>386651</v>
      </c>
      <c r="M196" s="46">
        <v>350436</v>
      </c>
      <c r="N196" s="46">
        <v>352874</v>
      </c>
      <c r="O196" s="17">
        <v>322610</v>
      </c>
      <c r="P196" s="17">
        <v>412464</v>
      </c>
      <c r="Q196" s="17">
        <v>408611</v>
      </c>
      <c r="R196" s="30"/>
      <c r="S196" s="31"/>
      <c r="T196" s="31"/>
    </row>
    <row r="197" spans="1:20" x14ac:dyDescent="0.35">
      <c r="A197" s="45" t="s">
        <v>56</v>
      </c>
      <c r="B197" s="46">
        <v>270586</v>
      </c>
      <c r="C197" s="46">
        <v>328641</v>
      </c>
      <c r="D197" s="46">
        <v>330561</v>
      </c>
      <c r="E197" s="46">
        <v>334716</v>
      </c>
      <c r="F197" s="46">
        <v>330406</v>
      </c>
      <c r="G197" s="46">
        <v>400127</v>
      </c>
      <c r="H197" s="46">
        <v>408868</v>
      </c>
      <c r="I197" s="46">
        <v>408337</v>
      </c>
      <c r="J197" s="46">
        <v>463745</v>
      </c>
      <c r="K197" s="46">
        <v>481218</v>
      </c>
      <c r="L197" s="46">
        <v>437719</v>
      </c>
      <c r="M197" s="46">
        <v>407559</v>
      </c>
      <c r="N197" s="46">
        <v>358846</v>
      </c>
      <c r="O197" s="17">
        <v>417138</v>
      </c>
      <c r="P197" s="17">
        <v>436468</v>
      </c>
      <c r="Q197" s="17">
        <v>438735</v>
      </c>
      <c r="R197" s="30"/>
      <c r="S197" s="31"/>
      <c r="T197" s="31"/>
    </row>
    <row r="198" spans="1:20" ht="15" thickBot="1" x14ac:dyDescent="0.4">
      <c r="A198" s="45" t="s">
        <v>57</v>
      </c>
      <c r="B198" s="46">
        <v>294295</v>
      </c>
      <c r="C198" s="46">
        <v>289426</v>
      </c>
      <c r="D198" s="46">
        <v>311217</v>
      </c>
      <c r="E198" s="46">
        <v>365640</v>
      </c>
      <c r="F198" s="46">
        <v>332964</v>
      </c>
      <c r="G198" s="46">
        <v>378323</v>
      </c>
      <c r="H198" s="46">
        <v>383108</v>
      </c>
      <c r="I198" s="46">
        <v>404791</v>
      </c>
      <c r="J198" s="46">
        <v>479149</v>
      </c>
      <c r="K198" s="46">
        <v>473715</v>
      </c>
      <c r="L198" s="46">
        <v>441435</v>
      </c>
      <c r="M198" s="46">
        <v>423450</v>
      </c>
      <c r="N198" s="46">
        <v>314367</v>
      </c>
      <c r="O198" s="17">
        <v>413142</v>
      </c>
      <c r="P198" s="17">
        <v>427066</v>
      </c>
      <c r="Q198" s="17">
        <v>157127</v>
      </c>
      <c r="R198" s="30"/>
      <c r="S198" s="31"/>
      <c r="T198" s="31"/>
    </row>
    <row r="199" spans="1:20" ht="15.5" thickTop="1" thickBot="1" x14ac:dyDescent="0.4">
      <c r="A199" s="47" t="s">
        <v>58</v>
      </c>
      <c r="B199" s="61">
        <v>3224740</v>
      </c>
      <c r="C199" s="61">
        <v>3200645</v>
      </c>
      <c r="D199" s="61">
        <v>3636233</v>
      </c>
      <c r="E199" s="48">
        <f t="shared" ref="E199:N199" si="21">SUM(E187:E198)</f>
        <v>3617953</v>
      </c>
      <c r="F199" s="48">
        <f t="shared" si="21"/>
        <v>3701347</v>
      </c>
      <c r="G199" s="48">
        <f t="shared" si="21"/>
        <v>4260123</v>
      </c>
      <c r="H199" s="48">
        <f t="shared" si="21"/>
        <v>4682783</v>
      </c>
      <c r="I199" s="48">
        <f t="shared" si="21"/>
        <v>4823547</v>
      </c>
      <c r="J199" s="48">
        <f t="shared" si="21"/>
        <v>5132490</v>
      </c>
      <c r="K199" s="48">
        <f t="shared" si="21"/>
        <v>5417986</v>
      </c>
      <c r="L199" s="48">
        <f t="shared" si="21"/>
        <v>5281446</v>
      </c>
      <c r="M199" s="48">
        <f t="shared" si="21"/>
        <v>5199663</v>
      </c>
      <c r="N199" s="48">
        <f t="shared" si="21"/>
        <v>4468755</v>
      </c>
      <c r="O199" s="37">
        <f>SUM(O187:O198)</f>
        <v>4561323</v>
      </c>
      <c r="P199" s="37">
        <f>SUM(P187:P198)</f>
        <v>5349428</v>
      </c>
      <c r="Q199" s="37">
        <f>SUM(Q187:Q198)</f>
        <v>5152407</v>
      </c>
      <c r="R199" s="30"/>
      <c r="S199" s="31"/>
      <c r="T199" s="31"/>
    </row>
    <row r="200" spans="1:20" ht="15" thickTop="1" x14ac:dyDescent="0.35">
      <c r="A200" s="38"/>
      <c r="R200" s="30"/>
      <c r="S200" s="31"/>
      <c r="T200" s="31"/>
    </row>
    <row r="201" spans="1:20" x14ac:dyDescent="0.35">
      <c r="A201" s="39" t="s">
        <v>72</v>
      </c>
      <c r="B201" s="40" t="s">
        <v>30</v>
      </c>
      <c r="C201" s="40" t="s">
        <v>31</v>
      </c>
      <c r="D201" s="40" t="s">
        <v>32</v>
      </c>
      <c r="E201" s="40" t="s">
        <v>33</v>
      </c>
      <c r="F201" s="40" t="s">
        <v>34</v>
      </c>
      <c r="G201" s="40" t="s">
        <v>35</v>
      </c>
      <c r="H201" s="40" t="s">
        <v>36</v>
      </c>
      <c r="I201" s="40" t="s">
        <v>37</v>
      </c>
      <c r="J201" s="40" t="s">
        <v>38</v>
      </c>
      <c r="K201" s="40" t="s">
        <v>39</v>
      </c>
      <c r="L201" s="40" t="s">
        <v>40</v>
      </c>
      <c r="M201" s="40" t="s">
        <v>41</v>
      </c>
      <c r="N201" s="21" t="s">
        <v>42</v>
      </c>
      <c r="O201" s="41" t="s">
        <v>43</v>
      </c>
      <c r="P201" s="42" t="s">
        <v>44</v>
      </c>
      <c r="Q201" s="42" t="s">
        <v>45</v>
      </c>
      <c r="R201" s="30"/>
      <c r="S201" s="31"/>
      <c r="T201" s="31"/>
    </row>
    <row r="202" spans="1:20" x14ac:dyDescent="0.35">
      <c r="A202" s="43" t="s">
        <v>46</v>
      </c>
      <c r="B202" s="44">
        <v>9423</v>
      </c>
      <c r="C202" s="44">
        <v>11500</v>
      </c>
      <c r="D202" s="44">
        <v>13083</v>
      </c>
      <c r="E202" s="44">
        <v>10490</v>
      </c>
      <c r="F202" s="44">
        <v>12748</v>
      </c>
      <c r="G202" s="44">
        <v>13770</v>
      </c>
      <c r="H202" s="44">
        <v>12720</v>
      </c>
      <c r="I202" s="44">
        <v>9152</v>
      </c>
      <c r="J202" s="44">
        <v>20873</v>
      </c>
      <c r="K202" s="44">
        <v>18166</v>
      </c>
      <c r="L202" s="44">
        <v>16057</v>
      </c>
      <c r="M202" s="44">
        <v>12743</v>
      </c>
      <c r="N202" s="44">
        <v>17107</v>
      </c>
      <c r="O202" s="17">
        <v>13902</v>
      </c>
      <c r="P202" s="17">
        <v>22814</v>
      </c>
      <c r="Q202" s="17">
        <v>17478</v>
      </c>
      <c r="R202" s="30"/>
      <c r="S202" s="31"/>
      <c r="T202" s="31"/>
    </row>
    <row r="203" spans="1:20" x14ac:dyDescent="0.35">
      <c r="A203" s="45" t="s">
        <v>47</v>
      </c>
      <c r="B203" s="46">
        <v>6232</v>
      </c>
      <c r="C203" s="46">
        <v>6026</v>
      </c>
      <c r="D203" s="46">
        <v>9845</v>
      </c>
      <c r="E203" s="46">
        <v>16145</v>
      </c>
      <c r="F203" s="46">
        <v>9755</v>
      </c>
      <c r="G203" s="46">
        <v>9079</v>
      </c>
      <c r="H203" s="46">
        <v>7204</v>
      </c>
      <c r="I203" s="46">
        <v>8227</v>
      </c>
      <c r="J203" s="46">
        <v>8870</v>
      </c>
      <c r="K203" s="46">
        <v>12425</v>
      </c>
      <c r="L203" s="46">
        <v>16636</v>
      </c>
      <c r="M203" s="46">
        <v>12495</v>
      </c>
      <c r="N203" s="46">
        <v>10399</v>
      </c>
      <c r="O203" s="17">
        <v>9716</v>
      </c>
      <c r="P203" s="17">
        <v>8796</v>
      </c>
      <c r="Q203" s="17">
        <v>11854</v>
      </c>
      <c r="R203" s="30"/>
      <c r="S203" s="31"/>
      <c r="T203" s="31"/>
    </row>
    <row r="204" spans="1:20" x14ac:dyDescent="0.35">
      <c r="A204" s="45" t="s">
        <v>48</v>
      </c>
      <c r="B204" s="46">
        <v>5827</v>
      </c>
      <c r="C204" s="46">
        <v>7484</v>
      </c>
      <c r="D204" s="46">
        <v>5037</v>
      </c>
      <c r="E204" s="46">
        <v>5034</v>
      </c>
      <c r="F204" s="46">
        <v>5455</v>
      </c>
      <c r="G204" s="46">
        <v>6141</v>
      </c>
      <c r="H204" s="46">
        <v>5966</v>
      </c>
      <c r="I204" s="46">
        <v>7707</v>
      </c>
      <c r="J204" s="46">
        <v>14124</v>
      </c>
      <c r="K204" s="46">
        <v>7627</v>
      </c>
      <c r="L204" s="46">
        <v>7589</v>
      </c>
      <c r="M204" s="46">
        <v>7161</v>
      </c>
      <c r="N204" s="46">
        <v>10313</v>
      </c>
      <c r="O204" s="17">
        <v>7111</v>
      </c>
      <c r="P204" s="17">
        <v>6653</v>
      </c>
      <c r="Q204" s="17">
        <v>9317</v>
      </c>
      <c r="R204" s="30"/>
      <c r="S204" s="31"/>
      <c r="T204" s="31"/>
    </row>
    <row r="205" spans="1:20" x14ac:dyDescent="0.35">
      <c r="A205" s="45" t="s">
        <v>49</v>
      </c>
      <c r="B205" s="46">
        <v>7152</v>
      </c>
      <c r="C205" s="46">
        <v>9370</v>
      </c>
      <c r="D205" s="46">
        <v>6603</v>
      </c>
      <c r="E205" s="46">
        <v>10877</v>
      </c>
      <c r="F205" s="46">
        <v>7316</v>
      </c>
      <c r="G205" s="46">
        <v>11965</v>
      </c>
      <c r="H205" s="46">
        <v>8461</v>
      </c>
      <c r="I205" s="46">
        <v>8353</v>
      </c>
      <c r="J205" s="46">
        <v>11334</v>
      </c>
      <c r="K205" s="46">
        <v>9178</v>
      </c>
      <c r="L205" s="46">
        <v>9030</v>
      </c>
      <c r="M205" s="46">
        <v>12604</v>
      </c>
      <c r="N205" s="46">
        <v>9289</v>
      </c>
      <c r="O205" s="17">
        <v>13009</v>
      </c>
      <c r="P205" s="17">
        <v>8683</v>
      </c>
      <c r="Q205" s="17">
        <v>11573</v>
      </c>
      <c r="R205" s="30"/>
      <c r="S205" s="31"/>
      <c r="T205" s="31"/>
    </row>
    <row r="206" spans="1:20" x14ac:dyDescent="0.35">
      <c r="A206" s="45" t="s">
        <v>50</v>
      </c>
      <c r="B206" s="46">
        <v>17176</v>
      </c>
      <c r="C206" s="46">
        <v>13428</v>
      </c>
      <c r="D206" s="46">
        <v>20543</v>
      </c>
      <c r="E206" s="46">
        <v>16914</v>
      </c>
      <c r="F206" s="46">
        <v>16907</v>
      </c>
      <c r="G206" s="46">
        <v>15987</v>
      </c>
      <c r="H206" s="46">
        <v>19068</v>
      </c>
      <c r="I206" s="46">
        <v>17285</v>
      </c>
      <c r="J206" s="46">
        <v>18125</v>
      </c>
      <c r="K206" s="46">
        <v>16022</v>
      </c>
      <c r="L206" s="46">
        <v>21631</v>
      </c>
      <c r="M206" s="46">
        <v>22479</v>
      </c>
      <c r="N206" s="46">
        <v>14371</v>
      </c>
      <c r="O206" s="17">
        <v>19611</v>
      </c>
      <c r="P206" s="17">
        <v>16750</v>
      </c>
      <c r="Q206" s="17">
        <v>19281</v>
      </c>
      <c r="R206" s="30"/>
      <c r="S206" s="31"/>
      <c r="T206" s="31"/>
    </row>
    <row r="207" spans="1:20" x14ac:dyDescent="0.35">
      <c r="A207" s="45" t="s">
        <v>51</v>
      </c>
      <c r="B207" s="46">
        <v>4984</v>
      </c>
      <c r="C207" s="46">
        <v>4896</v>
      </c>
      <c r="D207" s="46">
        <v>7149</v>
      </c>
      <c r="E207" s="46">
        <v>5696</v>
      </c>
      <c r="F207" s="46">
        <v>6151</v>
      </c>
      <c r="G207" s="46">
        <v>5253</v>
      </c>
      <c r="H207" s="46">
        <v>6118</v>
      </c>
      <c r="I207" s="46">
        <v>6878</v>
      </c>
      <c r="J207" s="46">
        <v>7044</v>
      </c>
      <c r="K207" s="46">
        <v>8034</v>
      </c>
      <c r="L207" s="46">
        <v>7773</v>
      </c>
      <c r="M207" s="46">
        <v>8756</v>
      </c>
      <c r="N207" s="46">
        <v>7552</v>
      </c>
      <c r="O207" s="17">
        <v>8970</v>
      </c>
      <c r="P207" s="17">
        <v>8474</v>
      </c>
      <c r="Q207" s="17">
        <v>8026</v>
      </c>
      <c r="R207" s="30"/>
      <c r="S207" s="31"/>
      <c r="T207" s="31"/>
    </row>
    <row r="208" spans="1:20" x14ac:dyDescent="0.35">
      <c r="A208" s="45" t="s">
        <v>52</v>
      </c>
      <c r="B208" s="46">
        <v>10256</v>
      </c>
      <c r="C208" s="46">
        <v>10505</v>
      </c>
      <c r="D208" s="46">
        <v>12834</v>
      </c>
      <c r="E208" s="46">
        <v>10312</v>
      </c>
      <c r="F208" s="46">
        <v>9750</v>
      </c>
      <c r="G208" s="46">
        <v>10871</v>
      </c>
      <c r="H208" s="46">
        <v>11713</v>
      </c>
      <c r="I208" s="46">
        <v>10486</v>
      </c>
      <c r="J208" s="46">
        <v>9516</v>
      </c>
      <c r="K208" s="46">
        <v>13513</v>
      </c>
      <c r="L208" s="46">
        <v>12732</v>
      </c>
      <c r="M208" s="46">
        <v>13049</v>
      </c>
      <c r="N208" s="46">
        <v>12139</v>
      </c>
      <c r="O208" s="17">
        <v>12948</v>
      </c>
      <c r="P208" s="17">
        <v>11922</v>
      </c>
      <c r="Q208" s="17">
        <v>13547</v>
      </c>
      <c r="R208" s="30"/>
      <c r="S208" s="31"/>
      <c r="T208" s="31"/>
    </row>
    <row r="209" spans="1:20" x14ac:dyDescent="0.35">
      <c r="A209" s="45" t="s">
        <v>53</v>
      </c>
      <c r="B209" s="46">
        <v>5636</v>
      </c>
      <c r="C209" s="46">
        <v>5971</v>
      </c>
      <c r="D209" s="46">
        <v>5563</v>
      </c>
      <c r="E209" s="46">
        <v>5891</v>
      </c>
      <c r="F209" s="46">
        <v>6376</v>
      </c>
      <c r="G209" s="46">
        <v>7132</v>
      </c>
      <c r="H209" s="46">
        <v>6427</v>
      </c>
      <c r="I209" s="46">
        <v>7226</v>
      </c>
      <c r="J209" s="46">
        <v>9177</v>
      </c>
      <c r="K209" s="46">
        <v>9356</v>
      </c>
      <c r="L209" s="46">
        <v>8507</v>
      </c>
      <c r="M209" s="46">
        <v>9034</v>
      </c>
      <c r="N209" s="46">
        <v>8017</v>
      </c>
      <c r="O209" s="17">
        <v>8753</v>
      </c>
      <c r="P209" s="17">
        <v>9636</v>
      </c>
      <c r="Q209" s="17">
        <v>10469</v>
      </c>
      <c r="R209" s="30"/>
      <c r="S209" s="31"/>
      <c r="T209" s="31"/>
    </row>
    <row r="210" spans="1:20" x14ac:dyDescent="0.35">
      <c r="A210" s="45" t="s">
        <v>54</v>
      </c>
      <c r="B210" s="46">
        <v>4998</v>
      </c>
      <c r="C210" s="46">
        <v>6358</v>
      </c>
      <c r="D210" s="46">
        <v>6591</v>
      </c>
      <c r="E210" s="46">
        <v>6041</v>
      </c>
      <c r="F210" s="46">
        <v>5420</v>
      </c>
      <c r="G210" s="46">
        <v>5751</v>
      </c>
      <c r="H210" s="46">
        <v>5688</v>
      </c>
      <c r="I210" s="46">
        <v>10161</v>
      </c>
      <c r="J210" s="46">
        <v>9207</v>
      </c>
      <c r="K210" s="46">
        <v>8543</v>
      </c>
      <c r="L210" s="46">
        <v>7895</v>
      </c>
      <c r="M210" s="46">
        <v>7971</v>
      </c>
      <c r="N210" s="46">
        <v>7691</v>
      </c>
      <c r="O210" s="17">
        <v>8892</v>
      </c>
      <c r="P210" s="17">
        <v>8431</v>
      </c>
      <c r="Q210" s="17">
        <v>9004</v>
      </c>
      <c r="R210" s="30"/>
      <c r="S210" s="31"/>
      <c r="T210" s="31"/>
    </row>
    <row r="211" spans="1:20" x14ac:dyDescent="0.35">
      <c r="A211" s="45" t="s">
        <v>55</v>
      </c>
      <c r="B211" s="46">
        <v>8716</v>
      </c>
      <c r="C211" s="46">
        <v>10447</v>
      </c>
      <c r="D211" s="46">
        <v>8936</v>
      </c>
      <c r="E211" s="46">
        <v>11115</v>
      </c>
      <c r="F211" s="46">
        <v>9118</v>
      </c>
      <c r="G211" s="46">
        <v>7551</v>
      </c>
      <c r="H211" s="46">
        <v>12100</v>
      </c>
      <c r="I211" s="46">
        <v>12812</v>
      </c>
      <c r="J211" s="46">
        <v>11989</v>
      </c>
      <c r="K211" s="46">
        <v>16139</v>
      </c>
      <c r="L211" s="46">
        <v>14117</v>
      </c>
      <c r="M211" s="46">
        <v>13276</v>
      </c>
      <c r="N211" s="46">
        <v>14158</v>
      </c>
      <c r="O211" s="17">
        <v>16581</v>
      </c>
      <c r="P211" s="17">
        <v>12384</v>
      </c>
      <c r="Q211" s="17">
        <v>13103</v>
      </c>
      <c r="R211" s="30"/>
      <c r="S211" s="31"/>
      <c r="T211" s="31"/>
    </row>
    <row r="212" spans="1:20" x14ac:dyDescent="0.35">
      <c r="A212" s="45" t="s">
        <v>56</v>
      </c>
      <c r="B212" s="46">
        <v>13558</v>
      </c>
      <c r="C212" s="46">
        <v>13794</v>
      </c>
      <c r="D212" s="46">
        <v>13143</v>
      </c>
      <c r="E212" s="46">
        <v>15033</v>
      </c>
      <c r="F212" s="46">
        <v>14338</v>
      </c>
      <c r="G212" s="46">
        <v>17179</v>
      </c>
      <c r="H212" s="46">
        <v>23696</v>
      </c>
      <c r="I212" s="46">
        <v>16215</v>
      </c>
      <c r="J212" s="46">
        <v>21930</v>
      </c>
      <c r="K212" s="46">
        <v>24233</v>
      </c>
      <c r="L212" s="46">
        <v>20471</v>
      </c>
      <c r="M212" s="46">
        <v>19000</v>
      </c>
      <c r="N212" s="46">
        <v>16362</v>
      </c>
      <c r="O212" s="17">
        <v>19100</v>
      </c>
      <c r="P212" s="17">
        <v>15609</v>
      </c>
      <c r="Q212" s="17">
        <v>22982</v>
      </c>
      <c r="R212" s="30"/>
      <c r="S212" s="31"/>
      <c r="T212" s="31"/>
    </row>
    <row r="213" spans="1:20" ht="15" thickBot="1" x14ac:dyDescent="0.4">
      <c r="A213" s="45" t="s">
        <v>57</v>
      </c>
      <c r="B213" s="46">
        <v>9780</v>
      </c>
      <c r="C213" s="46">
        <v>8293</v>
      </c>
      <c r="D213" s="46">
        <v>8041</v>
      </c>
      <c r="E213" s="46">
        <v>13419</v>
      </c>
      <c r="F213" s="46">
        <v>8579</v>
      </c>
      <c r="G213" s="46">
        <v>7765</v>
      </c>
      <c r="H213" s="46">
        <v>7703</v>
      </c>
      <c r="I213" s="46">
        <v>8932</v>
      </c>
      <c r="J213" s="46">
        <v>13670</v>
      </c>
      <c r="K213" s="46">
        <v>10317</v>
      </c>
      <c r="L213" s="46">
        <v>12064</v>
      </c>
      <c r="M213" s="46">
        <v>13566</v>
      </c>
      <c r="N213" s="46">
        <v>10290</v>
      </c>
      <c r="O213" s="17">
        <v>12740</v>
      </c>
      <c r="P213" s="17">
        <v>13065</v>
      </c>
      <c r="Q213" s="17">
        <v>4818</v>
      </c>
      <c r="R213" s="30"/>
      <c r="S213" s="31"/>
      <c r="T213" s="31"/>
    </row>
    <row r="214" spans="1:20" ht="15.5" thickTop="1" thickBot="1" x14ac:dyDescent="0.4">
      <c r="A214" s="47" t="s">
        <v>58</v>
      </c>
      <c r="B214" s="48">
        <f t="shared" ref="B214:N214" si="22">SUM(B202:B213)</f>
        <v>103738</v>
      </c>
      <c r="C214" s="48">
        <f t="shared" si="22"/>
        <v>108072</v>
      </c>
      <c r="D214" s="48">
        <f t="shared" si="22"/>
        <v>117368</v>
      </c>
      <c r="E214" s="48">
        <f t="shared" si="22"/>
        <v>126967</v>
      </c>
      <c r="F214" s="48">
        <f t="shared" si="22"/>
        <v>111913</v>
      </c>
      <c r="G214" s="48">
        <f t="shared" si="22"/>
        <v>118444</v>
      </c>
      <c r="H214" s="48">
        <f t="shared" si="22"/>
        <v>126864</v>
      </c>
      <c r="I214" s="48">
        <f t="shared" si="22"/>
        <v>123434</v>
      </c>
      <c r="J214" s="48">
        <f t="shared" si="22"/>
        <v>155859</v>
      </c>
      <c r="K214" s="48">
        <f t="shared" si="22"/>
        <v>153553</v>
      </c>
      <c r="L214" s="48">
        <f t="shared" si="22"/>
        <v>154502</v>
      </c>
      <c r="M214" s="48">
        <f t="shared" si="22"/>
        <v>152134</v>
      </c>
      <c r="N214" s="48">
        <f t="shared" si="22"/>
        <v>137688</v>
      </c>
      <c r="O214" s="37">
        <f>SUM(O202:O213)</f>
        <v>151333</v>
      </c>
      <c r="P214" s="37">
        <f>SUM(P202:P213)</f>
        <v>143217</v>
      </c>
      <c r="Q214" s="37">
        <f>SUM(Q202:Q213)</f>
        <v>151452</v>
      </c>
      <c r="R214" s="30"/>
      <c r="S214" s="31"/>
      <c r="T214" s="31"/>
    </row>
    <row r="215" spans="1:20" ht="15" thickTop="1" x14ac:dyDescent="0.35">
      <c r="A215" s="60"/>
      <c r="B215" s="46"/>
      <c r="C215" s="46"/>
      <c r="D215" s="46"/>
      <c r="E215" s="46"/>
      <c r="F215" s="46"/>
      <c r="G215" s="46"/>
      <c r="H215" s="46"/>
      <c r="I215" s="46"/>
      <c r="J215" s="46"/>
      <c r="K215" s="46"/>
      <c r="L215" s="46"/>
      <c r="M215" s="46"/>
      <c r="N215" s="62"/>
      <c r="O215" s="50"/>
      <c r="P215" s="50"/>
      <c r="Q215" s="50"/>
      <c r="R215" s="30"/>
      <c r="S215" s="31"/>
      <c r="T215" s="31"/>
    </row>
    <row r="216" spans="1:20" x14ac:dyDescent="0.35">
      <c r="A216" s="39" t="s">
        <v>73</v>
      </c>
      <c r="B216" s="40" t="s">
        <v>30</v>
      </c>
      <c r="C216" s="40" t="s">
        <v>31</v>
      </c>
      <c r="D216" s="40" t="s">
        <v>32</v>
      </c>
      <c r="E216" s="40" t="s">
        <v>33</v>
      </c>
      <c r="F216" s="40" t="s">
        <v>34</v>
      </c>
      <c r="G216" s="40" t="s">
        <v>35</v>
      </c>
      <c r="H216" s="40" t="s">
        <v>36</v>
      </c>
      <c r="I216" s="40" t="s">
        <v>37</v>
      </c>
      <c r="J216" s="40" t="s">
        <v>38</v>
      </c>
      <c r="K216" s="40" t="s">
        <v>39</v>
      </c>
      <c r="L216" s="40" t="s">
        <v>40</v>
      </c>
      <c r="M216" s="40" t="s">
        <v>41</v>
      </c>
      <c r="N216" s="21" t="s">
        <v>42</v>
      </c>
      <c r="O216" s="41" t="s">
        <v>43</v>
      </c>
      <c r="P216" s="42" t="s">
        <v>44</v>
      </c>
      <c r="Q216" s="42" t="s">
        <v>45</v>
      </c>
      <c r="R216" s="30"/>
      <c r="S216" s="31"/>
      <c r="T216" s="31"/>
    </row>
    <row r="217" spans="1:20" x14ac:dyDescent="0.35">
      <c r="A217" s="43" t="s">
        <v>46</v>
      </c>
      <c r="B217" s="44">
        <v>159821</v>
      </c>
      <c r="C217" s="44">
        <v>122806</v>
      </c>
      <c r="D217" s="44">
        <v>166096</v>
      </c>
      <c r="E217" s="44">
        <v>189520</v>
      </c>
      <c r="F217" s="44">
        <v>154729</v>
      </c>
      <c r="G217" s="44">
        <v>222058</v>
      </c>
      <c r="H217" s="44">
        <v>224917</v>
      </c>
      <c r="I217" s="44">
        <v>169121</v>
      </c>
      <c r="J217" s="44">
        <v>196325</v>
      </c>
      <c r="K217" s="44">
        <v>241926</v>
      </c>
      <c r="L217" s="44">
        <v>263261</v>
      </c>
      <c r="M217" s="44">
        <v>221937</v>
      </c>
      <c r="N217" s="44">
        <v>194406</v>
      </c>
      <c r="O217" s="17">
        <v>296681</v>
      </c>
      <c r="P217" s="17">
        <v>238587</v>
      </c>
      <c r="Q217" s="17">
        <v>267835</v>
      </c>
      <c r="R217" s="30"/>
      <c r="S217" s="31"/>
      <c r="T217" s="31"/>
    </row>
    <row r="218" spans="1:20" x14ac:dyDescent="0.35">
      <c r="A218" s="45" t="s">
        <v>47</v>
      </c>
      <c r="B218" s="46">
        <v>148925</v>
      </c>
      <c r="C218" s="46">
        <v>152802</v>
      </c>
      <c r="D218" s="46">
        <v>142350</v>
      </c>
      <c r="E218" s="46">
        <v>152341</v>
      </c>
      <c r="F218" s="46">
        <v>219292</v>
      </c>
      <c r="G218" s="46">
        <v>264900</v>
      </c>
      <c r="H218" s="46">
        <v>247369</v>
      </c>
      <c r="I218" s="46">
        <v>152962</v>
      </c>
      <c r="J218" s="46">
        <v>211140</v>
      </c>
      <c r="K218" s="46">
        <v>220841</v>
      </c>
      <c r="L218" s="46">
        <v>207777</v>
      </c>
      <c r="M218" s="46">
        <v>223706</v>
      </c>
      <c r="N218" s="46">
        <v>211353</v>
      </c>
      <c r="O218" s="17">
        <v>229688</v>
      </c>
      <c r="P218" s="17">
        <v>243226</v>
      </c>
      <c r="Q218" s="17">
        <v>262997</v>
      </c>
      <c r="R218" s="30"/>
      <c r="S218" s="31"/>
      <c r="T218" s="31"/>
    </row>
    <row r="219" spans="1:20" x14ac:dyDescent="0.35">
      <c r="A219" s="45" t="s">
        <v>48</v>
      </c>
      <c r="B219" s="46">
        <v>146621</v>
      </c>
      <c r="C219" s="46">
        <v>136695</v>
      </c>
      <c r="D219" s="46">
        <v>140324</v>
      </c>
      <c r="E219" s="46">
        <v>139657</v>
      </c>
      <c r="F219" s="46">
        <v>196062</v>
      </c>
      <c r="G219" s="46">
        <v>217987</v>
      </c>
      <c r="H219" s="46">
        <v>234666</v>
      </c>
      <c r="I219" s="46">
        <v>149098</v>
      </c>
      <c r="J219" s="46">
        <v>204040</v>
      </c>
      <c r="K219" s="46">
        <v>215888</v>
      </c>
      <c r="L219" s="46">
        <v>195547</v>
      </c>
      <c r="M219" s="46">
        <v>195548</v>
      </c>
      <c r="N219" s="46">
        <v>201846</v>
      </c>
      <c r="O219" s="17">
        <v>220213</v>
      </c>
      <c r="P219" s="17">
        <v>217095</v>
      </c>
      <c r="Q219" s="17">
        <v>247835</v>
      </c>
      <c r="R219" s="30"/>
      <c r="S219" s="31"/>
      <c r="T219" s="31"/>
    </row>
    <row r="220" spans="1:20" x14ac:dyDescent="0.35">
      <c r="A220" s="45" t="s">
        <v>49</v>
      </c>
      <c r="B220" s="46">
        <v>204320</v>
      </c>
      <c r="C220" s="46">
        <v>189436</v>
      </c>
      <c r="D220" s="46">
        <v>212171</v>
      </c>
      <c r="E220" s="46">
        <v>220439</v>
      </c>
      <c r="F220" s="46">
        <v>253136</v>
      </c>
      <c r="G220" s="46">
        <v>315371</v>
      </c>
      <c r="H220" s="46">
        <v>340032</v>
      </c>
      <c r="I220" s="46">
        <v>222227</v>
      </c>
      <c r="J220" s="46">
        <v>110550</v>
      </c>
      <c r="K220" s="46">
        <v>271527</v>
      </c>
      <c r="L220" s="46">
        <v>274210</v>
      </c>
      <c r="M220" s="46">
        <v>256257</v>
      </c>
      <c r="N220" s="46">
        <v>281303</v>
      </c>
      <c r="O220" s="17">
        <v>312130</v>
      </c>
      <c r="P220" s="17">
        <v>303144</v>
      </c>
      <c r="Q220" s="17">
        <v>316081</v>
      </c>
      <c r="R220" s="30"/>
      <c r="S220" s="31"/>
      <c r="T220" s="31"/>
    </row>
    <row r="221" spans="1:20" x14ac:dyDescent="0.35">
      <c r="A221" s="45" t="s">
        <v>50</v>
      </c>
      <c r="B221" s="46">
        <v>198388</v>
      </c>
      <c r="C221" s="46">
        <v>196001</v>
      </c>
      <c r="D221" s="46">
        <v>218073</v>
      </c>
      <c r="E221" s="46">
        <v>231700</v>
      </c>
      <c r="F221" s="46">
        <v>308931</v>
      </c>
      <c r="G221" s="46">
        <v>379699</v>
      </c>
      <c r="H221" s="46">
        <v>367379</v>
      </c>
      <c r="I221" s="46">
        <v>225874</v>
      </c>
      <c r="J221" s="46">
        <v>120382</v>
      </c>
      <c r="K221" s="46">
        <v>309642</v>
      </c>
      <c r="L221" s="46">
        <v>301569</v>
      </c>
      <c r="M221" s="46">
        <v>316879</v>
      </c>
      <c r="N221" s="46">
        <v>315260</v>
      </c>
      <c r="O221" s="63">
        <v>327041</v>
      </c>
      <c r="P221" s="17">
        <v>332485</v>
      </c>
      <c r="Q221" s="17">
        <v>387135</v>
      </c>
      <c r="R221" s="30"/>
      <c r="S221" s="31"/>
      <c r="T221" s="31"/>
    </row>
    <row r="222" spans="1:20" x14ac:dyDescent="0.35">
      <c r="A222" s="45" t="s">
        <v>51</v>
      </c>
      <c r="B222" s="46">
        <v>111112</v>
      </c>
      <c r="C222" s="46">
        <v>121580</v>
      </c>
      <c r="D222" s="46">
        <v>127715</v>
      </c>
      <c r="E222" s="46">
        <v>136929</v>
      </c>
      <c r="F222" s="46">
        <v>154027</v>
      </c>
      <c r="G222" s="46">
        <v>184619</v>
      </c>
      <c r="H222" s="46">
        <v>191569</v>
      </c>
      <c r="I222" s="46">
        <v>137796</v>
      </c>
      <c r="J222" s="46">
        <v>140835</v>
      </c>
      <c r="K222" s="46">
        <v>181648</v>
      </c>
      <c r="L222" s="46">
        <v>186856</v>
      </c>
      <c r="M222" s="46">
        <v>175760</v>
      </c>
      <c r="N222" s="46">
        <v>173639</v>
      </c>
      <c r="O222" s="17">
        <v>190207</v>
      </c>
      <c r="P222" s="17">
        <v>202870</v>
      </c>
      <c r="Q222" s="17">
        <v>204092</v>
      </c>
      <c r="R222" s="30"/>
      <c r="S222" s="31"/>
      <c r="T222" s="31"/>
    </row>
    <row r="223" spans="1:20" x14ac:dyDescent="0.35">
      <c r="A223" s="45" t="s">
        <v>52</v>
      </c>
      <c r="B223" s="46">
        <v>113279</v>
      </c>
      <c r="C223" s="46">
        <v>148604</v>
      </c>
      <c r="D223" s="46">
        <v>125402</v>
      </c>
      <c r="E223" s="46">
        <v>136794</v>
      </c>
      <c r="F223" s="46">
        <v>179819</v>
      </c>
      <c r="G223" s="46">
        <v>186399</v>
      </c>
      <c r="H223" s="46">
        <v>215455</v>
      </c>
      <c r="I223" s="46">
        <v>175369</v>
      </c>
      <c r="J223" s="46">
        <v>185885</v>
      </c>
      <c r="K223" s="46">
        <v>183695</v>
      </c>
      <c r="L223" s="46">
        <v>195685</v>
      </c>
      <c r="M223" s="46">
        <v>206563</v>
      </c>
      <c r="N223" s="46">
        <v>231076</v>
      </c>
      <c r="O223" s="17">
        <v>217521</v>
      </c>
      <c r="P223" s="17">
        <v>218164</v>
      </c>
      <c r="Q223" s="17">
        <v>236635</v>
      </c>
      <c r="R223" s="30"/>
      <c r="S223" s="31"/>
      <c r="T223" s="31"/>
    </row>
    <row r="224" spans="1:20" x14ac:dyDescent="0.35">
      <c r="A224" s="45" t="s">
        <v>53</v>
      </c>
      <c r="B224" s="46">
        <v>71910</v>
      </c>
      <c r="C224" s="46">
        <v>89541</v>
      </c>
      <c r="D224" s="46">
        <v>88846</v>
      </c>
      <c r="E224" s="46">
        <v>92879</v>
      </c>
      <c r="F224" s="46">
        <v>104292</v>
      </c>
      <c r="G224" s="46">
        <v>101225</v>
      </c>
      <c r="H224" s="46">
        <v>109557</v>
      </c>
      <c r="I224" s="46">
        <v>114862</v>
      </c>
      <c r="J224" s="46">
        <v>149572</v>
      </c>
      <c r="K224" s="46">
        <v>141732</v>
      </c>
      <c r="L224" s="46">
        <v>127062</v>
      </c>
      <c r="M224" s="46">
        <v>130511</v>
      </c>
      <c r="N224" s="46">
        <v>149001</v>
      </c>
      <c r="O224" s="17">
        <v>149172</v>
      </c>
      <c r="P224" s="17">
        <v>154497</v>
      </c>
      <c r="Q224" s="17">
        <v>163892</v>
      </c>
      <c r="R224" s="30"/>
      <c r="S224" s="31"/>
      <c r="T224" s="31"/>
    </row>
    <row r="225" spans="1:24" x14ac:dyDescent="0.35">
      <c r="A225" s="45" t="s">
        <v>54</v>
      </c>
      <c r="B225" s="46">
        <v>73589</v>
      </c>
      <c r="C225" s="46">
        <v>68277</v>
      </c>
      <c r="D225" s="46">
        <v>84033</v>
      </c>
      <c r="E225" s="46">
        <v>84815</v>
      </c>
      <c r="F225" s="46">
        <v>97247</v>
      </c>
      <c r="G225" s="46">
        <v>94937</v>
      </c>
      <c r="H225" s="46">
        <v>77267</v>
      </c>
      <c r="I225" s="46">
        <v>96284</v>
      </c>
      <c r="J225" s="46">
        <v>121309</v>
      </c>
      <c r="K225" s="46">
        <v>129794</v>
      </c>
      <c r="L225" s="46">
        <v>119809</v>
      </c>
      <c r="M225" s="46">
        <v>132733</v>
      </c>
      <c r="N225" s="46">
        <v>149354</v>
      </c>
      <c r="O225" s="17">
        <v>131117</v>
      </c>
      <c r="P225" s="17">
        <v>143887</v>
      </c>
      <c r="Q225" s="17">
        <v>219399</v>
      </c>
      <c r="R225" s="30"/>
      <c r="S225" s="31"/>
      <c r="T225" s="31"/>
    </row>
    <row r="226" spans="1:24" x14ac:dyDescent="0.35">
      <c r="A226" s="45" t="s">
        <v>55</v>
      </c>
      <c r="B226" s="46">
        <v>76891</v>
      </c>
      <c r="C226" s="46">
        <v>74300</v>
      </c>
      <c r="D226" s="46">
        <v>85067</v>
      </c>
      <c r="E226" s="46">
        <v>98152</v>
      </c>
      <c r="F226" s="46">
        <v>110971</v>
      </c>
      <c r="G226" s="46">
        <v>101287</v>
      </c>
      <c r="H226" s="46">
        <v>119804</v>
      </c>
      <c r="I226" s="46">
        <v>124574</v>
      </c>
      <c r="J226" s="46">
        <v>132126</v>
      </c>
      <c r="K226" s="46">
        <v>164439</v>
      </c>
      <c r="L226" s="46">
        <v>140492</v>
      </c>
      <c r="M226" s="46">
        <v>145611</v>
      </c>
      <c r="N226" s="46">
        <v>157474</v>
      </c>
      <c r="O226" s="17">
        <v>147273</v>
      </c>
      <c r="P226" s="17">
        <v>174865</v>
      </c>
      <c r="Q226" s="17">
        <v>199939</v>
      </c>
      <c r="R226" s="30"/>
      <c r="S226" s="31"/>
      <c r="T226" s="31"/>
    </row>
    <row r="227" spans="1:24" x14ac:dyDescent="0.35">
      <c r="A227" s="45" t="s">
        <v>56</v>
      </c>
      <c r="B227" s="46">
        <v>85369</v>
      </c>
      <c r="C227" s="46">
        <v>86406</v>
      </c>
      <c r="D227" s="46">
        <v>99173</v>
      </c>
      <c r="E227" s="46">
        <v>128389</v>
      </c>
      <c r="F227" s="46">
        <v>129714</v>
      </c>
      <c r="G227" s="46">
        <v>129970</v>
      </c>
      <c r="H227" s="46">
        <v>147412</v>
      </c>
      <c r="I227" s="46">
        <v>136214</v>
      </c>
      <c r="J227" s="46">
        <v>161820</v>
      </c>
      <c r="K227" s="46">
        <v>189714</v>
      </c>
      <c r="L227" s="46">
        <v>150302</v>
      </c>
      <c r="M227" s="46">
        <v>177127</v>
      </c>
      <c r="N227" s="46">
        <v>176233</v>
      </c>
      <c r="O227" s="17">
        <v>173376</v>
      </c>
      <c r="P227" s="17">
        <v>212783</v>
      </c>
      <c r="Q227" s="17">
        <v>176990</v>
      </c>
      <c r="R227" s="30"/>
      <c r="S227" s="31"/>
      <c r="T227" s="31"/>
    </row>
    <row r="228" spans="1:24" ht="15" thickBot="1" x14ac:dyDescent="0.4">
      <c r="A228" s="45" t="s">
        <v>57</v>
      </c>
      <c r="B228" s="46">
        <v>127753</v>
      </c>
      <c r="C228" s="46">
        <v>106594</v>
      </c>
      <c r="D228" s="46">
        <v>126425</v>
      </c>
      <c r="E228" s="46">
        <v>154199</v>
      </c>
      <c r="F228" s="46">
        <v>160024</v>
      </c>
      <c r="G228" s="46">
        <v>180334</v>
      </c>
      <c r="H228" s="46">
        <v>157736</v>
      </c>
      <c r="I228" s="46">
        <v>154157</v>
      </c>
      <c r="J228" s="46">
        <v>195215</v>
      </c>
      <c r="K228" s="46">
        <v>224644</v>
      </c>
      <c r="L228" s="46">
        <v>168281</v>
      </c>
      <c r="M228" s="46">
        <v>220545</v>
      </c>
      <c r="N228" s="46">
        <v>199736</v>
      </c>
      <c r="O228" s="17">
        <v>165731</v>
      </c>
      <c r="P228" s="17">
        <v>212489</v>
      </c>
      <c r="Q228" s="17">
        <v>77362</v>
      </c>
      <c r="R228" s="30"/>
      <c r="S228" s="31"/>
      <c r="T228" s="31"/>
    </row>
    <row r="229" spans="1:24" ht="15.5" thickTop="1" thickBot="1" x14ac:dyDescent="0.4">
      <c r="A229" s="47" t="s">
        <v>58</v>
      </c>
      <c r="B229" s="61">
        <f t="shared" ref="B229:M229" si="23">SUM(B217:B228)</f>
        <v>1517978</v>
      </c>
      <c r="C229" s="61">
        <f t="shared" si="23"/>
        <v>1493042</v>
      </c>
      <c r="D229" s="61">
        <f t="shared" si="23"/>
        <v>1615675</v>
      </c>
      <c r="E229" s="61">
        <f t="shared" si="23"/>
        <v>1765814</v>
      </c>
      <c r="F229" s="61">
        <f t="shared" si="23"/>
        <v>2068244</v>
      </c>
      <c r="G229" s="61">
        <f t="shared" si="23"/>
        <v>2378786</v>
      </c>
      <c r="H229" s="61">
        <f t="shared" si="23"/>
        <v>2433163</v>
      </c>
      <c r="I229" s="61">
        <f t="shared" si="23"/>
        <v>1858538</v>
      </c>
      <c r="J229" s="61">
        <f t="shared" si="23"/>
        <v>1929199</v>
      </c>
      <c r="K229" s="61">
        <f t="shared" si="23"/>
        <v>2475490</v>
      </c>
      <c r="L229" s="61">
        <f t="shared" si="23"/>
        <v>2330851</v>
      </c>
      <c r="M229" s="61">
        <f t="shared" si="23"/>
        <v>2403177</v>
      </c>
      <c r="N229" s="61">
        <f>SUM(N217:N228)</f>
        <v>2440681</v>
      </c>
      <c r="O229" s="37">
        <f>SUM(O217:O228)</f>
        <v>2560150</v>
      </c>
      <c r="P229" s="37">
        <f>SUM(P217:P228)</f>
        <v>2654092</v>
      </c>
      <c r="Q229" s="37">
        <f>SUM(Q217:Q228)</f>
        <v>2760192</v>
      </c>
      <c r="R229" s="30"/>
      <c r="S229" s="31"/>
      <c r="T229" s="31"/>
    </row>
    <row r="230" spans="1:24" ht="15" thickTop="1" x14ac:dyDescent="0.35">
      <c r="A230" s="60"/>
      <c r="R230" s="30"/>
      <c r="S230" s="31"/>
      <c r="T230" s="31"/>
    </row>
    <row r="231" spans="1:24" x14ac:dyDescent="0.35">
      <c r="A231" s="39" t="s">
        <v>16</v>
      </c>
      <c r="B231" s="40" t="s">
        <v>30</v>
      </c>
      <c r="C231" s="40" t="s">
        <v>31</v>
      </c>
      <c r="D231" s="40" t="s">
        <v>32</v>
      </c>
      <c r="E231" s="40" t="s">
        <v>33</v>
      </c>
      <c r="F231" s="40" t="s">
        <v>34</v>
      </c>
      <c r="G231" s="40" t="s">
        <v>35</v>
      </c>
      <c r="H231" s="40" t="s">
        <v>36</v>
      </c>
      <c r="I231" s="40" t="s">
        <v>37</v>
      </c>
      <c r="J231" s="40" t="s">
        <v>38</v>
      </c>
      <c r="K231" s="40" t="s">
        <v>39</v>
      </c>
      <c r="L231" s="40" t="s">
        <v>40</v>
      </c>
      <c r="M231" s="40" t="s">
        <v>41</v>
      </c>
      <c r="N231" s="21" t="s">
        <v>42</v>
      </c>
      <c r="O231" s="41" t="s">
        <v>43</v>
      </c>
      <c r="P231" s="42" t="s">
        <v>44</v>
      </c>
      <c r="Q231" s="42" t="s">
        <v>45</v>
      </c>
      <c r="R231" s="30"/>
      <c r="S231" s="31"/>
      <c r="T231" s="31"/>
    </row>
    <row r="232" spans="1:24" x14ac:dyDescent="0.35">
      <c r="A232" s="43" t="s">
        <v>46</v>
      </c>
      <c r="B232" s="44">
        <v>134962</v>
      </c>
      <c r="C232" s="44">
        <v>104430</v>
      </c>
      <c r="D232" s="44">
        <v>168491</v>
      </c>
      <c r="E232" s="44">
        <v>180892</v>
      </c>
      <c r="F232" s="44">
        <v>198561</v>
      </c>
      <c r="G232" s="44">
        <v>208255</v>
      </c>
      <c r="H232" s="44">
        <v>205680</v>
      </c>
      <c r="I232" s="44">
        <v>195080</v>
      </c>
      <c r="J232" s="44">
        <v>402249</v>
      </c>
      <c r="K232" s="44">
        <v>261060</v>
      </c>
      <c r="L232" s="44">
        <v>243679</v>
      </c>
      <c r="M232" s="44">
        <v>251703</v>
      </c>
      <c r="N232" s="44">
        <v>250090</v>
      </c>
      <c r="O232" s="17">
        <v>305242</v>
      </c>
      <c r="P232" s="17">
        <v>370144</v>
      </c>
      <c r="Q232" s="17">
        <v>299773</v>
      </c>
      <c r="R232" s="30"/>
      <c r="S232" s="31"/>
      <c r="T232" s="31"/>
    </row>
    <row r="233" spans="1:24" x14ac:dyDescent="0.35">
      <c r="A233" s="45" t="s">
        <v>47</v>
      </c>
      <c r="B233" s="46">
        <v>114058</v>
      </c>
      <c r="C233" s="46">
        <v>147284</v>
      </c>
      <c r="D233" s="46">
        <v>124682</v>
      </c>
      <c r="E233" s="46">
        <v>170935</v>
      </c>
      <c r="F233" s="46">
        <v>236068</v>
      </c>
      <c r="G233" s="46">
        <v>190732</v>
      </c>
      <c r="H233" s="46">
        <v>197656</v>
      </c>
      <c r="I233" s="46">
        <v>196765</v>
      </c>
      <c r="J233" s="46">
        <v>296361</v>
      </c>
      <c r="K233" s="46">
        <v>269430</v>
      </c>
      <c r="L233" s="46">
        <v>247080</v>
      </c>
      <c r="M233" s="46">
        <v>275151</v>
      </c>
      <c r="N233" s="46">
        <v>247267</v>
      </c>
      <c r="O233" s="17">
        <v>250776</v>
      </c>
      <c r="P233" s="17">
        <v>379841</v>
      </c>
      <c r="Q233" s="17">
        <v>276727</v>
      </c>
      <c r="R233" s="30"/>
      <c r="S233" s="31"/>
      <c r="T233" s="31"/>
    </row>
    <row r="234" spans="1:24" x14ac:dyDescent="0.35">
      <c r="A234" s="45" t="s">
        <v>48</v>
      </c>
      <c r="B234" s="46">
        <v>152568</v>
      </c>
      <c r="C234" s="46">
        <v>170482</v>
      </c>
      <c r="D234" s="46">
        <v>136559</v>
      </c>
      <c r="E234" s="46">
        <v>176509</v>
      </c>
      <c r="F234" s="46">
        <v>238634</v>
      </c>
      <c r="G234" s="46">
        <v>168239</v>
      </c>
      <c r="H234" s="46">
        <v>204408</v>
      </c>
      <c r="I234" s="46">
        <v>198591</v>
      </c>
      <c r="J234" s="46">
        <v>303098</v>
      </c>
      <c r="K234" s="46">
        <v>219047</v>
      </c>
      <c r="L234" s="46">
        <v>208786</v>
      </c>
      <c r="M234" s="46">
        <v>209712</v>
      </c>
      <c r="N234" s="46">
        <v>254485</v>
      </c>
      <c r="O234" s="17">
        <v>236239</v>
      </c>
      <c r="P234" s="17">
        <v>322792</v>
      </c>
      <c r="Q234" s="17">
        <v>256498</v>
      </c>
      <c r="R234" s="30"/>
      <c r="S234" s="31"/>
      <c r="T234" s="31"/>
    </row>
    <row r="235" spans="1:24" x14ac:dyDescent="0.35">
      <c r="A235" s="45" t="s">
        <v>49</v>
      </c>
      <c r="B235" s="46">
        <v>156014</v>
      </c>
      <c r="C235" s="46">
        <v>173873</v>
      </c>
      <c r="D235" s="46">
        <v>168150</v>
      </c>
      <c r="E235" s="46">
        <v>208610</v>
      </c>
      <c r="F235" s="46">
        <v>362629</v>
      </c>
      <c r="G235" s="46">
        <v>232770</v>
      </c>
      <c r="H235" s="46">
        <v>283980</v>
      </c>
      <c r="I235" s="46">
        <v>391545</v>
      </c>
      <c r="J235" s="46">
        <v>336076</v>
      </c>
      <c r="K235" s="46">
        <v>257056</v>
      </c>
      <c r="L235" s="46">
        <v>282554</v>
      </c>
      <c r="M235" s="46">
        <v>316821</v>
      </c>
      <c r="N235" s="46">
        <v>336443</v>
      </c>
      <c r="O235" s="17">
        <v>331995</v>
      </c>
      <c r="P235" s="17">
        <v>418599</v>
      </c>
      <c r="Q235" s="17">
        <v>330237</v>
      </c>
      <c r="R235" s="30"/>
      <c r="S235" s="31"/>
      <c r="T235" s="31"/>
    </row>
    <row r="236" spans="1:24" x14ac:dyDescent="0.35">
      <c r="A236" s="45" t="s">
        <v>50</v>
      </c>
      <c r="B236" s="46">
        <v>217766</v>
      </c>
      <c r="C236" s="46">
        <v>238626</v>
      </c>
      <c r="D236" s="46">
        <v>223617</v>
      </c>
      <c r="E236" s="46">
        <v>274993</v>
      </c>
      <c r="F236" s="46">
        <v>377971</v>
      </c>
      <c r="G236" s="46">
        <v>307264</v>
      </c>
      <c r="H236" s="46">
        <v>348686</v>
      </c>
      <c r="I236" s="46">
        <v>477104</v>
      </c>
      <c r="J236" s="46">
        <v>414763</v>
      </c>
      <c r="K236" s="46">
        <v>336866</v>
      </c>
      <c r="L236" s="46">
        <v>343603</v>
      </c>
      <c r="M236" s="46">
        <v>362499</v>
      </c>
      <c r="N236" s="46">
        <v>430389</v>
      </c>
      <c r="O236" s="17">
        <v>425533</v>
      </c>
      <c r="P236" s="17">
        <v>558805</v>
      </c>
      <c r="Q236" s="17">
        <v>421091</v>
      </c>
      <c r="R236" s="30"/>
      <c r="S236" s="31"/>
      <c r="T236" s="31"/>
    </row>
    <row r="237" spans="1:24" x14ac:dyDescent="0.35">
      <c r="A237" s="45" t="s">
        <v>51</v>
      </c>
      <c r="B237" s="46">
        <v>115817</v>
      </c>
      <c r="C237" s="46">
        <v>117167</v>
      </c>
      <c r="D237" s="46">
        <v>123032</v>
      </c>
      <c r="E237" s="46">
        <v>185698</v>
      </c>
      <c r="F237" s="46">
        <v>207187</v>
      </c>
      <c r="G237" s="46">
        <v>160801</v>
      </c>
      <c r="H237" s="46">
        <v>185963</v>
      </c>
      <c r="I237" s="46">
        <v>271924</v>
      </c>
      <c r="J237" s="46">
        <v>236268</v>
      </c>
      <c r="K237" s="46">
        <v>179816</v>
      </c>
      <c r="L237" s="46">
        <v>194205</v>
      </c>
      <c r="M237" s="46">
        <v>211341</v>
      </c>
      <c r="N237" s="46">
        <v>252434</v>
      </c>
      <c r="O237" s="17">
        <v>248649</v>
      </c>
      <c r="P237" s="17">
        <v>392454</v>
      </c>
      <c r="Q237" s="17">
        <v>237856</v>
      </c>
      <c r="R237" s="30"/>
      <c r="S237" s="31"/>
      <c r="T237" s="31"/>
    </row>
    <row r="238" spans="1:24" x14ac:dyDescent="0.35">
      <c r="A238" s="45" t="s">
        <v>52</v>
      </c>
      <c r="B238" s="46">
        <v>154486</v>
      </c>
      <c r="C238" s="46">
        <v>147622</v>
      </c>
      <c r="D238" s="46">
        <v>162793</v>
      </c>
      <c r="E238" s="46">
        <v>188370</v>
      </c>
      <c r="F238" s="46">
        <v>263673</v>
      </c>
      <c r="G238" s="46">
        <v>242223</v>
      </c>
      <c r="H238" s="46">
        <v>285621</v>
      </c>
      <c r="I238" s="46">
        <v>330781</v>
      </c>
      <c r="J238" s="46">
        <v>280311</v>
      </c>
      <c r="K238" s="46">
        <v>244300</v>
      </c>
      <c r="L238" s="46">
        <v>253732</v>
      </c>
      <c r="M238" s="46">
        <v>260989</v>
      </c>
      <c r="N238" s="46">
        <v>288661</v>
      </c>
      <c r="O238" s="17">
        <v>278319</v>
      </c>
      <c r="P238" s="17">
        <v>443207</v>
      </c>
      <c r="Q238" s="17">
        <v>283503</v>
      </c>
      <c r="R238" s="30"/>
      <c r="S238" s="31"/>
      <c r="T238" s="31"/>
    </row>
    <row r="239" spans="1:24" x14ac:dyDescent="0.35">
      <c r="A239" s="45" t="s">
        <v>53</v>
      </c>
      <c r="B239" s="46">
        <v>88077</v>
      </c>
      <c r="C239" s="46">
        <v>86210</v>
      </c>
      <c r="D239" s="46">
        <v>105024</v>
      </c>
      <c r="E239" s="46">
        <v>123859</v>
      </c>
      <c r="F239" s="46">
        <v>155686</v>
      </c>
      <c r="G239" s="46">
        <v>141604</v>
      </c>
      <c r="H239" s="46">
        <v>178903</v>
      </c>
      <c r="I239" s="46">
        <v>178413</v>
      </c>
      <c r="J239" s="46">
        <v>188169</v>
      </c>
      <c r="K239" s="46">
        <v>171780</v>
      </c>
      <c r="L239" s="46">
        <v>173798</v>
      </c>
      <c r="M239" s="46">
        <v>163711</v>
      </c>
      <c r="N239" s="46">
        <v>192945</v>
      </c>
      <c r="O239" s="17">
        <v>201687</v>
      </c>
      <c r="P239" s="17">
        <v>199621</v>
      </c>
      <c r="Q239" s="17">
        <v>201588</v>
      </c>
      <c r="R239" s="30"/>
      <c r="S239" s="31"/>
      <c r="T239" s="31"/>
      <c r="V239" s="64"/>
      <c r="W239" s="64"/>
      <c r="X239" s="64"/>
    </row>
    <row r="240" spans="1:24" x14ac:dyDescent="0.35">
      <c r="A240" s="45" t="s">
        <v>54</v>
      </c>
      <c r="B240" s="46">
        <v>64161</v>
      </c>
      <c r="C240" s="46">
        <v>60749</v>
      </c>
      <c r="D240" s="46">
        <v>60034</v>
      </c>
      <c r="E240" s="46">
        <v>75816</v>
      </c>
      <c r="F240" s="46">
        <v>107108</v>
      </c>
      <c r="G240" s="46">
        <v>92519</v>
      </c>
      <c r="H240" s="46">
        <v>111218</v>
      </c>
      <c r="I240" s="46">
        <v>159971</v>
      </c>
      <c r="J240" s="46">
        <v>143881</v>
      </c>
      <c r="K240" s="46">
        <v>129666</v>
      </c>
      <c r="L240" s="46">
        <v>125156</v>
      </c>
      <c r="M240" s="46">
        <v>136778</v>
      </c>
      <c r="N240" s="46">
        <v>160578</v>
      </c>
      <c r="O240" s="17">
        <v>149777</v>
      </c>
      <c r="P240" s="17">
        <v>151218</v>
      </c>
      <c r="Q240" s="17">
        <v>166130</v>
      </c>
      <c r="R240" s="30"/>
      <c r="S240" s="31"/>
      <c r="T240" s="31"/>
      <c r="V240" s="64"/>
      <c r="W240" s="64"/>
      <c r="X240" s="64"/>
    </row>
    <row r="241" spans="1:29" x14ac:dyDescent="0.35">
      <c r="A241" s="45" t="s">
        <v>55</v>
      </c>
      <c r="B241" s="46">
        <v>73868</v>
      </c>
      <c r="C241" s="46">
        <v>74267</v>
      </c>
      <c r="D241" s="46">
        <v>89847</v>
      </c>
      <c r="E241" s="46">
        <v>127443</v>
      </c>
      <c r="F241" s="46">
        <v>143466</v>
      </c>
      <c r="G241" s="46">
        <v>100999</v>
      </c>
      <c r="H241" s="46">
        <v>156045</v>
      </c>
      <c r="I241" s="46">
        <v>202268</v>
      </c>
      <c r="J241" s="46">
        <v>153952</v>
      </c>
      <c r="K241" s="46">
        <v>154237</v>
      </c>
      <c r="L241" s="46">
        <v>145374</v>
      </c>
      <c r="M241" s="46">
        <v>159681</v>
      </c>
      <c r="N241" s="46">
        <v>154229</v>
      </c>
      <c r="O241" s="17">
        <v>205739</v>
      </c>
      <c r="P241" s="17">
        <v>180541</v>
      </c>
      <c r="Q241" s="17">
        <v>203612</v>
      </c>
      <c r="R241" s="30"/>
      <c r="S241" s="31"/>
      <c r="T241" s="31"/>
      <c r="V241" s="65"/>
      <c r="W241" s="64"/>
      <c r="X241" s="64"/>
    </row>
    <row r="242" spans="1:29" x14ac:dyDescent="0.35">
      <c r="A242" s="45" t="s">
        <v>56</v>
      </c>
      <c r="B242" s="46">
        <v>128157</v>
      </c>
      <c r="C242" s="46">
        <v>146942</v>
      </c>
      <c r="D242" s="46">
        <v>176804</v>
      </c>
      <c r="E242" s="46">
        <v>232169</v>
      </c>
      <c r="F242" s="46">
        <v>220804</v>
      </c>
      <c r="G242" s="46">
        <v>215382</v>
      </c>
      <c r="H242" s="46">
        <v>243367</v>
      </c>
      <c r="I242" s="46">
        <v>301093</v>
      </c>
      <c r="J242" s="46">
        <v>284212</v>
      </c>
      <c r="K242" s="46">
        <v>257732</v>
      </c>
      <c r="L242" s="46">
        <v>236462</v>
      </c>
      <c r="M242" s="46">
        <v>252489</v>
      </c>
      <c r="N242" s="46">
        <v>242725</v>
      </c>
      <c r="O242" s="17">
        <v>342567</v>
      </c>
      <c r="P242" s="17">
        <v>289120</v>
      </c>
      <c r="Q242" s="17">
        <v>304922</v>
      </c>
      <c r="R242" s="30"/>
      <c r="S242" s="31"/>
      <c r="T242" s="31"/>
      <c r="V242" s="66"/>
      <c r="W242" s="64"/>
      <c r="X242" s="64"/>
    </row>
    <row r="243" spans="1:29" ht="15" thickBot="1" x14ac:dyDescent="0.4">
      <c r="A243" s="45" t="s">
        <v>57</v>
      </c>
      <c r="B243" s="46">
        <v>137656</v>
      </c>
      <c r="C243" s="46">
        <v>140480</v>
      </c>
      <c r="D243" s="46">
        <v>155032</v>
      </c>
      <c r="E243" s="46">
        <v>229572</v>
      </c>
      <c r="F243" s="46">
        <v>178102</v>
      </c>
      <c r="G243" s="46">
        <v>212193</v>
      </c>
      <c r="H243" s="46">
        <f>208062+21676</f>
        <v>229738</v>
      </c>
      <c r="I243" s="46">
        <v>281460</v>
      </c>
      <c r="J243" s="46">
        <v>237963</v>
      </c>
      <c r="K243" s="46">
        <v>229194</v>
      </c>
      <c r="L243" s="46">
        <v>199872</v>
      </c>
      <c r="M243" s="46">
        <v>247112</v>
      </c>
      <c r="N243" s="46">
        <v>222982</v>
      </c>
      <c r="O243" s="17">
        <v>329148</v>
      </c>
      <c r="P243" s="17">
        <v>259111</v>
      </c>
      <c r="Q243" s="17">
        <v>117220</v>
      </c>
      <c r="R243" s="30"/>
      <c r="S243" s="31"/>
      <c r="T243" s="31"/>
    </row>
    <row r="244" spans="1:29" ht="15.5" thickTop="1" thickBot="1" x14ac:dyDescent="0.4">
      <c r="A244" s="47" t="s">
        <v>58</v>
      </c>
      <c r="B244" s="61">
        <f t="shared" ref="B244" si="24">SUM(B232:B243)</f>
        <v>1537590</v>
      </c>
      <c r="C244" s="61">
        <f t="shared" ref="C244:D244" si="25">SUM(C232:C243)</f>
        <v>1608132</v>
      </c>
      <c r="D244" s="61">
        <f t="shared" si="25"/>
        <v>1694065</v>
      </c>
      <c r="E244" s="61">
        <f>SUM(E232:E243)-7240</f>
        <v>2167626</v>
      </c>
      <c r="F244" s="61">
        <f t="shared" ref="F244" si="26">SUM(F232:F243)</f>
        <v>2689889</v>
      </c>
      <c r="G244" s="61">
        <f t="shared" ref="G244:M244" si="27">SUM(G232:G243)</f>
        <v>2272981</v>
      </c>
      <c r="H244" s="61">
        <f t="shared" si="27"/>
        <v>2631265</v>
      </c>
      <c r="I244" s="61">
        <f t="shared" si="27"/>
        <v>3184995</v>
      </c>
      <c r="J244" s="61">
        <f t="shared" si="27"/>
        <v>3277303</v>
      </c>
      <c r="K244" s="61">
        <f t="shared" si="27"/>
        <v>2710184</v>
      </c>
      <c r="L244" s="61">
        <f t="shared" si="27"/>
        <v>2654301</v>
      </c>
      <c r="M244" s="61">
        <f t="shared" si="27"/>
        <v>2847987</v>
      </c>
      <c r="N244" s="61">
        <f>SUM(N232:N243)</f>
        <v>3033228</v>
      </c>
      <c r="O244" s="37">
        <f>SUM(O232:O243)</f>
        <v>3305671</v>
      </c>
      <c r="P244" s="37">
        <f>SUM(P232:P243)</f>
        <v>3965453</v>
      </c>
      <c r="Q244" s="37">
        <f>SUM(Q232:Q243)</f>
        <v>3099157</v>
      </c>
      <c r="R244" s="30"/>
      <c r="S244" s="31"/>
      <c r="T244" s="31"/>
    </row>
    <row r="245" spans="1:29" ht="15" thickTop="1" x14ac:dyDescent="0.35">
      <c r="A245" s="49"/>
      <c r="B245" s="46"/>
      <c r="C245" s="46"/>
      <c r="D245" s="46"/>
      <c r="E245" s="46"/>
      <c r="F245" s="46"/>
      <c r="G245" s="46"/>
      <c r="H245" s="46"/>
      <c r="I245" s="46"/>
      <c r="J245" s="46"/>
      <c r="K245" s="46"/>
      <c r="L245" s="46"/>
      <c r="M245" s="46"/>
      <c r="N245" s="46"/>
      <c r="R245" s="30"/>
      <c r="S245" s="31"/>
      <c r="T245" s="31"/>
    </row>
    <row r="246" spans="1:29" s="25" customFormat="1" ht="16.5" customHeight="1" x14ac:dyDescent="0.35">
      <c r="A246" s="20" t="s">
        <v>74</v>
      </c>
      <c r="B246" s="67" t="s">
        <v>30</v>
      </c>
      <c r="C246" s="67" t="s">
        <v>31</v>
      </c>
      <c r="D246" s="67" t="s">
        <v>32</v>
      </c>
      <c r="E246" s="67" t="s">
        <v>33</v>
      </c>
      <c r="F246" s="67" t="s">
        <v>34</v>
      </c>
      <c r="G246" s="67" t="s">
        <v>35</v>
      </c>
      <c r="H246" s="67" t="s">
        <v>36</v>
      </c>
      <c r="I246" s="67" t="s">
        <v>37</v>
      </c>
      <c r="J246" s="67" t="s">
        <v>38</v>
      </c>
      <c r="K246" s="67" t="s">
        <v>39</v>
      </c>
      <c r="L246" s="67" t="s">
        <v>40</v>
      </c>
      <c r="M246" s="67" t="s">
        <v>41</v>
      </c>
      <c r="N246" s="67" t="s">
        <v>42</v>
      </c>
      <c r="O246" s="68" t="s">
        <v>43</v>
      </c>
      <c r="P246" s="42" t="s">
        <v>44</v>
      </c>
      <c r="Q246" s="42" t="s">
        <v>45</v>
      </c>
      <c r="R246" s="30"/>
      <c r="S246" s="31"/>
      <c r="T246" s="31"/>
      <c r="U246" s="16"/>
      <c r="V246" s="16"/>
      <c r="W246" s="16"/>
      <c r="X246" s="16"/>
      <c r="Y246" s="16"/>
      <c r="Z246" s="16"/>
      <c r="AA246" s="16"/>
    </row>
    <row r="247" spans="1:29" s="25" customFormat="1" ht="15.75" customHeight="1" x14ac:dyDescent="0.35">
      <c r="A247" s="26" t="s">
        <v>46</v>
      </c>
      <c r="B247" s="17">
        <f>SUM(B262+B277+B292+B307+B322+B352)</f>
        <v>314468</v>
      </c>
      <c r="C247" s="17">
        <f t="shared" ref="C247:Q258" si="28">SUM(C262+C277+C292+C307+C322+C352)</f>
        <v>306939</v>
      </c>
      <c r="D247" s="17">
        <f t="shared" si="28"/>
        <v>484045</v>
      </c>
      <c r="E247" s="17">
        <f t="shared" si="28"/>
        <v>371967</v>
      </c>
      <c r="F247" s="17">
        <f t="shared" si="28"/>
        <v>391027</v>
      </c>
      <c r="G247" s="17">
        <f t="shared" si="28"/>
        <v>425291</v>
      </c>
      <c r="H247" s="17">
        <f t="shared" si="28"/>
        <v>399229</v>
      </c>
      <c r="I247" s="17">
        <f t="shared" si="28"/>
        <v>439381.5</v>
      </c>
      <c r="J247" s="17">
        <f t="shared" si="28"/>
        <v>535826</v>
      </c>
      <c r="K247" s="17">
        <f t="shared" si="28"/>
        <v>509250</v>
      </c>
      <c r="L247" s="17">
        <f t="shared" si="28"/>
        <v>534148</v>
      </c>
      <c r="M247" s="17">
        <f t="shared" si="28"/>
        <v>474823</v>
      </c>
      <c r="N247" s="17">
        <f t="shared" si="28"/>
        <v>479906</v>
      </c>
      <c r="O247" s="17">
        <f t="shared" si="28"/>
        <v>514882</v>
      </c>
      <c r="P247" s="17">
        <f t="shared" si="28"/>
        <v>560984</v>
      </c>
      <c r="Q247" s="69">
        <f t="shared" si="28"/>
        <v>413191</v>
      </c>
      <c r="R247" s="30"/>
      <c r="S247" s="31"/>
      <c r="T247" s="31"/>
      <c r="U247" s="32"/>
      <c r="V247" s="32"/>
      <c r="W247" s="32"/>
      <c r="X247" s="32"/>
      <c r="Y247" s="32"/>
      <c r="Z247" s="32"/>
      <c r="AA247" s="32"/>
      <c r="AB247" s="32"/>
      <c r="AC247" s="32"/>
    </row>
    <row r="248" spans="1:29" s="25" customFormat="1" ht="15.75" customHeight="1" x14ac:dyDescent="0.35">
      <c r="A248" s="16" t="s">
        <v>47</v>
      </c>
      <c r="B248" s="17">
        <f t="shared" ref="B248:E258" si="29">SUM(B263+B278+B293+B308+B323+B353)</f>
        <v>258425</v>
      </c>
      <c r="C248" s="17">
        <f t="shared" si="29"/>
        <v>302964</v>
      </c>
      <c r="D248" s="17">
        <f t="shared" si="29"/>
        <v>347358</v>
      </c>
      <c r="E248" s="17">
        <f t="shared" si="29"/>
        <v>386758</v>
      </c>
      <c r="F248" s="17">
        <f t="shared" si="28"/>
        <v>356247</v>
      </c>
      <c r="G248" s="17">
        <f t="shared" si="28"/>
        <v>368691</v>
      </c>
      <c r="H248" s="17">
        <f t="shared" si="28"/>
        <v>325394</v>
      </c>
      <c r="I248" s="17">
        <f t="shared" ref="I248:Q258" si="30">SUM(I263+I278+I293+I308+I323)</f>
        <v>389740.69999999995</v>
      </c>
      <c r="J248" s="17">
        <f t="shared" si="30"/>
        <v>339740</v>
      </c>
      <c r="K248" s="17">
        <f t="shared" si="30"/>
        <v>440069</v>
      </c>
      <c r="L248" s="17">
        <f t="shared" si="30"/>
        <v>463282</v>
      </c>
      <c r="M248" s="17">
        <f t="shared" si="30"/>
        <v>452475</v>
      </c>
      <c r="N248" s="17">
        <f t="shared" si="30"/>
        <v>382992</v>
      </c>
      <c r="O248" s="17">
        <f t="shared" si="30"/>
        <v>388816</v>
      </c>
      <c r="P248" s="17">
        <f t="shared" si="30"/>
        <v>370195</v>
      </c>
      <c r="Q248" s="69">
        <f t="shared" si="30"/>
        <v>379725</v>
      </c>
      <c r="R248" s="30"/>
      <c r="S248" s="31"/>
      <c r="T248" s="31"/>
      <c r="U248" s="32"/>
      <c r="V248" s="32"/>
      <c r="W248" s="32"/>
      <c r="X248" s="32"/>
      <c r="Y248" s="32"/>
      <c r="Z248" s="32"/>
      <c r="AA248" s="32"/>
      <c r="AB248" s="32"/>
      <c r="AC248" s="32"/>
    </row>
    <row r="249" spans="1:29" s="25" customFormat="1" ht="15.75" customHeight="1" x14ac:dyDescent="0.35">
      <c r="A249" s="16" t="s">
        <v>48</v>
      </c>
      <c r="B249" s="17">
        <f t="shared" si="29"/>
        <v>316008</v>
      </c>
      <c r="C249" s="17">
        <f t="shared" si="29"/>
        <v>304215</v>
      </c>
      <c r="D249" s="17">
        <f t="shared" si="29"/>
        <v>277929</v>
      </c>
      <c r="E249" s="17">
        <f t="shared" si="29"/>
        <v>329664</v>
      </c>
      <c r="F249" s="17">
        <f t="shared" si="28"/>
        <v>283732</v>
      </c>
      <c r="G249" s="17">
        <f t="shared" si="28"/>
        <v>305654</v>
      </c>
      <c r="H249" s="17">
        <f t="shared" si="28"/>
        <v>297803</v>
      </c>
      <c r="I249" s="17">
        <f t="shared" si="30"/>
        <v>402019.78</v>
      </c>
      <c r="J249" s="17">
        <f t="shared" si="30"/>
        <v>461612</v>
      </c>
      <c r="K249" s="17">
        <f t="shared" si="30"/>
        <v>400376</v>
      </c>
      <c r="L249" s="17">
        <f t="shared" si="30"/>
        <v>372355</v>
      </c>
      <c r="M249" s="17">
        <f t="shared" si="30"/>
        <v>370280</v>
      </c>
      <c r="N249" s="17">
        <f t="shared" si="30"/>
        <v>371039</v>
      </c>
      <c r="O249" s="17">
        <f t="shared" si="30"/>
        <v>340079</v>
      </c>
      <c r="P249" s="17">
        <f t="shared" si="30"/>
        <v>341607</v>
      </c>
      <c r="Q249" s="17">
        <f t="shared" si="30"/>
        <v>377853</v>
      </c>
      <c r="R249" s="30"/>
      <c r="S249" s="31"/>
      <c r="T249" s="31"/>
      <c r="U249" s="32"/>
      <c r="V249" s="32"/>
      <c r="W249" s="32"/>
      <c r="X249" s="32"/>
      <c r="Y249" s="32"/>
      <c r="Z249" s="32"/>
      <c r="AA249" s="32"/>
      <c r="AB249" s="32"/>
      <c r="AC249" s="32"/>
    </row>
    <row r="250" spans="1:29" s="25" customFormat="1" ht="15.75" customHeight="1" x14ac:dyDescent="0.35">
      <c r="A250" s="16" t="s">
        <v>49</v>
      </c>
      <c r="B250" s="17">
        <f t="shared" si="29"/>
        <v>385351</v>
      </c>
      <c r="C250" s="17">
        <f t="shared" si="29"/>
        <v>329804</v>
      </c>
      <c r="D250" s="17">
        <f t="shared" si="29"/>
        <v>380789</v>
      </c>
      <c r="E250" s="17">
        <f t="shared" si="29"/>
        <v>440724</v>
      </c>
      <c r="F250" s="17">
        <f t="shared" si="28"/>
        <v>422415</v>
      </c>
      <c r="G250" s="17">
        <f t="shared" si="28"/>
        <v>470422.14609999995</v>
      </c>
      <c r="H250" s="17">
        <f t="shared" si="28"/>
        <v>428779</v>
      </c>
      <c r="I250" s="17">
        <f t="shared" si="30"/>
        <v>567003.07999999996</v>
      </c>
      <c r="J250" s="17">
        <f t="shared" si="30"/>
        <v>494478</v>
      </c>
      <c r="K250" s="17">
        <f t="shared" si="30"/>
        <v>623294</v>
      </c>
      <c r="L250" s="17">
        <f t="shared" si="30"/>
        <v>511061</v>
      </c>
      <c r="M250" s="17">
        <f t="shared" si="30"/>
        <v>559106</v>
      </c>
      <c r="N250" s="17">
        <f t="shared" si="30"/>
        <v>557153</v>
      </c>
      <c r="O250" s="17">
        <f t="shared" si="30"/>
        <v>550265</v>
      </c>
      <c r="P250" s="17">
        <f t="shared" si="30"/>
        <v>525027</v>
      </c>
      <c r="Q250" s="69">
        <f t="shared" si="30"/>
        <v>555139</v>
      </c>
      <c r="R250" s="30"/>
      <c r="S250" s="31"/>
      <c r="T250" s="31"/>
      <c r="U250" s="32"/>
      <c r="V250" s="32"/>
      <c r="W250" s="32"/>
      <c r="X250" s="32"/>
      <c r="Y250" s="32"/>
      <c r="Z250" s="32"/>
      <c r="AA250" s="32"/>
      <c r="AB250" s="32"/>
      <c r="AC250" s="32"/>
    </row>
    <row r="251" spans="1:29" s="25" customFormat="1" ht="15.75" customHeight="1" x14ac:dyDescent="0.35">
      <c r="A251" s="16" t="s">
        <v>50</v>
      </c>
      <c r="B251" s="17">
        <f t="shared" si="29"/>
        <v>480178</v>
      </c>
      <c r="C251" s="17">
        <f t="shared" si="29"/>
        <v>383069</v>
      </c>
      <c r="D251" s="17">
        <f t="shared" si="29"/>
        <v>552034</v>
      </c>
      <c r="E251" s="17">
        <f t="shared" si="29"/>
        <v>575119</v>
      </c>
      <c r="F251" s="17">
        <f t="shared" si="28"/>
        <v>564662</v>
      </c>
      <c r="G251" s="17">
        <f t="shared" si="28"/>
        <v>532265</v>
      </c>
      <c r="H251" s="17">
        <f t="shared" si="28"/>
        <v>527018</v>
      </c>
      <c r="I251" s="17">
        <f t="shared" si="30"/>
        <v>700678</v>
      </c>
      <c r="J251" s="17">
        <f t="shared" si="30"/>
        <v>604343</v>
      </c>
      <c r="K251" s="17">
        <f t="shared" si="30"/>
        <v>655770</v>
      </c>
      <c r="L251" s="17">
        <f t="shared" si="30"/>
        <v>676055</v>
      </c>
      <c r="M251" s="17">
        <f t="shared" si="30"/>
        <v>650874</v>
      </c>
      <c r="N251" s="17">
        <f t="shared" si="30"/>
        <v>585084</v>
      </c>
      <c r="O251" s="17">
        <f t="shared" si="30"/>
        <v>629462</v>
      </c>
      <c r="P251" s="17">
        <f t="shared" si="30"/>
        <v>635100</v>
      </c>
      <c r="Q251" s="69">
        <f t="shared" si="30"/>
        <v>610053</v>
      </c>
      <c r="R251" s="30"/>
      <c r="S251" s="31"/>
      <c r="T251" s="31"/>
      <c r="U251" s="32"/>
      <c r="V251" s="32"/>
      <c r="W251" s="32"/>
      <c r="X251" s="32"/>
      <c r="Y251" s="32"/>
      <c r="Z251" s="32"/>
      <c r="AA251" s="32"/>
      <c r="AB251" s="32"/>
      <c r="AC251" s="32"/>
    </row>
    <row r="252" spans="1:29" s="25" customFormat="1" ht="15.75" customHeight="1" x14ac:dyDescent="0.35">
      <c r="A252" s="16" t="s">
        <v>51</v>
      </c>
      <c r="B252" s="17">
        <f t="shared" si="29"/>
        <v>243148</v>
      </c>
      <c r="C252" s="17">
        <f t="shared" si="29"/>
        <v>219557</v>
      </c>
      <c r="D252" s="17">
        <f t="shared" si="29"/>
        <v>274949</v>
      </c>
      <c r="E252" s="17">
        <f t="shared" si="29"/>
        <v>263304</v>
      </c>
      <c r="F252" s="17">
        <f t="shared" si="28"/>
        <v>269158</v>
      </c>
      <c r="G252" s="17">
        <f t="shared" si="28"/>
        <v>291458</v>
      </c>
      <c r="H252" s="17">
        <f t="shared" si="28"/>
        <v>257996</v>
      </c>
      <c r="I252" s="17">
        <f t="shared" si="30"/>
        <v>347981</v>
      </c>
      <c r="J252" s="17">
        <f t="shared" si="30"/>
        <v>321871</v>
      </c>
      <c r="K252" s="17">
        <f t="shared" si="30"/>
        <v>342870</v>
      </c>
      <c r="L252" s="17">
        <f t="shared" si="30"/>
        <v>321954</v>
      </c>
      <c r="M252" s="17">
        <f t="shared" si="30"/>
        <v>370462</v>
      </c>
      <c r="N252" s="17">
        <f t="shared" si="30"/>
        <v>315762</v>
      </c>
      <c r="O252" s="17">
        <f t="shared" si="30"/>
        <v>335893</v>
      </c>
      <c r="P252" s="17">
        <f t="shared" si="30"/>
        <v>348741</v>
      </c>
      <c r="Q252" s="17">
        <f t="shared" si="30"/>
        <v>334802</v>
      </c>
      <c r="R252" s="30"/>
      <c r="S252" s="31"/>
      <c r="T252" s="31"/>
      <c r="U252" s="32"/>
      <c r="V252" s="32"/>
      <c r="W252" s="32"/>
      <c r="X252" s="32"/>
      <c r="Y252" s="32"/>
      <c r="Z252" s="32"/>
      <c r="AA252" s="32"/>
      <c r="AB252" s="32"/>
      <c r="AC252" s="32"/>
    </row>
    <row r="253" spans="1:29" s="25" customFormat="1" ht="15.75" customHeight="1" x14ac:dyDescent="0.35">
      <c r="A253" s="16" t="s">
        <v>52</v>
      </c>
      <c r="B253" s="17">
        <f t="shared" si="29"/>
        <v>404859</v>
      </c>
      <c r="C253" s="17">
        <f t="shared" si="29"/>
        <v>341688</v>
      </c>
      <c r="D253" s="17">
        <f t="shared" si="29"/>
        <v>419810</v>
      </c>
      <c r="E253" s="17">
        <f t="shared" si="29"/>
        <v>379986</v>
      </c>
      <c r="F253" s="17">
        <f t="shared" si="28"/>
        <v>395994</v>
      </c>
      <c r="G253" s="17">
        <f t="shared" si="28"/>
        <v>381060</v>
      </c>
      <c r="H253" s="17">
        <f t="shared" si="28"/>
        <v>384747</v>
      </c>
      <c r="I253" s="17">
        <f t="shared" si="30"/>
        <v>482608</v>
      </c>
      <c r="J253" s="17">
        <f t="shared" si="30"/>
        <v>445118</v>
      </c>
      <c r="K253" s="17">
        <f t="shared" si="30"/>
        <v>546285</v>
      </c>
      <c r="L253" s="17">
        <f t="shared" si="30"/>
        <v>488632</v>
      </c>
      <c r="M253" s="17">
        <f t="shared" si="30"/>
        <v>542072</v>
      </c>
      <c r="N253" s="17">
        <f t="shared" si="30"/>
        <v>483131</v>
      </c>
      <c r="O253" s="17">
        <f t="shared" si="30"/>
        <v>504073</v>
      </c>
      <c r="P253" s="17">
        <f t="shared" si="30"/>
        <v>506467</v>
      </c>
      <c r="Q253" s="17">
        <f t="shared" si="30"/>
        <v>497891</v>
      </c>
      <c r="R253" s="30"/>
      <c r="S253" s="31"/>
      <c r="T253" s="31"/>
      <c r="U253" s="32"/>
      <c r="V253" s="32"/>
      <c r="W253" s="32"/>
      <c r="X253" s="32"/>
      <c r="Y253" s="32"/>
      <c r="Z253" s="32"/>
      <c r="AA253" s="32"/>
      <c r="AB253" s="32"/>
      <c r="AC253" s="32"/>
    </row>
    <row r="254" spans="1:29" s="25" customFormat="1" ht="15.75" customHeight="1" x14ac:dyDescent="0.35">
      <c r="A254" s="16" t="s">
        <v>53</v>
      </c>
      <c r="B254" s="17">
        <f t="shared" si="29"/>
        <v>258233</v>
      </c>
      <c r="C254" s="17">
        <f t="shared" si="29"/>
        <v>241696</v>
      </c>
      <c r="D254" s="17">
        <f t="shared" si="29"/>
        <v>264691</v>
      </c>
      <c r="E254" s="17">
        <f t="shared" si="29"/>
        <v>275058</v>
      </c>
      <c r="F254" s="17">
        <f t="shared" si="28"/>
        <v>295442</v>
      </c>
      <c r="G254" s="17">
        <f t="shared" si="28"/>
        <v>269391</v>
      </c>
      <c r="H254" s="17">
        <f t="shared" si="28"/>
        <v>255584</v>
      </c>
      <c r="I254" s="17">
        <f t="shared" si="30"/>
        <v>304551.52</v>
      </c>
      <c r="J254" s="17">
        <f t="shared" si="30"/>
        <v>357250</v>
      </c>
      <c r="K254" s="17">
        <f t="shared" si="30"/>
        <v>428881</v>
      </c>
      <c r="L254" s="17">
        <f t="shared" si="30"/>
        <v>362069</v>
      </c>
      <c r="M254" s="17">
        <f t="shared" si="30"/>
        <v>354559</v>
      </c>
      <c r="N254" s="17">
        <f t="shared" si="30"/>
        <v>340925</v>
      </c>
      <c r="O254" s="17">
        <f t="shared" si="30"/>
        <v>365716</v>
      </c>
      <c r="P254" s="17">
        <f t="shared" si="30"/>
        <v>369982</v>
      </c>
      <c r="Q254" s="17">
        <f t="shared" si="30"/>
        <v>385743</v>
      </c>
      <c r="R254" s="30"/>
      <c r="S254" s="31"/>
      <c r="T254" s="31"/>
      <c r="U254" s="32"/>
      <c r="V254" s="32"/>
      <c r="W254" s="32"/>
      <c r="X254" s="32"/>
      <c r="Y254" s="32"/>
      <c r="Z254" s="32"/>
      <c r="AA254" s="32"/>
      <c r="AB254" s="32"/>
      <c r="AC254" s="32"/>
    </row>
    <row r="255" spans="1:29" s="25" customFormat="1" ht="15.75" customHeight="1" x14ac:dyDescent="0.35">
      <c r="A255" s="16" t="s">
        <v>54</v>
      </c>
      <c r="B255" s="17">
        <f t="shared" si="29"/>
        <v>238077</v>
      </c>
      <c r="C255" s="17">
        <f t="shared" si="29"/>
        <v>234130</v>
      </c>
      <c r="D255" s="17">
        <f t="shared" si="29"/>
        <v>292289</v>
      </c>
      <c r="E255" s="17">
        <f t="shared" si="29"/>
        <v>314098</v>
      </c>
      <c r="F255" s="17">
        <f t="shared" si="28"/>
        <v>271822</v>
      </c>
      <c r="G255" s="17">
        <f t="shared" si="28"/>
        <v>265944.94819999998</v>
      </c>
      <c r="H255" s="17">
        <f t="shared" si="28"/>
        <v>225270</v>
      </c>
      <c r="I255" s="17">
        <f t="shared" si="30"/>
        <v>327027.90000000002</v>
      </c>
      <c r="J255" s="17">
        <f t="shared" si="30"/>
        <v>314139</v>
      </c>
      <c r="K255" s="17">
        <f t="shared" si="30"/>
        <v>346224</v>
      </c>
      <c r="L255" s="17">
        <f t="shared" si="30"/>
        <v>316367</v>
      </c>
      <c r="M255" s="17">
        <f t="shared" si="30"/>
        <v>363884</v>
      </c>
      <c r="N255" s="17">
        <f t="shared" si="30"/>
        <v>356565</v>
      </c>
      <c r="O255" s="17">
        <f t="shared" si="30"/>
        <v>350307</v>
      </c>
      <c r="P255" s="17">
        <f t="shared" si="30"/>
        <v>335379</v>
      </c>
      <c r="Q255" s="17">
        <f t="shared" si="30"/>
        <v>353762</v>
      </c>
      <c r="R255" s="30"/>
      <c r="S255" s="31"/>
      <c r="T255" s="31"/>
      <c r="U255" s="32"/>
      <c r="V255" s="32"/>
      <c r="W255" s="32"/>
      <c r="X255" s="32"/>
      <c r="Y255" s="32"/>
      <c r="Z255" s="32"/>
      <c r="AA255" s="32"/>
      <c r="AB255" s="32"/>
      <c r="AC255" s="32"/>
    </row>
    <row r="256" spans="1:29" s="25" customFormat="1" ht="15.75" customHeight="1" x14ac:dyDescent="0.35">
      <c r="A256" s="16" t="s">
        <v>55</v>
      </c>
      <c r="B256" s="17">
        <f t="shared" si="29"/>
        <v>236352</v>
      </c>
      <c r="C256" s="17">
        <f t="shared" si="29"/>
        <v>230984</v>
      </c>
      <c r="D256" s="17">
        <f t="shared" si="29"/>
        <v>282569</v>
      </c>
      <c r="E256" s="17">
        <f t="shared" si="29"/>
        <v>287699</v>
      </c>
      <c r="F256" s="17">
        <f t="shared" si="28"/>
        <v>283771</v>
      </c>
      <c r="G256" s="17">
        <f t="shared" si="28"/>
        <v>254258</v>
      </c>
      <c r="H256" s="17">
        <f t="shared" si="28"/>
        <v>266499</v>
      </c>
      <c r="I256" s="17">
        <f t="shared" si="30"/>
        <v>324098.28000000003</v>
      </c>
      <c r="J256" s="17">
        <f t="shared" si="30"/>
        <v>312028</v>
      </c>
      <c r="K256" s="17">
        <f t="shared" si="30"/>
        <v>376020</v>
      </c>
      <c r="L256" s="17">
        <f t="shared" si="30"/>
        <v>346952</v>
      </c>
      <c r="M256" s="17">
        <f t="shared" si="30"/>
        <v>380705</v>
      </c>
      <c r="N256" s="17">
        <f t="shared" si="30"/>
        <v>371434</v>
      </c>
      <c r="O256" s="17">
        <f t="shared" si="30"/>
        <v>405959</v>
      </c>
      <c r="P256" s="17">
        <f t="shared" si="30"/>
        <v>351678</v>
      </c>
      <c r="Q256" s="17">
        <f t="shared" si="30"/>
        <v>386362</v>
      </c>
      <c r="R256" s="30"/>
      <c r="S256" s="31"/>
      <c r="T256" s="31"/>
      <c r="U256" s="32"/>
      <c r="V256" s="32"/>
      <c r="W256" s="32"/>
      <c r="X256" s="32"/>
      <c r="Y256" s="32"/>
      <c r="Z256" s="32"/>
      <c r="AA256" s="32"/>
      <c r="AB256" s="32"/>
      <c r="AC256" s="32"/>
    </row>
    <row r="257" spans="1:29" s="25" customFormat="1" ht="15.75" customHeight="1" x14ac:dyDescent="0.35">
      <c r="A257" s="16" t="s">
        <v>56</v>
      </c>
      <c r="B257" s="17">
        <f t="shared" si="29"/>
        <v>348478</v>
      </c>
      <c r="C257" s="17">
        <f t="shared" si="29"/>
        <v>368869</v>
      </c>
      <c r="D257" s="17">
        <f t="shared" si="29"/>
        <v>452262</v>
      </c>
      <c r="E257" s="17">
        <f t="shared" si="29"/>
        <v>432135</v>
      </c>
      <c r="F257" s="17">
        <f t="shared" si="28"/>
        <v>408414</v>
      </c>
      <c r="G257" s="17">
        <f t="shared" si="28"/>
        <v>384985.28320000001</v>
      </c>
      <c r="H257" s="17">
        <f t="shared" si="28"/>
        <v>406730</v>
      </c>
      <c r="I257" s="17">
        <f t="shared" si="30"/>
        <v>509280.83999999997</v>
      </c>
      <c r="J257" s="17">
        <f t="shared" si="30"/>
        <v>498587</v>
      </c>
      <c r="K257" s="17">
        <f t="shared" si="30"/>
        <v>632684</v>
      </c>
      <c r="L257" s="17">
        <f t="shared" si="30"/>
        <v>519670</v>
      </c>
      <c r="M257" s="17">
        <f t="shared" si="30"/>
        <v>522305</v>
      </c>
      <c r="N257" s="17">
        <f t="shared" si="30"/>
        <v>535554</v>
      </c>
      <c r="O257" s="17">
        <f t="shared" si="30"/>
        <v>501191</v>
      </c>
      <c r="P257" s="17">
        <f t="shared" si="30"/>
        <v>439295</v>
      </c>
      <c r="Q257" s="17">
        <f t="shared" si="30"/>
        <v>494756</v>
      </c>
      <c r="R257" s="30"/>
      <c r="S257" s="31"/>
      <c r="T257" s="31"/>
      <c r="U257" s="32"/>
      <c r="V257" s="32"/>
      <c r="W257" s="32"/>
      <c r="X257" s="32"/>
      <c r="Y257" s="32"/>
      <c r="Z257" s="32"/>
      <c r="AA257" s="32"/>
      <c r="AB257" s="32"/>
      <c r="AC257" s="32"/>
    </row>
    <row r="258" spans="1:29" s="25" customFormat="1" ht="15.75" customHeight="1" thickBot="1" x14ac:dyDescent="0.4">
      <c r="A258" s="16" t="s">
        <v>57</v>
      </c>
      <c r="B258" s="17">
        <f t="shared" si="29"/>
        <v>357013</v>
      </c>
      <c r="C258" s="17">
        <f t="shared" si="29"/>
        <v>304582</v>
      </c>
      <c r="D258" s="17">
        <f t="shared" si="29"/>
        <v>342413</v>
      </c>
      <c r="E258" s="17">
        <f t="shared" si="29"/>
        <v>416083</v>
      </c>
      <c r="F258" s="17">
        <f t="shared" si="28"/>
        <v>338926</v>
      </c>
      <c r="G258" s="17">
        <f t="shared" si="28"/>
        <v>363247.72519999999</v>
      </c>
      <c r="H258" s="17">
        <f t="shared" si="28"/>
        <v>318414</v>
      </c>
      <c r="I258" s="17">
        <f t="shared" si="30"/>
        <v>376134.8</v>
      </c>
      <c r="J258" s="17">
        <f t="shared" si="30"/>
        <v>463839</v>
      </c>
      <c r="K258" s="17">
        <f t="shared" si="30"/>
        <v>409897</v>
      </c>
      <c r="L258" s="17">
        <f t="shared" si="30"/>
        <v>424228</v>
      </c>
      <c r="M258" s="17">
        <f t="shared" si="30"/>
        <v>507747</v>
      </c>
      <c r="N258" s="17">
        <f t="shared" si="30"/>
        <v>425279</v>
      </c>
      <c r="O258" s="17">
        <f t="shared" si="30"/>
        <v>438396</v>
      </c>
      <c r="P258" s="17">
        <f t="shared" si="30"/>
        <v>425392</v>
      </c>
      <c r="Q258" s="17">
        <f t="shared" si="30"/>
        <v>149618</v>
      </c>
      <c r="R258" s="30"/>
      <c r="S258" s="31"/>
      <c r="T258" s="31"/>
      <c r="U258" s="32"/>
      <c r="V258" s="32"/>
      <c r="W258" s="32"/>
      <c r="X258" s="32"/>
      <c r="Y258" s="32"/>
      <c r="Z258" s="32"/>
      <c r="AA258" s="32"/>
      <c r="AB258" s="32"/>
      <c r="AC258" s="32"/>
    </row>
    <row r="259" spans="1:29" s="25" customFormat="1" ht="16.5" customHeight="1" thickTop="1" thickBot="1" x14ac:dyDescent="0.4">
      <c r="A259" s="35" t="s">
        <v>58</v>
      </c>
      <c r="B259" s="61">
        <f t="shared" ref="B259" si="31">SUM(B247:B258)</f>
        <v>3840590</v>
      </c>
      <c r="C259" s="61">
        <f t="shared" ref="C259:E259" si="32">SUM(C247:C258)</f>
        <v>3568497</v>
      </c>
      <c r="D259" s="61">
        <f t="shared" si="32"/>
        <v>4371138</v>
      </c>
      <c r="E259" s="61">
        <f t="shared" si="32"/>
        <v>4472595</v>
      </c>
      <c r="F259" s="61">
        <f>SUM(F247:F258)+F334</f>
        <v>5026798</v>
      </c>
      <c r="G259" s="61">
        <f>SUM(G247:G258)+G334</f>
        <v>4881661.1026999997</v>
      </c>
      <c r="H259" s="61">
        <f>SUM(H247:H258)+H334</f>
        <v>4731810</v>
      </c>
      <c r="I259" s="61">
        <f>SUM(I247:I258)</f>
        <v>5170505.3999999994</v>
      </c>
      <c r="J259" s="61">
        <f t="shared" ref="J259:M259" si="33">SUM(J247:J258)</f>
        <v>5148831</v>
      </c>
      <c r="K259" s="61">
        <f t="shared" si="33"/>
        <v>5711620</v>
      </c>
      <c r="L259" s="61">
        <f t="shared" si="33"/>
        <v>5336773</v>
      </c>
      <c r="M259" s="61">
        <f t="shared" si="33"/>
        <v>5549292</v>
      </c>
      <c r="N259" s="61">
        <f>SUM(N247:N258)</f>
        <v>5204824</v>
      </c>
      <c r="O259" s="37">
        <f>SUM(O247:O258)</f>
        <v>5325039</v>
      </c>
      <c r="P259" s="37">
        <f>SUM(P247:P258)</f>
        <v>5209847</v>
      </c>
      <c r="Q259" s="37">
        <f>SUM(Q247:Q258)</f>
        <v>4938895</v>
      </c>
      <c r="R259" s="30"/>
      <c r="S259" s="31"/>
      <c r="T259" s="31"/>
      <c r="U259" s="16"/>
      <c r="V259" s="32"/>
      <c r="W259" s="16"/>
      <c r="X259" s="16"/>
      <c r="Y259" s="16"/>
      <c r="Z259" s="16"/>
      <c r="AA259" s="16"/>
    </row>
    <row r="260" spans="1:29" s="25" customFormat="1" ht="15.75" customHeight="1" thickTop="1" x14ac:dyDescent="0.35">
      <c r="A260" s="70"/>
      <c r="B260" s="71"/>
      <c r="C260" s="71"/>
      <c r="D260" s="71"/>
      <c r="E260" s="16"/>
      <c r="F260" s="16"/>
      <c r="G260" s="16"/>
      <c r="H260" s="31"/>
      <c r="I260" s="31"/>
      <c r="J260" s="63"/>
      <c r="K260" s="63"/>
      <c r="L260" s="63"/>
      <c r="O260" s="17"/>
      <c r="P260" s="17"/>
      <c r="Q260" s="17"/>
      <c r="R260" s="30"/>
      <c r="S260" s="31"/>
      <c r="T260" s="31"/>
      <c r="U260" s="16"/>
      <c r="V260" s="16"/>
      <c r="W260" s="16"/>
      <c r="X260" s="16"/>
      <c r="Y260" s="16"/>
      <c r="Z260" s="16"/>
      <c r="AA260" s="16"/>
    </row>
    <row r="261" spans="1:29" x14ac:dyDescent="0.35">
      <c r="A261" s="39" t="s">
        <v>75</v>
      </c>
      <c r="B261" s="40" t="s">
        <v>30</v>
      </c>
      <c r="C261" s="40" t="s">
        <v>31</v>
      </c>
      <c r="D261" s="40" t="s">
        <v>32</v>
      </c>
      <c r="E261" s="40" t="s">
        <v>33</v>
      </c>
      <c r="F261" s="40" t="s">
        <v>34</v>
      </c>
      <c r="G261" s="40" t="s">
        <v>35</v>
      </c>
      <c r="H261" s="40" t="s">
        <v>36</v>
      </c>
      <c r="I261" s="40" t="s">
        <v>37</v>
      </c>
      <c r="J261" s="40" t="s">
        <v>38</v>
      </c>
      <c r="K261" s="40" t="s">
        <v>39</v>
      </c>
      <c r="L261" s="40" t="s">
        <v>40</v>
      </c>
      <c r="M261" s="40" t="s">
        <v>41</v>
      </c>
      <c r="N261" s="21" t="s">
        <v>42</v>
      </c>
      <c r="O261" s="41" t="s">
        <v>43</v>
      </c>
      <c r="P261" s="42" t="s">
        <v>44</v>
      </c>
      <c r="Q261" s="42" t="s">
        <v>45</v>
      </c>
      <c r="R261" s="30"/>
      <c r="S261" s="31"/>
      <c r="T261" s="31"/>
    </row>
    <row r="262" spans="1:29" x14ac:dyDescent="0.35">
      <c r="A262" s="43" t="s">
        <v>46</v>
      </c>
      <c r="B262" s="44">
        <v>170167</v>
      </c>
      <c r="C262" s="44">
        <v>188948</v>
      </c>
      <c r="D262" s="44">
        <v>267401</v>
      </c>
      <c r="E262" s="44">
        <v>234924</v>
      </c>
      <c r="F262" s="44">
        <v>250624</v>
      </c>
      <c r="G262" s="44">
        <v>272528</v>
      </c>
      <c r="H262" s="44">
        <v>247949</v>
      </c>
      <c r="I262" s="44">
        <v>241791</v>
      </c>
      <c r="J262" s="44">
        <v>320184</v>
      </c>
      <c r="K262" s="44">
        <v>311401</v>
      </c>
      <c r="L262" s="44">
        <v>329991</v>
      </c>
      <c r="M262" s="44">
        <v>293792</v>
      </c>
      <c r="N262" s="44">
        <v>283136</v>
      </c>
      <c r="O262" s="17">
        <v>303308</v>
      </c>
      <c r="P262" s="17">
        <v>329783</v>
      </c>
      <c r="Q262" s="69">
        <v>267835</v>
      </c>
      <c r="R262" s="30"/>
      <c r="S262" s="31"/>
      <c r="T262" s="31"/>
      <c r="U262" s="63"/>
    </row>
    <row r="263" spans="1:29" x14ac:dyDescent="0.35">
      <c r="A263" s="45" t="s">
        <v>47</v>
      </c>
      <c r="B263" s="46">
        <v>145864</v>
      </c>
      <c r="C263" s="46">
        <v>178130</v>
      </c>
      <c r="D263" s="46">
        <v>201737</v>
      </c>
      <c r="E263" s="46">
        <v>242059</v>
      </c>
      <c r="F263" s="46">
        <v>217333</v>
      </c>
      <c r="G263" s="46">
        <v>224554</v>
      </c>
      <c r="H263" s="46">
        <v>207812</v>
      </c>
      <c r="I263" s="46">
        <v>180663</v>
      </c>
      <c r="J263" s="46">
        <v>210261</v>
      </c>
      <c r="K263" s="46">
        <v>263492</v>
      </c>
      <c r="L263" s="46">
        <v>284858</v>
      </c>
      <c r="M263" s="46">
        <v>275964</v>
      </c>
      <c r="N263" s="46">
        <v>238658</v>
      </c>
      <c r="O263" s="17">
        <v>242826</v>
      </c>
      <c r="P263" s="17">
        <v>217743</v>
      </c>
      <c r="Q263" s="69">
        <v>230069</v>
      </c>
      <c r="R263" s="30"/>
      <c r="S263" s="31"/>
      <c r="T263" s="31"/>
    </row>
    <row r="264" spans="1:29" x14ac:dyDescent="0.35">
      <c r="A264" s="45" t="s">
        <v>48</v>
      </c>
      <c r="B264" s="46">
        <v>173425</v>
      </c>
      <c r="C264" s="46">
        <v>180159</v>
      </c>
      <c r="D264" s="46">
        <v>165173</v>
      </c>
      <c r="E264" s="46">
        <v>208227</v>
      </c>
      <c r="F264" s="46">
        <v>178095</v>
      </c>
      <c r="G264" s="46">
        <v>201467</v>
      </c>
      <c r="H264" s="46">
        <v>196392</v>
      </c>
      <c r="I264" s="46">
        <v>209073</v>
      </c>
      <c r="J264" s="46">
        <v>243587</v>
      </c>
      <c r="K264" s="46">
        <v>237036</v>
      </c>
      <c r="L264" s="46">
        <v>237697</v>
      </c>
      <c r="M264" s="46">
        <v>227264</v>
      </c>
      <c r="N264" s="46">
        <v>230310</v>
      </c>
      <c r="O264" s="17">
        <v>201019</v>
      </c>
      <c r="P264" s="17">
        <v>205233</v>
      </c>
      <c r="Q264" s="17">
        <v>241065</v>
      </c>
      <c r="R264" s="30"/>
      <c r="S264" s="31"/>
      <c r="T264" s="31"/>
      <c r="U264" s="63"/>
    </row>
    <row r="265" spans="1:29" x14ac:dyDescent="0.35">
      <c r="A265" s="45" t="s">
        <v>49</v>
      </c>
      <c r="B265" s="46">
        <v>237277</v>
      </c>
      <c r="C265" s="46">
        <v>179873</v>
      </c>
      <c r="D265" s="46">
        <v>229186</v>
      </c>
      <c r="E265" s="46">
        <v>270633</v>
      </c>
      <c r="F265" s="46">
        <v>271187</v>
      </c>
      <c r="G265" s="46">
        <v>306352.14609999995</v>
      </c>
      <c r="H265" s="46">
        <v>289761</v>
      </c>
      <c r="I265" s="46">
        <v>339460</v>
      </c>
      <c r="J265" s="46">
        <v>285787</v>
      </c>
      <c r="K265" s="46">
        <v>314261</v>
      </c>
      <c r="L265" s="46">
        <v>327915</v>
      </c>
      <c r="M265" s="46">
        <v>340816</v>
      </c>
      <c r="N265" s="46">
        <v>322737</v>
      </c>
      <c r="O265" s="17">
        <v>342287</v>
      </c>
      <c r="P265" s="17">
        <v>304414</v>
      </c>
      <c r="Q265" s="69">
        <v>354107</v>
      </c>
      <c r="R265" s="30"/>
      <c r="S265" s="31"/>
      <c r="T265" s="31"/>
    </row>
    <row r="266" spans="1:29" x14ac:dyDescent="0.35">
      <c r="A266" s="45" t="s">
        <v>50</v>
      </c>
      <c r="B266" s="46">
        <v>267589</v>
      </c>
      <c r="C266" s="46">
        <v>169551</v>
      </c>
      <c r="D266" s="46">
        <v>283324</v>
      </c>
      <c r="E266" s="46">
        <v>312771</v>
      </c>
      <c r="F266" s="46">
        <v>324734</v>
      </c>
      <c r="G266" s="46">
        <v>323042</v>
      </c>
      <c r="H266" s="46">
        <v>350998</v>
      </c>
      <c r="I266" s="46">
        <v>375411</v>
      </c>
      <c r="J266" s="46">
        <v>320380</v>
      </c>
      <c r="K266" s="46">
        <v>370614</v>
      </c>
      <c r="L266" s="46">
        <v>400554</v>
      </c>
      <c r="M266" s="46">
        <v>366202</v>
      </c>
      <c r="N266" s="46">
        <v>344243</v>
      </c>
      <c r="O266" s="17">
        <v>380938</v>
      </c>
      <c r="P266" s="17">
        <v>366232</v>
      </c>
      <c r="Q266" s="69">
        <v>363721</v>
      </c>
      <c r="R266" s="30"/>
      <c r="S266" s="31"/>
      <c r="T266" s="31"/>
      <c r="U266" s="63"/>
    </row>
    <row r="267" spans="1:29" x14ac:dyDescent="0.35">
      <c r="A267" s="45" t="s">
        <v>51</v>
      </c>
      <c r="B267" s="46">
        <v>121510</v>
      </c>
      <c r="C267" s="46">
        <v>111200</v>
      </c>
      <c r="D267" s="46">
        <v>144097</v>
      </c>
      <c r="E267" s="46">
        <v>138294</v>
      </c>
      <c r="F267" s="46">
        <v>152190</v>
      </c>
      <c r="G267" s="46">
        <v>160000</v>
      </c>
      <c r="H267" s="46">
        <v>169369</v>
      </c>
      <c r="I267" s="46">
        <v>175265</v>
      </c>
      <c r="J267" s="46">
        <v>186781</v>
      </c>
      <c r="K267" s="46">
        <v>193570</v>
      </c>
      <c r="L267" s="46">
        <v>189350</v>
      </c>
      <c r="M267" s="46">
        <v>212015</v>
      </c>
      <c r="N267" s="46">
        <v>182676</v>
      </c>
      <c r="O267" s="17">
        <v>182938</v>
      </c>
      <c r="P267" s="17">
        <v>195629</v>
      </c>
      <c r="Q267" s="17">
        <v>196336</v>
      </c>
      <c r="R267" s="30"/>
      <c r="S267" s="31"/>
      <c r="T267" s="31"/>
    </row>
    <row r="268" spans="1:29" x14ac:dyDescent="0.35">
      <c r="A268" s="45" t="s">
        <v>52</v>
      </c>
      <c r="B268" s="46">
        <v>210030</v>
      </c>
      <c r="C268" s="46">
        <v>186793</v>
      </c>
      <c r="D268" s="46">
        <v>262551</v>
      </c>
      <c r="E268" s="46">
        <v>220800</v>
      </c>
      <c r="F268" s="46">
        <v>234202</v>
      </c>
      <c r="G268" s="46">
        <v>246054</v>
      </c>
      <c r="H268" s="46">
        <v>264415</v>
      </c>
      <c r="I268" s="46">
        <v>265915</v>
      </c>
      <c r="J268" s="46">
        <v>268316</v>
      </c>
      <c r="K268" s="46">
        <v>317664</v>
      </c>
      <c r="L268" s="46">
        <v>295637</v>
      </c>
      <c r="M268" s="46">
        <v>327547</v>
      </c>
      <c r="N268" s="46">
        <v>287881</v>
      </c>
      <c r="O268" s="17">
        <v>276299</v>
      </c>
      <c r="P268" s="17">
        <v>295530</v>
      </c>
      <c r="Q268" s="17">
        <v>312781</v>
      </c>
      <c r="R268" s="30"/>
      <c r="S268" s="31"/>
      <c r="T268" s="31"/>
      <c r="U268" s="63"/>
    </row>
    <row r="269" spans="1:29" x14ac:dyDescent="0.35">
      <c r="A269" s="45" t="s">
        <v>53</v>
      </c>
      <c r="B269" s="46">
        <v>141702</v>
      </c>
      <c r="C269" s="46">
        <v>144189</v>
      </c>
      <c r="D269" s="46">
        <v>159121</v>
      </c>
      <c r="E269" s="46">
        <v>162420</v>
      </c>
      <c r="F269" s="46">
        <v>180566</v>
      </c>
      <c r="G269" s="46">
        <v>175796</v>
      </c>
      <c r="H269" s="46">
        <v>179836</v>
      </c>
      <c r="I269" s="46">
        <v>188539</v>
      </c>
      <c r="J269" s="46">
        <v>228193</v>
      </c>
      <c r="K269" s="46">
        <v>254811</v>
      </c>
      <c r="L269" s="46">
        <v>232975</v>
      </c>
      <c r="M269" s="46">
        <v>234995</v>
      </c>
      <c r="N269" s="46">
        <v>213130</v>
      </c>
      <c r="O269" s="17">
        <v>218576</v>
      </c>
      <c r="P269" s="17">
        <v>235539</v>
      </c>
      <c r="Q269" s="17">
        <v>254938</v>
      </c>
      <c r="R269" s="30"/>
      <c r="S269" s="31"/>
      <c r="T269" s="31"/>
    </row>
    <row r="270" spans="1:29" x14ac:dyDescent="0.35">
      <c r="A270" s="45" t="s">
        <v>54</v>
      </c>
      <c r="B270" s="46">
        <v>147197</v>
      </c>
      <c r="C270" s="46">
        <v>143633</v>
      </c>
      <c r="D270" s="46">
        <v>192526</v>
      </c>
      <c r="E270" s="46">
        <v>203438</v>
      </c>
      <c r="F270" s="46">
        <v>178632</v>
      </c>
      <c r="G270" s="46">
        <v>182870.94819999998</v>
      </c>
      <c r="H270" s="46">
        <v>167676</v>
      </c>
      <c r="I270" s="46">
        <v>220408</v>
      </c>
      <c r="J270" s="46">
        <v>200367</v>
      </c>
      <c r="K270" s="46">
        <v>233267</v>
      </c>
      <c r="L270" s="46">
        <v>211111</v>
      </c>
      <c r="M270" s="46">
        <v>237506</v>
      </c>
      <c r="N270" s="46">
        <v>240508</v>
      </c>
      <c r="O270" s="17">
        <v>227292</v>
      </c>
      <c r="P270" s="17">
        <v>222157</v>
      </c>
      <c r="Q270" s="17">
        <v>237880</v>
      </c>
      <c r="R270" s="30"/>
      <c r="S270" s="31"/>
      <c r="T270" s="31"/>
      <c r="U270" s="63"/>
    </row>
    <row r="271" spans="1:29" x14ac:dyDescent="0.35">
      <c r="A271" s="45" t="s">
        <v>55</v>
      </c>
      <c r="B271" s="46">
        <v>150350</v>
      </c>
      <c r="C271" s="46">
        <v>148599</v>
      </c>
      <c r="D271" s="46">
        <v>192576</v>
      </c>
      <c r="E271" s="46">
        <v>189240</v>
      </c>
      <c r="F271" s="46">
        <v>190179</v>
      </c>
      <c r="G271" s="46">
        <v>189433</v>
      </c>
      <c r="H271" s="46">
        <v>199276</v>
      </c>
      <c r="I271" s="46">
        <v>211011</v>
      </c>
      <c r="J271" s="46">
        <v>218958</v>
      </c>
      <c r="K271" s="46">
        <v>260260</v>
      </c>
      <c r="L271" s="46">
        <v>241460</v>
      </c>
      <c r="M271" s="46">
        <v>259893</v>
      </c>
      <c r="N271" s="46">
        <v>252444</v>
      </c>
      <c r="O271" s="17">
        <v>248932</v>
      </c>
      <c r="P271" s="17">
        <v>237881</v>
      </c>
      <c r="Q271" s="17">
        <v>258208</v>
      </c>
      <c r="R271" s="30"/>
      <c r="S271" s="31"/>
      <c r="T271" s="31"/>
    </row>
    <row r="272" spans="1:29" x14ac:dyDescent="0.35">
      <c r="A272" s="45" t="s">
        <v>56</v>
      </c>
      <c r="B272" s="46">
        <v>189016</v>
      </c>
      <c r="C272" s="46">
        <v>199613</v>
      </c>
      <c r="D272" s="46">
        <v>283710</v>
      </c>
      <c r="E272" s="46">
        <v>266412</v>
      </c>
      <c r="F272" s="46">
        <v>262457</v>
      </c>
      <c r="G272" s="46">
        <v>256259.28320000001</v>
      </c>
      <c r="H272" s="46">
        <v>272985</v>
      </c>
      <c r="I272" s="46">
        <v>286988</v>
      </c>
      <c r="J272" s="46">
        <v>302119</v>
      </c>
      <c r="K272" s="46">
        <v>323888</v>
      </c>
      <c r="L272" s="46">
        <v>320922</v>
      </c>
      <c r="M272" s="46">
        <v>328403</v>
      </c>
      <c r="N272" s="46">
        <v>344242</v>
      </c>
      <c r="O272" s="17">
        <v>286314</v>
      </c>
      <c r="P272" s="17">
        <v>272074</v>
      </c>
      <c r="Q272" s="17">
        <v>307551</v>
      </c>
      <c r="R272" s="30"/>
      <c r="S272" s="31"/>
      <c r="T272" s="31"/>
      <c r="U272" s="63"/>
    </row>
    <row r="273" spans="1:21" ht="15" thickBot="1" x14ac:dyDescent="0.4">
      <c r="A273" s="45" t="s">
        <v>57</v>
      </c>
      <c r="B273" s="46">
        <v>198098</v>
      </c>
      <c r="C273" s="46">
        <v>189243</v>
      </c>
      <c r="D273" s="46">
        <v>223210</v>
      </c>
      <c r="E273" s="46">
        <v>262462</v>
      </c>
      <c r="F273" s="46">
        <v>227608</v>
      </c>
      <c r="G273" s="46">
        <v>238016.72519999999</v>
      </c>
      <c r="H273" s="46">
        <v>220525</v>
      </c>
      <c r="I273" s="46">
        <v>227161</v>
      </c>
      <c r="J273" s="46">
        <v>298882</v>
      </c>
      <c r="K273" s="46">
        <v>261836</v>
      </c>
      <c r="L273" s="46">
        <v>275714</v>
      </c>
      <c r="M273" s="46">
        <v>314175</v>
      </c>
      <c r="N273" s="46">
        <v>279465</v>
      </c>
      <c r="O273" s="17">
        <v>267457</v>
      </c>
      <c r="P273" s="17">
        <v>285715</v>
      </c>
      <c r="Q273" s="17">
        <v>88725</v>
      </c>
      <c r="R273" s="30"/>
      <c r="S273" s="31"/>
      <c r="T273" s="31"/>
    </row>
    <row r="274" spans="1:21" ht="15.5" thickTop="1" thickBot="1" x14ac:dyDescent="0.4">
      <c r="A274" s="47" t="s">
        <v>58</v>
      </c>
      <c r="B274" s="61">
        <f t="shared" ref="B274" si="34">SUM(B262:B273)</f>
        <v>2152225</v>
      </c>
      <c r="C274" s="61">
        <f t="shared" ref="C274:M274" si="35">SUM(C262:C273)</f>
        <v>2019931</v>
      </c>
      <c r="D274" s="61">
        <f t="shared" si="35"/>
        <v>2604612</v>
      </c>
      <c r="E274" s="61">
        <f t="shared" si="35"/>
        <v>2711680</v>
      </c>
      <c r="F274" s="61">
        <f t="shared" si="35"/>
        <v>2667807</v>
      </c>
      <c r="G274" s="61">
        <f t="shared" si="35"/>
        <v>2776373.1026999997</v>
      </c>
      <c r="H274" s="61">
        <f t="shared" si="35"/>
        <v>2766994</v>
      </c>
      <c r="I274" s="61">
        <f t="shared" si="35"/>
        <v>2921685</v>
      </c>
      <c r="J274" s="61">
        <f t="shared" si="35"/>
        <v>3083815</v>
      </c>
      <c r="K274" s="61">
        <f t="shared" si="35"/>
        <v>3342100</v>
      </c>
      <c r="L274" s="61">
        <f t="shared" si="35"/>
        <v>3348184</v>
      </c>
      <c r="M274" s="61">
        <f t="shared" si="35"/>
        <v>3418572</v>
      </c>
      <c r="N274" s="61">
        <f>SUM(N262:N273)</f>
        <v>3219430</v>
      </c>
      <c r="O274" s="37">
        <f>SUM(O262:O273)</f>
        <v>3178186</v>
      </c>
      <c r="P274" s="37">
        <f>SUM(P262:P273)</f>
        <v>3167930</v>
      </c>
      <c r="Q274" s="37">
        <f>SUM(Q262:Q273)</f>
        <v>3113216</v>
      </c>
      <c r="R274" s="30"/>
      <c r="S274" s="31"/>
      <c r="T274" s="31"/>
      <c r="U274" s="63"/>
    </row>
    <row r="275" spans="1:21" ht="15" thickTop="1" x14ac:dyDescent="0.35">
      <c r="A275" s="70"/>
      <c r="B275" s="46"/>
      <c r="C275" s="46"/>
      <c r="D275" s="46"/>
      <c r="E275" s="46"/>
      <c r="F275" s="46"/>
      <c r="G275" s="46"/>
      <c r="H275" s="46"/>
      <c r="I275" s="46"/>
      <c r="J275" s="46"/>
      <c r="K275" s="46"/>
      <c r="L275" s="46"/>
      <c r="M275" s="46"/>
      <c r="N275" s="46"/>
      <c r="R275" s="30"/>
      <c r="S275" s="31"/>
      <c r="T275" s="31"/>
    </row>
    <row r="276" spans="1:21" x14ac:dyDescent="0.35">
      <c r="A276" s="39" t="s">
        <v>76</v>
      </c>
      <c r="B276" s="40" t="s">
        <v>30</v>
      </c>
      <c r="C276" s="40" t="s">
        <v>31</v>
      </c>
      <c r="D276" s="40" t="s">
        <v>32</v>
      </c>
      <c r="E276" s="40" t="s">
        <v>33</v>
      </c>
      <c r="F276" s="40" t="s">
        <v>34</v>
      </c>
      <c r="G276" s="40" t="s">
        <v>35</v>
      </c>
      <c r="H276" s="40" t="s">
        <v>36</v>
      </c>
      <c r="I276" s="40" t="s">
        <v>37</v>
      </c>
      <c r="J276" s="40" t="s">
        <v>38</v>
      </c>
      <c r="K276" s="40" t="s">
        <v>39</v>
      </c>
      <c r="L276" s="40" t="s">
        <v>40</v>
      </c>
      <c r="M276" s="40" t="s">
        <v>41</v>
      </c>
      <c r="N276" s="21" t="s">
        <v>42</v>
      </c>
      <c r="O276" s="41" t="s">
        <v>43</v>
      </c>
      <c r="P276" s="42" t="s">
        <v>44</v>
      </c>
      <c r="Q276" s="42" t="s">
        <v>45</v>
      </c>
      <c r="R276" s="30"/>
      <c r="S276" s="31"/>
      <c r="T276" s="31"/>
      <c r="U276" s="63"/>
    </row>
    <row r="277" spans="1:21" x14ac:dyDescent="0.35">
      <c r="A277" s="43" t="s">
        <v>46</v>
      </c>
      <c r="B277" s="44">
        <v>55337</v>
      </c>
      <c r="C277" s="44">
        <v>46336</v>
      </c>
      <c r="D277" s="44">
        <v>56619</v>
      </c>
      <c r="E277" s="44">
        <v>44108</v>
      </c>
      <c r="F277" s="44">
        <v>57610</v>
      </c>
      <c r="G277" s="44">
        <v>57205</v>
      </c>
      <c r="H277" s="44">
        <v>51056</v>
      </c>
      <c r="I277" s="44">
        <v>34910</v>
      </c>
      <c r="J277" s="44">
        <v>49476</v>
      </c>
      <c r="K277" s="44">
        <v>43828</v>
      </c>
      <c r="L277" s="44">
        <v>40989</v>
      </c>
      <c r="M277" s="44">
        <v>33874</v>
      </c>
      <c r="N277" s="44">
        <v>31997</v>
      </c>
      <c r="O277" s="17">
        <v>49677</v>
      </c>
      <c r="P277" s="17">
        <v>47710</v>
      </c>
      <c r="Q277" s="17">
        <v>36572</v>
      </c>
      <c r="R277" s="30"/>
      <c r="S277" s="31"/>
      <c r="T277" s="31"/>
    </row>
    <row r="278" spans="1:21" x14ac:dyDescent="0.35">
      <c r="A278" s="45" t="s">
        <v>47</v>
      </c>
      <c r="B278" s="46">
        <v>43371</v>
      </c>
      <c r="C278" s="46">
        <v>43021</v>
      </c>
      <c r="D278" s="46">
        <v>51718</v>
      </c>
      <c r="E278" s="46">
        <v>54781</v>
      </c>
      <c r="F278" s="46">
        <v>54629</v>
      </c>
      <c r="G278" s="46">
        <v>59414</v>
      </c>
      <c r="H278" s="46">
        <v>34013</v>
      </c>
      <c r="I278" s="46">
        <v>38223</v>
      </c>
      <c r="J278" s="46">
        <v>31793</v>
      </c>
      <c r="K278" s="46">
        <v>40786</v>
      </c>
      <c r="L278" s="46">
        <v>34929</v>
      </c>
      <c r="M278" s="46">
        <v>32690</v>
      </c>
      <c r="N278" s="46">
        <v>28109</v>
      </c>
      <c r="O278" s="17">
        <v>33988</v>
      </c>
      <c r="P278" s="17">
        <v>31514</v>
      </c>
      <c r="Q278" s="17">
        <v>30497</v>
      </c>
      <c r="R278" s="30"/>
      <c r="S278" s="31"/>
      <c r="T278" s="31"/>
      <c r="U278" s="63"/>
    </row>
    <row r="279" spans="1:21" x14ac:dyDescent="0.35">
      <c r="A279" s="45" t="s">
        <v>48</v>
      </c>
      <c r="B279" s="46">
        <v>42189</v>
      </c>
      <c r="C279" s="46">
        <v>48413</v>
      </c>
      <c r="D279" s="46">
        <v>41333</v>
      </c>
      <c r="E279" s="46">
        <v>52288</v>
      </c>
      <c r="F279" s="46">
        <v>45785</v>
      </c>
      <c r="G279" s="46">
        <v>40128</v>
      </c>
      <c r="H279" s="46">
        <v>32874</v>
      </c>
      <c r="I279" s="46">
        <v>34153</v>
      </c>
      <c r="J279" s="46">
        <v>42066</v>
      </c>
      <c r="K279" s="46">
        <v>42243</v>
      </c>
      <c r="L279" s="46">
        <v>28556</v>
      </c>
      <c r="M279" s="46">
        <v>30239</v>
      </c>
      <c r="N279" s="46">
        <v>27486</v>
      </c>
      <c r="O279" s="17">
        <v>28946</v>
      </c>
      <c r="P279" s="17">
        <v>29991</v>
      </c>
      <c r="Q279" s="17">
        <v>29018</v>
      </c>
      <c r="R279" s="30"/>
      <c r="S279" s="31"/>
      <c r="T279" s="31"/>
    </row>
    <row r="280" spans="1:21" x14ac:dyDescent="0.35">
      <c r="A280" s="45" t="s">
        <v>49</v>
      </c>
      <c r="B280" s="46">
        <v>62513</v>
      </c>
      <c r="C280" s="46">
        <v>52969</v>
      </c>
      <c r="D280" s="46">
        <v>53077</v>
      </c>
      <c r="E280" s="46">
        <v>69922</v>
      </c>
      <c r="F280" s="46">
        <v>62899</v>
      </c>
      <c r="G280" s="46">
        <v>59631</v>
      </c>
      <c r="H280" s="46">
        <v>54098</v>
      </c>
      <c r="I280" s="46">
        <v>49888</v>
      </c>
      <c r="J280" s="46">
        <v>50947</v>
      </c>
      <c r="K280" s="46">
        <v>37074</v>
      </c>
      <c r="L280" s="46">
        <v>33575</v>
      </c>
      <c r="M280" s="46">
        <v>42708</v>
      </c>
      <c r="N280" s="46">
        <v>34349</v>
      </c>
      <c r="O280" s="17">
        <v>49370</v>
      </c>
      <c r="P280" s="17">
        <v>46205</v>
      </c>
      <c r="Q280" s="17">
        <v>47193</v>
      </c>
      <c r="R280" s="30"/>
      <c r="S280" s="31"/>
      <c r="T280" s="31"/>
      <c r="U280" s="63"/>
    </row>
    <row r="281" spans="1:21" x14ac:dyDescent="0.35">
      <c r="A281" s="45" t="s">
        <v>50</v>
      </c>
      <c r="B281" s="46">
        <v>68717</v>
      </c>
      <c r="C281" s="46">
        <v>60720</v>
      </c>
      <c r="D281" s="46">
        <v>77285</v>
      </c>
      <c r="E281" s="46">
        <v>72779</v>
      </c>
      <c r="F281" s="46">
        <v>91451</v>
      </c>
      <c r="G281" s="46">
        <v>52963</v>
      </c>
      <c r="H281" s="46">
        <v>49883</v>
      </c>
      <c r="I281" s="46">
        <v>52926</v>
      </c>
      <c r="J281" s="46">
        <v>61847</v>
      </c>
      <c r="K281" s="46">
        <v>46890</v>
      </c>
      <c r="L281" s="46">
        <v>42722</v>
      </c>
      <c r="M281" s="46">
        <v>47267</v>
      </c>
      <c r="N281" s="46">
        <v>39975</v>
      </c>
      <c r="O281" s="17">
        <v>51402</v>
      </c>
      <c r="P281" s="17">
        <v>49168</v>
      </c>
      <c r="Q281" s="17">
        <v>51087</v>
      </c>
      <c r="R281" s="30"/>
      <c r="S281" s="31"/>
      <c r="T281" s="31"/>
    </row>
    <row r="282" spans="1:21" x14ac:dyDescent="0.35">
      <c r="A282" s="45" t="s">
        <v>51</v>
      </c>
      <c r="B282" s="46">
        <v>47199</v>
      </c>
      <c r="C282" s="46">
        <v>40702</v>
      </c>
      <c r="D282" s="46">
        <v>45239</v>
      </c>
      <c r="E282" s="46">
        <v>47845</v>
      </c>
      <c r="F282" s="46">
        <v>44958</v>
      </c>
      <c r="G282" s="46">
        <v>36402</v>
      </c>
      <c r="H282" s="46">
        <v>30857</v>
      </c>
      <c r="I282" s="46">
        <v>34786</v>
      </c>
      <c r="J282" s="46">
        <v>31565</v>
      </c>
      <c r="K282" s="46">
        <v>27333</v>
      </c>
      <c r="L282" s="46">
        <v>21648</v>
      </c>
      <c r="M282" s="46">
        <v>35530</v>
      </c>
      <c r="N282" s="46">
        <v>25986</v>
      </c>
      <c r="O282" s="17">
        <v>32944</v>
      </c>
      <c r="P282" s="17">
        <v>29641</v>
      </c>
      <c r="Q282" s="17">
        <v>29462</v>
      </c>
      <c r="R282" s="30"/>
      <c r="S282" s="31"/>
      <c r="T282" s="31"/>
      <c r="U282" s="63"/>
    </row>
    <row r="283" spans="1:21" x14ac:dyDescent="0.35">
      <c r="A283" s="45" t="s">
        <v>52</v>
      </c>
      <c r="B283" s="46">
        <v>65258</v>
      </c>
      <c r="C283" s="46">
        <v>61797</v>
      </c>
      <c r="D283" s="46">
        <v>64638</v>
      </c>
      <c r="E283" s="46">
        <v>67901</v>
      </c>
      <c r="F283" s="46">
        <v>70114</v>
      </c>
      <c r="G283" s="46">
        <v>47306</v>
      </c>
      <c r="H283" s="46">
        <v>44382</v>
      </c>
      <c r="I283" s="46">
        <v>42960</v>
      </c>
      <c r="J283" s="46">
        <v>38480</v>
      </c>
      <c r="K283" s="46">
        <v>43079</v>
      </c>
      <c r="L283" s="46">
        <v>45485</v>
      </c>
      <c r="M283" s="46">
        <v>42650</v>
      </c>
      <c r="N283" s="46">
        <v>37900</v>
      </c>
      <c r="O283" s="17">
        <v>69595</v>
      </c>
      <c r="P283" s="17">
        <v>43227</v>
      </c>
      <c r="Q283" s="17">
        <v>42880</v>
      </c>
      <c r="R283" s="30"/>
      <c r="S283" s="31"/>
      <c r="T283" s="31"/>
    </row>
    <row r="284" spans="1:21" x14ac:dyDescent="0.35">
      <c r="A284" s="45" t="s">
        <v>53</v>
      </c>
      <c r="B284" s="46">
        <v>57009</v>
      </c>
      <c r="C284" s="46">
        <v>49996</v>
      </c>
      <c r="D284" s="46">
        <v>53777</v>
      </c>
      <c r="E284" s="46">
        <v>65563</v>
      </c>
      <c r="F284" s="46">
        <v>65532</v>
      </c>
      <c r="G284" s="46">
        <v>47628</v>
      </c>
      <c r="H284" s="46">
        <v>38403</v>
      </c>
      <c r="I284" s="46">
        <v>33746</v>
      </c>
      <c r="J284" s="46">
        <v>35800</v>
      </c>
      <c r="K284" s="46">
        <v>47163</v>
      </c>
      <c r="L284" s="46">
        <v>39814</v>
      </c>
      <c r="M284" s="46">
        <v>32241</v>
      </c>
      <c r="N284" s="46">
        <v>35400</v>
      </c>
      <c r="O284" s="17">
        <v>39716</v>
      </c>
      <c r="P284" s="17">
        <v>32714</v>
      </c>
      <c r="Q284" s="17">
        <v>29745</v>
      </c>
      <c r="R284" s="30"/>
      <c r="S284" s="31"/>
      <c r="T284" s="31"/>
      <c r="U284" s="63"/>
    </row>
    <row r="285" spans="1:21" x14ac:dyDescent="0.35">
      <c r="A285" s="45" t="s">
        <v>54</v>
      </c>
      <c r="B285" s="46">
        <v>51329</v>
      </c>
      <c r="C285" s="46">
        <v>42716</v>
      </c>
      <c r="D285" s="46">
        <v>50997</v>
      </c>
      <c r="E285" s="46">
        <v>58213</v>
      </c>
      <c r="F285" s="46">
        <v>48422</v>
      </c>
      <c r="G285" s="46">
        <v>46833</v>
      </c>
      <c r="H285" s="46">
        <v>32595</v>
      </c>
      <c r="I285" s="46">
        <v>31181</v>
      </c>
      <c r="J285" s="46">
        <v>32407</v>
      </c>
      <c r="K285" s="46">
        <v>31748</v>
      </c>
      <c r="L285" s="46">
        <v>24299</v>
      </c>
      <c r="M285" s="46">
        <v>41040</v>
      </c>
      <c r="N285" s="46">
        <v>32905</v>
      </c>
      <c r="O285" s="17">
        <v>27341</v>
      </c>
      <c r="P285" s="17">
        <v>28029</v>
      </c>
      <c r="Q285" s="17">
        <v>26347</v>
      </c>
      <c r="R285" s="30"/>
      <c r="S285" s="31"/>
      <c r="T285" s="31"/>
    </row>
    <row r="286" spans="1:21" x14ac:dyDescent="0.35">
      <c r="A286" s="45" t="s">
        <v>55</v>
      </c>
      <c r="B286" s="46">
        <v>44656</v>
      </c>
      <c r="C286" s="46">
        <v>42133</v>
      </c>
      <c r="D286" s="46">
        <v>49245</v>
      </c>
      <c r="E286" s="46">
        <v>57224</v>
      </c>
      <c r="F286" s="46">
        <v>45139</v>
      </c>
      <c r="G286" s="46">
        <v>36612</v>
      </c>
      <c r="H286" s="46">
        <v>37990</v>
      </c>
      <c r="I286" s="46">
        <v>33640</v>
      </c>
      <c r="J286" s="46">
        <v>28729</v>
      </c>
      <c r="K286" s="46">
        <v>35532</v>
      </c>
      <c r="L286" s="46">
        <v>23694</v>
      </c>
      <c r="M286" s="46">
        <v>35265</v>
      </c>
      <c r="N286" s="46">
        <v>28028</v>
      </c>
      <c r="O286" s="17">
        <v>33223</v>
      </c>
      <c r="P286" s="17">
        <v>32560</v>
      </c>
      <c r="Q286" s="17">
        <v>33188</v>
      </c>
      <c r="R286" s="30"/>
      <c r="S286" s="31"/>
      <c r="T286" s="31"/>
    </row>
    <row r="287" spans="1:21" x14ac:dyDescent="0.35">
      <c r="A287" s="45" t="s">
        <v>56</v>
      </c>
      <c r="B287" s="46">
        <v>54421</v>
      </c>
      <c r="C287" s="46">
        <v>64793</v>
      </c>
      <c r="D287" s="46">
        <v>68002</v>
      </c>
      <c r="E287" s="46">
        <v>64235</v>
      </c>
      <c r="F287" s="46">
        <v>64257</v>
      </c>
      <c r="G287" s="46">
        <v>56222</v>
      </c>
      <c r="H287" s="46">
        <v>46793</v>
      </c>
      <c r="I287" s="46">
        <v>59621</v>
      </c>
      <c r="J287" s="46">
        <v>56649</v>
      </c>
      <c r="K287" s="46">
        <v>46982</v>
      </c>
      <c r="L287" s="46">
        <v>44908</v>
      </c>
      <c r="M287" s="46">
        <v>50070</v>
      </c>
      <c r="N287" s="46">
        <v>45001</v>
      </c>
      <c r="O287" s="17">
        <v>52639</v>
      </c>
      <c r="P287" s="17">
        <v>49546</v>
      </c>
      <c r="Q287" s="17">
        <v>50631</v>
      </c>
      <c r="R287" s="30"/>
      <c r="S287" s="31"/>
      <c r="T287" s="31"/>
    </row>
    <row r="288" spans="1:21" ht="15" thickBot="1" x14ac:dyDescent="0.4">
      <c r="A288" s="45" t="s">
        <v>57</v>
      </c>
      <c r="B288" s="46">
        <v>66992</v>
      </c>
      <c r="C288" s="46">
        <v>61835</v>
      </c>
      <c r="D288" s="46">
        <v>65099</v>
      </c>
      <c r="E288" s="46">
        <v>82998</v>
      </c>
      <c r="F288" s="46">
        <v>50168</v>
      </c>
      <c r="G288" s="46">
        <v>69330</v>
      </c>
      <c r="H288" s="46">
        <v>43548</v>
      </c>
      <c r="I288" s="46">
        <v>36756</v>
      </c>
      <c r="J288" s="46">
        <v>33636</v>
      </c>
      <c r="K288" s="46">
        <v>36797</v>
      </c>
      <c r="L288" s="46">
        <v>33458</v>
      </c>
      <c r="M288" s="46">
        <v>36449</v>
      </c>
      <c r="N288" s="46">
        <v>37474</v>
      </c>
      <c r="O288" s="17">
        <v>35747</v>
      </c>
      <c r="P288" s="17">
        <v>35009</v>
      </c>
      <c r="Q288" s="17">
        <v>14790</v>
      </c>
      <c r="R288" s="30"/>
      <c r="S288" s="31"/>
      <c r="T288" s="31"/>
    </row>
    <row r="289" spans="1:29" ht="15.5" thickTop="1" thickBot="1" x14ac:dyDescent="0.4">
      <c r="A289" s="47" t="s">
        <v>58</v>
      </c>
      <c r="B289" s="61">
        <f t="shared" ref="B289" si="36">SUM(B277:B288)</f>
        <v>658991</v>
      </c>
      <c r="C289" s="61">
        <f t="shared" ref="C289:M289" si="37">SUM(C277:C288)</f>
        <v>615431</v>
      </c>
      <c r="D289" s="61">
        <f t="shared" si="37"/>
        <v>677029</v>
      </c>
      <c r="E289" s="61">
        <f t="shared" si="37"/>
        <v>737857</v>
      </c>
      <c r="F289" s="61">
        <f t="shared" si="37"/>
        <v>700964</v>
      </c>
      <c r="G289" s="61">
        <f t="shared" si="37"/>
        <v>609674</v>
      </c>
      <c r="H289" s="61">
        <f t="shared" si="37"/>
        <v>496492</v>
      </c>
      <c r="I289" s="61">
        <f t="shared" si="37"/>
        <v>482790</v>
      </c>
      <c r="J289" s="61">
        <f t="shared" si="37"/>
        <v>493395</v>
      </c>
      <c r="K289" s="61">
        <f t="shared" si="37"/>
        <v>479455</v>
      </c>
      <c r="L289" s="61">
        <f t="shared" si="37"/>
        <v>414077</v>
      </c>
      <c r="M289" s="61">
        <f t="shared" si="37"/>
        <v>460023</v>
      </c>
      <c r="N289" s="61">
        <f>SUM(N277:N288)</f>
        <v>404610</v>
      </c>
      <c r="O289" s="37">
        <f>SUM(O277:O288)</f>
        <v>504588</v>
      </c>
      <c r="P289" s="37">
        <f>SUM(P277:P288)</f>
        <v>455314</v>
      </c>
      <c r="Q289" s="37">
        <f>SUM(Q277:Q288)</f>
        <v>421410</v>
      </c>
      <c r="R289" s="30"/>
      <c r="S289" s="31"/>
      <c r="T289" s="31"/>
    </row>
    <row r="290" spans="1:29" ht="15" thickTop="1" x14ac:dyDescent="0.35">
      <c r="A290" s="71"/>
      <c r="R290" s="30"/>
      <c r="S290" s="31"/>
      <c r="T290" s="31"/>
    </row>
    <row r="291" spans="1:29" x14ac:dyDescent="0.35">
      <c r="A291" s="39" t="s">
        <v>77</v>
      </c>
      <c r="B291" s="40" t="s">
        <v>30</v>
      </c>
      <c r="C291" s="40" t="s">
        <v>31</v>
      </c>
      <c r="D291" s="40" t="s">
        <v>32</v>
      </c>
      <c r="E291" s="40" t="s">
        <v>33</v>
      </c>
      <c r="F291" s="40" t="s">
        <v>34</v>
      </c>
      <c r="G291" s="40" t="s">
        <v>35</v>
      </c>
      <c r="H291" s="40" t="s">
        <v>36</v>
      </c>
      <c r="I291" s="40" t="s">
        <v>37</v>
      </c>
      <c r="J291" s="40" t="s">
        <v>38</v>
      </c>
      <c r="K291" s="40" t="s">
        <v>39</v>
      </c>
      <c r="L291" s="40" t="s">
        <v>40</v>
      </c>
      <c r="M291" s="40" t="s">
        <v>41</v>
      </c>
      <c r="N291" s="21" t="s">
        <v>42</v>
      </c>
      <c r="O291" s="41" t="s">
        <v>43</v>
      </c>
      <c r="P291" s="42" t="s">
        <v>44</v>
      </c>
      <c r="Q291" s="42" t="s">
        <v>45</v>
      </c>
      <c r="R291" s="30"/>
      <c r="S291" s="31"/>
      <c r="T291" s="31"/>
    </row>
    <row r="292" spans="1:29" x14ac:dyDescent="0.35">
      <c r="A292" s="43" t="s">
        <v>46</v>
      </c>
      <c r="B292" s="44">
        <v>87717</v>
      </c>
      <c r="C292" s="44">
        <v>56886</v>
      </c>
      <c r="D292" s="44">
        <v>134314</v>
      </c>
      <c r="E292" s="44">
        <v>77085</v>
      </c>
      <c r="F292" s="44">
        <v>68107</v>
      </c>
      <c r="G292" s="44">
        <v>77569</v>
      </c>
      <c r="H292" s="44">
        <v>72529</v>
      </c>
      <c r="I292" s="44">
        <v>65343</v>
      </c>
      <c r="J292" s="44">
        <v>70885</v>
      </c>
      <c r="K292" s="44">
        <v>73291</v>
      </c>
      <c r="L292" s="44">
        <v>76679</v>
      </c>
      <c r="M292" s="44">
        <v>69123</v>
      </c>
      <c r="N292" s="44">
        <v>80657</v>
      </c>
      <c r="O292" s="17">
        <v>74228</v>
      </c>
      <c r="P292" s="17">
        <v>81297</v>
      </c>
      <c r="Q292" s="17">
        <v>47519</v>
      </c>
      <c r="R292" s="30"/>
      <c r="S292" s="31"/>
      <c r="T292" s="31"/>
      <c r="U292" s="63"/>
      <c r="V292" s="63"/>
      <c r="W292" s="63"/>
      <c r="X292" s="63"/>
      <c r="Y292" s="63"/>
      <c r="Z292" s="63"/>
      <c r="AA292" s="63"/>
      <c r="AB292" s="63"/>
      <c r="AC292" s="63"/>
    </row>
    <row r="293" spans="1:29" x14ac:dyDescent="0.35">
      <c r="A293" s="45" t="s">
        <v>47</v>
      </c>
      <c r="B293" s="46">
        <v>66105</v>
      </c>
      <c r="C293" s="46">
        <v>56009</v>
      </c>
      <c r="D293" s="46">
        <v>76090</v>
      </c>
      <c r="E293" s="46">
        <v>71710</v>
      </c>
      <c r="F293" s="46">
        <v>68094</v>
      </c>
      <c r="G293" s="46">
        <v>67659</v>
      </c>
      <c r="H293" s="46">
        <v>51621</v>
      </c>
      <c r="I293" s="46">
        <v>63168</v>
      </c>
      <c r="J293" s="46">
        <v>41983</v>
      </c>
      <c r="K293" s="46">
        <v>64698</v>
      </c>
      <c r="L293" s="46">
        <v>67028</v>
      </c>
      <c r="M293" s="46">
        <v>61168</v>
      </c>
      <c r="N293" s="46">
        <v>56212</v>
      </c>
      <c r="O293" s="17">
        <v>55340</v>
      </c>
      <c r="P293" s="17">
        <v>60421</v>
      </c>
      <c r="Q293" s="17">
        <v>56119</v>
      </c>
      <c r="R293" s="30"/>
      <c r="S293" s="31"/>
      <c r="T293" s="31"/>
    </row>
    <row r="294" spans="1:29" x14ac:dyDescent="0.35">
      <c r="A294" s="45" t="s">
        <v>48</v>
      </c>
      <c r="B294" s="46">
        <v>93662</v>
      </c>
      <c r="C294" s="46">
        <v>57568</v>
      </c>
      <c r="D294" s="46">
        <v>59921</v>
      </c>
      <c r="E294" s="46">
        <v>58060</v>
      </c>
      <c r="F294" s="46">
        <v>50902</v>
      </c>
      <c r="G294" s="46">
        <v>52927</v>
      </c>
      <c r="H294" s="46">
        <v>50970</v>
      </c>
      <c r="I294" s="46">
        <v>54433</v>
      </c>
      <c r="J294" s="46">
        <v>97412</v>
      </c>
      <c r="K294" s="46">
        <v>56059</v>
      </c>
      <c r="L294" s="46">
        <v>48806</v>
      </c>
      <c r="M294" s="46">
        <v>48844</v>
      </c>
      <c r="N294" s="46">
        <v>53683</v>
      </c>
      <c r="O294" s="17">
        <v>53394</v>
      </c>
      <c r="P294" s="17">
        <v>55683</v>
      </c>
      <c r="Q294" s="17">
        <v>48814</v>
      </c>
      <c r="R294" s="30"/>
      <c r="S294" s="31"/>
      <c r="T294" s="31"/>
    </row>
    <row r="295" spans="1:29" x14ac:dyDescent="0.35">
      <c r="A295" s="45" t="s">
        <v>49</v>
      </c>
      <c r="B295" s="46">
        <v>84170</v>
      </c>
      <c r="C295" s="46">
        <v>73403</v>
      </c>
      <c r="D295" s="46">
        <v>74697</v>
      </c>
      <c r="E295" s="46">
        <v>84263</v>
      </c>
      <c r="F295" s="46">
        <v>74338</v>
      </c>
      <c r="G295" s="46">
        <v>88324</v>
      </c>
      <c r="H295" s="46">
        <v>61522</v>
      </c>
      <c r="I295" s="46">
        <v>66689</v>
      </c>
      <c r="J295" s="46">
        <v>71393</v>
      </c>
      <c r="K295" s="46">
        <v>190047</v>
      </c>
      <c r="L295" s="46">
        <v>66448</v>
      </c>
      <c r="M295" s="46">
        <v>79268</v>
      </c>
      <c r="N295" s="46">
        <v>70522</v>
      </c>
      <c r="O295" s="17">
        <v>75912</v>
      </c>
      <c r="P295" s="17">
        <v>76954</v>
      </c>
      <c r="Q295" s="17">
        <v>66416</v>
      </c>
      <c r="R295" s="30"/>
      <c r="S295" s="31"/>
      <c r="T295" s="31"/>
    </row>
    <row r="296" spans="1:29" x14ac:dyDescent="0.35">
      <c r="A296" s="45" t="s">
        <v>50</v>
      </c>
      <c r="B296" s="46">
        <v>140019</v>
      </c>
      <c r="C296" s="46">
        <v>123590</v>
      </c>
      <c r="D296" s="46">
        <v>153644</v>
      </c>
      <c r="E296" s="46">
        <v>128698</v>
      </c>
      <c r="F296" s="46">
        <v>123925</v>
      </c>
      <c r="G296" s="46">
        <v>128637</v>
      </c>
      <c r="H296" s="46">
        <v>98051</v>
      </c>
      <c r="I296" s="46">
        <v>127040</v>
      </c>
      <c r="J296" s="46">
        <v>100754</v>
      </c>
      <c r="K296" s="46">
        <v>113754</v>
      </c>
      <c r="L296" s="46">
        <v>109971</v>
      </c>
      <c r="M296" s="46">
        <v>112980</v>
      </c>
      <c r="N296" s="46">
        <v>94351</v>
      </c>
      <c r="O296" s="17">
        <v>99381</v>
      </c>
      <c r="P296" s="17">
        <v>114281</v>
      </c>
      <c r="Q296" s="17">
        <v>94972</v>
      </c>
      <c r="R296" s="30"/>
      <c r="S296" s="31"/>
      <c r="T296" s="31"/>
    </row>
    <row r="297" spans="1:29" x14ac:dyDescent="0.35">
      <c r="A297" s="45" t="s">
        <v>51</v>
      </c>
      <c r="B297" s="46">
        <v>57552</v>
      </c>
      <c r="C297" s="46">
        <v>54964</v>
      </c>
      <c r="D297" s="46">
        <v>62275</v>
      </c>
      <c r="E297" s="46">
        <v>56682</v>
      </c>
      <c r="F297" s="46">
        <v>57608</v>
      </c>
      <c r="G297" s="46">
        <v>59924</v>
      </c>
      <c r="H297" s="46">
        <v>42450</v>
      </c>
      <c r="I297" s="46">
        <v>58047</v>
      </c>
      <c r="J297" s="46">
        <v>45874</v>
      </c>
      <c r="K297" s="46">
        <v>56962</v>
      </c>
      <c r="L297" s="46">
        <v>51042</v>
      </c>
      <c r="M297" s="46">
        <v>53622</v>
      </c>
      <c r="N297" s="46">
        <v>49767</v>
      </c>
      <c r="O297" s="17">
        <v>57563</v>
      </c>
      <c r="P297" s="17">
        <v>66286</v>
      </c>
      <c r="Q297" s="17">
        <v>55506</v>
      </c>
      <c r="R297" s="30"/>
      <c r="S297" s="31"/>
      <c r="T297" s="31"/>
    </row>
    <row r="298" spans="1:29" x14ac:dyDescent="0.35">
      <c r="A298" s="45" t="s">
        <v>52</v>
      </c>
      <c r="B298" s="46">
        <v>82422</v>
      </c>
      <c r="C298" s="46">
        <v>77559</v>
      </c>
      <c r="D298" s="46">
        <v>83204</v>
      </c>
      <c r="E298" s="46">
        <v>76725</v>
      </c>
      <c r="F298" s="46">
        <v>80323</v>
      </c>
      <c r="G298" s="46">
        <v>73350</v>
      </c>
      <c r="H298" s="46">
        <v>64535</v>
      </c>
      <c r="I298" s="46">
        <v>75175</v>
      </c>
      <c r="J298" s="46">
        <v>60830</v>
      </c>
      <c r="K298" s="46">
        <v>103547</v>
      </c>
      <c r="L298" s="46">
        <v>69966</v>
      </c>
      <c r="M298" s="46">
        <v>72466</v>
      </c>
      <c r="N298" s="46">
        <v>71659</v>
      </c>
      <c r="O298" s="17">
        <v>68383</v>
      </c>
      <c r="P298" s="17">
        <v>82861</v>
      </c>
      <c r="Q298" s="17">
        <v>73100</v>
      </c>
      <c r="R298" s="30"/>
      <c r="S298" s="31"/>
      <c r="T298" s="31"/>
    </row>
    <row r="299" spans="1:29" x14ac:dyDescent="0.35">
      <c r="A299" s="45" t="s">
        <v>53</v>
      </c>
      <c r="B299" s="46">
        <v>42453</v>
      </c>
      <c r="C299" s="46">
        <v>41252</v>
      </c>
      <c r="D299" s="46">
        <v>46322</v>
      </c>
      <c r="E299" s="46">
        <v>43582</v>
      </c>
      <c r="F299" s="46">
        <v>44090</v>
      </c>
      <c r="G299" s="46">
        <v>39751</v>
      </c>
      <c r="H299" s="46">
        <v>30902</v>
      </c>
      <c r="I299" s="46">
        <v>31574</v>
      </c>
      <c r="J299" s="46">
        <v>44525</v>
      </c>
      <c r="K299" s="46">
        <v>78456</v>
      </c>
      <c r="L299" s="46">
        <v>39498</v>
      </c>
      <c r="M299" s="46">
        <v>35644</v>
      </c>
      <c r="N299" s="46">
        <v>36760</v>
      </c>
      <c r="O299" s="17">
        <v>42959</v>
      </c>
      <c r="P299" s="17">
        <v>49711</v>
      </c>
      <c r="Q299" s="17">
        <v>51243</v>
      </c>
      <c r="R299" s="30"/>
      <c r="S299" s="31"/>
      <c r="T299" s="31"/>
    </row>
    <row r="300" spans="1:29" x14ac:dyDescent="0.35">
      <c r="A300" s="45" t="s">
        <v>54</v>
      </c>
      <c r="B300" s="46">
        <v>32703</v>
      </c>
      <c r="C300" s="46">
        <v>29611</v>
      </c>
      <c r="D300" s="46">
        <v>38052</v>
      </c>
      <c r="E300" s="46">
        <v>41417</v>
      </c>
      <c r="F300" s="46">
        <v>37905</v>
      </c>
      <c r="G300" s="46">
        <v>30766</v>
      </c>
      <c r="H300" s="46">
        <v>18360</v>
      </c>
      <c r="I300" s="46">
        <v>30597</v>
      </c>
      <c r="J300" s="46">
        <v>36948</v>
      </c>
      <c r="K300" s="46">
        <v>38479</v>
      </c>
      <c r="L300" s="46">
        <v>36552</v>
      </c>
      <c r="M300" s="46">
        <v>37029</v>
      </c>
      <c r="N300" s="46">
        <v>39876</v>
      </c>
      <c r="O300" s="17">
        <v>39920</v>
      </c>
      <c r="P300" s="17">
        <v>44312</v>
      </c>
      <c r="Q300" s="17">
        <v>49346</v>
      </c>
      <c r="R300" s="30"/>
      <c r="S300" s="31"/>
      <c r="T300" s="31"/>
    </row>
    <row r="301" spans="1:29" x14ac:dyDescent="0.35">
      <c r="A301" s="45" t="s">
        <v>55</v>
      </c>
      <c r="B301" s="46">
        <v>33264</v>
      </c>
      <c r="C301" s="46">
        <v>33566</v>
      </c>
      <c r="D301" s="46">
        <v>32751</v>
      </c>
      <c r="E301" s="46">
        <v>37136</v>
      </c>
      <c r="F301" s="46">
        <v>44000</v>
      </c>
      <c r="G301" s="46">
        <v>25459</v>
      </c>
      <c r="H301" s="46">
        <v>23203</v>
      </c>
      <c r="I301" s="46">
        <v>28677</v>
      </c>
      <c r="J301" s="46">
        <v>28675</v>
      </c>
      <c r="K301" s="46">
        <v>36709</v>
      </c>
      <c r="L301" s="46">
        <v>35155</v>
      </c>
      <c r="M301" s="46">
        <v>36270</v>
      </c>
      <c r="N301" s="46">
        <v>38789</v>
      </c>
      <c r="O301" s="17">
        <v>47051</v>
      </c>
      <c r="P301" s="17">
        <v>40148</v>
      </c>
      <c r="Q301" s="17">
        <v>47032</v>
      </c>
      <c r="R301" s="30"/>
      <c r="S301" s="31"/>
      <c r="T301" s="31"/>
    </row>
    <row r="302" spans="1:29" x14ac:dyDescent="0.35">
      <c r="A302" s="45" t="s">
        <v>56</v>
      </c>
      <c r="B302" s="46">
        <v>94143</v>
      </c>
      <c r="C302" s="46">
        <v>94920</v>
      </c>
      <c r="D302" s="46">
        <v>90776</v>
      </c>
      <c r="E302" s="46">
        <v>91803</v>
      </c>
      <c r="F302" s="46">
        <v>72217</v>
      </c>
      <c r="G302" s="46">
        <v>58600</v>
      </c>
      <c r="H302" s="46">
        <v>74344</v>
      </c>
      <c r="I302" s="46">
        <v>76548</v>
      </c>
      <c r="J302" s="46">
        <v>66786</v>
      </c>
      <c r="K302" s="46">
        <v>64347</v>
      </c>
      <c r="L302" s="46">
        <v>74134</v>
      </c>
      <c r="M302" s="46">
        <v>65494</v>
      </c>
      <c r="N302" s="46">
        <v>65538</v>
      </c>
      <c r="O302" s="17">
        <v>88070</v>
      </c>
      <c r="P302" s="17">
        <v>57824</v>
      </c>
      <c r="Q302" s="17">
        <v>63025</v>
      </c>
      <c r="R302" s="30"/>
      <c r="S302" s="31"/>
      <c r="T302" s="31"/>
    </row>
    <row r="303" spans="1:29" ht="15" thickBot="1" x14ac:dyDescent="0.4">
      <c r="A303" s="45" t="s">
        <v>57</v>
      </c>
      <c r="B303" s="46">
        <v>71196</v>
      </c>
      <c r="C303" s="46">
        <v>45144</v>
      </c>
      <c r="D303" s="46">
        <v>49058</v>
      </c>
      <c r="E303" s="46">
        <v>56945</v>
      </c>
      <c r="F303" s="46">
        <v>51648</v>
      </c>
      <c r="G303" s="46">
        <v>46080</v>
      </c>
      <c r="H303" s="46">
        <v>41909</v>
      </c>
      <c r="I303" s="46">
        <v>39983</v>
      </c>
      <c r="J303" s="46">
        <v>60634</v>
      </c>
      <c r="K303" s="46">
        <v>49228</v>
      </c>
      <c r="L303" s="46">
        <v>52170</v>
      </c>
      <c r="M303" s="46">
        <v>78015</v>
      </c>
      <c r="N303" s="46">
        <v>46207</v>
      </c>
      <c r="O303" s="17">
        <v>57863</v>
      </c>
      <c r="P303" s="17">
        <v>51892</v>
      </c>
      <c r="Q303" s="17">
        <v>23156</v>
      </c>
      <c r="R303" s="30"/>
      <c r="S303" s="31"/>
      <c r="T303" s="31"/>
    </row>
    <row r="304" spans="1:29" ht="15.5" thickTop="1" thickBot="1" x14ac:dyDescent="0.4">
      <c r="A304" s="47" t="s">
        <v>58</v>
      </c>
      <c r="B304" s="61">
        <f t="shared" ref="B304" si="38">SUM(B292:B303)</f>
        <v>885406</v>
      </c>
      <c r="C304" s="61">
        <f t="shared" ref="C304:M304" si="39">SUM(C292:C303)</f>
        <v>744472</v>
      </c>
      <c r="D304" s="61">
        <f t="shared" si="39"/>
        <v>901104</v>
      </c>
      <c r="E304" s="61">
        <f t="shared" si="39"/>
        <v>824106</v>
      </c>
      <c r="F304" s="61">
        <f t="shared" si="39"/>
        <v>773157</v>
      </c>
      <c r="G304" s="61">
        <f t="shared" si="39"/>
        <v>749046</v>
      </c>
      <c r="H304" s="61">
        <f t="shared" si="39"/>
        <v>630396</v>
      </c>
      <c r="I304" s="61">
        <f t="shared" si="39"/>
        <v>717274</v>
      </c>
      <c r="J304" s="61">
        <f t="shared" si="39"/>
        <v>726699</v>
      </c>
      <c r="K304" s="61">
        <f t="shared" si="39"/>
        <v>925577</v>
      </c>
      <c r="L304" s="61">
        <f t="shared" si="39"/>
        <v>727449</v>
      </c>
      <c r="M304" s="61">
        <f t="shared" si="39"/>
        <v>749923</v>
      </c>
      <c r="N304" s="61">
        <f>SUM(N292:N303)</f>
        <v>704021</v>
      </c>
      <c r="O304" s="37">
        <f>SUM(O292:O303)</f>
        <v>760064</v>
      </c>
      <c r="P304" s="37">
        <f>SUM(P292:P303)</f>
        <v>781670</v>
      </c>
      <c r="Q304" s="37">
        <f>SUM(Q292:Q303)</f>
        <v>676248</v>
      </c>
      <c r="R304" s="30"/>
      <c r="S304" s="31"/>
      <c r="T304" s="31"/>
    </row>
    <row r="305" spans="1:20" ht="15" thickTop="1" x14ac:dyDescent="0.35">
      <c r="A305" s="19"/>
      <c r="B305" s="46"/>
      <c r="C305" s="46"/>
      <c r="D305" s="46"/>
      <c r="E305" s="46"/>
      <c r="F305" s="46"/>
      <c r="G305" s="46"/>
      <c r="H305" s="46"/>
      <c r="I305" s="46"/>
      <c r="J305" s="46"/>
      <c r="K305" s="46"/>
      <c r="L305" s="46"/>
      <c r="M305" s="46"/>
      <c r="N305" s="46"/>
      <c r="R305" s="30"/>
      <c r="S305" s="31"/>
      <c r="T305" s="31"/>
    </row>
    <row r="306" spans="1:20" x14ac:dyDescent="0.35">
      <c r="A306" s="39" t="s">
        <v>78</v>
      </c>
      <c r="B306" s="40" t="s">
        <v>30</v>
      </c>
      <c r="C306" s="40" t="s">
        <v>31</v>
      </c>
      <c r="D306" s="40" t="s">
        <v>32</v>
      </c>
      <c r="E306" s="40" t="s">
        <v>33</v>
      </c>
      <c r="F306" s="40" t="s">
        <v>34</v>
      </c>
      <c r="G306" s="40" t="s">
        <v>35</v>
      </c>
      <c r="H306" s="40" t="s">
        <v>36</v>
      </c>
      <c r="I306" s="40" t="s">
        <v>37</v>
      </c>
      <c r="J306" s="40" t="s">
        <v>38</v>
      </c>
      <c r="K306" s="40" t="s">
        <v>39</v>
      </c>
      <c r="L306" s="40" t="s">
        <v>40</v>
      </c>
      <c r="M306" s="40" t="s">
        <v>41</v>
      </c>
      <c r="N306" s="21" t="s">
        <v>42</v>
      </c>
      <c r="O306" s="41" t="s">
        <v>43</v>
      </c>
      <c r="P306" s="42" t="s">
        <v>44</v>
      </c>
      <c r="Q306" s="42" t="s">
        <v>45</v>
      </c>
      <c r="R306" s="30"/>
      <c r="S306" s="31"/>
      <c r="T306" s="31"/>
    </row>
    <row r="307" spans="1:20" x14ac:dyDescent="0.35">
      <c r="A307" s="43" t="s">
        <v>46</v>
      </c>
      <c r="B307" s="72">
        <v>0</v>
      </c>
      <c r="C307" s="73">
        <v>12586</v>
      </c>
      <c r="D307" s="73">
        <v>23727</v>
      </c>
      <c r="E307" s="73">
        <v>15417</v>
      </c>
      <c r="F307" s="73">
        <v>14608</v>
      </c>
      <c r="G307" s="73">
        <v>17989</v>
      </c>
      <c r="H307" s="73">
        <v>27641</v>
      </c>
      <c r="I307" s="73">
        <v>17152</v>
      </c>
      <c r="J307" s="73">
        <v>13799</v>
      </c>
      <c r="K307" s="73">
        <v>17143</v>
      </c>
      <c r="L307" s="73">
        <v>21000</v>
      </c>
      <c r="M307" s="73">
        <v>15839</v>
      </c>
      <c r="N307" s="73">
        <v>15650</v>
      </c>
      <c r="O307" s="17">
        <v>16501</v>
      </c>
      <c r="P307" s="17">
        <v>12100</v>
      </c>
      <c r="Q307" s="17">
        <v>13746</v>
      </c>
      <c r="R307" s="30"/>
      <c r="S307" s="31"/>
      <c r="T307" s="31"/>
    </row>
    <row r="308" spans="1:20" x14ac:dyDescent="0.35">
      <c r="A308" s="45" t="s">
        <v>47</v>
      </c>
      <c r="B308" s="72">
        <v>0</v>
      </c>
      <c r="C308" s="72">
        <v>16426</v>
      </c>
      <c r="D308" s="72">
        <v>12223</v>
      </c>
      <c r="E308" s="72">
        <v>15064</v>
      </c>
      <c r="F308" s="72">
        <v>16169</v>
      </c>
      <c r="G308" s="72">
        <v>17064</v>
      </c>
      <c r="H308" s="72">
        <v>31908</v>
      </c>
      <c r="I308" s="72">
        <v>32179</v>
      </c>
      <c r="J308" s="72">
        <v>12198</v>
      </c>
      <c r="K308" s="72">
        <v>19325</v>
      </c>
      <c r="L308" s="72">
        <v>16458</v>
      </c>
      <c r="M308" s="72">
        <v>20124</v>
      </c>
      <c r="N308" s="72">
        <v>14513</v>
      </c>
      <c r="O308" s="17">
        <v>12393</v>
      </c>
      <c r="P308" s="17">
        <v>11580</v>
      </c>
      <c r="Q308" s="17">
        <v>18445</v>
      </c>
      <c r="R308" s="30"/>
      <c r="S308" s="31"/>
      <c r="T308" s="31"/>
    </row>
    <row r="309" spans="1:20" x14ac:dyDescent="0.35">
      <c r="A309" s="45" t="s">
        <v>48</v>
      </c>
      <c r="B309" s="72">
        <v>0</v>
      </c>
      <c r="C309" s="72">
        <v>14353</v>
      </c>
      <c r="D309" s="72">
        <v>8713</v>
      </c>
      <c r="E309" s="72">
        <v>9901</v>
      </c>
      <c r="F309" s="72">
        <v>8841</v>
      </c>
      <c r="G309" s="72">
        <v>11132</v>
      </c>
      <c r="H309" s="72">
        <v>17335</v>
      </c>
      <c r="I309" s="72">
        <v>31733</v>
      </c>
      <c r="J309" s="72">
        <v>21415</v>
      </c>
      <c r="K309" s="72">
        <v>14374</v>
      </c>
      <c r="L309" s="72">
        <v>11758</v>
      </c>
      <c r="M309" s="72">
        <v>17978</v>
      </c>
      <c r="N309" s="72">
        <v>17156</v>
      </c>
      <c r="O309" s="17">
        <v>12764</v>
      </c>
      <c r="P309" s="17">
        <v>11992</v>
      </c>
      <c r="Q309" s="17">
        <v>17326</v>
      </c>
      <c r="R309" s="30"/>
      <c r="S309" s="31"/>
      <c r="T309" s="31"/>
    </row>
    <row r="310" spans="1:20" x14ac:dyDescent="0.35">
      <c r="A310" s="45" t="s">
        <v>49</v>
      </c>
      <c r="B310" s="72">
        <v>0</v>
      </c>
      <c r="C310" s="72">
        <v>13966</v>
      </c>
      <c r="D310" s="72">
        <v>13181</v>
      </c>
      <c r="E310" s="72">
        <v>14485</v>
      </c>
      <c r="F310" s="72">
        <v>13854</v>
      </c>
      <c r="G310" s="72">
        <v>16115</v>
      </c>
      <c r="H310" s="72">
        <v>23355</v>
      </c>
      <c r="I310" s="72">
        <v>21382</v>
      </c>
      <c r="J310" s="72">
        <v>18135</v>
      </c>
      <c r="K310" s="72">
        <v>18870</v>
      </c>
      <c r="L310" s="72">
        <v>15017</v>
      </c>
      <c r="M310" s="72">
        <v>21302</v>
      </c>
      <c r="N310" s="72">
        <v>60014</v>
      </c>
      <c r="O310" s="17">
        <v>15672</v>
      </c>
      <c r="P310" s="17">
        <v>31387</v>
      </c>
      <c r="Q310" s="17">
        <v>23121</v>
      </c>
      <c r="R310" s="30"/>
      <c r="S310" s="31"/>
      <c r="T310" s="31"/>
    </row>
    <row r="311" spans="1:20" x14ac:dyDescent="0.35">
      <c r="A311" s="45" t="s">
        <v>50</v>
      </c>
      <c r="B311" s="72">
        <v>0</v>
      </c>
      <c r="C311" s="72">
        <v>21546</v>
      </c>
      <c r="D311" s="72">
        <v>24681</v>
      </c>
      <c r="E311" s="72">
        <v>23371</v>
      </c>
      <c r="F311" s="72">
        <v>24469</v>
      </c>
      <c r="G311" s="72">
        <v>27623</v>
      </c>
      <c r="H311" s="72">
        <v>28033</v>
      </c>
      <c r="I311" s="72">
        <v>27518</v>
      </c>
      <c r="J311" s="72">
        <v>28825</v>
      </c>
      <c r="K311" s="72">
        <v>27167</v>
      </c>
      <c r="L311" s="72">
        <v>21578</v>
      </c>
      <c r="M311" s="72">
        <v>29898</v>
      </c>
      <c r="N311" s="72">
        <v>27114</v>
      </c>
      <c r="O311" s="17">
        <v>19380</v>
      </c>
      <c r="P311" s="17">
        <v>17584</v>
      </c>
      <c r="Q311" s="17">
        <v>32138</v>
      </c>
      <c r="R311" s="30"/>
      <c r="S311" s="31"/>
      <c r="T311" s="31"/>
    </row>
    <row r="312" spans="1:20" x14ac:dyDescent="0.35">
      <c r="A312" s="45" t="s">
        <v>51</v>
      </c>
      <c r="B312" s="72">
        <v>8455</v>
      </c>
      <c r="C312" s="72">
        <v>11477</v>
      </c>
      <c r="D312" s="72">
        <v>15764</v>
      </c>
      <c r="E312" s="72">
        <v>16337</v>
      </c>
      <c r="F312" s="72">
        <v>14311</v>
      </c>
      <c r="G312" s="72">
        <v>18132</v>
      </c>
      <c r="H312" s="72">
        <v>15042</v>
      </c>
      <c r="I312" s="72">
        <v>20982</v>
      </c>
      <c r="J312" s="72">
        <v>17899</v>
      </c>
      <c r="K312" s="72">
        <v>17456</v>
      </c>
      <c r="L312" s="72">
        <v>13537</v>
      </c>
      <c r="M312" s="72">
        <v>23434</v>
      </c>
      <c r="N312" s="72">
        <v>16409</v>
      </c>
      <c r="O312" s="17">
        <v>20158</v>
      </c>
      <c r="P312" s="17">
        <v>13718</v>
      </c>
      <c r="Q312" s="17">
        <v>13825</v>
      </c>
      <c r="R312" s="30"/>
      <c r="S312" s="31"/>
      <c r="T312" s="31"/>
    </row>
    <row r="313" spans="1:20" x14ac:dyDescent="0.35">
      <c r="A313" s="45" t="s">
        <v>52</v>
      </c>
      <c r="B313" s="72">
        <v>45263</v>
      </c>
      <c r="C313" s="72">
        <v>14852</v>
      </c>
      <c r="D313" s="72">
        <v>9074</v>
      </c>
      <c r="E313" s="72">
        <v>14460</v>
      </c>
      <c r="F313" s="72">
        <v>11296</v>
      </c>
      <c r="G313" s="72">
        <v>12350</v>
      </c>
      <c r="H313" s="72">
        <v>11298</v>
      </c>
      <c r="I313" s="72">
        <v>21820</v>
      </c>
      <c r="J313" s="72">
        <v>29096</v>
      </c>
      <c r="K313" s="72">
        <v>17159</v>
      </c>
      <c r="L313" s="72">
        <v>15679</v>
      </c>
      <c r="M313" s="72">
        <v>25182</v>
      </c>
      <c r="N313" s="72">
        <v>22580</v>
      </c>
      <c r="O313" s="17">
        <v>18693</v>
      </c>
      <c r="P313" s="17">
        <v>15849</v>
      </c>
      <c r="Q313" s="17">
        <v>17296</v>
      </c>
      <c r="R313" s="30"/>
      <c r="S313" s="31"/>
      <c r="T313" s="31"/>
    </row>
    <row r="314" spans="1:20" x14ac:dyDescent="0.35">
      <c r="A314" s="45" t="s">
        <v>53</v>
      </c>
      <c r="B314" s="72">
        <v>15670</v>
      </c>
      <c r="C314" s="72">
        <v>4763</v>
      </c>
      <c r="D314" s="72">
        <v>5353</v>
      </c>
      <c r="E314" s="72">
        <v>3433</v>
      </c>
      <c r="F314" s="72">
        <v>5154</v>
      </c>
      <c r="G314" s="72">
        <v>6216</v>
      </c>
      <c r="H314" s="72">
        <v>6384</v>
      </c>
      <c r="I314" s="72">
        <v>5944</v>
      </c>
      <c r="J314" s="72">
        <v>13028</v>
      </c>
      <c r="K314" s="72">
        <v>7579</v>
      </c>
      <c r="L314" s="72">
        <v>9209</v>
      </c>
      <c r="M314" s="72">
        <v>10835</v>
      </c>
      <c r="N314" s="72">
        <v>16577</v>
      </c>
      <c r="O314" s="17">
        <v>19713</v>
      </c>
      <c r="P314" s="17">
        <v>10018</v>
      </c>
      <c r="Q314" s="17">
        <v>13826</v>
      </c>
      <c r="R314" s="30"/>
      <c r="S314" s="31"/>
      <c r="T314" s="31"/>
    </row>
    <row r="315" spans="1:20" x14ac:dyDescent="0.35">
      <c r="A315" s="45" t="s">
        <v>54</v>
      </c>
      <c r="B315" s="72">
        <v>6336</v>
      </c>
      <c r="C315" s="72">
        <v>7923</v>
      </c>
      <c r="D315" s="72">
        <v>7767</v>
      </c>
      <c r="E315" s="72">
        <v>9730</v>
      </c>
      <c r="F315" s="72">
        <v>6763</v>
      </c>
      <c r="G315" s="72">
        <v>5475</v>
      </c>
      <c r="H315" s="72">
        <v>6631</v>
      </c>
      <c r="I315" s="72">
        <v>7902</v>
      </c>
      <c r="J315" s="72">
        <v>15115</v>
      </c>
      <c r="K315" s="72">
        <v>10563</v>
      </c>
      <c r="L315" s="72">
        <v>11460</v>
      </c>
      <c r="M315" s="72">
        <v>11653</v>
      </c>
      <c r="N315" s="72">
        <v>9817</v>
      </c>
      <c r="O315" s="17">
        <v>17613</v>
      </c>
      <c r="P315" s="17">
        <v>4881</v>
      </c>
      <c r="Q315" s="17">
        <v>7492</v>
      </c>
      <c r="R315" s="30"/>
      <c r="S315" s="31"/>
      <c r="T315" s="31"/>
    </row>
    <row r="316" spans="1:20" x14ac:dyDescent="0.35">
      <c r="A316" s="45" t="s">
        <v>55</v>
      </c>
      <c r="B316" s="72">
        <v>7857</v>
      </c>
      <c r="C316" s="72">
        <v>6474</v>
      </c>
      <c r="D316" s="72">
        <v>4483</v>
      </c>
      <c r="E316" s="72">
        <v>3889</v>
      </c>
      <c r="F316" s="72">
        <v>4353</v>
      </c>
      <c r="G316" s="72">
        <v>2754</v>
      </c>
      <c r="H316" s="72">
        <v>6030</v>
      </c>
      <c r="I316" s="72">
        <v>5667</v>
      </c>
      <c r="J316" s="72">
        <v>5163</v>
      </c>
      <c r="K316" s="72">
        <v>7030</v>
      </c>
      <c r="L316" s="72">
        <v>6656</v>
      </c>
      <c r="M316" s="72">
        <v>7099</v>
      </c>
      <c r="N316" s="72">
        <v>7184</v>
      </c>
      <c r="O316" s="17">
        <v>26753</v>
      </c>
      <c r="P316" s="17">
        <v>5967</v>
      </c>
      <c r="Q316" s="17">
        <v>9969</v>
      </c>
      <c r="R316" s="30"/>
      <c r="S316" s="31"/>
      <c r="T316" s="31"/>
    </row>
    <row r="317" spans="1:20" x14ac:dyDescent="0.35">
      <c r="A317" s="45" t="s">
        <v>56</v>
      </c>
      <c r="B317" s="72">
        <v>10607</v>
      </c>
      <c r="C317" s="72">
        <v>9408</v>
      </c>
      <c r="D317" s="72">
        <v>9328</v>
      </c>
      <c r="E317" s="72">
        <v>9685</v>
      </c>
      <c r="F317" s="72">
        <v>9383</v>
      </c>
      <c r="G317" s="72">
        <v>13904</v>
      </c>
      <c r="H317" s="72">
        <v>12608</v>
      </c>
      <c r="I317" s="72">
        <v>9053</v>
      </c>
      <c r="J317" s="72">
        <v>13173</v>
      </c>
      <c r="K317" s="72">
        <v>128076</v>
      </c>
      <c r="L317" s="72">
        <v>14345</v>
      </c>
      <c r="M317" s="72">
        <v>13118</v>
      </c>
      <c r="N317" s="72">
        <v>12746</v>
      </c>
      <c r="O317" s="17">
        <v>9392</v>
      </c>
      <c r="P317" s="17">
        <v>7659</v>
      </c>
      <c r="Q317" s="17">
        <v>16009</v>
      </c>
      <c r="R317" s="30"/>
      <c r="S317" s="31"/>
      <c r="T317" s="31"/>
    </row>
    <row r="318" spans="1:20" ht="15" thickBot="1" x14ac:dyDescent="0.4">
      <c r="A318" s="45" t="s">
        <v>57</v>
      </c>
      <c r="B318" s="72">
        <v>18422</v>
      </c>
      <c r="C318" s="72">
        <v>7351</v>
      </c>
      <c r="D318" s="72">
        <v>4770</v>
      </c>
      <c r="E318" s="72">
        <v>13505</v>
      </c>
      <c r="F318" s="72">
        <v>9452</v>
      </c>
      <c r="G318" s="72">
        <v>9821</v>
      </c>
      <c r="H318" s="72">
        <v>12432</v>
      </c>
      <c r="I318" s="72">
        <v>8777</v>
      </c>
      <c r="J318" s="72">
        <v>15117</v>
      </c>
      <c r="K318" s="72">
        <v>11181</v>
      </c>
      <c r="L318" s="72">
        <v>10765</v>
      </c>
      <c r="M318" s="72">
        <v>16887</v>
      </c>
      <c r="N318" s="72">
        <v>12290</v>
      </c>
      <c r="O318" s="17">
        <v>9481</v>
      </c>
      <c r="P318" s="17">
        <v>9856</v>
      </c>
      <c r="Q318" s="17">
        <v>5664</v>
      </c>
      <c r="R318" s="30"/>
      <c r="S318" s="31"/>
      <c r="T318" s="31"/>
    </row>
    <row r="319" spans="1:20" ht="15.5" thickTop="1" thickBot="1" x14ac:dyDescent="0.4">
      <c r="A319" s="47" t="s">
        <v>58</v>
      </c>
      <c r="B319" s="61">
        <f t="shared" ref="B319" si="40">SUM(B307:B318)</f>
        <v>112610</v>
      </c>
      <c r="C319" s="61">
        <f t="shared" ref="C319:M319" si="41">SUM(C307:C318)</f>
        <v>141125</v>
      </c>
      <c r="D319" s="61">
        <f t="shared" si="41"/>
        <v>139064</v>
      </c>
      <c r="E319" s="61">
        <f t="shared" si="41"/>
        <v>149277</v>
      </c>
      <c r="F319" s="61">
        <f t="shared" si="41"/>
        <v>138653</v>
      </c>
      <c r="G319" s="61">
        <f t="shared" si="41"/>
        <v>158575</v>
      </c>
      <c r="H319" s="61">
        <f t="shared" si="41"/>
        <v>198697</v>
      </c>
      <c r="I319" s="61">
        <f t="shared" si="41"/>
        <v>210109</v>
      </c>
      <c r="J319" s="61">
        <f t="shared" si="41"/>
        <v>202963</v>
      </c>
      <c r="K319" s="61">
        <f t="shared" si="41"/>
        <v>295923</v>
      </c>
      <c r="L319" s="61">
        <f t="shared" si="41"/>
        <v>167462</v>
      </c>
      <c r="M319" s="61">
        <f t="shared" si="41"/>
        <v>213349</v>
      </c>
      <c r="N319" s="61">
        <f>SUM(N307:N318)</f>
        <v>232050</v>
      </c>
      <c r="O319" s="37">
        <f>SUM(O307:O318)</f>
        <v>198513</v>
      </c>
      <c r="P319" s="37">
        <f>SUM(P307:P318)</f>
        <v>152591</v>
      </c>
      <c r="Q319" s="37">
        <f>SUM(Q307:Q318)</f>
        <v>188857</v>
      </c>
      <c r="R319" s="30"/>
      <c r="S319" s="31"/>
      <c r="T319" s="31"/>
    </row>
    <row r="320" spans="1:20" ht="15" thickTop="1" x14ac:dyDescent="0.35">
      <c r="A320" s="19"/>
      <c r="B320" s="72"/>
      <c r="C320" s="72"/>
      <c r="D320" s="72"/>
      <c r="E320" s="72"/>
      <c r="F320" s="72"/>
      <c r="G320" s="72"/>
      <c r="H320" s="72"/>
      <c r="I320" s="72"/>
      <c r="J320" s="72"/>
      <c r="K320" s="72"/>
      <c r="L320" s="72"/>
      <c r="M320" s="72"/>
      <c r="N320" s="72"/>
      <c r="R320" s="30"/>
      <c r="S320" s="31"/>
      <c r="T320" s="31"/>
    </row>
    <row r="321" spans="1:20" x14ac:dyDescent="0.35">
      <c r="A321" s="39" t="s">
        <v>79</v>
      </c>
      <c r="B321" s="40" t="s">
        <v>30</v>
      </c>
      <c r="C321" s="40" t="s">
        <v>31</v>
      </c>
      <c r="D321" s="40" t="s">
        <v>32</v>
      </c>
      <c r="E321" s="40" t="s">
        <v>33</v>
      </c>
      <c r="F321" s="40" t="s">
        <v>34</v>
      </c>
      <c r="G321" s="40" t="s">
        <v>35</v>
      </c>
      <c r="H321" s="40" t="s">
        <v>36</v>
      </c>
      <c r="I321" s="40" t="s">
        <v>37</v>
      </c>
      <c r="J321" s="40" t="s">
        <v>38</v>
      </c>
      <c r="K321" s="40" t="s">
        <v>39</v>
      </c>
      <c r="L321" s="40" t="s">
        <v>40</v>
      </c>
      <c r="M321" s="40" t="s">
        <v>41</v>
      </c>
      <c r="N321" s="21" t="s">
        <v>42</v>
      </c>
      <c r="O321" s="41" t="s">
        <v>43</v>
      </c>
      <c r="P321" s="42" t="s">
        <v>44</v>
      </c>
      <c r="Q321" s="42" t="s">
        <v>45</v>
      </c>
      <c r="R321" s="30"/>
      <c r="S321" s="31"/>
      <c r="T321" s="31"/>
    </row>
    <row r="322" spans="1:20" x14ac:dyDescent="0.35">
      <c r="A322" s="43" t="s">
        <v>46</v>
      </c>
      <c r="B322" s="44">
        <v>0</v>
      </c>
      <c r="C322" s="44">
        <v>0</v>
      </c>
      <c r="D322" s="44">
        <v>0</v>
      </c>
      <c r="E322" s="44">
        <v>0</v>
      </c>
      <c r="F322" s="44">
        <v>0</v>
      </c>
      <c r="G322" s="44">
        <v>0</v>
      </c>
      <c r="H322" s="44">
        <v>0</v>
      </c>
      <c r="I322" s="44">
        <v>80185.5</v>
      </c>
      <c r="J322" s="44">
        <v>81482</v>
      </c>
      <c r="K322" s="44">
        <v>63587</v>
      </c>
      <c r="L322" s="44">
        <v>65489</v>
      </c>
      <c r="M322" s="44">
        <v>62195</v>
      </c>
      <c r="N322" s="44">
        <v>68466</v>
      </c>
      <c r="O322" s="17">
        <v>71168</v>
      </c>
      <c r="P322" s="17">
        <v>90094</v>
      </c>
      <c r="Q322" s="69">
        <v>47519</v>
      </c>
      <c r="R322" s="30"/>
      <c r="S322" s="31"/>
      <c r="T322" s="31"/>
    </row>
    <row r="323" spans="1:20" x14ac:dyDescent="0.35">
      <c r="A323" s="45" t="s">
        <v>47</v>
      </c>
      <c r="B323" s="46">
        <v>0</v>
      </c>
      <c r="C323" s="46">
        <v>0</v>
      </c>
      <c r="D323" s="46">
        <v>0</v>
      </c>
      <c r="E323" s="46">
        <v>0</v>
      </c>
      <c r="F323" s="46">
        <v>0</v>
      </c>
      <c r="G323" s="46">
        <v>0</v>
      </c>
      <c r="H323" s="46">
        <v>0</v>
      </c>
      <c r="I323" s="46">
        <v>75507.699999999983</v>
      </c>
      <c r="J323" s="46">
        <v>43505</v>
      </c>
      <c r="K323" s="46">
        <v>51768</v>
      </c>
      <c r="L323" s="46">
        <v>60009</v>
      </c>
      <c r="M323" s="46">
        <v>62529</v>
      </c>
      <c r="N323" s="46">
        <v>45500</v>
      </c>
      <c r="O323" s="17">
        <v>44269</v>
      </c>
      <c r="P323" s="17">
        <v>48937</v>
      </c>
      <c r="Q323" s="17">
        <v>44595</v>
      </c>
      <c r="R323" s="30"/>
      <c r="S323" s="31"/>
      <c r="T323" s="31"/>
    </row>
    <row r="324" spans="1:20" x14ac:dyDescent="0.35">
      <c r="A324" s="45" t="s">
        <v>48</v>
      </c>
      <c r="B324" s="46">
        <v>0</v>
      </c>
      <c r="C324" s="46">
        <v>0</v>
      </c>
      <c r="D324" s="46">
        <v>0</v>
      </c>
      <c r="E324" s="46">
        <v>0</v>
      </c>
      <c r="F324" s="46">
        <v>0</v>
      </c>
      <c r="G324" s="46">
        <v>0</v>
      </c>
      <c r="H324" s="46">
        <v>0</v>
      </c>
      <c r="I324" s="46">
        <v>72627.78</v>
      </c>
      <c r="J324" s="46">
        <v>57132</v>
      </c>
      <c r="K324" s="46">
        <v>50664</v>
      </c>
      <c r="L324" s="46">
        <v>45538</v>
      </c>
      <c r="M324" s="46">
        <v>45955</v>
      </c>
      <c r="N324" s="46">
        <v>42404</v>
      </c>
      <c r="O324" s="17">
        <v>43956</v>
      </c>
      <c r="P324" s="17">
        <v>38708</v>
      </c>
      <c r="Q324" s="17">
        <v>41630</v>
      </c>
      <c r="R324" s="30"/>
      <c r="S324" s="31"/>
      <c r="T324" s="31"/>
    </row>
    <row r="325" spans="1:20" x14ac:dyDescent="0.35">
      <c r="A325" s="45" t="s">
        <v>49</v>
      </c>
      <c r="B325" s="46">
        <v>0</v>
      </c>
      <c r="C325" s="46">
        <v>0</v>
      </c>
      <c r="D325" s="46">
        <v>0</v>
      </c>
      <c r="E325" s="46">
        <v>0</v>
      </c>
      <c r="F325" s="46">
        <v>0</v>
      </c>
      <c r="G325" s="46">
        <v>0</v>
      </c>
      <c r="H325" s="46">
        <v>0</v>
      </c>
      <c r="I325" s="46">
        <v>89584.079999999987</v>
      </c>
      <c r="J325" s="46">
        <v>68216</v>
      </c>
      <c r="K325" s="46">
        <v>63042</v>
      </c>
      <c r="L325" s="46">
        <v>68106</v>
      </c>
      <c r="M325" s="46">
        <v>75012</v>
      </c>
      <c r="N325" s="46">
        <v>69531</v>
      </c>
      <c r="O325" s="17">
        <v>67024</v>
      </c>
      <c r="P325" s="17">
        <v>66067</v>
      </c>
      <c r="Q325" s="17">
        <v>64302</v>
      </c>
      <c r="R325" s="30"/>
      <c r="S325" s="31"/>
      <c r="T325" s="31"/>
    </row>
    <row r="326" spans="1:20" x14ac:dyDescent="0.35">
      <c r="A326" s="45" t="s">
        <v>50</v>
      </c>
      <c r="B326" s="46">
        <v>0</v>
      </c>
      <c r="C326" s="46">
        <v>0</v>
      </c>
      <c r="D326" s="46">
        <v>0</v>
      </c>
      <c r="E326" s="46">
        <v>0</v>
      </c>
      <c r="F326" s="46">
        <v>0</v>
      </c>
      <c r="G326" s="46">
        <v>0</v>
      </c>
      <c r="H326" s="46">
        <v>0</v>
      </c>
      <c r="I326" s="46">
        <v>117783</v>
      </c>
      <c r="J326" s="46">
        <v>92537</v>
      </c>
      <c r="K326" s="46">
        <v>97345</v>
      </c>
      <c r="L326" s="46">
        <v>101230</v>
      </c>
      <c r="M326" s="46">
        <v>94527</v>
      </c>
      <c r="N326" s="46">
        <v>79401</v>
      </c>
      <c r="O326" s="17">
        <v>78361</v>
      </c>
      <c r="P326" s="17">
        <v>87835</v>
      </c>
      <c r="Q326" s="17">
        <v>68135</v>
      </c>
      <c r="R326" s="30"/>
      <c r="S326" s="31"/>
      <c r="T326" s="31"/>
    </row>
    <row r="327" spans="1:20" x14ac:dyDescent="0.35">
      <c r="A327" s="45" t="s">
        <v>51</v>
      </c>
      <c r="B327" s="46">
        <v>0</v>
      </c>
      <c r="C327" s="46">
        <v>0</v>
      </c>
      <c r="D327" s="46">
        <v>0</v>
      </c>
      <c r="E327" s="46">
        <v>0</v>
      </c>
      <c r="F327" s="46">
        <v>0</v>
      </c>
      <c r="G327" s="46">
        <v>0</v>
      </c>
      <c r="H327" s="46">
        <v>0</v>
      </c>
      <c r="I327" s="46">
        <v>58901</v>
      </c>
      <c r="J327" s="46">
        <v>39752</v>
      </c>
      <c r="K327" s="46">
        <v>47549</v>
      </c>
      <c r="L327" s="46">
        <v>46377</v>
      </c>
      <c r="M327" s="46">
        <v>45861</v>
      </c>
      <c r="N327" s="46">
        <v>40924</v>
      </c>
      <c r="O327" s="17">
        <v>42290</v>
      </c>
      <c r="P327" s="17">
        <v>43467</v>
      </c>
      <c r="Q327" s="17">
        <v>39673</v>
      </c>
      <c r="R327" s="30"/>
      <c r="S327" s="31"/>
      <c r="T327" s="31"/>
    </row>
    <row r="328" spans="1:20" x14ac:dyDescent="0.35">
      <c r="A328" s="45" t="s">
        <v>52</v>
      </c>
      <c r="B328" s="46">
        <v>0</v>
      </c>
      <c r="C328" s="46">
        <v>0</v>
      </c>
      <c r="D328" s="46">
        <v>0</v>
      </c>
      <c r="E328" s="46">
        <v>0</v>
      </c>
      <c r="F328" s="46">
        <v>0</v>
      </c>
      <c r="G328" s="46">
        <v>0</v>
      </c>
      <c r="H328" s="46">
        <v>0</v>
      </c>
      <c r="I328" s="46">
        <v>76738</v>
      </c>
      <c r="J328" s="46">
        <v>48396</v>
      </c>
      <c r="K328" s="46">
        <v>64836</v>
      </c>
      <c r="L328" s="46">
        <v>61865</v>
      </c>
      <c r="M328" s="46">
        <v>74227</v>
      </c>
      <c r="N328" s="46">
        <v>63111</v>
      </c>
      <c r="O328" s="17">
        <v>71103</v>
      </c>
      <c r="P328" s="17">
        <v>69000</v>
      </c>
      <c r="Q328" s="17">
        <v>51834</v>
      </c>
      <c r="R328" s="30"/>
      <c r="S328" s="31"/>
      <c r="T328" s="31"/>
    </row>
    <row r="329" spans="1:20" x14ac:dyDescent="0.35">
      <c r="A329" s="45" t="s">
        <v>53</v>
      </c>
      <c r="B329" s="46">
        <v>0</v>
      </c>
      <c r="C329" s="46">
        <v>0</v>
      </c>
      <c r="D329" s="46">
        <v>0</v>
      </c>
      <c r="E329" s="46">
        <v>0</v>
      </c>
      <c r="F329" s="46">
        <v>0</v>
      </c>
      <c r="G329" s="46">
        <v>0</v>
      </c>
      <c r="H329" s="46">
        <v>0</v>
      </c>
      <c r="I329" s="46">
        <v>44748.520000000004</v>
      </c>
      <c r="J329" s="46">
        <v>35704</v>
      </c>
      <c r="K329" s="46">
        <v>40872</v>
      </c>
      <c r="L329" s="46">
        <v>40573</v>
      </c>
      <c r="M329" s="46">
        <v>40844</v>
      </c>
      <c r="N329" s="46">
        <v>39058</v>
      </c>
      <c r="O329" s="17">
        <v>44752</v>
      </c>
      <c r="P329" s="17">
        <v>42000</v>
      </c>
      <c r="Q329" s="17">
        <v>35991</v>
      </c>
      <c r="R329" s="30"/>
      <c r="S329" s="31"/>
      <c r="T329" s="31"/>
    </row>
    <row r="330" spans="1:20" x14ac:dyDescent="0.35">
      <c r="A330" s="45" t="s">
        <v>54</v>
      </c>
      <c r="B330" s="46">
        <v>0</v>
      </c>
      <c r="C330" s="46">
        <v>0</v>
      </c>
      <c r="D330" s="46">
        <v>0</v>
      </c>
      <c r="E330" s="46">
        <v>0</v>
      </c>
      <c r="F330" s="46">
        <v>0</v>
      </c>
      <c r="G330" s="46">
        <v>0</v>
      </c>
      <c r="H330" s="46">
        <v>0</v>
      </c>
      <c r="I330" s="46">
        <v>36939.9</v>
      </c>
      <c r="J330" s="46">
        <v>29302</v>
      </c>
      <c r="K330" s="46">
        <v>32167</v>
      </c>
      <c r="L330" s="46">
        <v>32945</v>
      </c>
      <c r="M330" s="46">
        <v>36656</v>
      </c>
      <c r="N330" s="46">
        <v>33459</v>
      </c>
      <c r="O330" s="17">
        <v>38141</v>
      </c>
      <c r="P330" s="17">
        <v>36000</v>
      </c>
      <c r="Q330" s="17">
        <v>32697</v>
      </c>
      <c r="R330" s="30"/>
      <c r="S330" s="31"/>
      <c r="T330" s="31"/>
    </row>
    <row r="331" spans="1:20" x14ac:dyDescent="0.35">
      <c r="A331" s="45" t="s">
        <v>55</v>
      </c>
      <c r="B331" s="46">
        <v>0</v>
      </c>
      <c r="C331" s="46">
        <v>0</v>
      </c>
      <c r="D331" s="46">
        <v>0</v>
      </c>
      <c r="E331" s="46">
        <v>0</v>
      </c>
      <c r="F331" s="46">
        <v>0</v>
      </c>
      <c r="G331" s="46">
        <v>0</v>
      </c>
      <c r="H331" s="46">
        <v>0</v>
      </c>
      <c r="I331" s="46">
        <v>45103.28</v>
      </c>
      <c r="J331" s="46">
        <v>30503</v>
      </c>
      <c r="K331" s="46">
        <v>36489</v>
      </c>
      <c r="L331" s="46">
        <v>39987</v>
      </c>
      <c r="M331" s="46">
        <v>42178</v>
      </c>
      <c r="N331" s="46">
        <v>44989</v>
      </c>
      <c r="O331" s="17">
        <v>50000</v>
      </c>
      <c r="P331" s="17">
        <v>35122</v>
      </c>
      <c r="Q331" s="17">
        <v>37965</v>
      </c>
      <c r="R331" s="30"/>
      <c r="S331" s="31"/>
      <c r="T331" s="31"/>
    </row>
    <row r="332" spans="1:20" x14ac:dyDescent="0.35">
      <c r="A332" s="45" t="s">
        <v>56</v>
      </c>
      <c r="B332" s="46">
        <v>0</v>
      </c>
      <c r="C332" s="46">
        <v>0</v>
      </c>
      <c r="D332" s="46">
        <v>0</v>
      </c>
      <c r="E332" s="46">
        <v>0</v>
      </c>
      <c r="F332" s="46">
        <v>0</v>
      </c>
      <c r="G332" s="46">
        <v>0</v>
      </c>
      <c r="H332" s="46">
        <v>0</v>
      </c>
      <c r="I332" s="46">
        <v>77070.84</v>
      </c>
      <c r="J332" s="46">
        <v>59860</v>
      </c>
      <c r="K332" s="46">
        <v>69391</v>
      </c>
      <c r="L332" s="46">
        <v>65361</v>
      </c>
      <c r="M332" s="46">
        <v>65220</v>
      </c>
      <c r="N332" s="46">
        <v>68027</v>
      </c>
      <c r="O332" s="17">
        <v>64776</v>
      </c>
      <c r="P332" s="17">
        <v>52192</v>
      </c>
      <c r="Q332" s="17">
        <v>57540</v>
      </c>
      <c r="R332" s="30"/>
      <c r="S332" s="31"/>
      <c r="T332" s="31"/>
    </row>
    <row r="333" spans="1:20" ht="15" thickBot="1" x14ac:dyDescent="0.4">
      <c r="A333" s="45" t="s">
        <v>57</v>
      </c>
      <c r="B333" s="46">
        <v>0</v>
      </c>
      <c r="C333" s="46">
        <v>0</v>
      </c>
      <c r="D333" s="46">
        <v>0</v>
      </c>
      <c r="E333" s="46">
        <v>0</v>
      </c>
      <c r="F333" s="46">
        <v>0</v>
      </c>
      <c r="G333" s="46">
        <v>0</v>
      </c>
      <c r="H333" s="46">
        <v>0</v>
      </c>
      <c r="I333" s="74">
        <v>63457.8</v>
      </c>
      <c r="J333" s="46">
        <v>55570</v>
      </c>
      <c r="K333" s="46">
        <v>50855</v>
      </c>
      <c r="L333" s="46">
        <v>52121</v>
      </c>
      <c r="M333" s="46">
        <v>62221</v>
      </c>
      <c r="N333" s="46">
        <v>49843</v>
      </c>
      <c r="O333" s="17">
        <v>67848</v>
      </c>
      <c r="P333" s="17">
        <v>42920</v>
      </c>
      <c r="Q333" s="17">
        <v>17283</v>
      </c>
      <c r="R333" s="30"/>
      <c r="S333" s="31"/>
      <c r="T333" s="31"/>
    </row>
    <row r="334" spans="1:20" ht="15.5" thickTop="1" thickBot="1" x14ac:dyDescent="0.4">
      <c r="A334" s="47" t="s">
        <v>58</v>
      </c>
      <c r="B334" s="61">
        <f t="shared" ref="B334" si="42">SUM(B322:B333)</f>
        <v>0</v>
      </c>
      <c r="C334" s="61">
        <f t="shared" ref="C334:E334" si="43">SUM(C322:C333)</f>
        <v>0</v>
      </c>
      <c r="D334" s="61">
        <f t="shared" si="43"/>
        <v>0</v>
      </c>
      <c r="E334" s="61">
        <f t="shared" si="43"/>
        <v>0</v>
      </c>
      <c r="F334" s="61">
        <v>745188</v>
      </c>
      <c r="G334" s="61">
        <v>568993</v>
      </c>
      <c r="H334" s="61">
        <v>638347</v>
      </c>
      <c r="I334" s="61">
        <v>838648</v>
      </c>
      <c r="J334" s="61">
        <f t="shared" ref="J334" si="44">SUM(J322:J333)</f>
        <v>641959</v>
      </c>
      <c r="K334" s="61">
        <f>SUM(K322:K333)</f>
        <v>668565</v>
      </c>
      <c r="L334" s="61">
        <f t="shared" ref="L334:M334" si="45">SUM(L322:L333)</f>
        <v>679601</v>
      </c>
      <c r="M334" s="61">
        <f t="shared" si="45"/>
        <v>707425</v>
      </c>
      <c r="N334" s="61">
        <f>SUM(N322:N333)</f>
        <v>644713</v>
      </c>
      <c r="O334" s="37">
        <f>SUM(O322:O333)</f>
        <v>683688</v>
      </c>
      <c r="P334" s="37">
        <f>SUM(P322:P333)</f>
        <v>652342</v>
      </c>
      <c r="Q334" s="37">
        <f>SUM(Q322:Q333)</f>
        <v>539164</v>
      </c>
      <c r="R334" s="30"/>
      <c r="S334" s="31"/>
      <c r="T334" s="31"/>
    </row>
    <row r="335" spans="1:20" ht="15" thickTop="1" x14ac:dyDescent="0.35">
      <c r="A335" s="55"/>
      <c r="B335" s="46"/>
      <c r="C335" s="46"/>
      <c r="D335" s="46"/>
      <c r="E335" s="46"/>
      <c r="F335" s="46"/>
      <c r="G335" s="46"/>
      <c r="H335" s="46"/>
      <c r="I335" s="46"/>
      <c r="J335" s="46"/>
      <c r="K335" s="46"/>
      <c r="L335" s="46"/>
      <c r="M335" s="46"/>
      <c r="N335" s="62"/>
      <c r="R335" s="30"/>
      <c r="S335" s="31"/>
      <c r="T335" s="31"/>
    </row>
    <row r="336" spans="1:20" x14ac:dyDescent="0.35">
      <c r="A336" s="39" t="s">
        <v>80</v>
      </c>
      <c r="B336" s="40" t="s">
        <v>30</v>
      </c>
      <c r="C336" s="40" t="s">
        <v>31</v>
      </c>
      <c r="D336" s="40" t="s">
        <v>32</v>
      </c>
      <c r="E336" s="40" t="s">
        <v>33</v>
      </c>
      <c r="F336" s="40" t="s">
        <v>34</v>
      </c>
      <c r="G336" s="40" t="s">
        <v>35</v>
      </c>
      <c r="H336" s="40" t="s">
        <v>36</v>
      </c>
      <c r="I336" s="40" t="s">
        <v>37</v>
      </c>
      <c r="J336" s="40" t="s">
        <v>38</v>
      </c>
      <c r="K336" s="40" t="s">
        <v>39</v>
      </c>
      <c r="L336" s="40" t="s">
        <v>40</v>
      </c>
      <c r="M336" s="40" t="s">
        <v>41</v>
      </c>
      <c r="N336" s="21" t="s">
        <v>42</v>
      </c>
      <c r="O336" s="41" t="s">
        <v>43</v>
      </c>
      <c r="P336" s="42" t="s">
        <v>44</v>
      </c>
      <c r="Q336" s="42" t="s">
        <v>45</v>
      </c>
      <c r="R336" s="30"/>
      <c r="S336" s="31"/>
      <c r="T336" s="31"/>
    </row>
    <row r="337" spans="1:20" x14ac:dyDescent="0.35">
      <c r="A337" s="43" t="s">
        <v>46</v>
      </c>
      <c r="B337" s="44">
        <v>13710</v>
      </c>
      <c r="C337" s="44">
        <v>10518</v>
      </c>
      <c r="D337" s="44">
        <v>14797</v>
      </c>
      <c r="E337" s="44">
        <v>13509</v>
      </c>
      <c r="F337" s="44">
        <v>10831</v>
      </c>
      <c r="G337" s="44">
        <v>14372</v>
      </c>
      <c r="H337" s="44">
        <v>13406</v>
      </c>
      <c r="I337" s="44">
        <v>10027</v>
      </c>
      <c r="J337" s="44">
        <v>13000</v>
      </c>
      <c r="K337" s="44">
        <v>13600</v>
      </c>
      <c r="L337" s="44">
        <v>15828</v>
      </c>
      <c r="M337" s="44">
        <v>14168</v>
      </c>
      <c r="N337" s="44">
        <v>11023</v>
      </c>
      <c r="O337" s="17">
        <v>16726</v>
      </c>
      <c r="P337" s="17">
        <v>13168</v>
      </c>
      <c r="Q337" s="17">
        <v>12091</v>
      </c>
      <c r="R337" s="30"/>
      <c r="S337" s="31"/>
      <c r="T337" s="31"/>
    </row>
    <row r="338" spans="1:20" x14ac:dyDescent="0.35">
      <c r="A338" s="45" t="s">
        <v>47</v>
      </c>
      <c r="B338" s="46">
        <v>9812</v>
      </c>
      <c r="C338" s="46">
        <v>12761</v>
      </c>
      <c r="D338" s="46">
        <v>11513</v>
      </c>
      <c r="E338" s="46">
        <v>11915</v>
      </c>
      <c r="F338" s="46">
        <v>10210</v>
      </c>
      <c r="G338" s="46">
        <v>11187</v>
      </c>
      <c r="H338" s="46">
        <v>9136</v>
      </c>
      <c r="I338" s="46">
        <v>9311</v>
      </c>
      <c r="J338" s="46">
        <v>7000</v>
      </c>
      <c r="K338" s="46">
        <v>11200</v>
      </c>
      <c r="L338" s="46">
        <v>12939</v>
      </c>
      <c r="M338" s="46">
        <v>16016</v>
      </c>
      <c r="N338" s="46">
        <v>9969</v>
      </c>
      <c r="O338" s="17">
        <v>10248</v>
      </c>
      <c r="P338" s="17">
        <v>9423</v>
      </c>
      <c r="Q338" s="17">
        <v>11080</v>
      </c>
      <c r="R338" s="30"/>
      <c r="S338" s="31"/>
      <c r="T338" s="31"/>
    </row>
    <row r="339" spans="1:20" x14ac:dyDescent="0.35">
      <c r="A339" s="45" t="s">
        <v>48</v>
      </c>
      <c r="B339" s="46">
        <v>9392</v>
      </c>
      <c r="C339" s="46">
        <v>10837</v>
      </c>
      <c r="D339" s="46">
        <v>8851</v>
      </c>
      <c r="E339" s="46">
        <v>9579</v>
      </c>
      <c r="F339" s="46">
        <v>8734</v>
      </c>
      <c r="G339" s="46">
        <v>10629</v>
      </c>
      <c r="H339" s="46">
        <v>9290</v>
      </c>
      <c r="I339" s="46">
        <v>8607</v>
      </c>
      <c r="J339" s="46">
        <v>12000</v>
      </c>
      <c r="K339" s="46">
        <v>10900</v>
      </c>
      <c r="L339" s="46">
        <v>10186</v>
      </c>
      <c r="M339" s="46">
        <v>9990</v>
      </c>
      <c r="N339" s="46">
        <v>8828</v>
      </c>
      <c r="O339" s="17">
        <v>8881</v>
      </c>
      <c r="P339" s="17">
        <v>9685</v>
      </c>
      <c r="Q339" s="17">
        <v>8599</v>
      </c>
      <c r="R339" s="30"/>
      <c r="S339" s="31"/>
      <c r="T339" s="31"/>
    </row>
    <row r="340" spans="1:20" x14ac:dyDescent="0.35">
      <c r="A340" s="45" t="s">
        <v>49</v>
      </c>
      <c r="B340" s="46">
        <v>10946</v>
      </c>
      <c r="C340" s="46">
        <v>12737</v>
      </c>
      <c r="D340" s="46">
        <v>12743</v>
      </c>
      <c r="E340" s="46">
        <v>15555</v>
      </c>
      <c r="F340" s="46">
        <v>12877</v>
      </c>
      <c r="G340" s="46">
        <v>12959</v>
      </c>
      <c r="H340" s="46">
        <v>10595</v>
      </c>
      <c r="I340" s="46">
        <v>10195</v>
      </c>
      <c r="J340" s="46">
        <v>12000</v>
      </c>
      <c r="K340" s="46">
        <v>10400</v>
      </c>
      <c r="L340" s="46">
        <v>9902</v>
      </c>
      <c r="M340" s="46">
        <v>14278</v>
      </c>
      <c r="N340" s="46">
        <v>11572</v>
      </c>
      <c r="O340" s="17">
        <v>12626</v>
      </c>
      <c r="P340" s="17">
        <v>8847</v>
      </c>
      <c r="Q340" s="17">
        <v>10431</v>
      </c>
      <c r="R340" s="30"/>
      <c r="S340" s="31"/>
      <c r="T340" s="31"/>
    </row>
    <row r="341" spans="1:20" x14ac:dyDescent="0.35">
      <c r="A341" s="45" t="s">
        <v>50</v>
      </c>
      <c r="B341" s="46">
        <v>15462</v>
      </c>
      <c r="C341" s="46">
        <v>18217</v>
      </c>
      <c r="D341" s="46">
        <v>19820</v>
      </c>
      <c r="E341" s="46">
        <v>19309</v>
      </c>
      <c r="F341" s="46">
        <v>20170</v>
      </c>
      <c r="G341" s="46">
        <v>17887</v>
      </c>
      <c r="H341" s="46">
        <v>17206</v>
      </c>
      <c r="I341" s="46">
        <v>16778</v>
      </c>
      <c r="J341" s="46">
        <v>28000</v>
      </c>
      <c r="K341" s="46">
        <v>20605</v>
      </c>
      <c r="L341" s="46">
        <v>20666</v>
      </c>
      <c r="M341" s="46">
        <v>22991</v>
      </c>
      <c r="N341" s="46">
        <v>19559</v>
      </c>
      <c r="O341" s="17">
        <v>30601</v>
      </c>
      <c r="P341" s="17">
        <v>21258</v>
      </c>
      <c r="Q341" s="17">
        <v>20140</v>
      </c>
      <c r="R341" s="30"/>
      <c r="S341" s="31"/>
      <c r="T341" s="31"/>
    </row>
    <row r="342" spans="1:20" x14ac:dyDescent="0.35">
      <c r="A342" s="45" t="s">
        <v>51</v>
      </c>
      <c r="B342" s="46">
        <v>6748</v>
      </c>
      <c r="C342" s="46">
        <v>7096</v>
      </c>
      <c r="D342" s="46">
        <v>8871</v>
      </c>
      <c r="E342" s="46">
        <v>8185</v>
      </c>
      <c r="F342" s="46">
        <v>6299</v>
      </c>
      <c r="G342" s="46">
        <v>7600</v>
      </c>
      <c r="H342" s="46">
        <v>7471</v>
      </c>
      <c r="I342" s="46">
        <v>7449</v>
      </c>
      <c r="J342" s="46">
        <v>7000</v>
      </c>
      <c r="K342" s="46">
        <v>6928</v>
      </c>
      <c r="L342" s="46">
        <v>6529</v>
      </c>
      <c r="M342" s="46">
        <v>7942</v>
      </c>
      <c r="N342" s="46">
        <v>7825</v>
      </c>
      <c r="O342" s="17">
        <v>9542</v>
      </c>
      <c r="P342" s="17">
        <v>7902</v>
      </c>
      <c r="Q342" s="17">
        <v>8216</v>
      </c>
      <c r="R342" s="30"/>
      <c r="S342" s="31"/>
      <c r="T342" s="31"/>
    </row>
    <row r="343" spans="1:20" x14ac:dyDescent="0.35">
      <c r="A343" s="45" t="s">
        <v>52</v>
      </c>
      <c r="B343" s="46">
        <v>11798</v>
      </c>
      <c r="C343" s="46">
        <v>12226</v>
      </c>
      <c r="D343" s="46">
        <v>12722</v>
      </c>
      <c r="E343" s="46">
        <v>11398</v>
      </c>
      <c r="F343" s="46">
        <v>10643</v>
      </c>
      <c r="G343" s="46">
        <v>10865</v>
      </c>
      <c r="H343" s="46">
        <v>10985</v>
      </c>
      <c r="I343" s="46">
        <v>9129</v>
      </c>
      <c r="J343" s="46">
        <v>9000</v>
      </c>
      <c r="K343" s="46">
        <v>9656</v>
      </c>
      <c r="L343" s="46">
        <v>9265</v>
      </c>
      <c r="M343" s="46">
        <v>10813</v>
      </c>
      <c r="N343" s="46">
        <v>11196</v>
      </c>
      <c r="O343" s="17">
        <v>11258</v>
      </c>
      <c r="P343" s="17">
        <v>8829</v>
      </c>
      <c r="Q343" s="17">
        <v>8444</v>
      </c>
      <c r="R343" s="30"/>
      <c r="S343" s="31"/>
      <c r="T343" s="31"/>
    </row>
    <row r="344" spans="1:20" x14ac:dyDescent="0.35">
      <c r="A344" s="45" t="s">
        <v>53</v>
      </c>
      <c r="B344" s="46">
        <v>6235</v>
      </c>
      <c r="C344" s="46">
        <v>7448</v>
      </c>
      <c r="D344" s="46">
        <v>8064</v>
      </c>
      <c r="E344" s="46">
        <v>8550</v>
      </c>
      <c r="F344" s="46">
        <v>7749</v>
      </c>
      <c r="G344" s="46">
        <v>6447</v>
      </c>
      <c r="H344" s="46">
        <v>6710</v>
      </c>
      <c r="I344" s="46">
        <v>6698</v>
      </c>
      <c r="J344" s="46">
        <v>7000</v>
      </c>
      <c r="K344" s="46">
        <v>7170</v>
      </c>
      <c r="L344" s="46">
        <v>6343</v>
      </c>
      <c r="M344" s="46">
        <v>7305</v>
      </c>
      <c r="N344" s="46">
        <v>9835</v>
      </c>
      <c r="O344" s="17">
        <v>6360</v>
      </c>
      <c r="P344" s="17">
        <v>6265</v>
      </c>
      <c r="Q344" s="17">
        <v>5903</v>
      </c>
      <c r="R344" s="30"/>
      <c r="S344" s="31"/>
      <c r="T344" s="31"/>
    </row>
    <row r="345" spans="1:20" x14ac:dyDescent="0.35">
      <c r="A345" s="45" t="s">
        <v>54</v>
      </c>
      <c r="B345" s="46">
        <v>5869</v>
      </c>
      <c r="C345" s="46">
        <v>4758</v>
      </c>
      <c r="D345" s="46">
        <v>6872</v>
      </c>
      <c r="E345" s="46">
        <v>6872</v>
      </c>
      <c r="F345" s="46">
        <v>5823</v>
      </c>
      <c r="G345" s="46">
        <v>4865</v>
      </c>
      <c r="H345" s="46">
        <v>4208</v>
      </c>
      <c r="I345" s="46">
        <v>4574</v>
      </c>
      <c r="J345" s="46">
        <v>6000</v>
      </c>
      <c r="K345" s="46">
        <v>6873</v>
      </c>
      <c r="L345" s="46">
        <v>5084</v>
      </c>
      <c r="M345" s="46">
        <v>6826</v>
      </c>
      <c r="N345" s="46">
        <v>6691</v>
      </c>
      <c r="O345" s="17">
        <v>6019</v>
      </c>
      <c r="P345" s="17">
        <v>6032</v>
      </c>
      <c r="Q345" s="17">
        <v>6409</v>
      </c>
      <c r="R345" s="30"/>
      <c r="S345" s="31"/>
      <c r="T345" s="31"/>
    </row>
    <row r="346" spans="1:20" x14ac:dyDescent="0.35">
      <c r="A346" s="45" t="s">
        <v>55</v>
      </c>
      <c r="B346" s="46">
        <v>4432</v>
      </c>
      <c r="C346" s="46">
        <v>4579</v>
      </c>
      <c r="D346" s="46">
        <v>5539</v>
      </c>
      <c r="E346" s="46">
        <v>5023</v>
      </c>
      <c r="F346" s="46">
        <v>4841</v>
      </c>
      <c r="G346" s="46">
        <v>3246</v>
      </c>
      <c r="H346" s="46">
        <v>3675</v>
      </c>
      <c r="I346" s="46">
        <v>3807</v>
      </c>
      <c r="J346" s="46">
        <v>3000</v>
      </c>
      <c r="K346" s="46">
        <v>5526</v>
      </c>
      <c r="L346" s="46">
        <v>3884</v>
      </c>
      <c r="M346" s="46">
        <v>5315</v>
      </c>
      <c r="N346" s="46">
        <v>5954</v>
      </c>
      <c r="O346" s="17">
        <v>5248</v>
      </c>
      <c r="P346" s="17">
        <v>4947</v>
      </c>
      <c r="Q346" s="17">
        <v>5324</v>
      </c>
      <c r="R346" s="30"/>
      <c r="S346" s="31"/>
      <c r="T346" s="31"/>
    </row>
    <row r="347" spans="1:20" x14ac:dyDescent="0.35">
      <c r="A347" s="45" t="s">
        <v>56</v>
      </c>
      <c r="B347" s="46">
        <v>8788</v>
      </c>
      <c r="C347" s="46">
        <v>10450</v>
      </c>
      <c r="D347" s="46">
        <v>9738</v>
      </c>
      <c r="E347" s="46">
        <v>10739</v>
      </c>
      <c r="F347" s="46">
        <v>8516</v>
      </c>
      <c r="G347" s="46">
        <v>9272</v>
      </c>
      <c r="H347" s="46">
        <v>8036</v>
      </c>
      <c r="I347" s="46">
        <v>7218</v>
      </c>
      <c r="J347" s="46">
        <v>8000</v>
      </c>
      <c r="K347" s="46">
        <v>13631</v>
      </c>
      <c r="L347" s="46">
        <v>9475</v>
      </c>
      <c r="M347" s="46">
        <v>9579</v>
      </c>
      <c r="N347" s="46">
        <v>10306</v>
      </c>
      <c r="O347" s="17">
        <v>9374</v>
      </c>
      <c r="P347" s="17">
        <v>7825</v>
      </c>
      <c r="Q347" s="17">
        <v>8264</v>
      </c>
      <c r="R347" s="30"/>
      <c r="S347" s="31"/>
      <c r="T347" s="31"/>
    </row>
    <row r="348" spans="1:20" ht="15" thickBot="1" x14ac:dyDescent="0.4">
      <c r="A348" s="45" t="s">
        <v>57</v>
      </c>
      <c r="B348" s="46">
        <v>13361</v>
      </c>
      <c r="C348" s="46">
        <v>8000</v>
      </c>
      <c r="D348" s="46">
        <v>9430</v>
      </c>
      <c r="E348" s="46">
        <v>15065</v>
      </c>
      <c r="F348" s="46">
        <v>9493</v>
      </c>
      <c r="G348" s="46">
        <v>9088</v>
      </c>
      <c r="H348" s="46">
        <v>6864</v>
      </c>
      <c r="I348" s="46">
        <v>7610</v>
      </c>
      <c r="J348" s="46">
        <v>7800</v>
      </c>
      <c r="K348" s="46">
        <v>8828</v>
      </c>
      <c r="L348" s="46">
        <v>9622</v>
      </c>
      <c r="M348" s="46">
        <v>13068</v>
      </c>
      <c r="N348" s="46">
        <v>9174</v>
      </c>
      <c r="O348" s="17">
        <f>7932</f>
        <v>7932</v>
      </c>
      <c r="P348" s="17">
        <v>6276</v>
      </c>
      <c r="Q348" s="17">
        <v>3742</v>
      </c>
      <c r="R348" s="30"/>
      <c r="S348" s="31"/>
      <c r="T348" s="31"/>
    </row>
    <row r="349" spans="1:20" ht="15.5" thickTop="1" thickBot="1" x14ac:dyDescent="0.4">
      <c r="A349" s="47" t="s">
        <v>58</v>
      </c>
      <c r="B349" s="61">
        <f t="shared" ref="B349" si="46">SUM(B337:B348)</f>
        <v>116553</v>
      </c>
      <c r="C349" s="61">
        <f t="shared" ref="C349:M349" si="47">SUM(C337:C348)</f>
        <v>119627</v>
      </c>
      <c r="D349" s="61">
        <f t="shared" si="47"/>
        <v>128960</v>
      </c>
      <c r="E349" s="61">
        <f t="shared" si="47"/>
        <v>135699</v>
      </c>
      <c r="F349" s="61">
        <f t="shared" si="47"/>
        <v>116186</v>
      </c>
      <c r="G349" s="61">
        <f t="shared" si="47"/>
        <v>118417</v>
      </c>
      <c r="H349" s="61">
        <f t="shared" si="47"/>
        <v>107582</v>
      </c>
      <c r="I349" s="61">
        <f t="shared" si="47"/>
        <v>101403</v>
      </c>
      <c r="J349" s="61">
        <f t="shared" si="47"/>
        <v>119800</v>
      </c>
      <c r="K349" s="61">
        <f t="shared" si="47"/>
        <v>125317</v>
      </c>
      <c r="L349" s="61">
        <f t="shared" si="47"/>
        <v>119723</v>
      </c>
      <c r="M349" s="61">
        <f t="shared" si="47"/>
        <v>138291</v>
      </c>
      <c r="N349" s="61">
        <f>SUM(N337:N348)</f>
        <v>121932</v>
      </c>
      <c r="O349" s="37">
        <f>SUM(O337:O348)</f>
        <v>134815</v>
      </c>
      <c r="P349" s="37">
        <f>SUM(P337:P348)</f>
        <v>110457</v>
      </c>
      <c r="Q349" s="37">
        <f>SUM(Q337:Q348)</f>
        <v>108643</v>
      </c>
      <c r="R349" s="30"/>
      <c r="S349" s="31"/>
      <c r="T349" s="31"/>
    </row>
    <row r="350" spans="1:20" ht="15" thickTop="1" x14ac:dyDescent="0.35">
      <c r="A350" s="70"/>
      <c r="B350" s="46"/>
      <c r="C350" s="46"/>
      <c r="D350" s="46"/>
      <c r="E350" s="46"/>
      <c r="F350" s="46"/>
      <c r="G350" s="46"/>
      <c r="H350" s="46"/>
      <c r="I350" s="46"/>
      <c r="J350" s="46"/>
      <c r="K350" s="46"/>
      <c r="L350" s="46"/>
      <c r="M350" s="46"/>
      <c r="N350" s="46"/>
      <c r="R350" s="30"/>
      <c r="S350" s="31"/>
      <c r="T350" s="31"/>
    </row>
    <row r="351" spans="1:20" x14ac:dyDescent="0.35">
      <c r="A351" s="39" t="s">
        <v>81</v>
      </c>
      <c r="B351" s="40" t="s">
        <v>30</v>
      </c>
      <c r="C351" s="40" t="s">
        <v>31</v>
      </c>
      <c r="D351" s="40" t="s">
        <v>32</v>
      </c>
      <c r="E351" s="40" t="s">
        <v>33</v>
      </c>
      <c r="F351" s="40" t="s">
        <v>34</v>
      </c>
      <c r="G351" s="40" t="s">
        <v>35</v>
      </c>
      <c r="H351" s="40" t="s">
        <v>36</v>
      </c>
      <c r="I351" s="40" t="s">
        <v>37</v>
      </c>
      <c r="J351" s="40" t="s">
        <v>38</v>
      </c>
      <c r="K351" s="40" t="s">
        <v>39</v>
      </c>
      <c r="L351" s="40" t="s">
        <v>40</v>
      </c>
      <c r="M351" s="40" t="s">
        <v>41</v>
      </c>
      <c r="N351" s="21" t="s">
        <v>42</v>
      </c>
      <c r="O351" s="41" t="s">
        <v>43</v>
      </c>
      <c r="P351" s="42" t="s">
        <v>44</v>
      </c>
      <c r="Q351" s="42" t="s">
        <v>45</v>
      </c>
      <c r="R351" s="30"/>
      <c r="S351" s="31"/>
      <c r="T351" s="31"/>
    </row>
    <row r="352" spans="1:20" x14ac:dyDescent="0.35">
      <c r="A352" s="43" t="s">
        <v>46</v>
      </c>
      <c r="B352" s="44">
        <v>1247</v>
      </c>
      <c r="C352" s="44">
        <v>2183</v>
      </c>
      <c r="D352" s="44">
        <v>1984</v>
      </c>
      <c r="E352" s="44">
        <v>433</v>
      </c>
      <c r="F352" s="44">
        <v>78</v>
      </c>
      <c r="G352" s="44">
        <v>0</v>
      </c>
      <c r="H352" s="44">
        <v>54</v>
      </c>
      <c r="I352" s="44">
        <v>0</v>
      </c>
      <c r="J352" s="44">
        <v>0</v>
      </c>
      <c r="K352" s="44">
        <v>0</v>
      </c>
      <c r="L352" s="44">
        <v>0</v>
      </c>
      <c r="M352" s="44">
        <v>0</v>
      </c>
      <c r="N352" s="44">
        <v>0</v>
      </c>
      <c r="O352" s="17">
        <v>0</v>
      </c>
      <c r="P352" s="17">
        <v>0</v>
      </c>
      <c r="Q352" s="17">
        <v>0</v>
      </c>
      <c r="R352" s="30"/>
      <c r="S352" s="31"/>
      <c r="T352" s="31"/>
    </row>
    <row r="353" spans="1:20" x14ac:dyDescent="0.35">
      <c r="A353" s="45" t="s">
        <v>47</v>
      </c>
      <c r="B353" s="46">
        <v>3085</v>
      </c>
      <c r="C353" s="46">
        <v>9378</v>
      </c>
      <c r="D353" s="46">
        <v>5590</v>
      </c>
      <c r="E353" s="46">
        <v>3144</v>
      </c>
      <c r="F353" s="46">
        <v>22</v>
      </c>
      <c r="G353" s="46">
        <v>0</v>
      </c>
      <c r="H353" s="46">
        <v>40</v>
      </c>
      <c r="I353" s="46">
        <v>0</v>
      </c>
      <c r="J353" s="46">
        <v>0</v>
      </c>
      <c r="K353" s="46">
        <v>0</v>
      </c>
      <c r="L353" s="46">
        <v>0</v>
      </c>
      <c r="M353" s="46">
        <v>0</v>
      </c>
      <c r="N353" s="46">
        <v>0</v>
      </c>
      <c r="O353" s="17">
        <v>0</v>
      </c>
      <c r="P353" s="17">
        <v>0</v>
      </c>
      <c r="Q353" s="17">
        <v>0</v>
      </c>
      <c r="R353" s="30"/>
      <c r="S353" s="31"/>
      <c r="T353" s="31"/>
    </row>
    <row r="354" spans="1:20" x14ac:dyDescent="0.35">
      <c r="A354" s="45" t="s">
        <v>48</v>
      </c>
      <c r="B354" s="46">
        <v>6732</v>
      </c>
      <c r="C354" s="46">
        <v>3722</v>
      </c>
      <c r="D354" s="46">
        <v>2789</v>
      </c>
      <c r="E354" s="46">
        <v>1188</v>
      </c>
      <c r="F354" s="46">
        <v>109</v>
      </c>
      <c r="G354" s="46">
        <v>0</v>
      </c>
      <c r="H354" s="46">
        <v>232</v>
      </c>
      <c r="I354" s="46">
        <v>0</v>
      </c>
      <c r="J354" s="46">
        <v>0</v>
      </c>
      <c r="K354" s="46">
        <v>0</v>
      </c>
      <c r="L354" s="46">
        <v>0</v>
      </c>
      <c r="M354" s="46">
        <v>0</v>
      </c>
      <c r="N354" s="46">
        <v>0</v>
      </c>
      <c r="O354" s="17">
        <v>0</v>
      </c>
      <c r="P354" s="17">
        <v>0</v>
      </c>
      <c r="Q354" s="17">
        <v>0</v>
      </c>
      <c r="R354" s="30"/>
      <c r="S354" s="31"/>
      <c r="T354" s="31"/>
    </row>
    <row r="355" spans="1:20" x14ac:dyDescent="0.35">
      <c r="A355" s="45" t="s">
        <v>49</v>
      </c>
      <c r="B355" s="46">
        <v>1391</v>
      </c>
      <c r="C355" s="46">
        <v>9593</v>
      </c>
      <c r="D355" s="46">
        <v>10648</v>
      </c>
      <c r="E355" s="46">
        <v>1421</v>
      </c>
      <c r="F355" s="46">
        <v>137</v>
      </c>
      <c r="G355" s="46">
        <v>0</v>
      </c>
      <c r="H355" s="46">
        <v>43</v>
      </c>
      <c r="I355" s="46">
        <v>0</v>
      </c>
      <c r="J355" s="46">
        <v>0</v>
      </c>
      <c r="K355" s="46">
        <v>0</v>
      </c>
      <c r="L355" s="46">
        <v>0</v>
      </c>
      <c r="M355" s="46">
        <v>0</v>
      </c>
      <c r="N355" s="46">
        <v>0</v>
      </c>
      <c r="O355" s="17">
        <v>0</v>
      </c>
      <c r="P355" s="17">
        <v>0</v>
      </c>
      <c r="Q355" s="17">
        <v>0</v>
      </c>
      <c r="R355" s="30"/>
      <c r="S355" s="31"/>
      <c r="T355" s="31"/>
    </row>
    <row r="356" spans="1:20" x14ac:dyDescent="0.35">
      <c r="A356" s="45" t="s">
        <v>50</v>
      </c>
      <c r="B356" s="46">
        <v>3853</v>
      </c>
      <c r="C356" s="46">
        <v>7662</v>
      </c>
      <c r="D356" s="46">
        <v>13100</v>
      </c>
      <c r="E356" s="46">
        <v>37500</v>
      </c>
      <c r="F356" s="46">
        <v>83</v>
      </c>
      <c r="G356" s="46">
        <v>0</v>
      </c>
      <c r="H356" s="46">
        <v>53</v>
      </c>
      <c r="I356" s="46">
        <v>0</v>
      </c>
      <c r="J356" s="46">
        <v>0</v>
      </c>
      <c r="K356" s="46">
        <v>0</v>
      </c>
      <c r="L356" s="46">
        <v>0</v>
      </c>
      <c r="M356" s="46">
        <v>0</v>
      </c>
      <c r="N356" s="46">
        <v>0</v>
      </c>
      <c r="O356" s="17">
        <v>0</v>
      </c>
      <c r="P356" s="17">
        <v>0</v>
      </c>
      <c r="Q356" s="17">
        <v>0</v>
      </c>
      <c r="R356" s="30"/>
      <c r="S356" s="31"/>
      <c r="T356" s="31"/>
    </row>
    <row r="357" spans="1:20" x14ac:dyDescent="0.35">
      <c r="A357" s="45" t="s">
        <v>51</v>
      </c>
      <c r="B357" s="46">
        <v>8432</v>
      </c>
      <c r="C357" s="46">
        <v>1214</v>
      </c>
      <c r="D357" s="46">
        <v>7574</v>
      </c>
      <c r="E357" s="46">
        <v>4146</v>
      </c>
      <c r="F357" s="46">
        <v>91</v>
      </c>
      <c r="G357" s="46">
        <v>17000</v>
      </c>
      <c r="H357" s="46">
        <v>278</v>
      </c>
      <c r="I357" s="46">
        <v>0</v>
      </c>
      <c r="J357" s="46">
        <v>0</v>
      </c>
      <c r="K357" s="46">
        <v>0</v>
      </c>
      <c r="L357" s="46">
        <v>0</v>
      </c>
      <c r="M357" s="46">
        <v>0</v>
      </c>
      <c r="N357" s="46">
        <v>0</v>
      </c>
      <c r="O357" s="17">
        <v>0</v>
      </c>
      <c r="P357" s="17">
        <v>0</v>
      </c>
      <c r="Q357" s="17">
        <v>0</v>
      </c>
      <c r="R357" s="30"/>
      <c r="S357" s="31"/>
      <c r="T357" s="31"/>
    </row>
    <row r="358" spans="1:20" x14ac:dyDescent="0.35">
      <c r="A358" s="45" t="s">
        <v>52</v>
      </c>
      <c r="B358" s="46">
        <v>1886</v>
      </c>
      <c r="C358" s="46">
        <v>687</v>
      </c>
      <c r="D358" s="46">
        <v>343</v>
      </c>
      <c r="E358" s="46">
        <v>100</v>
      </c>
      <c r="F358" s="46">
        <v>59</v>
      </c>
      <c r="G358" s="46">
        <v>2000</v>
      </c>
      <c r="H358" s="46">
        <v>117</v>
      </c>
      <c r="I358" s="46">
        <v>0</v>
      </c>
      <c r="J358" s="46">
        <v>0</v>
      </c>
      <c r="K358" s="46">
        <v>0</v>
      </c>
      <c r="L358" s="46">
        <v>0</v>
      </c>
      <c r="M358" s="46">
        <v>0</v>
      </c>
      <c r="N358" s="46">
        <v>0</v>
      </c>
      <c r="O358" s="17">
        <v>0</v>
      </c>
      <c r="P358" s="17">
        <v>0</v>
      </c>
      <c r="Q358" s="17">
        <v>0</v>
      </c>
      <c r="R358" s="30"/>
      <c r="S358" s="31"/>
      <c r="T358" s="31"/>
    </row>
    <row r="359" spans="1:20" x14ac:dyDescent="0.35">
      <c r="A359" s="45" t="s">
        <v>53</v>
      </c>
      <c r="B359" s="46">
        <v>1399</v>
      </c>
      <c r="C359" s="46">
        <v>1496</v>
      </c>
      <c r="D359" s="46">
        <v>118</v>
      </c>
      <c r="E359" s="46">
        <v>60</v>
      </c>
      <c r="F359" s="46">
        <v>100</v>
      </c>
      <c r="G359" s="46">
        <v>0</v>
      </c>
      <c r="H359" s="46">
        <v>59</v>
      </c>
      <c r="I359" s="46">
        <v>0</v>
      </c>
      <c r="J359" s="46">
        <v>0</v>
      </c>
      <c r="K359" s="46">
        <v>0</v>
      </c>
      <c r="L359" s="46">
        <v>0</v>
      </c>
      <c r="M359" s="46">
        <v>0</v>
      </c>
      <c r="N359" s="46">
        <v>0</v>
      </c>
      <c r="O359" s="17">
        <v>0</v>
      </c>
      <c r="P359" s="17">
        <v>0</v>
      </c>
      <c r="Q359" s="17">
        <v>0</v>
      </c>
      <c r="R359" s="30"/>
      <c r="S359" s="31"/>
      <c r="T359" s="31"/>
    </row>
    <row r="360" spans="1:20" x14ac:dyDescent="0.35">
      <c r="A360" s="45" t="s">
        <v>54</v>
      </c>
      <c r="B360" s="46">
        <v>512</v>
      </c>
      <c r="C360" s="46">
        <v>10247</v>
      </c>
      <c r="D360" s="46">
        <v>2947</v>
      </c>
      <c r="E360" s="46">
        <v>1300</v>
      </c>
      <c r="F360" s="46">
        <v>100</v>
      </c>
      <c r="G360" s="46">
        <v>0</v>
      </c>
      <c r="H360" s="46">
        <v>8</v>
      </c>
      <c r="I360" s="46">
        <v>0</v>
      </c>
      <c r="J360" s="46">
        <v>0</v>
      </c>
      <c r="K360" s="46">
        <v>0</v>
      </c>
      <c r="L360" s="46">
        <v>0</v>
      </c>
      <c r="M360" s="46">
        <v>0</v>
      </c>
      <c r="N360" s="46">
        <v>0</v>
      </c>
      <c r="O360" s="17">
        <v>0</v>
      </c>
      <c r="P360" s="17">
        <v>0</v>
      </c>
      <c r="Q360" s="17">
        <v>0</v>
      </c>
      <c r="R360" s="30"/>
      <c r="S360" s="31"/>
      <c r="T360" s="31"/>
    </row>
    <row r="361" spans="1:20" x14ac:dyDescent="0.35">
      <c r="A361" s="45" t="s">
        <v>55</v>
      </c>
      <c r="B361" s="46">
        <v>225</v>
      </c>
      <c r="C361" s="46">
        <v>212</v>
      </c>
      <c r="D361" s="46">
        <v>3514</v>
      </c>
      <c r="E361" s="46">
        <v>210</v>
      </c>
      <c r="F361" s="46">
        <v>100</v>
      </c>
      <c r="G361" s="46">
        <v>0</v>
      </c>
      <c r="H361" s="46">
        <v>0</v>
      </c>
      <c r="I361" s="46">
        <v>0</v>
      </c>
      <c r="J361" s="46">
        <v>0</v>
      </c>
      <c r="K361" s="46">
        <v>0</v>
      </c>
      <c r="L361" s="46">
        <v>0</v>
      </c>
      <c r="M361" s="46">
        <v>0</v>
      </c>
      <c r="N361" s="46">
        <v>0</v>
      </c>
      <c r="O361" s="17">
        <v>0</v>
      </c>
      <c r="P361" s="17">
        <v>0</v>
      </c>
      <c r="Q361" s="17">
        <v>0</v>
      </c>
      <c r="R361" s="30"/>
      <c r="S361" s="31"/>
      <c r="T361" s="31"/>
    </row>
    <row r="362" spans="1:20" x14ac:dyDescent="0.35">
      <c r="A362" s="45" t="s">
        <v>56</v>
      </c>
      <c r="B362" s="46">
        <v>291</v>
      </c>
      <c r="C362" s="46">
        <v>135</v>
      </c>
      <c r="D362" s="46">
        <v>446</v>
      </c>
      <c r="E362" s="46">
        <v>0</v>
      </c>
      <c r="F362" s="46">
        <v>100</v>
      </c>
      <c r="G362" s="46">
        <v>0</v>
      </c>
      <c r="H362" s="46">
        <v>0</v>
      </c>
      <c r="I362" s="46">
        <v>0</v>
      </c>
      <c r="J362" s="46">
        <v>0</v>
      </c>
      <c r="K362" s="46">
        <v>0</v>
      </c>
      <c r="L362" s="46">
        <v>0</v>
      </c>
      <c r="M362" s="46">
        <v>0</v>
      </c>
      <c r="N362" s="46">
        <v>0</v>
      </c>
      <c r="O362" s="17">
        <v>0</v>
      </c>
      <c r="P362" s="17">
        <v>0</v>
      </c>
      <c r="Q362" s="17">
        <v>0</v>
      </c>
      <c r="R362" s="30"/>
      <c r="S362" s="31"/>
      <c r="T362" s="31"/>
    </row>
    <row r="363" spans="1:20" ht="15" thickBot="1" x14ac:dyDescent="0.4">
      <c r="A363" s="45" t="s">
        <v>57</v>
      </c>
      <c r="B363" s="46">
        <v>2305</v>
      </c>
      <c r="C363" s="46">
        <v>1009</v>
      </c>
      <c r="D363" s="46">
        <v>276</v>
      </c>
      <c r="E363" s="46">
        <v>173</v>
      </c>
      <c r="F363" s="46">
        <v>50</v>
      </c>
      <c r="G363" s="46">
        <v>0</v>
      </c>
      <c r="H363" s="46">
        <v>0</v>
      </c>
      <c r="I363" s="46">
        <v>0</v>
      </c>
      <c r="J363" s="46">
        <v>0</v>
      </c>
      <c r="K363" s="46">
        <v>0</v>
      </c>
      <c r="L363" s="46">
        <v>0</v>
      </c>
      <c r="M363" s="46">
        <v>0</v>
      </c>
      <c r="N363" s="46">
        <v>0</v>
      </c>
      <c r="O363" s="17">
        <v>0</v>
      </c>
      <c r="P363" s="17">
        <v>0</v>
      </c>
      <c r="Q363" s="17">
        <v>0</v>
      </c>
      <c r="R363" s="30"/>
      <c r="S363" s="31"/>
      <c r="T363" s="31"/>
    </row>
    <row r="364" spans="1:20" ht="15.5" thickTop="1" thickBot="1" x14ac:dyDescent="0.4">
      <c r="A364" s="47" t="s">
        <v>58</v>
      </c>
      <c r="B364" s="61">
        <f t="shared" ref="B364:M364" si="48">SUM(B352:B363)</f>
        <v>31358</v>
      </c>
      <c r="C364" s="61">
        <f t="shared" si="48"/>
        <v>47538</v>
      </c>
      <c r="D364" s="61">
        <f t="shared" si="48"/>
        <v>49329</v>
      </c>
      <c r="E364" s="61">
        <f t="shared" si="48"/>
        <v>49675</v>
      </c>
      <c r="F364" s="61">
        <f t="shared" si="48"/>
        <v>1029</v>
      </c>
      <c r="G364" s="61">
        <f t="shared" si="48"/>
        <v>19000</v>
      </c>
      <c r="H364" s="61">
        <f t="shared" si="48"/>
        <v>884</v>
      </c>
      <c r="I364" s="61">
        <f t="shared" si="48"/>
        <v>0</v>
      </c>
      <c r="J364" s="61">
        <f t="shared" si="48"/>
        <v>0</v>
      </c>
      <c r="K364" s="61">
        <f t="shared" si="48"/>
        <v>0</v>
      </c>
      <c r="L364" s="61">
        <f t="shared" si="48"/>
        <v>0</v>
      </c>
      <c r="M364" s="61">
        <f t="shared" si="48"/>
        <v>0</v>
      </c>
      <c r="N364" s="61">
        <f>SUM(N352:N363)</f>
        <v>0</v>
      </c>
      <c r="O364" s="37">
        <f>SUM(O352:O363)</f>
        <v>0</v>
      </c>
      <c r="P364" s="37">
        <f>SUM(P352:P363)</f>
        <v>0</v>
      </c>
      <c r="Q364" s="37">
        <f>SUM(Q352:Q363)</f>
        <v>0</v>
      </c>
      <c r="R364" s="30"/>
      <c r="S364" s="31"/>
      <c r="T364" s="31"/>
    </row>
    <row r="365" spans="1:20" ht="15" thickTop="1" x14ac:dyDescent="0.35">
      <c r="R365" s="30"/>
      <c r="S365" s="31"/>
      <c r="T365" s="31"/>
    </row>
    <row r="366" spans="1:20" x14ac:dyDescent="0.35">
      <c r="A366" s="39" t="s">
        <v>18</v>
      </c>
      <c r="B366" s="40" t="s">
        <v>30</v>
      </c>
      <c r="C366" s="40" t="s">
        <v>31</v>
      </c>
      <c r="D366" s="40" t="s">
        <v>32</v>
      </c>
      <c r="E366" s="40" t="s">
        <v>33</v>
      </c>
      <c r="F366" s="40" t="s">
        <v>34</v>
      </c>
      <c r="G366" s="40" t="s">
        <v>35</v>
      </c>
      <c r="H366" s="40" t="s">
        <v>36</v>
      </c>
      <c r="I366" s="40" t="s">
        <v>37</v>
      </c>
      <c r="J366" s="40" t="s">
        <v>38</v>
      </c>
      <c r="K366" s="40" t="s">
        <v>39</v>
      </c>
      <c r="L366" s="40" t="s">
        <v>40</v>
      </c>
      <c r="M366" s="40" t="s">
        <v>41</v>
      </c>
      <c r="N366" s="21" t="s">
        <v>42</v>
      </c>
      <c r="O366" s="41" t="s">
        <v>43</v>
      </c>
      <c r="P366" s="42" t="s">
        <v>44</v>
      </c>
      <c r="Q366" s="42" t="s">
        <v>45</v>
      </c>
      <c r="R366" s="30"/>
      <c r="S366" s="31"/>
      <c r="T366" s="31"/>
    </row>
    <row r="367" spans="1:20" x14ac:dyDescent="0.35">
      <c r="A367" s="43" t="s">
        <v>46</v>
      </c>
      <c r="B367" s="44">
        <v>133680</v>
      </c>
      <c r="C367" s="44">
        <v>125340</v>
      </c>
      <c r="D367" s="44">
        <v>124000</v>
      </c>
      <c r="E367" s="44">
        <v>112839</v>
      </c>
      <c r="F367" s="44">
        <v>160389</v>
      </c>
      <c r="G367" s="44">
        <v>144016</v>
      </c>
      <c r="H367" s="44">
        <v>142544</v>
      </c>
      <c r="I367" s="44">
        <v>112378</v>
      </c>
      <c r="J367" s="44">
        <v>215490</v>
      </c>
      <c r="K367" s="44">
        <v>164502</v>
      </c>
      <c r="L367" s="44">
        <v>167964</v>
      </c>
      <c r="M367" s="44">
        <v>151773</v>
      </c>
      <c r="N367" s="75">
        <v>193482</v>
      </c>
      <c r="O367" s="17">
        <v>137635</v>
      </c>
      <c r="P367" s="17">
        <v>122994</v>
      </c>
      <c r="Q367" s="17">
        <v>125576</v>
      </c>
      <c r="R367" s="30"/>
      <c r="S367" s="31"/>
      <c r="T367" s="31"/>
    </row>
    <row r="368" spans="1:20" x14ac:dyDescent="0.35">
      <c r="A368" s="45" t="s">
        <v>47</v>
      </c>
      <c r="B368" s="46">
        <v>141152</v>
      </c>
      <c r="C368" s="46">
        <v>129486</v>
      </c>
      <c r="D368" s="46">
        <v>119000</v>
      </c>
      <c r="E368" s="46">
        <v>132335</v>
      </c>
      <c r="F368" s="46">
        <v>151555</v>
      </c>
      <c r="G368" s="46">
        <v>144249</v>
      </c>
      <c r="H368" s="46">
        <v>140985</v>
      </c>
      <c r="I368" s="46">
        <v>116800</v>
      </c>
      <c r="J368" s="46">
        <v>215146</v>
      </c>
      <c r="K368" s="46">
        <v>167044</v>
      </c>
      <c r="L368" s="46">
        <v>171413</v>
      </c>
      <c r="M368" s="46">
        <v>157839</v>
      </c>
      <c r="N368" s="76">
        <v>166118</v>
      </c>
      <c r="O368" s="17">
        <v>126646</v>
      </c>
      <c r="P368" s="17">
        <v>102172</v>
      </c>
      <c r="Q368" s="17">
        <v>132760</v>
      </c>
      <c r="R368" s="30"/>
      <c r="S368" s="31"/>
      <c r="T368" s="31"/>
    </row>
    <row r="369" spans="1:28" x14ac:dyDescent="0.35">
      <c r="A369" s="45" t="s">
        <v>48</v>
      </c>
      <c r="B369" s="46">
        <v>98638</v>
      </c>
      <c r="C369" s="46">
        <v>106701</v>
      </c>
      <c r="D369" s="46">
        <v>100000</v>
      </c>
      <c r="E369" s="46">
        <v>115701</v>
      </c>
      <c r="F369" s="46">
        <v>112294</v>
      </c>
      <c r="G369" s="46">
        <v>135193</v>
      </c>
      <c r="H369" s="46">
        <v>121817</v>
      </c>
      <c r="I369" s="46">
        <v>146131</v>
      </c>
      <c r="J369" s="46">
        <v>147132</v>
      </c>
      <c r="K369" s="46">
        <v>147485</v>
      </c>
      <c r="L369" s="46">
        <v>129194</v>
      </c>
      <c r="M369" s="46">
        <v>139558</v>
      </c>
      <c r="N369" s="76">
        <v>131814</v>
      </c>
      <c r="O369" s="17">
        <v>104160</v>
      </c>
      <c r="P369" s="17">
        <v>102200</v>
      </c>
      <c r="Q369" s="17">
        <v>121950</v>
      </c>
      <c r="R369" s="30"/>
      <c r="S369" s="31"/>
      <c r="T369" s="31"/>
    </row>
    <row r="370" spans="1:28" x14ac:dyDescent="0.35">
      <c r="A370" s="45" t="s">
        <v>49</v>
      </c>
      <c r="B370" s="46">
        <v>128983</v>
      </c>
      <c r="C370" s="46">
        <v>126975</v>
      </c>
      <c r="D370" s="46">
        <v>130000</v>
      </c>
      <c r="E370" s="46">
        <v>139595</v>
      </c>
      <c r="F370" s="46">
        <v>146056</v>
      </c>
      <c r="G370" s="46">
        <v>191451</v>
      </c>
      <c r="H370" s="46">
        <v>176537</v>
      </c>
      <c r="I370" s="46">
        <v>213201</v>
      </c>
      <c r="J370" s="46">
        <v>154740</v>
      </c>
      <c r="K370" s="46">
        <v>159569</v>
      </c>
      <c r="L370" s="46">
        <v>182508</v>
      </c>
      <c r="M370" s="46">
        <v>243430</v>
      </c>
      <c r="N370" s="76">
        <v>153929</v>
      </c>
      <c r="O370" s="17">
        <v>157081</v>
      </c>
      <c r="P370" s="17">
        <v>138633</v>
      </c>
      <c r="Q370" s="17">
        <v>148599</v>
      </c>
      <c r="R370" s="30"/>
      <c r="S370" s="31"/>
      <c r="T370" s="31"/>
      <c r="V370" s="31"/>
    </row>
    <row r="371" spans="1:28" x14ac:dyDescent="0.35">
      <c r="A371" s="45" t="s">
        <v>50</v>
      </c>
      <c r="B371" s="46">
        <v>126555</v>
      </c>
      <c r="C371" s="46">
        <v>121926</v>
      </c>
      <c r="D371" s="46">
        <v>153530</v>
      </c>
      <c r="E371" s="46">
        <v>150499</v>
      </c>
      <c r="F371" s="46">
        <v>155925</v>
      </c>
      <c r="G371" s="46">
        <v>184431</v>
      </c>
      <c r="H371" s="46">
        <v>196579</v>
      </c>
      <c r="I371" s="46">
        <v>223024</v>
      </c>
      <c r="J371" s="46">
        <v>165005</v>
      </c>
      <c r="K371" s="46">
        <v>189624</v>
      </c>
      <c r="L371" s="46">
        <v>200829</v>
      </c>
      <c r="M371" s="46">
        <v>234777</v>
      </c>
      <c r="N371" s="76">
        <v>165740</v>
      </c>
      <c r="O371" s="17">
        <v>152328</v>
      </c>
      <c r="P371" s="17">
        <v>164485</v>
      </c>
      <c r="Q371" s="17">
        <v>161881</v>
      </c>
      <c r="R371" s="30"/>
      <c r="S371" s="31"/>
      <c r="T371" s="31"/>
      <c r="V371" s="59"/>
    </row>
    <row r="372" spans="1:28" x14ac:dyDescent="0.35">
      <c r="A372" s="45" t="s">
        <v>51</v>
      </c>
      <c r="B372" s="46">
        <v>101873</v>
      </c>
      <c r="C372" s="46">
        <v>129882</v>
      </c>
      <c r="D372" s="46">
        <v>110000</v>
      </c>
      <c r="E372" s="46">
        <v>108060</v>
      </c>
      <c r="F372" s="46">
        <v>126449</v>
      </c>
      <c r="G372" s="46">
        <v>154613</v>
      </c>
      <c r="H372" s="46">
        <v>141863</v>
      </c>
      <c r="I372" s="46">
        <v>155460</v>
      </c>
      <c r="J372" s="46">
        <v>145760</v>
      </c>
      <c r="K372" s="46">
        <v>160013</v>
      </c>
      <c r="L372" s="46">
        <v>150941</v>
      </c>
      <c r="M372" s="46">
        <v>197384</v>
      </c>
      <c r="N372" s="76">
        <v>126397</v>
      </c>
      <c r="O372" s="17">
        <v>129681</v>
      </c>
      <c r="P372" s="17">
        <v>135828</v>
      </c>
      <c r="Q372" s="17">
        <v>123232</v>
      </c>
      <c r="R372" s="30"/>
      <c r="S372" s="31"/>
      <c r="T372" s="31"/>
    </row>
    <row r="373" spans="1:28" x14ac:dyDescent="0.35">
      <c r="A373" s="45" t="s">
        <v>52</v>
      </c>
      <c r="B373" s="46">
        <v>122797</v>
      </c>
      <c r="C373" s="46">
        <v>157600</v>
      </c>
      <c r="D373" s="46">
        <v>157000</v>
      </c>
      <c r="E373" s="46">
        <v>133057</v>
      </c>
      <c r="F373" s="46">
        <v>166301</v>
      </c>
      <c r="G373" s="46">
        <v>183169</v>
      </c>
      <c r="H373" s="46">
        <v>145058</v>
      </c>
      <c r="I373" s="46">
        <v>167754</v>
      </c>
      <c r="J373" s="46">
        <v>157716</v>
      </c>
      <c r="K373" s="46">
        <v>161025</v>
      </c>
      <c r="L373" s="46">
        <v>175449</v>
      </c>
      <c r="M373" s="46">
        <v>194514</v>
      </c>
      <c r="N373" s="76">
        <v>184001</v>
      </c>
      <c r="O373" s="17">
        <v>130937</v>
      </c>
      <c r="P373" s="17">
        <v>140856</v>
      </c>
      <c r="Q373" s="17">
        <v>147021</v>
      </c>
      <c r="R373" s="30"/>
      <c r="S373" s="31"/>
      <c r="T373" s="31"/>
    </row>
    <row r="374" spans="1:28" x14ac:dyDescent="0.35">
      <c r="A374" s="45" t="s">
        <v>53</v>
      </c>
      <c r="B374" s="46">
        <v>107820</v>
      </c>
      <c r="C374" s="46">
        <v>123446</v>
      </c>
      <c r="D374" s="46">
        <v>170000</v>
      </c>
      <c r="E374" s="46">
        <v>135824</v>
      </c>
      <c r="F374" s="46">
        <v>183636</v>
      </c>
      <c r="G374" s="46">
        <v>180051</v>
      </c>
      <c r="H374" s="46">
        <v>132558</v>
      </c>
      <c r="I374" s="46">
        <v>151383</v>
      </c>
      <c r="J374" s="46">
        <v>151076</v>
      </c>
      <c r="K374" s="46">
        <v>149798</v>
      </c>
      <c r="L374" s="46">
        <v>183245</v>
      </c>
      <c r="M374" s="46">
        <v>140077</v>
      </c>
      <c r="N374" s="76">
        <v>154664</v>
      </c>
      <c r="O374" s="17">
        <v>163587</v>
      </c>
      <c r="P374" s="17">
        <v>113821</v>
      </c>
      <c r="Q374" s="17">
        <v>133178</v>
      </c>
      <c r="R374" s="30"/>
      <c r="S374" s="31"/>
      <c r="T374" s="31"/>
    </row>
    <row r="375" spans="1:28" x14ac:dyDescent="0.35">
      <c r="A375" s="45" t="s">
        <v>54</v>
      </c>
      <c r="B375" s="46">
        <v>101770</v>
      </c>
      <c r="C375" s="46">
        <v>112803</v>
      </c>
      <c r="D375" s="46">
        <v>143994</v>
      </c>
      <c r="E375" s="46">
        <v>121932</v>
      </c>
      <c r="F375" s="46">
        <v>144823</v>
      </c>
      <c r="G375" s="46">
        <v>158484</v>
      </c>
      <c r="H375" s="46">
        <v>112694</v>
      </c>
      <c r="I375" s="46">
        <v>146119</v>
      </c>
      <c r="J375" s="46">
        <v>128875</v>
      </c>
      <c r="K375" s="46">
        <v>142189</v>
      </c>
      <c r="L375" s="46">
        <v>153759</v>
      </c>
      <c r="M375" s="46">
        <v>119803</v>
      </c>
      <c r="N375" s="76">
        <v>149365</v>
      </c>
      <c r="O375" s="17">
        <v>144922</v>
      </c>
      <c r="P375" s="17">
        <v>122674</v>
      </c>
      <c r="Q375" s="17">
        <v>119264</v>
      </c>
      <c r="R375" s="30"/>
      <c r="S375" s="31"/>
      <c r="T375" s="31"/>
    </row>
    <row r="376" spans="1:28" x14ac:dyDescent="0.35">
      <c r="A376" s="45" t="s">
        <v>55</v>
      </c>
      <c r="B376" s="46">
        <v>119500</v>
      </c>
      <c r="C376" s="46">
        <v>141127</v>
      </c>
      <c r="D376" s="46">
        <v>169205</v>
      </c>
      <c r="E376" s="46">
        <v>136375</v>
      </c>
      <c r="F376" s="46">
        <v>189475</v>
      </c>
      <c r="G376" s="46">
        <v>173142</v>
      </c>
      <c r="H376" s="46">
        <v>148944</v>
      </c>
      <c r="I376" s="46">
        <v>159673</v>
      </c>
      <c r="J376" s="46">
        <v>168533</v>
      </c>
      <c r="K376" s="46">
        <v>156052</v>
      </c>
      <c r="L376" s="46">
        <v>179716</v>
      </c>
      <c r="M376" s="46">
        <v>137777</v>
      </c>
      <c r="N376" s="76">
        <v>176466</v>
      </c>
      <c r="O376" s="17">
        <v>167709</v>
      </c>
      <c r="P376" s="17">
        <v>141398</v>
      </c>
      <c r="Q376" s="17">
        <v>135662</v>
      </c>
      <c r="R376" s="30"/>
      <c r="S376" s="31"/>
      <c r="T376" s="31"/>
    </row>
    <row r="377" spans="1:28" x14ac:dyDescent="0.35">
      <c r="A377" s="45" t="s">
        <v>56</v>
      </c>
      <c r="B377" s="46">
        <v>150051</v>
      </c>
      <c r="C377" s="46">
        <v>120144</v>
      </c>
      <c r="D377" s="46">
        <v>140590</v>
      </c>
      <c r="E377" s="46">
        <v>163280</v>
      </c>
      <c r="F377" s="46">
        <v>135296</v>
      </c>
      <c r="G377" s="46">
        <v>166534</v>
      </c>
      <c r="H377" s="46">
        <v>158784</v>
      </c>
      <c r="I377" s="46">
        <v>230033</v>
      </c>
      <c r="J377" s="46">
        <v>198401</v>
      </c>
      <c r="K377" s="46">
        <v>198377</v>
      </c>
      <c r="L377" s="46">
        <v>200369</v>
      </c>
      <c r="M377" s="46">
        <v>188931</v>
      </c>
      <c r="N377" s="76">
        <v>144855</v>
      </c>
      <c r="O377" s="17">
        <v>147861</v>
      </c>
      <c r="P377" s="17">
        <v>114756</v>
      </c>
      <c r="Q377" s="17">
        <v>119344</v>
      </c>
      <c r="R377" s="30"/>
      <c r="S377" s="31"/>
      <c r="T377" s="31"/>
    </row>
    <row r="378" spans="1:28" ht="15" thickBot="1" x14ac:dyDescent="0.4">
      <c r="A378" s="45" t="s">
        <v>57</v>
      </c>
      <c r="B378" s="46">
        <v>136056</v>
      </c>
      <c r="C378" s="46">
        <v>133198</v>
      </c>
      <c r="D378" s="46">
        <v>148130</v>
      </c>
      <c r="E378" s="46">
        <v>196183</v>
      </c>
      <c r="F378" s="46">
        <v>161415</v>
      </c>
      <c r="G378" s="46">
        <v>169131</v>
      </c>
      <c r="H378" s="46">
        <v>140125</v>
      </c>
      <c r="I378" s="46">
        <v>226212</v>
      </c>
      <c r="J378" s="46">
        <v>206453</v>
      </c>
      <c r="K378" s="46">
        <v>192771</v>
      </c>
      <c r="L378" s="46">
        <v>186246</v>
      </c>
      <c r="M378" s="46">
        <v>197112</v>
      </c>
      <c r="N378" s="76">
        <v>132614</v>
      </c>
      <c r="O378" s="17">
        <v>128998</v>
      </c>
      <c r="P378" s="17">
        <v>150079</v>
      </c>
      <c r="Q378" s="17">
        <v>54396</v>
      </c>
      <c r="R378" s="30"/>
      <c r="S378" s="31"/>
      <c r="T378" s="31"/>
    </row>
    <row r="379" spans="1:28" ht="15.5" thickTop="1" thickBot="1" x14ac:dyDescent="0.4">
      <c r="A379" s="47" t="s">
        <v>58</v>
      </c>
      <c r="B379" s="61">
        <f t="shared" ref="B379" si="49">SUM(B367:B378)</f>
        <v>1468875</v>
      </c>
      <c r="C379" s="61">
        <f t="shared" ref="C379:M379" si="50">SUM(C367:C378)</f>
        <v>1528628</v>
      </c>
      <c r="D379" s="61">
        <f t="shared" si="50"/>
        <v>1665449</v>
      </c>
      <c r="E379" s="61">
        <f t="shared" si="50"/>
        <v>1645680</v>
      </c>
      <c r="F379" s="61">
        <f t="shared" si="50"/>
        <v>1833614</v>
      </c>
      <c r="G379" s="61">
        <f t="shared" si="50"/>
        <v>1984464</v>
      </c>
      <c r="H379" s="61">
        <f t="shared" si="50"/>
        <v>1758488</v>
      </c>
      <c r="I379" s="61">
        <f t="shared" si="50"/>
        <v>2048168</v>
      </c>
      <c r="J379" s="61">
        <f t="shared" si="50"/>
        <v>2054327</v>
      </c>
      <c r="K379" s="61">
        <f t="shared" si="50"/>
        <v>1988449</v>
      </c>
      <c r="L379" s="61">
        <f t="shared" si="50"/>
        <v>2081633</v>
      </c>
      <c r="M379" s="61">
        <f t="shared" si="50"/>
        <v>2102975</v>
      </c>
      <c r="N379" s="61">
        <f>SUM(N367:N378)</f>
        <v>1879445</v>
      </c>
      <c r="O379" s="37">
        <f>SUM(O367:O378)</f>
        <v>1691545</v>
      </c>
      <c r="P379" s="37">
        <f>SUM(P367:P378)</f>
        <v>1549896</v>
      </c>
      <c r="Q379" s="37">
        <f>SUM(Q367:Q378)</f>
        <v>1522863</v>
      </c>
      <c r="R379" s="30"/>
      <c r="S379" s="31"/>
      <c r="T379" s="31"/>
    </row>
    <row r="380" spans="1:28" ht="15" thickTop="1" x14ac:dyDescent="0.35">
      <c r="A380" s="45"/>
      <c r="B380" s="46"/>
      <c r="C380" s="46"/>
      <c r="D380" s="46"/>
      <c r="E380" s="46"/>
      <c r="F380" s="46"/>
      <c r="G380" s="46"/>
      <c r="H380" s="46"/>
      <c r="I380" s="46"/>
      <c r="J380" s="46"/>
      <c r="K380" s="46"/>
      <c r="L380" s="46"/>
      <c r="M380" s="46"/>
      <c r="N380" s="46"/>
      <c r="R380" s="30"/>
      <c r="S380" s="31"/>
      <c r="T380" s="31"/>
    </row>
    <row r="381" spans="1:28" s="25" customFormat="1" ht="16.5" customHeight="1" x14ac:dyDescent="0.35">
      <c r="A381" s="20" t="s">
        <v>82</v>
      </c>
      <c r="B381" s="21" t="s">
        <v>30</v>
      </c>
      <c r="C381" s="21" t="s">
        <v>31</v>
      </c>
      <c r="D381" s="21" t="s">
        <v>32</v>
      </c>
      <c r="E381" s="21" t="s">
        <v>33</v>
      </c>
      <c r="F381" s="21" t="s">
        <v>34</v>
      </c>
      <c r="G381" s="21" t="s">
        <v>35</v>
      </c>
      <c r="H381" s="21" t="s">
        <v>36</v>
      </c>
      <c r="I381" s="21" t="s">
        <v>37</v>
      </c>
      <c r="J381" s="21" t="s">
        <v>38</v>
      </c>
      <c r="K381" s="21" t="s">
        <v>39</v>
      </c>
      <c r="L381" s="21" t="s">
        <v>40</v>
      </c>
      <c r="M381" s="21" t="s">
        <v>41</v>
      </c>
      <c r="N381" s="21" t="s">
        <v>42</v>
      </c>
      <c r="O381" s="41" t="s">
        <v>43</v>
      </c>
      <c r="P381" s="42" t="s">
        <v>44</v>
      </c>
      <c r="Q381" s="42" t="s">
        <v>45</v>
      </c>
      <c r="R381" s="30"/>
      <c r="S381" s="31"/>
      <c r="T381" s="31"/>
      <c r="U381" s="16"/>
      <c r="V381" s="16"/>
      <c r="W381" s="16"/>
      <c r="X381" s="16"/>
      <c r="Y381" s="16"/>
      <c r="Z381" s="16"/>
      <c r="AA381" s="16"/>
    </row>
    <row r="382" spans="1:28" s="25" customFormat="1" ht="15.75" customHeight="1" x14ac:dyDescent="0.35">
      <c r="A382" s="26" t="s">
        <v>46</v>
      </c>
      <c r="B382" s="27">
        <f>SUM(B397+B412+B427)</f>
        <v>54545</v>
      </c>
      <c r="C382" s="27">
        <f t="shared" ref="C382:M382" si="51">SUM(C397+C412+C427)</f>
        <v>30202</v>
      </c>
      <c r="D382" s="27">
        <f t="shared" si="51"/>
        <v>45646</v>
      </c>
      <c r="E382" s="27">
        <f t="shared" si="51"/>
        <v>35339</v>
      </c>
      <c r="F382" s="27">
        <f t="shared" si="51"/>
        <v>27135</v>
      </c>
      <c r="G382" s="27">
        <f t="shared" si="51"/>
        <v>40110</v>
      </c>
      <c r="H382" s="27">
        <f t="shared" si="51"/>
        <v>43948</v>
      </c>
      <c r="I382" s="27">
        <f t="shared" si="51"/>
        <v>202724</v>
      </c>
      <c r="J382" s="27">
        <f t="shared" si="51"/>
        <v>182253</v>
      </c>
      <c r="K382" s="27">
        <f t="shared" si="51"/>
        <v>170634</v>
      </c>
      <c r="L382" s="27">
        <f t="shared" si="51"/>
        <v>185085</v>
      </c>
      <c r="M382" s="27">
        <f t="shared" si="51"/>
        <v>171629</v>
      </c>
      <c r="N382" s="27">
        <v>168647</v>
      </c>
      <c r="O382" s="17">
        <f>SUM(O397+O412+O427)</f>
        <v>245634</v>
      </c>
      <c r="P382" s="17">
        <f>SUM(P397+P412+P427)</f>
        <v>233284</v>
      </c>
      <c r="Q382" s="17">
        <f>SUM(Q397+Q412+Q427)</f>
        <v>224296</v>
      </c>
      <c r="R382" s="30"/>
      <c r="S382" s="31"/>
      <c r="T382" s="31"/>
      <c r="U382" s="32"/>
      <c r="V382" s="32"/>
      <c r="W382" s="32"/>
      <c r="X382" s="32"/>
      <c r="Y382" s="32"/>
      <c r="Z382" s="32"/>
      <c r="AA382" s="32"/>
      <c r="AB382" s="32"/>
    </row>
    <row r="383" spans="1:28" s="25" customFormat="1" ht="15.75" customHeight="1" x14ac:dyDescent="0.35">
      <c r="A383" s="16" t="s">
        <v>47</v>
      </c>
      <c r="B383" s="28">
        <f t="shared" ref="B383:M393" si="52">SUM(B398+B413+B428)</f>
        <v>22802</v>
      </c>
      <c r="C383" s="28">
        <f t="shared" si="52"/>
        <v>21773</v>
      </c>
      <c r="D383" s="28">
        <f t="shared" si="52"/>
        <v>20839</v>
      </c>
      <c r="E383" s="28">
        <f t="shared" si="52"/>
        <v>19326</v>
      </c>
      <c r="F383" s="28">
        <f t="shared" si="52"/>
        <v>17334</v>
      </c>
      <c r="G383" s="28">
        <f t="shared" si="52"/>
        <v>23891</v>
      </c>
      <c r="H383" s="28">
        <f t="shared" si="52"/>
        <v>24868</v>
      </c>
      <c r="I383" s="28">
        <f t="shared" si="52"/>
        <v>140242</v>
      </c>
      <c r="J383" s="28">
        <f t="shared" si="52"/>
        <v>152471</v>
      </c>
      <c r="K383" s="28">
        <f t="shared" si="52"/>
        <v>193689</v>
      </c>
      <c r="L383" s="28">
        <f t="shared" si="52"/>
        <v>167797</v>
      </c>
      <c r="M383" s="28">
        <f t="shared" si="52"/>
        <v>173430</v>
      </c>
      <c r="N383" s="28">
        <v>149355</v>
      </c>
      <c r="O383" s="17">
        <f t="shared" ref="O383:Q393" si="53">SUM(O398+O413+O428)</f>
        <v>180268</v>
      </c>
      <c r="P383" s="17">
        <f t="shared" si="53"/>
        <v>216075</v>
      </c>
      <c r="Q383" s="17">
        <f t="shared" si="53"/>
        <v>180887</v>
      </c>
      <c r="R383" s="30"/>
      <c r="S383" s="31"/>
      <c r="T383" s="31"/>
      <c r="U383" s="32"/>
      <c r="V383" s="32"/>
      <c r="W383" s="32"/>
      <c r="X383" s="32"/>
      <c r="Y383" s="32"/>
      <c r="Z383" s="32"/>
      <c r="AA383" s="32"/>
      <c r="AB383" s="32"/>
    </row>
    <row r="384" spans="1:28" s="25" customFormat="1" ht="15.75" customHeight="1" x14ac:dyDescent="0.35">
      <c r="A384" s="16" t="s">
        <v>48</v>
      </c>
      <c r="B384" s="28">
        <f t="shared" si="52"/>
        <v>36170</v>
      </c>
      <c r="C384" s="28">
        <f t="shared" si="52"/>
        <v>37138</v>
      </c>
      <c r="D384" s="28">
        <f t="shared" si="52"/>
        <v>24524</v>
      </c>
      <c r="E384" s="28">
        <f t="shared" si="52"/>
        <v>31354</v>
      </c>
      <c r="F384" s="28">
        <f t="shared" si="52"/>
        <v>29401</v>
      </c>
      <c r="G384" s="28">
        <f t="shared" si="52"/>
        <v>33272</v>
      </c>
      <c r="H384" s="28">
        <f t="shared" si="52"/>
        <v>36343</v>
      </c>
      <c r="I384" s="28">
        <f t="shared" si="52"/>
        <v>199722</v>
      </c>
      <c r="J384" s="28">
        <f t="shared" si="52"/>
        <v>207388</v>
      </c>
      <c r="K384" s="28">
        <f t="shared" si="52"/>
        <v>226849</v>
      </c>
      <c r="L384" s="28">
        <f t="shared" si="52"/>
        <v>236477</v>
      </c>
      <c r="M384" s="28">
        <f t="shared" si="52"/>
        <v>229886</v>
      </c>
      <c r="N384" s="28">
        <v>218019</v>
      </c>
      <c r="O384" s="17">
        <f t="shared" si="53"/>
        <v>248142</v>
      </c>
      <c r="P384" s="17">
        <f t="shared" si="53"/>
        <v>302983</v>
      </c>
      <c r="Q384" s="17">
        <f t="shared" si="53"/>
        <v>277108</v>
      </c>
      <c r="R384" s="30"/>
      <c r="S384" s="31"/>
      <c r="T384" s="31"/>
      <c r="U384" s="32"/>
      <c r="V384" s="32"/>
      <c r="W384" s="32"/>
      <c r="X384" s="32"/>
      <c r="Y384" s="32"/>
      <c r="Z384" s="32"/>
      <c r="AA384" s="32"/>
      <c r="AB384" s="32"/>
    </row>
    <row r="385" spans="1:28" s="25" customFormat="1" ht="15.75" customHeight="1" x14ac:dyDescent="0.35">
      <c r="A385" s="16" t="s">
        <v>49</v>
      </c>
      <c r="B385" s="28">
        <f t="shared" si="52"/>
        <v>33359</v>
      </c>
      <c r="C385" s="28">
        <f t="shared" si="52"/>
        <v>31563</v>
      </c>
      <c r="D385" s="28">
        <f t="shared" si="52"/>
        <v>22420</v>
      </c>
      <c r="E385" s="28">
        <f t="shared" si="52"/>
        <v>36748</v>
      </c>
      <c r="F385" s="28">
        <f t="shared" si="52"/>
        <v>27156</v>
      </c>
      <c r="G385" s="28">
        <f t="shared" si="52"/>
        <v>27578</v>
      </c>
      <c r="H385" s="28">
        <f t="shared" si="52"/>
        <v>34132</v>
      </c>
      <c r="I385" s="28">
        <f t="shared" si="52"/>
        <v>189763</v>
      </c>
      <c r="J385" s="28">
        <f t="shared" si="52"/>
        <v>164563</v>
      </c>
      <c r="K385" s="28">
        <f t="shared" si="52"/>
        <v>194861</v>
      </c>
      <c r="L385" s="28">
        <f t="shared" si="52"/>
        <v>203072</v>
      </c>
      <c r="M385" s="28">
        <f t="shared" si="52"/>
        <v>200270</v>
      </c>
      <c r="N385" s="28">
        <v>186757</v>
      </c>
      <c r="O385" s="17">
        <f t="shared" si="53"/>
        <v>211921</v>
      </c>
      <c r="P385" s="17">
        <f t="shared" si="53"/>
        <v>206808</v>
      </c>
      <c r="Q385" s="17">
        <f t="shared" si="53"/>
        <v>226513</v>
      </c>
      <c r="R385" s="30"/>
      <c r="S385" s="31"/>
      <c r="T385" s="31"/>
      <c r="U385" s="32"/>
      <c r="V385" s="32"/>
      <c r="W385" s="32"/>
      <c r="X385" s="32"/>
      <c r="Y385" s="32"/>
      <c r="Z385" s="32"/>
      <c r="AA385" s="32"/>
      <c r="AB385" s="32"/>
    </row>
    <row r="386" spans="1:28" s="25" customFormat="1" ht="15.75" customHeight="1" x14ac:dyDescent="0.35">
      <c r="A386" s="16" t="s">
        <v>50</v>
      </c>
      <c r="B386" s="28">
        <f t="shared" si="52"/>
        <v>52780</v>
      </c>
      <c r="C386" s="28">
        <f t="shared" si="52"/>
        <v>54835</v>
      </c>
      <c r="D386" s="28">
        <f t="shared" si="52"/>
        <v>45458</v>
      </c>
      <c r="E386" s="28">
        <f t="shared" si="52"/>
        <v>67222</v>
      </c>
      <c r="F386" s="28">
        <f t="shared" si="52"/>
        <v>58177</v>
      </c>
      <c r="G386" s="28">
        <f t="shared" si="52"/>
        <v>50172</v>
      </c>
      <c r="H386" s="28">
        <f t="shared" si="52"/>
        <v>47421</v>
      </c>
      <c r="I386" s="28">
        <f t="shared" si="52"/>
        <v>223278</v>
      </c>
      <c r="J386" s="28">
        <f t="shared" si="52"/>
        <v>171785</v>
      </c>
      <c r="K386" s="28">
        <f t="shared" si="52"/>
        <v>221711</v>
      </c>
      <c r="L386" s="28">
        <f t="shared" si="52"/>
        <v>288522</v>
      </c>
      <c r="M386" s="28">
        <f t="shared" si="52"/>
        <v>217026</v>
      </c>
      <c r="N386" s="28">
        <v>211005</v>
      </c>
      <c r="O386" s="17">
        <f t="shared" si="53"/>
        <v>226328</v>
      </c>
      <c r="P386" s="17">
        <f t="shared" si="53"/>
        <v>236561</v>
      </c>
      <c r="Q386" s="17">
        <f t="shared" si="53"/>
        <v>253030</v>
      </c>
      <c r="R386" s="30"/>
      <c r="S386" s="31"/>
      <c r="T386" s="31"/>
      <c r="U386" s="32"/>
      <c r="V386" s="32"/>
      <c r="W386" s="32"/>
      <c r="X386" s="32"/>
      <c r="Y386" s="32"/>
      <c r="Z386" s="32"/>
      <c r="AA386" s="32"/>
      <c r="AB386" s="32"/>
    </row>
    <row r="387" spans="1:28" s="25" customFormat="1" ht="15.75" customHeight="1" x14ac:dyDescent="0.35">
      <c r="A387" s="16" t="s">
        <v>51</v>
      </c>
      <c r="B387" s="28">
        <f t="shared" si="52"/>
        <v>32841</v>
      </c>
      <c r="C387" s="28">
        <f t="shared" si="52"/>
        <v>31412</v>
      </c>
      <c r="D387" s="28">
        <f t="shared" si="52"/>
        <v>27698</v>
      </c>
      <c r="E387" s="28">
        <f t="shared" si="52"/>
        <v>35762</v>
      </c>
      <c r="F387" s="28">
        <f t="shared" si="52"/>
        <v>36021</v>
      </c>
      <c r="G387" s="28">
        <f t="shared" si="52"/>
        <v>38008</v>
      </c>
      <c r="H387" s="28">
        <f t="shared" si="52"/>
        <v>28556</v>
      </c>
      <c r="I387" s="28">
        <f t="shared" si="52"/>
        <v>172158</v>
      </c>
      <c r="J387" s="28">
        <f t="shared" si="52"/>
        <v>182056</v>
      </c>
      <c r="K387" s="28">
        <f t="shared" si="52"/>
        <v>187577</v>
      </c>
      <c r="L387" s="28">
        <f t="shared" si="52"/>
        <v>154891</v>
      </c>
      <c r="M387" s="28">
        <f t="shared" si="52"/>
        <v>187050</v>
      </c>
      <c r="N387" s="28">
        <v>175433</v>
      </c>
      <c r="O387" s="17">
        <f t="shared" si="53"/>
        <v>184954</v>
      </c>
      <c r="P387" s="17">
        <f t="shared" si="53"/>
        <v>197594</v>
      </c>
      <c r="Q387" s="17">
        <f t="shared" si="53"/>
        <v>210567</v>
      </c>
      <c r="R387" s="30"/>
      <c r="S387" s="31"/>
      <c r="T387" s="31"/>
      <c r="U387" s="32"/>
      <c r="V387" s="32"/>
      <c r="W387" s="32"/>
      <c r="X387" s="32"/>
      <c r="Y387" s="32"/>
      <c r="Z387" s="32"/>
      <c r="AA387" s="32"/>
      <c r="AB387" s="32"/>
    </row>
    <row r="388" spans="1:28" s="25" customFormat="1" ht="15.75" customHeight="1" x14ac:dyDescent="0.35">
      <c r="A388" s="16" t="s">
        <v>52</v>
      </c>
      <c r="B388" s="28">
        <f t="shared" si="52"/>
        <v>31230</v>
      </c>
      <c r="C388" s="28">
        <f t="shared" si="52"/>
        <v>32731</v>
      </c>
      <c r="D388" s="28">
        <f t="shared" si="52"/>
        <v>28977</v>
      </c>
      <c r="E388" s="28">
        <f t="shared" si="52"/>
        <v>27448</v>
      </c>
      <c r="F388" s="28">
        <f t="shared" si="52"/>
        <v>25342</v>
      </c>
      <c r="G388" s="28">
        <f t="shared" si="52"/>
        <v>20269</v>
      </c>
      <c r="H388" s="28">
        <f t="shared" si="52"/>
        <v>29662</v>
      </c>
      <c r="I388" s="28">
        <f t="shared" si="52"/>
        <v>144483</v>
      </c>
      <c r="J388" s="28">
        <f t="shared" si="52"/>
        <v>150228</v>
      </c>
      <c r="K388" s="28">
        <f t="shared" si="52"/>
        <v>151232</v>
      </c>
      <c r="L388" s="28">
        <f t="shared" si="52"/>
        <v>163498</v>
      </c>
      <c r="M388" s="28">
        <f t="shared" si="52"/>
        <v>132241</v>
      </c>
      <c r="N388" s="28">
        <v>165269</v>
      </c>
      <c r="O388" s="17">
        <f t="shared" si="53"/>
        <v>162219</v>
      </c>
      <c r="P388" s="17">
        <f t="shared" si="53"/>
        <v>178625</v>
      </c>
      <c r="Q388" s="17">
        <f t="shared" si="53"/>
        <v>186902</v>
      </c>
      <c r="R388" s="30"/>
      <c r="S388" s="31"/>
      <c r="T388" s="31"/>
      <c r="U388" s="32"/>
      <c r="V388" s="32"/>
      <c r="W388" s="32"/>
      <c r="X388" s="32"/>
      <c r="Y388" s="32"/>
      <c r="Z388" s="32"/>
      <c r="AA388" s="32"/>
      <c r="AB388" s="32"/>
    </row>
    <row r="389" spans="1:28" s="25" customFormat="1" ht="15.75" customHeight="1" x14ac:dyDescent="0.35">
      <c r="A389" s="16" t="s">
        <v>53</v>
      </c>
      <c r="B389" s="28">
        <f t="shared" si="52"/>
        <v>16687</v>
      </c>
      <c r="C389" s="28">
        <f t="shared" si="52"/>
        <v>15878</v>
      </c>
      <c r="D389" s="28">
        <f t="shared" si="52"/>
        <v>14624</v>
      </c>
      <c r="E389" s="28">
        <f t="shared" si="52"/>
        <v>17522</v>
      </c>
      <c r="F389" s="28">
        <f t="shared" si="52"/>
        <v>33845</v>
      </c>
      <c r="G389" s="28">
        <f t="shared" si="52"/>
        <v>29323</v>
      </c>
      <c r="H389" s="28">
        <f t="shared" si="52"/>
        <v>18225</v>
      </c>
      <c r="I389" s="28">
        <f t="shared" si="52"/>
        <v>102191</v>
      </c>
      <c r="J389" s="28">
        <f t="shared" si="52"/>
        <v>118057</v>
      </c>
      <c r="K389" s="28">
        <f t="shared" si="52"/>
        <v>116355</v>
      </c>
      <c r="L389" s="28">
        <f t="shared" si="52"/>
        <v>155654</v>
      </c>
      <c r="M389" s="28">
        <f t="shared" si="52"/>
        <v>127697</v>
      </c>
      <c r="N389" s="28">
        <v>104995</v>
      </c>
      <c r="O389" s="17">
        <f t="shared" si="53"/>
        <v>116912</v>
      </c>
      <c r="P389" s="17">
        <f t="shared" si="53"/>
        <v>141275</v>
      </c>
      <c r="Q389" s="17">
        <f t="shared" si="53"/>
        <v>142609</v>
      </c>
      <c r="R389" s="30"/>
      <c r="S389" s="31"/>
      <c r="T389" s="31"/>
      <c r="U389" s="32"/>
      <c r="V389" s="32"/>
      <c r="W389" s="32"/>
      <c r="X389" s="32"/>
      <c r="Y389" s="32"/>
      <c r="Z389" s="32"/>
      <c r="AA389" s="32"/>
      <c r="AB389" s="32"/>
    </row>
    <row r="390" spans="1:28" s="25" customFormat="1" ht="15.75" customHeight="1" x14ac:dyDescent="0.35">
      <c r="A390" s="16" t="s">
        <v>54</v>
      </c>
      <c r="B390" s="28">
        <f t="shared" si="52"/>
        <v>17915</v>
      </c>
      <c r="C390" s="28">
        <f t="shared" si="52"/>
        <v>13498</v>
      </c>
      <c r="D390" s="28">
        <f t="shared" si="52"/>
        <v>13196</v>
      </c>
      <c r="E390" s="28">
        <f t="shared" si="52"/>
        <v>8937</v>
      </c>
      <c r="F390" s="28">
        <f t="shared" si="52"/>
        <v>11656</v>
      </c>
      <c r="G390" s="28">
        <f t="shared" si="52"/>
        <v>13226</v>
      </c>
      <c r="H390" s="28">
        <f t="shared" si="52"/>
        <v>14168</v>
      </c>
      <c r="I390" s="28">
        <f t="shared" si="52"/>
        <v>117643</v>
      </c>
      <c r="J390" s="28">
        <f t="shared" si="52"/>
        <v>105709</v>
      </c>
      <c r="K390" s="28">
        <f t="shared" si="52"/>
        <v>110582</v>
      </c>
      <c r="L390" s="28">
        <f t="shared" si="52"/>
        <v>84431</v>
      </c>
      <c r="M390" s="28">
        <f t="shared" si="52"/>
        <v>108056</v>
      </c>
      <c r="N390" s="28">
        <v>128878</v>
      </c>
      <c r="O390" s="17">
        <f t="shared" si="53"/>
        <v>126286</v>
      </c>
      <c r="P390" s="17">
        <f t="shared" si="53"/>
        <v>138333</v>
      </c>
      <c r="Q390" s="17">
        <f t="shared" si="53"/>
        <v>139228</v>
      </c>
      <c r="R390" s="30"/>
      <c r="S390" s="31"/>
      <c r="T390" s="31"/>
      <c r="U390" s="32"/>
      <c r="V390" s="32"/>
      <c r="W390" s="32"/>
      <c r="X390" s="32"/>
      <c r="Y390" s="32"/>
      <c r="Z390" s="32"/>
      <c r="AA390" s="32"/>
      <c r="AB390" s="32"/>
    </row>
    <row r="391" spans="1:28" s="25" customFormat="1" ht="15.75" customHeight="1" x14ac:dyDescent="0.35">
      <c r="A391" s="16" t="s">
        <v>55</v>
      </c>
      <c r="B391" s="28">
        <f t="shared" si="52"/>
        <v>15835</v>
      </c>
      <c r="C391" s="28">
        <f t="shared" si="52"/>
        <v>12872</v>
      </c>
      <c r="D391" s="28">
        <f t="shared" si="52"/>
        <v>12415</v>
      </c>
      <c r="E391" s="28">
        <f t="shared" si="52"/>
        <v>14872</v>
      </c>
      <c r="F391" s="28">
        <f t="shared" si="52"/>
        <v>17614</v>
      </c>
      <c r="G391" s="28">
        <f t="shared" si="52"/>
        <v>12789</v>
      </c>
      <c r="H391" s="28">
        <f t="shared" si="52"/>
        <v>15270</v>
      </c>
      <c r="I391" s="28">
        <f t="shared" si="52"/>
        <v>86000</v>
      </c>
      <c r="J391" s="28">
        <f t="shared" si="52"/>
        <v>85014</v>
      </c>
      <c r="K391" s="28">
        <f t="shared" si="52"/>
        <v>84721</v>
      </c>
      <c r="L391" s="28">
        <f t="shared" si="52"/>
        <v>97268</v>
      </c>
      <c r="M391" s="28">
        <f t="shared" si="52"/>
        <v>100868</v>
      </c>
      <c r="N391" s="28">
        <v>91763</v>
      </c>
      <c r="O391" s="17">
        <f t="shared" si="53"/>
        <v>100556</v>
      </c>
      <c r="P391" s="17">
        <f t="shared" si="53"/>
        <v>113974</v>
      </c>
      <c r="Q391" s="17">
        <f t="shared" si="53"/>
        <v>121270</v>
      </c>
      <c r="R391" s="30"/>
      <c r="S391" s="31"/>
      <c r="T391" s="31"/>
      <c r="U391" s="32"/>
      <c r="V391" s="32"/>
      <c r="W391" s="32"/>
      <c r="X391" s="32"/>
      <c r="Y391" s="32"/>
      <c r="Z391" s="32"/>
      <c r="AA391" s="32"/>
      <c r="AB391" s="32"/>
    </row>
    <row r="392" spans="1:28" s="25" customFormat="1" ht="15.75" customHeight="1" x14ac:dyDescent="0.35">
      <c r="A392" s="16" t="s">
        <v>56</v>
      </c>
      <c r="B392" s="28">
        <f t="shared" si="52"/>
        <v>29947</v>
      </c>
      <c r="C392" s="28">
        <f t="shared" si="52"/>
        <v>29310</v>
      </c>
      <c r="D392" s="28">
        <f t="shared" si="52"/>
        <v>26622</v>
      </c>
      <c r="E392" s="28">
        <f t="shared" si="52"/>
        <v>24390</v>
      </c>
      <c r="F392" s="28">
        <f t="shared" si="52"/>
        <v>30253</v>
      </c>
      <c r="G392" s="28">
        <f t="shared" si="52"/>
        <v>29918</v>
      </c>
      <c r="H392" s="28">
        <f t="shared" si="52"/>
        <v>27946</v>
      </c>
      <c r="I392" s="28">
        <f t="shared" si="52"/>
        <v>114547</v>
      </c>
      <c r="J392" s="28">
        <f t="shared" si="52"/>
        <v>117752</v>
      </c>
      <c r="K392" s="28">
        <f t="shared" si="52"/>
        <v>111109</v>
      </c>
      <c r="L392" s="28">
        <f t="shared" si="52"/>
        <v>117266</v>
      </c>
      <c r="M392" s="28">
        <f t="shared" si="52"/>
        <v>107470</v>
      </c>
      <c r="N392" s="28">
        <v>127520</v>
      </c>
      <c r="O392" s="17">
        <f t="shared" si="53"/>
        <v>134196</v>
      </c>
      <c r="P392" s="17">
        <f t="shared" si="53"/>
        <v>133477</v>
      </c>
      <c r="Q392" s="17">
        <f t="shared" si="53"/>
        <v>136286</v>
      </c>
      <c r="R392" s="30"/>
      <c r="S392" s="31"/>
      <c r="T392" s="31"/>
      <c r="U392" s="32"/>
      <c r="V392" s="32"/>
      <c r="W392" s="32"/>
      <c r="X392" s="32"/>
      <c r="Y392" s="32"/>
      <c r="Z392" s="32"/>
      <c r="AA392" s="32"/>
      <c r="AB392" s="32"/>
    </row>
    <row r="393" spans="1:28" s="25" customFormat="1" ht="15.75" customHeight="1" thickBot="1" x14ac:dyDescent="0.4">
      <c r="A393" s="16" t="s">
        <v>57</v>
      </c>
      <c r="B393" s="28">
        <f t="shared" si="52"/>
        <v>40040</v>
      </c>
      <c r="C393" s="28">
        <f t="shared" si="52"/>
        <v>17747</v>
      </c>
      <c r="D393" s="28">
        <f t="shared" si="52"/>
        <v>19226</v>
      </c>
      <c r="E393" s="28">
        <f t="shared" si="52"/>
        <v>32634</v>
      </c>
      <c r="F393" s="28">
        <f t="shared" si="52"/>
        <v>24512</v>
      </c>
      <c r="G393" s="28">
        <f t="shared" si="52"/>
        <v>25278</v>
      </c>
      <c r="H393" s="28">
        <f t="shared" si="52"/>
        <v>21120</v>
      </c>
      <c r="I393" s="28">
        <f t="shared" si="52"/>
        <v>159614</v>
      </c>
      <c r="J393" s="28">
        <f t="shared" si="52"/>
        <v>173507</v>
      </c>
      <c r="K393" s="28">
        <f t="shared" si="52"/>
        <v>172213</v>
      </c>
      <c r="L393" s="28">
        <f t="shared" si="52"/>
        <v>171173</v>
      </c>
      <c r="M393" s="28">
        <f t="shared" si="52"/>
        <v>188791</v>
      </c>
      <c r="N393" s="28">
        <v>142893</v>
      </c>
      <c r="O393" s="17">
        <f t="shared" si="53"/>
        <v>175219</v>
      </c>
      <c r="P393" s="17">
        <f t="shared" si="53"/>
        <v>195358</v>
      </c>
      <c r="Q393" s="17">
        <f t="shared" si="53"/>
        <v>81512</v>
      </c>
      <c r="R393" s="30"/>
      <c r="S393" s="31"/>
      <c r="T393" s="31"/>
      <c r="U393" s="32"/>
      <c r="V393" s="32"/>
      <c r="W393" s="32"/>
      <c r="X393" s="32"/>
      <c r="Y393" s="32"/>
      <c r="Z393" s="32"/>
      <c r="AA393" s="32"/>
      <c r="AB393" s="32"/>
    </row>
    <row r="394" spans="1:28" s="25" customFormat="1" ht="16.5" customHeight="1" thickTop="1" thickBot="1" x14ac:dyDescent="0.4">
      <c r="A394" s="35" t="s">
        <v>58</v>
      </c>
      <c r="B394" s="61">
        <f t="shared" ref="B394" si="54">SUM(B382:B393)</f>
        <v>384151</v>
      </c>
      <c r="C394" s="61">
        <f t="shared" ref="C394:E394" si="55">SUM(C382:C393)</f>
        <v>328959</v>
      </c>
      <c r="D394" s="61">
        <f t="shared" si="55"/>
        <v>301645</v>
      </c>
      <c r="E394" s="61">
        <f t="shared" si="55"/>
        <v>351554</v>
      </c>
      <c r="F394" s="61">
        <f>SUM(F382:F393)+F439</f>
        <v>448622</v>
      </c>
      <c r="G394" s="61">
        <f>SUM(G382:G393)+G439</f>
        <v>466987</v>
      </c>
      <c r="H394" s="61">
        <f>SUM(H382:H393)+H439</f>
        <v>462753</v>
      </c>
      <c r="I394" s="61">
        <f>SUM(I382:I393)</f>
        <v>1852365</v>
      </c>
      <c r="J394" s="61">
        <f t="shared" ref="J394:M394" si="56">SUM(J382:J393)</f>
        <v>1810783</v>
      </c>
      <c r="K394" s="61">
        <f t="shared" si="56"/>
        <v>1941533</v>
      </c>
      <c r="L394" s="61">
        <f t="shared" si="56"/>
        <v>2025134</v>
      </c>
      <c r="M394" s="61">
        <f t="shared" si="56"/>
        <v>1944414</v>
      </c>
      <c r="N394" s="61">
        <f>SUM(N382:N393)</f>
        <v>1870534</v>
      </c>
      <c r="O394" s="37">
        <f>SUM(O382:O393)</f>
        <v>2112635</v>
      </c>
      <c r="P394" s="37">
        <f>SUM(P382:P393)</f>
        <v>2294347</v>
      </c>
      <c r="Q394" s="37">
        <f>SUM(Q382:Q393)</f>
        <v>2180208</v>
      </c>
      <c r="R394" s="30"/>
      <c r="S394" s="31"/>
      <c r="T394" s="31"/>
      <c r="U394" s="32"/>
      <c r="V394" s="32"/>
      <c r="W394" s="32"/>
      <c r="X394" s="32"/>
      <c r="Y394" s="32"/>
      <c r="Z394" s="32"/>
      <c r="AA394" s="32"/>
      <c r="AB394" s="32"/>
    </row>
    <row r="395" spans="1:28" ht="15" thickTop="1" x14ac:dyDescent="0.35">
      <c r="A395" s="77"/>
      <c r="R395" s="30"/>
      <c r="S395" s="31"/>
      <c r="T395" s="31"/>
    </row>
    <row r="396" spans="1:28" x14ac:dyDescent="0.35">
      <c r="A396" s="39" t="s">
        <v>83</v>
      </c>
      <c r="B396" s="40" t="s">
        <v>30</v>
      </c>
      <c r="C396" s="40" t="s">
        <v>31</v>
      </c>
      <c r="D396" s="40" t="s">
        <v>32</v>
      </c>
      <c r="E396" s="40" t="s">
        <v>33</v>
      </c>
      <c r="F396" s="40" t="s">
        <v>34</v>
      </c>
      <c r="G396" s="40" t="s">
        <v>35</v>
      </c>
      <c r="H396" s="40" t="s">
        <v>36</v>
      </c>
      <c r="I396" s="40" t="s">
        <v>37</v>
      </c>
      <c r="J396" s="40" t="s">
        <v>38</v>
      </c>
      <c r="K396" s="40" t="s">
        <v>39</v>
      </c>
      <c r="L396" s="40" t="s">
        <v>40</v>
      </c>
      <c r="M396" s="40" t="s">
        <v>41</v>
      </c>
      <c r="N396" s="21" t="s">
        <v>42</v>
      </c>
      <c r="O396" s="41" t="s">
        <v>43</v>
      </c>
      <c r="P396" s="42" t="s">
        <v>44</v>
      </c>
      <c r="Q396" s="42" t="s">
        <v>45</v>
      </c>
      <c r="R396" s="30"/>
      <c r="S396" s="31"/>
      <c r="T396" s="31"/>
    </row>
    <row r="397" spans="1:28" x14ac:dyDescent="0.35">
      <c r="A397" s="43" t="s">
        <v>46</v>
      </c>
      <c r="B397" s="44">
        <v>44030</v>
      </c>
      <c r="C397" s="44">
        <v>21451</v>
      </c>
      <c r="D397" s="44">
        <v>33384</v>
      </c>
      <c r="E397" s="44">
        <v>22692</v>
      </c>
      <c r="F397" s="44">
        <v>18465</v>
      </c>
      <c r="G397" s="44">
        <v>29990</v>
      </c>
      <c r="H397" s="44">
        <v>32790</v>
      </c>
      <c r="I397" s="44">
        <v>18723</v>
      </c>
      <c r="J397" s="44">
        <v>23280</v>
      </c>
      <c r="K397" s="44">
        <v>22793</v>
      </c>
      <c r="L397" s="44">
        <v>21780</v>
      </c>
      <c r="M397" s="44">
        <v>18828</v>
      </c>
      <c r="N397" s="44">
        <v>20038</v>
      </c>
      <c r="O397" s="17">
        <v>23832</v>
      </c>
      <c r="P397" s="17">
        <v>20286</v>
      </c>
      <c r="Q397" s="17">
        <v>22043</v>
      </c>
      <c r="R397" s="30"/>
      <c r="S397" s="31"/>
      <c r="T397" s="31"/>
    </row>
    <row r="398" spans="1:28" x14ac:dyDescent="0.35">
      <c r="A398" s="45" t="s">
        <v>47</v>
      </c>
      <c r="B398" s="46">
        <v>17704</v>
      </c>
      <c r="C398" s="46">
        <v>13301</v>
      </c>
      <c r="D398" s="46">
        <v>15164</v>
      </c>
      <c r="E398" s="46">
        <v>13953</v>
      </c>
      <c r="F398" s="46">
        <v>11805</v>
      </c>
      <c r="G398" s="46">
        <v>17698</v>
      </c>
      <c r="H398" s="46">
        <v>19930</v>
      </c>
      <c r="I398" s="46">
        <v>12410</v>
      </c>
      <c r="J398" s="46">
        <v>11732</v>
      </c>
      <c r="K398" s="46">
        <v>17278</v>
      </c>
      <c r="L398" s="46">
        <v>14705</v>
      </c>
      <c r="M398" s="46">
        <v>14490</v>
      </c>
      <c r="N398" s="46">
        <v>14075</v>
      </c>
      <c r="O398" s="17">
        <v>14149</v>
      </c>
      <c r="P398" s="17">
        <v>12466</v>
      </c>
      <c r="Q398" s="17">
        <v>14530</v>
      </c>
      <c r="R398" s="30"/>
      <c r="S398" s="31"/>
      <c r="T398" s="31"/>
    </row>
    <row r="399" spans="1:28" x14ac:dyDescent="0.35">
      <c r="A399" s="45" t="s">
        <v>48</v>
      </c>
      <c r="B399" s="46">
        <v>28473</v>
      </c>
      <c r="C399" s="46">
        <v>27674</v>
      </c>
      <c r="D399" s="46">
        <v>17135</v>
      </c>
      <c r="E399" s="46">
        <v>24271</v>
      </c>
      <c r="F399" s="46">
        <v>21659</v>
      </c>
      <c r="G399" s="46">
        <v>25551</v>
      </c>
      <c r="H399" s="46">
        <v>29097</v>
      </c>
      <c r="I399" s="46">
        <v>19254</v>
      </c>
      <c r="J399" s="46">
        <v>24546</v>
      </c>
      <c r="K399" s="46">
        <v>20358</v>
      </c>
      <c r="L399" s="46">
        <v>24450</v>
      </c>
      <c r="M399" s="46">
        <v>22783</v>
      </c>
      <c r="N399" s="46">
        <v>22130</v>
      </c>
      <c r="O399" s="17">
        <v>22308</v>
      </c>
      <c r="P399" s="17">
        <v>17068</v>
      </c>
      <c r="Q399" s="17">
        <v>21151</v>
      </c>
      <c r="R399" s="30"/>
      <c r="S399" s="31"/>
      <c r="T399" s="31"/>
    </row>
    <row r="400" spans="1:28" x14ac:dyDescent="0.35">
      <c r="A400" s="45" t="s">
        <v>49</v>
      </c>
      <c r="B400" s="46">
        <v>25101</v>
      </c>
      <c r="C400" s="46">
        <v>21606</v>
      </c>
      <c r="D400" s="46">
        <v>15974</v>
      </c>
      <c r="E400" s="46">
        <v>30018</v>
      </c>
      <c r="F400" s="46">
        <v>21319</v>
      </c>
      <c r="G400" s="46">
        <v>22124</v>
      </c>
      <c r="H400" s="46">
        <v>26955</v>
      </c>
      <c r="I400" s="46">
        <v>18127</v>
      </c>
      <c r="J400" s="46">
        <v>21229</v>
      </c>
      <c r="K400" s="46">
        <v>16315</v>
      </c>
      <c r="L400" s="46">
        <v>19263</v>
      </c>
      <c r="M400" s="46">
        <v>18582</v>
      </c>
      <c r="N400" s="46">
        <v>18453</v>
      </c>
      <c r="O400" s="17">
        <v>19689</v>
      </c>
      <c r="P400" s="17">
        <v>15663</v>
      </c>
      <c r="Q400" s="17">
        <v>17622</v>
      </c>
      <c r="R400" s="30"/>
      <c r="S400" s="31"/>
      <c r="T400" s="31"/>
    </row>
    <row r="401" spans="1:20" x14ac:dyDescent="0.35">
      <c r="A401" s="45" t="s">
        <v>50</v>
      </c>
      <c r="B401" s="46">
        <v>39851</v>
      </c>
      <c r="C401" s="46">
        <v>39942</v>
      </c>
      <c r="D401" s="46">
        <v>31970</v>
      </c>
      <c r="E401" s="46">
        <v>52161</v>
      </c>
      <c r="F401" s="46">
        <v>44505</v>
      </c>
      <c r="G401" s="46">
        <v>35114</v>
      </c>
      <c r="H401" s="46">
        <v>33891</v>
      </c>
      <c r="I401" s="46">
        <v>29975</v>
      </c>
      <c r="J401" s="46">
        <v>28941</v>
      </c>
      <c r="K401" s="46">
        <v>26267</v>
      </c>
      <c r="L401" s="46">
        <v>44437</v>
      </c>
      <c r="M401" s="46">
        <v>25143</v>
      </c>
      <c r="N401" s="46">
        <v>28915</v>
      </c>
      <c r="O401" s="17">
        <v>25545</v>
      </c>
      <c r="P401" s="17">
        <v>23276</v>
      </c>
      <c r="Q401" s="17">
        <v>24396</v>
      </c>
      <c r="R401" s="30"/>
      <c r="S401" s="31"/>
      <c r="T401" s="31"/>
    </row>
    <row r="402" spans="1:20" x14ac:dyDescent="0.35">
      <c r="A402" s="45" t="s">
        <v>51</v>
      </c>
      <c r="B402" s="46">
        <v>22224</v>
      </c>
      <c r="C402" s="46">
        <v>22339</v>
      </c>
      <c r="D402" s="46">
        <v>18716</v>
      </c>
      <c r="E402" s="46">
        <v>26346</v>
      </c>
      <c r="F402" s="46">
        <v>28021</v>
      </c>
      <c r="G402" s="46">
        <v>29058</v>
      </c>
      <c r="H402" s="46">
        <v>21640</v>
      </c>
      <c r="I402" s="46">
        <v>20360</v>
      </c>
      <c r="J402" s="46">
        <v>21230</v>
      </c>
      <c r="K402" s="46">
        <v>17360</v>
      </c>
      <c r="L402" s="46">
        <v>13368</v>
      </c>
      <c r="M402" s="46">
        <v>25734</v>
      </c>
      <c r="N402" s="46">
        <v>21531</v>
      </c>
      <c r="O402" s="17">
        <v>19951</v>
      </c>
      <c r="P402" s="17">
        <v>17668</v>
      </c>
      <c r="Q402" s="17">
        <v>20036</v>
      </c>
      <c r="R402" s="30"/>
      <c r="S402" s="31"/>
      <c r="T402" s="31"/>
    </row>
    <row r="403" spans="1:20" x14ac:dyDescent="0.35">
      <c r="A403" s="45" t="s">
        <v>52</v>
      </c>
      <c r="B403" s="46">
        <v>24919</v>
      </c>
      <c r="C403" s="46">
        <v>25189</v>
      </c>
      <c r="D403" s="46">
        <v>23087</v>
      </c>
      <c r="E403" s="46">
        <v>20640</v>
      </c>
      <c r="F403" s="46">
        <v>22159</v>
      </c>
      <c r="G403" s="46">
        <v>16716</v>
      </c>
      <c r="H403" s="46">
        <v>24112</v>
      </c>
      <c r="I403" s="46">
        <v>19876</v>
      </c>
      <c r="J403" s="46">
        <v>12553</v>
      </c>
      <c r="K403" s="46">
        <v>15852</v>
      </c>
      <c r="L403" s="46">
        <v>13783</v>
      </c>
      <c r="M403" s="46">
        <v>12251</v>
      </c>
      <c r="N403" s="46">
        <v>19031</v>
      </c>
      <c r="O403" s="17">
        <v>17776</v>
      </c>
      <c r="P403" s="17">
        <v>15706</v>
      </c>
      <c r="Q403" s="17">
        <v>18274</v>
      </c>
      <c r="R403" s="30"/>
      <c r="S403" s="31"/>
      <c r="T403" s="31"/>
    </row>
    <row r="404" spans="1:20" x14ac:dyDescent="0.35">
      <c r="A404" s="45" t="s">
        <v>53</v>
      </c>
      <c r="B404" s="46">
        <v>13320</v>
      </c>
      <c r="C404" s="46">
        <v>12003</v>
      </c>
      <c r="D404" s="46">
        <v>11038</v>
      </c>
      <c r="E404" s="46">
        <v>13736</v>
      </c>
      <c r="F404" s="46">
        <v>27714</v>
      </c>
      <c r="G404" s="46">
        <v>24081</v>
      </c>
      <c r="H404" s="46">
        <v>16124</v>
      </c>
      <c r="I404" s="46">
        <v>14676</v>
      </c>
      <c r="J404" s="46">
        <v>17774</v>
      </c>
      <c r="K404" s="46">
        <v>16989</v>
      </c>
      <c r="L404" s="46">
        <v>21039</v>
      </c>
      <c r="M404" s="46">
        <v>18070</v>
      </c>
      <c r="N404" s="46">
        <v>14881</v>
      </c>
      <c r="O404" s="17">
        <v>13674</v>
      </c>
      <c r="P404" s="17">
        <v>14726</v>
      </c>
      <c r="Q404" s="17">
        <v>18866</v>
      </c>
      <c r="R404" s="30"/>
      <c r="S404" s="31"/>
      <c r="T404" s="31"/>
    </row>
    <row r="405" spans="1:20" x14ac:dyDescent="0.35">
      <c r="A405" s="45" t="s">
        <v>54</v>
      </c>
      <c r="B405" s="46">
        <v>14019</v>
      </c>
      <c r="C405" s="46">
        <v>10255</v>
      </c>
      <c r="D405" s="46">
        <v>10103</v>
      </c>
      <c r="E405" s="46">
        <v>6392</v>
      </c>
      <c r="F405" s="46">
        <v>9408</v>
      </c>
      <c r="G405" s="46">
        <v>11263</v>
      </c>
      <c r="H405" s="46">
        <v>12233</v>
      </c>
      <c r="I405" s="46">
        <v>13564</v>
      </c>
      <c r="J405" s="46">
        <v>13472</v>
      </c>
      <c r="K405" s="46">
        <v>12971</v>
      </c>
      <c r="L405" s="46">
        <v>9907</v>
      </c>
      <c r="M405" s="46">
        <v>12340</v>
      </c>
      <c r="N405" s="46">
        <v>13220</v>
      </c>
      <c r="O405" s="17">
        <v>12729</v>
      </c>
      <c r="P405" s="17">
        <v>11522</v>
      </c>
      <c r="Q405" s="17">
        <v>13779</v>
      </c>
      <c r="R405" s="30"/>
      <c r="S405" s="31"/>
      <c r="T405" s="31"/>
    </row>
    <row r="406" spans="1:20" x14ac:dyDescent="0.35">
      <c r="A406" s="45" t="s">
        <v>55</v>
      </c>
      <c r="B406" s="46">
        <v>13433</v>
      </c>
      <c r="C406" s="46">
        <v>10645</v>
      </c>
      <c r="D406" s="46">
        <v>10613</v>
      </c>
      <c r="E406" s="46">
        <v>11965</v>
      </c>
      <c r="F406" s="46">
        <v>14624</v>
      </c>
      <c r="G406" s="46">
        <v>10950</v>
      </c>
      <c r="H406" s="46">
        <v>13390</v>
      </c>
      <c r="I406" s="46">
        <v>12398</v>
      </c>
      <c r="J406" s="46">
        <v>10691</v>
      </c>
      <c r="K406" s="46">
        <v>13948</v>
      </c>
      <c r="L406" s="46">
        <v>12591</v>
      </c>
      <c r="M406" s="46">
        <v>12010</v>
      </c>
      <c r="N406" s="46">
        <v>12666</v>
      </c>
      <c r="O406" s="17">
        <v>13111</v>
      </c>
      <c r="P406" s="17">
        <v>11258</v>
      </c>
      <c r="Q406" s="17">
        <v>13880</v>
      </c>
      <c r="R406" s="30"/>
      <c r="S406" s="31"/>
      <c r="T406" s="31"/>
    </row>
    <row r="407" spans="1:20" x14ac:dyDescent="0.35">
      <c r="A407" s="45" t="s">
        <v>56</v>
      </c>
      <c r="B407" s="46">
        <v>26067</v>
      </c>
      <c r="C407" s="46">
        <v>25146</v>
      </c>
      <c r="D407" s="46">
        <v>22457</v>
      </c>
      <c r="E407" s="46">
        <v>18801</v>
      </c>
      <c r="F407" s="46">
        <v>25287</v>
      </c>
      <c r="G407" s="46">
        <v>25525</v>
      </c>
      <c r="H407" s="46">
        <v>23457</v>
      </c>
      <c r="I407" s="46">
        <v>19698</v>
      </c>
      <c r="J407" s="46">
        <v>21772</v>
      </c>
      <c r="K407" s="46">
        <v>21219</v>
      </c>
      <c r="L407" s="46">
        <v>19540</v>
      </c>
      <c r="M407" s="46">
        <v>19338</v>
      </c>
      <c r="N407" s="46">
        <v>21019</v>
      </c>
      <c r="O407" s="17">
        <v>19810</v>
      </c>
      <c r="P407" s="17">
        <v>16050</v>
      </c>
      <c r="Q407" s="17">
        <v>27908</v>
      </c>
      <c r="R407" s="30"/>
      <c r="S407" s="31"/>
      <c r="T407" s="31"/>
    </row>
    <row r="408" spans="1:20" ht="15" thickBot="1" x14ac:dyDescent="0.4">
      <c r="A408" s="45" t="s">
        <v>57</v>
      </c>
      <c r="B408" s="46">
        <v>32668</v>
      </c>
      <c r="C408" s="46">
        <v>14918</v>
      </c>
      <c r="D408" s="46">
        <v>15776</v>
      </c>
      <c r="E408" s="46">
        <v>26649</v>
      </c>
      <c r="F408" s="46">
        <v>20007</v>
      </c>
      <c r="G408" s="46">
        <v>21521</v>
      </c>
      <c r="H408" s="46">
        <v>18649</v>
      </c>
      <c r="I408" s="46">
        <v>15927</v>
      </c>
      <c r="J408" s="46">
        <v>20188</v>
      </c>
      <c r="K408" s="46">
        <v>19737</v>
      </c>
      <c r="L408" s="46">
        <v>18183</v>
      </c>
      <c r="M408" s="46">
        <v>24649</v>
      </c>
      <c r="N408" s="46">
        <v>15033</v>
      </c>
      <c r="O408" s="17">
        <v>16288</v>
      </c>
      <c r="P408" s="17">
        <v>17287</v>
      </c>
      <c r="Q408" s="17">
        <v>9568</v>
      </c>
      <c r="R408" s="30"/>
      <c r="S408" s="31"/>
      <c r="T408" s="31"/>
    </row>
    <row r="409" spans="1:20" ht="15.5" thickTop="1" thickBot="1" x14ac:dyDescent="0.4">
      <c r="A409" s="47" t="s">
        <v>58</v>
      </c>
      <c r="B409" s="61">
        <f t="shared" ref="B409" si="57">SUM(B397:B408)</f>
        <v>301809</v>
      </c>
      <c r="C409" s="61">
        <f t="shared" ref="C409:M409" si="58">SUM(C397:C408)</f>
        <v>244469</v>
      </c>
      <c r="D409" s="61">
        <f t="shared" si="58"/>
        <v>225417</v>
      </c>
      <c r="E409" s="61">
        <f t="shared" si="58"/>
        <v>267624</v>
      </c>
      <c r="F409" s="61">
        <f t="shared" si="58"/>
        <v>264973</v>
      </c>
      <c r="G409" s="61">
        <f t="shared" si="58"/>
        <v>269591</v>
      </c>
      <c r="H409" s="61">
        <f t="shared" si="58"/>
        <v>272268</v>
      </c>
      <c r="I409" s="61">
        <f t="shared" si="58"/>
        <v>214988</v>
      </c>
      <c r="J409" s="61">
        <f t="shared" si="58"/>
        <v>227408</v>
      </c>
      <c r="K409" s="61">
        <f t="shared" si="58"/>
        <v>221087</v>
      </c>
      <c r="L409" s="61">
        <f t="shared" si="58"/>
        <v>233046</v>
      </c>
      <c r="M409" s="61">
        <f t="shared" si="58"/>
        <v>224218</v>
      </c>
      <c r="N409" s="61">
        <f>SUM(N397:N408)</f>
        <v>220992</v>
      </c>
      <c r="O409" s="37">
        <f>SUM(O397:O408)</f>
        <v>218862</v>
      </c>
      <c r="P409" s="37">
        <f>SUM(P397:P408)</f>
        <v>192976</v>
      </c>
      <c r="Q409" s="37">
        <f>SUM(Q397:Q408)</f>
        <v>222053</v>
      </c>
      <c r="R409" s="30"/>
      <c r="S409" s="31"/>
      <c r="T409" s="31"/>
    </row>
    <row r="410" spans="1:20" ht="15" thickTop="1" x14ac:dyDescent="0.35">
      <c r="R410" s="30"/>
      <c r="S410" s="31"/>
      <c r="T410" s="31"/>
    </row>
    <row r="411" spans="1:20" x14ac:dyDescent="0.35">
      <c r="A411" s="39" t="s">
        <v>84</v>
      </c>
      <c r="B411" s="40" t="s">
        <v>30</v>
      </c>
      <c r="C411" s="40" t="s">
        <v>31</v>
      </c>
      <c r="D411" s="40" t="s">
        <v>32</v>
      </c>
      <c r="E411" s="40" t="s">
        <v>33</v>
      </c>
      <c r="F411" s="40" t="s">
        <v>34</v>
      </c>
      <c r="G411" s="40" t="s">
        <v>35</v>
      </c>
      <c r="H411" s="40" t="s">
        <v>36</v>
      </c>
      <c r="I411" s="40" t="s">
        <v>37</v>
      </c>
      <c r="J411" s="40" t="s">
        <v>38</v>
      </c>
      <c r="K411" s="40" t="s">
        <v>39</v>
      </c>
      <c r="L411" s="40" t="s">
        <v>40</v>
      </c>
      <c r="M411" s="40" t="s">
        <v>41</v>
      </c>
      <c r="N411" s="21" t="s">
        <v>42</v>
      </c>
      <c r="O411" s="41" t="s">
        <v>43</v>
      </c>
      <c r="P411" s="42" t="s">
        <v>44</v>
      </c>
      <c r="Q411" s="42" t="s">
        <v>45</v>
      </c>
      <c r="R411" s="30"/>
      <c r="S411" s="31"/>
      <c r="T411" s="31"/>
    </row>
    <row r="412" spans="1:20" x14ac:dyDescent="0.35">
      <c r="A412" s="43" t="s">
        <v>46</v>
      </c>
      <c r="B412" s="44">
        <v>10515</v>
      </c>
      <c r="C412" s="44">
        <v>8751</v>
      </c>
      <c r="D412" s="44">
        <v>12262</v>
      </c>
      <c r="E412" s="44">
        <v>12647</v>
      </c>
      <c r="F412" s="44">
        <v>8670</v>
      </c>
      <c r="G412" s="44">
        <v>10120</v>
      </c>
      <c r="H412" s="44">
        <v>11158</v>
      </c>
      <c r="I412" s="44">
        <v>5640</v>
      </c>
      <c r="J412" s="44">
        <v>8875</v>
      </c>
      <c r="K412" s="44">
        <v>8011</v>
      </c>
      <c r="L412" s="44">
        <v>10854</v>
      </c>
      <c r="M412" s="44">
        <v>10881</v>
      </c>
      <c r="N412" s="44">
        <v>10687</v>
      </c>
      <c r="O412" s="17">
        <v>12359</v>
      </c>
      <c r="P412" s="17">
        <v>44014</v>
      </c>
      <c r="Q412" s="17">
        <v>10103</v>
      </c>
      <c r="R412" s="30"/>
      <c r="S412" s="31"/>
      <c r="T412" s="31"/>
    </row>
    <row r="413" spans="1:20" x14ac:dyDescent="0.35">
      <c r="A413" s="45" t="s">
        <v>47</v>
      </c>
      <c r="B413" s="46">
        <v>5098</v>
      </c>
      <c r="C413" s="46">
        <v>8472</v>
      </c>
      <c r="D413" s="46">
        <v>5675</v>
      </c>
      <c r="E413" s="46">
        <v>5373</v>
      </c>
      <c r="F413" s="46">
        <v>5529</v>
      </c>
      <c r="G413" s="46">
        <v>6193</v>
      </c>
      <c r="H413" s="46">
        <v>4938</v>
      </c>
      <c r="I413" s="46">
        <v>2970</v>
      </c>
      <c r="J413" s="46">
        <v>4543</v>
      </c>
      <c r="K413" s="46">
        <v>4719</v>
      </c>
      <c r="L413" s="46">
        <v>6722</v>
      </c>
      <c r="M413" s="46">
        <v>6839</v>
      </c>
      <c r="N413" s="46">
        <v>6580</v>
      </c>
      <c r="O413" s="17">
        <v>6600</v>
      </c>
      <c r="P413" s="17">
        <v>55057</v>
      </c>
      <c r="Q413" s="17">
        <v>6598</v>
      </c>
      <c r="R413" s="30"/>
      <c r="S413" s="31"/>
      <c r="T413" s="31"/>
    </row>
    <row r="414" spans="1:20" x14ac:dyDescent="0.35">
      <c r="A414" s="45" t="s">
        <v>48</v>
      </c>
      <c r="B414" s="46">
        <v>7697</v>
      </c>
      <c r="C414" s="46">
        <v>9464</v>
      </c>
      <c r="D414" s="46">
        <v>7389</v>
      </c>
      <c r="E414" s="46">
        <v>7083</v>
      </c>
      <c r="F414" s="46">
        <v>7742</v>
      </c>
      <c r="G414" s="46">
        <v>7721</v>
      </c>
      <c r="H414" s="46">
        <v>7246</v>
      </c>
      <c r="I414" s="46">
        <v>5262</v>
      </c>
      <c r="J414" s="46">
        <v>7995</v>
      </c>
      <c r="K414" s="46">
        <v>7811</v>
      </c>
      <c r="L414" s="46">
        <v>8751</v>
      </c>
      <c r="M414" s="46">
        <v>9735</v>
      </c>
      <c r="N414" s="46">
        <v>10824</v>
      </c>
      <c r="O414" s="17">
        <v>9937</v>
      </c>
      <c r="P414" s="17">
        <v>72580</v>
      </c>
      <c r="Q414" s="17">
        <v>8596</v>
      </c>
      <c r="R414" s="30"/>
      <c r="S414" s="31"/>
      <c r="T414" s="31"/>
    </row>
    <row r="415" spans="1:20" x14ac:dyDescent="0.35">
      <c r="A415" s="45" t="s">
        <v>49</v>
      </c>
      <c r="B415" s="46">
        <v>8258</v>
      </c>
      <c r="C415" s="46">
        <v>9957</v>
      </c>
      <c r="D415" s="46">
        <v>6446</v>
      </c>
      <c r="E415" s="46">
        <v>6730</v>
      </c>
      <c r="F415" s="46">
        <v>5837</v>
      </c>
      <c r="G415" s="46">
        <v>5454</v>
      </c>
      <c r="H415" s="46">
        <v>7177</v>
      </c>
      <c r="I415" s="46">
        <v>4193</v>
      </c>
      <c r="J415" s="46">
        <v>5626</v>
      </c>
      <c r="K415" s="46">
        <v>5831</v>
      </c>
      <c r="L415" s="46">
        <v>6954</v>
      </c>
      <c r="M415" s="46">
        <v>7200</v>
      </c>
      <c r="N415" s="46">
        <v>10222</v>
      </c>
      <c r="O415" s="17">
        <v>8610</v>
      </c>
      <c r="P415" s="17">
        <v>7465</v>
      </c>
      <c r="Q415" s="17">
        <v>6994</v>
      </c>
      <c r="R415" s="30"/>
      <c r="S415" s="31"/>
      <c r="T415" s="31"/>
    </row>
    <row r="416" spans="1:20" x14ac:dyDescent="0.35">
      <c r="A416" s="45" t="s">
        <v>50</v>
      </c>
      <c r="B416" s="46">
        <v>12929</v>
      </c>
      <c r="C416" s="46">
        <v>14893</v>
      </c>
      <c r="D416" s="46">
        <v>13488</v>
      </c>
      <c r="E416" s="46">
        <v>15061</v>
      </c>
      <c r="F416" s="46">
        <v>13672</v>
      </c>
      <c r="G416" s="46">
        <v>15058</v>
      </c>
      <c r="H416" s="46">
        <v>13530</v>
      </c>
      <c r="I416" s="46">
        <v>18452</v>
      </c>
      <c r="J416" s="46">
        <v>10723</v>
      </c>
      <c r="K416" s="46">
        <v>14022</v>
      </c>
      <c r="L416" s="46">
        <v>19775</v>
      </c>
      <c r="M416" s="46">
        <v>16420</v>
      </c>
      <c r="N416" s="46">
        <v>15961</v>
      </c>
      <c r="O416" s="17">
        <v>17619</v>
      </c>
      <c r="P416" s="17">
        <v>15445</v>
      </c>
      <c r="Q416" s="17">
        <v>15085</v>
      </c>
      <c r="R416" s="30"/>
      <c r="S416" s="31"/>
      <c r="T416" s="31"/>
    </row>
    <row r="417" spans="1:20" x14ac:dyDescent="0.35">
      <c r="A417" s="45" t="s">
        <v>51</v>
      </c>
      <c r="B417" s="46">
        <v>10617</v>
      </c>
      <c r="C417" s="46">
        <v>9073</v>
      </c>
      <c r="D417" s="46">
        <v>8982</v>
      </c>
      <c r="E417" s="46">
        <v>9416</v>
      </c>
      <c r="F417" s="46">
        <v>8000</v>
      </c>
      <c r="G417" s="46">
        <v>8950</v>
      </c>
      <c r="H417" s="46">
        <v>6916</v>
      </c>
      <c r="I417" s="46">
        <v>9677</v>
      </c>
      <c r="J417" s="46">
        <v>8718</v>
      </c>
      <c r="K417" s="46">
        <v>10263</v>
      </c>
      <c r="L417" s="46">
        <v>6155</v>
      </c>
      <c r="M417" s="46">
        <v>11159</v>
      </c>
      <c r="N417" s="46">
        <v>9753</v>
      </c>
      <c r="O417" s="17">
        <v>10003</v>
      </c>
      <c r="P417" s="17">
        <v>9769</v>
      </c>
      <c r="Q417" s="17">
        <v>10393</v>
      </c>
      <c r="R417" s="30"/>
      <c r="S417" s="31"/>
      <c r="T417" s="31"/>
    </row>
    <row r="418" spans="1:20" x14ac:dyDescent="0.35">
      <c r="A418" s="45" t="s">
        <v>52</v>
      </c>
      <c r="B418" s="46">
        <v>6311</v>
      </c>
      <c r="C418" s="46">
        <v>7542</v>
      </c>
      <c r="D418" s="46">
        <v>5890</v>
      </c>
      <c r="E418" s="46">
        <v>6808</v>
      </c>
      <c r="F418" s="46">
        <v>3183</v>
      </c>
      <c r="G418" s="46">
        <v>3553</v>
      </c>
      <c r="H418" s="46">
        <v>5550</v>
      </c>
      <c r="I418" s="46">
        <v>6750</v>
      </c>
      <c r="J418" s="46">
        <v>4623</v>
      </c>
      <c r="K418" s="46">
        <v>6291</v>
      </c>
      <c r="L418" s="46">
        <v>5576</v>
      </c>
      <c r="M418" s="46">
        <v>6294</v>
      </c>
      <c r="N418" s="46">
        <v>10450</v>
      </c>
      <c r="O418" s="17">
        <v>9234</v>
      </c>
      <c r="P418" s="17">
        <v>7943</v>
      </c>
      <c r="Q418" s="17">
        <v>6220</v>
      </c>
      <c r="R418" s="30"/>
      <c r="S418" s="31"/>
      <c r="T418" s="31"/>
    </row>
    <row r="419" spans="1:20" x14ac:dyDescent="0.35">
      <c r="A419" s="45" t="s">
        <v>53</v>
      </c>
      <c r="B419" s="46">
        <v>3367</v>
      </c>
      <c r="C419" s="46">
        <v>3875</v>
      </c>
      <c r="D419" s="46">
        <v>3586</v>
      </c>
      <c r="E419" s="46">
        <v>3786</v>
      </c>
      <c r="F419" s="46">
        <v>6131</v>
      </c>
      <c r="G419" s="46">
        <v>5242</v>
      </c>
      <c r="H419" s="46">
        <v>2101</v>
      </c>
      <c r="I419" s="46">
        <v>3619</v>
      </c>
      <c r="J419" s="46">
        <v>5281</v>
      </c>
      <c r="K419" s="46">
        <v>8129</v>
      </c>
      <c r="L419" s="46">
        <v>8987</v>
      </c>
      <c r="M419" s="46">
        <v>8047</v>
      </c>
      <c r="N419" s="46">
        <v>5393</v>
      </c>
      <c r="O419" s="17">
        <v>5746</v>
      </c>
      <c r="P419" s="17">
        <v>6559</v>
      </c>
      <c r="Q419" s="17">
        <v>7721</v>
      </c>
      <c r="R419" s="30"/>
      <c r="S419" s="31"/>
      <c r="T419" s="31"/>
    </row>
    <row r="420" spans="1:20" x14ac:dyDescent="0.35">
      <c r="A420" s="45" t="s">
        <v>54</v>
      </c>
      <c r="B420" s="46">
        <v>3896</v>
      </c>
      <c r="C420" s="46">
        <v>3243</v>
      </c>
      <c r="D420" s="46">
        <v>3093</v>
      </c>
      <c r="E420" s="46">
        <v>2545</v>
      </c>
      <c r="F420" s="46">
        <v>2248</v>
      </c>
      <c r="G420" s="46">
        <v>1963</v>
      </c>
      <c r="H420" s="46">
        <v>1935</v>
      </c>
      <c r="I420" s="46">
        <v>3181</v>
      </c>
      <c r="J420" s="46">
        <v>2678</v>
      </c>
      <c r="K420" s="46">
        <v>3358</v>
      </c>
      <c r="L420" s="46">
        <v>2830</v>
      </c>
      <c r="M420" s="46">
        <v>3808</v>
      </c>
      <c r="N420" s="46">
        <v>5480</v>
      </c>
      <c r="O420" s="17">
        <v>4580</v>
      </c>
      <c r="P420" s="17">
        <v>3943</v>
      </c>
      <c r="Q420" s="17">
        <v>4393</v>
      </c>
      <c r="R420" s="30"/>
      <c r="S420" s="31"/>
      <c r="T420" s="31"/>
    </row>
    <row r="421" spans="1:20" x14ac:dyDescent="0.35">
      <c r="A421" s="45" t="s">
        <v>55</v>
      </c>
      <c r="B421" s="46">
        <v>2402</v>
      </c>
      <c r="C421" s="46">
        <v>2227</v>
      </c>
      <c r="D421" s="46">
        <v>1802</v>
      </c>
      <c r="E421" s="46">
        <v>2907</v>
      </c>
      <c r="F421" s="46">
        <v>2990</v>
      </c>
      <c r="G421" s="46">
        <v>1839</v>
      </c>
      <c r="H421" s="46">
        <v>1880</v>
      </c>
      <c r="I421" s="46">
        <v>3062</v>
      </c>
      <c r="J421" s="46">
        <v>3156</v>
      </c>
      <c r="K421" s="46">
        <v>4391</v>
      </c>
      <c r="L421" s="46">
        <v>4829</v>
      </c>
      <c r="M421" s="46">
        <v>5102</v>
      </c>
      <c r="N421" s="46">
        <v>5266</v>
      </c>
      <c r="O421" s="17">
        <v>5108</v>
      </c>
      <c r="P421" s="17">
        <v>4615</v>
      </c>
      <c r="Q421" s="17">
        <v>5049</v>
      </c>
      <c r="R421" s="30"/>
      <c r="S421" s="31"/>
      <c r="T421" s="31"/>
    </row>
    <row r="422" spans="1:20" x14ac:dyDescent="0.35">
      <c r="A422" s="45" t="s">
        <v>56</v>
      </c>
      <c r="B422" s="46">
        <v>3880</v>
      </c>
      <c r="C422" s="46">
        <v>4164</v>
      </c>
      <c r="D422" s="46">
        <v>4165</v>
      </c>
      <c r="E422" s="46">
        <v>5589</v>
      </c>
      <c r="F422" s="46">
        <v>4966</v>
      </c>
      <c r="G422" s="46">
        <v>4393</v>
      </c>
      <c r="H422" s="46">
        <v>4489</v>
      </c>
      <c r="I422" s="46">
        <v>5114</v>
      </c>
      <c r="J422" s="46">
        <v>4878</v>
      </c>
      <c r="K422" s="46">
        <v>6597</v>
      </c>
      <c r="L422" s="46">
        <v>7622</v>
      </c>
      <c r="M422" s="46">
        <v>7121</v>
      </c>
      <c r="N422" s="46">
        <v>8648</v>
      </c>
      <c r="O422" s="17">
        <v>8647</v>
      </c>
      <c r="P422" s="17">
        <v>6861</v>
      </c>
      <c r="Q422" s="17">
        <v>7373</v>
      </c>
      <c r="R422" s="30"/>
      <c r="S422" s="31"/>
      <c r="T422" s="31"/>
    </row>
    <row r="423" spans="1:20" ht="15" thickBot="1" x14ac:dyDescent="0.4">
      <c r="A423" s="45" t="s">
        <v>57</v>
      </c>
      <c r="B423" s="46">
        <v>7372</v>
      </c>
      <c r="C423" s="46">
        <v>2829</v>
      </c>
      <c r="D423" s="46">
        <v>3450</v>
      </c>
      <c r="E423" s="46">
        <v>5985</v>
      </c>
      <c r="F423" s="46">
        <v>4505</v>
      </c>
      <c r="G423" s="46">
        <v>3757</v>
      </c>
      <c r="H423" s="46">
        <v>2471</v>
      </c>
      <c r="I423" s="46">
        <v>3894</v>
      </c>
      <c r="J423" s="46">
        <v>3708</v>
      </c>
      <c r="K423" s="46">
        <v>6580</v>
      </c>
      <c r="L423" s="46">
        <v>7629</v>
      </c>
      <c r="M423" s="46">
        <v>10020</v>
      </c>
      <c r="N423" s="46">
        <v>6881</v>
      </c>
      <c r="O423" s="17">
        <v>5753</v>
      </c>
      <c r="P423" s="17">
        <v>6595</v>
      </c>
      <c r="Q423" s="17">
        <v>3667</v>
      </c>
      <c r="R423" s="30"/>
      <c r="S423" s="31"/>
      <c r="T423" s="31"/>
    </row>
    <row r="424" spans="1:20" ht="15.5" thickTop="1" thickBot="1" x14ac:dyDescent="0.4">
      <c r="A424" s="47" t="s">
        <v>58</v>
      </c>
      <c r="B424" s="61">
        <f t="shared" ref="B424" si="59">SUM(B412:B423)</f>
        <v>82342</v>
      </c>
      <c r="C424" s="61">
        <f t="shared" ref="C424:M424" si="60">SUM(C412:C423)</f>
        <v>84490</v>
      </c>
      <c r="D424" s="61">
        <f t="shared" si="60"/>
        <v>76228</v>
      </c>
      <c r="E424" s="61">
        <f t="shared" si="60"/>
        <v>83930</v>
      </c>
      <c r="F424" s="61">
        <f t="shared" si="60"/>
        <v>73473</v>
      </c>
      <c r="G424" s="61">
        <f t="shared" si="60"/>
        <v>74243</v>
      </c>
      <c r="H424" s="61">
        <f t="shared" si="60"/>
        <v>69391</v>
      </c>
      <c r="I424" s="61">
        <f t="shared" si="60"/>
        <v>71814</v>
      </c>
      <c r="J424" s="61">
        <f t="shared" si="60"/>
        <v>70804</v>
      </c>
      <c r="K424" s="61">
        <f t="shared" si="60"/>
        <v>86003</v>
      </c>
      <c r="L424" s="61">
        <f t="shared" si="60"/>
        <v>96684</v>
      </c>
      <c r="M424" s="61">
        <f t="shared" si="60"/>
        <v>102626</v>
      </c>
      <c r="N424" s="61">
        <f>SUM(N412:N423)</f>
        <v>106145</v>
      </c>
      <c r="O424" s="37">
        <f>SUM(O412:O423)</f>
        <v>104196</v>
      </c>
      <c r="P424" s="37">
        <f>SUM(P412:P423)</f>
        <v>240846</v>
      </c>
      <c r="Q424" s="37">
        <f>SUM(Q412:Q423)</f>
        <v>92192</v>
      </c>
      <c r="R424" s="30"/>
      <c r="S424" s="31"/>
      <c r="T424" s="31"/>
    </row>
    <row r="425" spans="1:20" ht="15" thickTop="1" x14ac:dyDescent="0.35">
      <c r="R425" s="30"/>
      <c r="S425" s="31"/>
      <c r="T425" s="31"/>
    </row>
    <row r="426" spans="1:20" x14ac:dyDescent="0.35">
      <c r="A426" s="39" t="s">
        <v>85</v>
      </c>
      <c r="B426" s="40" t="s">
        <v>30</v>
      </c>
      <c r="C426" s="40" t="s">
        <v>31</v>
      </c>
      <c r="D426" s="40" t="s">
        <v>32</v>
      </c>
      <c r="E426" s="40" t="s">
        <v>33</v>
      </c>
      <c r="F426" s="40" t="s">
        <v>34</v>
      </c>
      <c r="G426" s="40" t="s">
        <v>35</v>
      </c>
      <c r="H426" s="40" t="s">
        <v>36</v>
      </c>
      <c r="I426" s="40" t="s">
        <v>37</v>
      </c>
      <c r="J426" s="40" t="s">
        <v>38</v>
      </c>
      <c r="K426" s="40" t="s">
        <v>39</v>
      </c>
      <c r="L426" s="40" t="s">
        <v>40</v>
      </c>
      <c r="M426" s="40" t="s">
        <v>41</v>
      </c>
      <c r="N426" s="21" t="s">
        <v>42</v>
      </c>
      <c r="O426" s="41" t="s">
        <v>43</v>
      </c>
      <c r="P426" s="42" t="s">
        <v>44</v>
      </c>
      <c r="Q426" s="42" t="s">
        <v>45</v>
      </c>
      <c r="R426" s="30"/>
      <c r="S426" s="31"/>
      <c r="T426" s="31"/>
    </row>
    <row r="427" spans="1:20" x14ac:dyDescent="0.35">
      <c r="A427" s="43" t="s">
        <v>46</v>
      </c>
      <c r="B427" s="44">
        <v>0</v>
      </c>
      <c r="C427" s="44">
        <v>0</v>
      </c>
      <c r="D427" s="44">
        <v>0</v>
      </c>
      <c r="E427" s="44">
        <v>0</v>
      </c>
      <c r="F427" s="44">
        <v>0</v>
      </c>
      <c r="G427" s="44">
        <v>0</v>
      </c>
      <c r="H427" s="44">
        <v>0</v>
      </c>
      <c r="I427" s="44">
        <v>178361</v>
      </c>
      <c r="J427" s="44">
        <v>150098</v>
      </c>
      <c r="K427" s="44">
        <v>139830</v>
      </c>
      <c r="L427" s="44">
        <v>152451</v>
      </c>
      <c r="M427" s="44">
        <v>141920</v>
      </c>
      <c r="N427" s="44">
        <v>137922</v>
      </c>
      <c r="O427" s="17">
        <v>209443</v>
      </c>
      <c r="P427" s="17">
        <v>168984</v>
      </c>
      <c r="Q427" s="17">
        <v>192150</v>
      </c>
      <c r="R427" s="30"/>
      <c r="S427" s="31"/>
      <c r="T427" s="31"/>
    </row>
    <row r="428" spans="1:20" x14ac:dyDescent="0.35">
      <c r="A428" s="45" t="s">
        <v>47</v>
      </c>
      <c r="B428" s="46">
        <v>0</v>
      </c>
      <c r="C428" s="46">
        <v>0</v>
      </c>
      <c r="D428" s="46">
        <v>0</v>
      </c>
      <c r="E428" s="46">
        <v>0</v>
      </c>
      <c r="F428" s="46">
        <v>0</v>
      </c>
      <c r="G428" s="46">
        <v>0</v>
      </c>
      <c r="H428" s="46">
        <v>0</v>
      </c>
      <c r="I428" s="46">
        <v>124862</v>
      </c>
      <c r="J428" s="46">
        <v>136196</v>
      </c>
      <c r="K428" s="46">
        <v>171692</v>
      </c>
      <c r="L428" s="46">
        <v>146370</v>
      </c>
      <c r="M428" s="46">
        <v>152101</v>
      </c>
      <c r="N428" s="46">
        <v>128700</v>
      </c>
      <c r="O428" s="17">
        <v>159519</v>
      </c>
      <c r="P428" s="17">
        <v>148552</v>
      </c>
      <c r="Q428" s="17">
        <v>159759</v>
      </c>
      <c r="R428" s="30"/>
      <c r="S428" s="31"/>
      <c r="T428" s="31"/>
    </row>
    <row r="429" spans="1:20" x14ac:dyDescent="0.35">
      <c r="A429" s="45" t="s">
        <v>48</v>
      </c>
      <c r="B429" s="46">
        <v>0</v>
      </c>
      <c r="C429" s="46">
        <v>0</v>
      </c>
      <c r="D429" s="46">
        <v>0</v>
      </c>
      <c r="E429" s="46">
        <v>0</v>
      </c>
      <c r="F429" s="46">
        <v>0</v>
      </c>
      <c r="G429" s="46">
        <v>0</v>
      </c>
      <c r="H429" s="46">
        <v>0</v>
      </c>
      <c r="I429" s="46">
        <v>175206</v>
      </c>
      <c r="J429" s="46">
        <v>174847</v>
      </c>
      <c r="K429" s="46">
        <v>198680</v>
      </c>
      <c r="L429" s="46">
        <v>203276</v>
      </c>
      <c r="M429" s="46">
        <v>197368</v>
      </c>
      <c r="N429" s="46">
        <v>185065</v>
      </c>
      <c r="O429" s="17">
        <v>215897</v>
      </c>
      <c r="P429" s="17">
        <v>213335</v>
      </c>
      <c r="Q429" s="17">
        <v>247361</v>
      </c>
      <c r="R429" s="30"/>
      <c r="S429" s="31"/>
      <c r="T429" s="31"/>
    </row>
    <row r="430" spans="1:20" x14ac:dyDescent="0.35">
      <c r="A430" s="45" t="s">
        <v>49</v>
      </c>
      <c r="B430" s="46">
        <v>0</v>
      </c>
      <c r="C430" s="46">
        <v>0</v>
      </c>
      <c r="D430" s="46">
        <v>0</v>
      </c>
      <c r="E430" s="46">
        <v>0</v>
      </c>
      <c r="F430" s="46">
        <v>0</v>
      </c>
      <c r="G430" s="46">
        <v>0</v>
      </c>
      <c r="H430" s="46">
        <v>0</v>
      </c>
      <c r="I430" s="46">
        <v>167443</v>
      </c>
      <c r="J430" s="46">
        <v>137708</v>
      </c>
      <c r="K430" s="46">
        <v>172715</v>
      </c>
      <c r="L430" s="46">
        <v>176855</v>
      </c>
      <c r="M430" s="46">
        <v>174488</v>
      </c>
      <c r="N430" s="46">
        <v>158082</v>
      </c>
      <c r="O430" s="17">
        <v>183622</v>
      </c>
      <c r="P430" s="17">
        <v>183680</v>
      </c>
      <c r="Q430" s="17">
        <v>201897</v>
      </c>
      <c r="R430" s="30"/>
      <c r="S430" s="31"/>
      <c r="T430" s="31"/>
    </row>
    <row r="431" spans="1:20" x14ac:dyDescent="0.35">
      <c r="A431" s="45" t="s">
        <v>50</v>
      </c>
      <c r="B431" s="46">
        <v>0</v>
      </c>
      <c r="C431" s="46">
        <v>0</v>
      </c>
      <c r="D431" s="46">
        <v>0</v>
      </c>
      <c r="E431" s="46">
        <v>0</v>
      </c>
      <c r="F431" s="46">
        <v>0</v>
      </c>
      <c r="G431" s="46">
        <v>0</v>
      </c>
      <c r="H431" s="46">
        <v>0</v>
      </c>
      <c r="I431" s="46">
        <v>174851</v>
      </c>
      <c r="J431" s="46">
        <v>132121</v>
      </c>
      <c r="K431" s="46">
        <v>181422</v>
      </c>
      <c r="L431" s="46">
        <v>224310</v>
      </c>
      <c r="M431" s="46">
        <v>175463</v>
      </c>
      <c r="N431" s="46">
        <v>166129</v>
      </c>
      <c r="O431" s="17">
        <v>183164</v>
      </c>
      <c r="P431" s="17">
        <v>197840</v>
      </c>
      <c r="Q431" s="17">
        <v>213549</v>
      </c>
      <c r="R431" s="30"/>
      <c r="S431" s="31"/>
      <c r="T431" s="31"/>
    </row>
    <row r="432" spans="1:20" x14ac:dyDescent="0.35">
      <c r="A432" s="45" t="s">
        <v>51</v>
      </c>
      <c r="B432" s="46">
        <v>0</v>
      </c>
      <c r="C432" s="46">
        <v>0</v>
      </c>
      <c r="D432" s="46">
        <v>0</v>
      </c>
      <c r="E432" s="46">
        <v>0</v>
      </c>
      <c r="F432" s="46">
        <v>0</v>
      </c>
      <c r="G432" s="46">
        <v>0</v>
      </c>
      <c r="H432" s="46">
        <v>0</v>
      </c>
      <c r="I432" s="46">
        <v>142121</v>
      </c>
      <c r="J432" s="46">
        <v>152108</v>
      </c>
      <c r="K432" s="46">
        <v>159954</v>
      </c>
      <c r="L432" s="46">
        <v>135368</v>
      </c>
      <c r="M432" s="46">
        <v>150157</v>
      </c>
      <c r="N432" s="46">
        <v>144149</v>
      </c>
      <c r="O432" s="17">
        <v>155000</v>
      </c>
      <c r="P432" s="17">
        <v>170157</v>
      </c>
      <c r="Q432" s="17">
        <v>180138</v>
      </c>
      <c r="R432" s="30"/>
      <c r="S432" s="31"/>
      <c r="T432" s="31"/>
    </row>
    <row r="433" spans="1:20" x14ac:dyDescent="0.35">
      <c r="A433" s="45" t="s">
        <v>52</v>
      </c>
      <c r="B433" s="46">
        <v>0</v>
      </c>
      <c r="C433" s="46">
        <v>0</v>
      </c>
      <c r="D433" s="46">
        <v>0</v>
      </c>
      <c r="E433" s="46">
        <v>0</v>
      </c>
      <c r="F433" s="46">
        <v>0</v>
      </c>
      <c r="G433" s="46">
        <v>0</v>
      </c>
      <c r="H433" s="46">
        <v>0</v>
      </c>
      <c r="I433" s="46">
        <v>117857</v>
      </c>
      <c r="J433" s="46">
        <v>133052</v>
      </c>
      <c r="K433" s="46">
        <v>129089</v>
      </c>
      <c r="L433" s="46">
        <v>144139</v>
      </c>
      <c r="M433" s="46">
        <v>113696</v>
      </c>
      <c r="N433" s="46">
        <v>135788</v>
      </c>
      <c r="O433" s="17">
        <v>135209</v>
      </c>
      <c r="P433" s="17">
        <v>154976</v>
      </c>
      <c r="Q433" s="17">
        <v>162408</v>
      </c>
      <c r="R433" s="30"/>
      <c r="S433" s="31"/>
      <c r="T433" s="31"/>
    </row>
    <row r="434" spans="1:20" x14ac:dyDescent="0.35">
      <c r="A434" s="45" t="s">
        <v>53</v>
      </c>
      <c r="B434" s="46">
        <v>0</v>
      </c>
      <c r="C434" s="46">
        <v>0</v>
      </c>
      <c r="D434" s="46">
        <v>0</v>
      </c>
      <c r="E434" s="46">
        <v>0</v>
      </c>
      <c r="F434" s="46">
        <v>0</v>
      </c>
      <c r="G434" s="46">
        <v>0</v>
      </c>
      <c r="H434" s="46">
        <v>0</v>
      </c>
      <c r="I434" s="46">
        <v>83896</v>
      </c>
      <c r="J434" s="46">
        <v>95002</v>
      </c>
      <c r="K434" s="46">
        <v>91237</v>
      </c>
      <c r="L434" s="46">
        <v>125628</v>
      </c>
      <c r="M434" s="46">
        <v>101580</v>
      </c>
      <c r="N434" s="46">
        <v>84721</v>
      </c>
      <c r="O434" s="17">
        <v>97492</v>
      </c>
      <c r="P434" s="17">
        <v>119990</v>
      </c>
      <c r="Q434" s="17">
        <v>116022</v>
      </c>
      <c r="R434" s="30"/>
      <c r="S434" s="31"/>
      <c r="T434" s="31"/>
    </row>
    <row r="435" spans="1:20" x14ac:dyDescent="0.35">
      <c r="A435" s="45" t="s">
        <v>54</v>
      </c>
      <c r="B435" s="46">
        <v>0</v>
      </c>
      <c r="C435" s="46">
        <v>0</v>
      </c>
      <c r="D435" s="46">
        <v>0</v>
      </c>
      <c r="E435" s="46">
        <v>0</v>
      </c>
      <c r="F435" s="46">
        <v>0</v>
      </c>
      <c r="G435" s="46">
        <v>0</v>
      </c>
      <c r="H435" s="46">
        <v>0</v>
      </c>
      <c r="I435" s="46">
        <v>100898</v>
      </c>
      <c r="J435" s="46">
        <v>89559</v>
      </c>
      <c r="K435" s="46">
        <v>94253</v>
      </c>
      <c r="L435" s="46">
        <v>71694</v>
      </c>
      <c r="M435" s="46">
        <v>91908</v>
      </c>
      <c r="N435" s="46">
        <v>110178</v>
      </c>
      <c r="O435" s="17">
        <v>108977</v>
      </c>
      <c r="P435" s="17">
        <v>122868</v>
      </c>
      <c r="Q435" s="17">
        <v>121056</v>
      </c>
      <c r="R435" s="30"/>
      <c r="S435" s="31"/>
      <c r="T435" s="31"/>
    </row>
    <row r="436" spans="1:20" x14ac:dyDescent="0.35">
      <c r="A436" s="45" t="s">
        <v>55</v>
      </c>
      <c r="B436" s="46">
        <v>0</v>
      </c>
      <c r="C436" s="46">
        <v>0</v>
      </c>
      <c r="D436" s="46">
        <v>0</v>
      </c>
      <c r="E436" s="46">
        <v>0</v>
      </c>
      <c r="F436" s="46">
        <v>0</v>
      </c>
      <c r="G436" s="46">
        <v>0</v>
      </c>
      <c r="H436" s="46">
        <v>0</v>
      </c>
      <c r="I436" s="46">
        <v>70540</v>
      </c>
      <c r="J436" s="46">
        <v>71167</v>
      </c>
      <c r="K436" s="46">
        <v>66382</v>
      </c>
      <c r="L436" s="46">
        <v>79848</v>
      </c>
      <c r="M436" s="46">
        <v>83756</v>
      </c>
      <c r="N436" s="46">
        <v>73831</v>
      </c>
      <c r="O436" s="17">
        <v>82337</v>
      </c>
      <c r="P436" s="17">
        <v>98101</v>
      </c>
      <c r="Q436" s="17">
        <v>102341</v>
      </c>
      <c r="R436" s="30"/>
      <c r="S436" s="31"/>
      <c r="T436" s="31"/>
    </row>
    <row r="437" spans="1:20" x14ac:dyDescent="0.35">
      <c r="A437" s="45" t="s">
        <v>56</v>
      </c>
      <c r="B437" s="46">
        <v>0</v>
      </c>
      <c r="C437" s="46">
        <v>0</v>
      </c>
      <c r="D437" s="46">
        <v>0</v>
      </c>
      <c r="E437" s="46">
        <v>0</v>
      </c>
      <c r="F437" s="46">
        <v>0</v>
      </c>
      <c r="G437" s="46">
        <v>0</v>
      </c>
      <c r="H437" s="46">
        <v>0</v>
      </c>
      <c r="I437" s="46">
        <v>89735</v>
      </c>
      <c r="J437" s="46">
        <v>91102</v>
      </c>
      <c r="K437" s="46">
        <v>83293</v>
      </c>
      <c r="L437" s="46">
        <v>90104</v>
      </c>
      <c r="M437" s="46">
        <v>81011</v>
      </c>
      <c r="N437" s="46">
        <v>97853</v>
      </c>
      <c r="O437" s="17">
        <v>105739</v>
      </c>
      <c r="P437" s="17">
        <v>110566</v>
      </c>
      <c r="Q437" s="17">
        <v>101005</v>
      </c>
      <c r="R437" s="30"/>
      <c r="S437" s="31"/>
      <c r="T437" s="31"/>
    </row>
    <row r="438" spans="1:20" ht="15" thickBot="1" x14ac:dyDescent="0.4">
      <c r="A438" s="45" t="s">
        <v>57</v>
      </c>
      <c r="B438" s="46">
        <v>0</v>
      </c>
      <c r="C438" s="46">
        <v>0</v>
      </c>
      <c r="D438" s="46">
        <v>0</v>
      </c>
      <c r="E438" s="46">
        <v>0</v>
      </c>
      <c r="F438" s="46">
        <v>0</v>
      </c>
      <c r="G438" s="46">
        <v>0</v>
      </c>
      <c r="H438" s="46">
        <v>0</v>
      </c>
      <c r="I438" s="46">
        <v>139793</v>
      </c>
      <c r="J438" s="46">
        <v>149611</v>
      </c>
      <c r="K438" s="46">
        <v>145896</v>
      </c>
      <c r="L438" s="46">
        <v>145361</v>
      </c>
      <c r="M438" s="46">
        <v>154122</v>
      </c>
      <c r="N438" s="46">
        <v>120979</v>
      </c>
      <c r="O438" s="17">
        <v>153178</v>
      </c>
      <c r="P438" s="17">
        <v>171476</v>
      </c>
      <c r="Q438" s="69">
        <v>68277</v>
      </c>
      <c r="R438" s="30"/>
      <c r="S438" s="31"/>
      <c r="T438" s="31"/>
    </row>
    <row r="439" spans="1:20" ht="15.5" thickTop="1" thickBot="1" x14ac:dyDescent="0.4">
      <c r="A439" s="47" t="s">
        <v>58</v>
      </c>
      <c r="B439" s="61">
        <f t="shared" ref="B439" si="61">SUM(B427:B438)</f>
        <v>0</v>
      </c>
      <c r="C439" s="61">
        <f t="shared" ref="C439:E439" si="62">SUM(C427:C438)</f>
        <v>0</v>
      </c>
      <c r="D439" s="61">
        <f t="shared" si="62"/>
        <v>0</v>
      </c>
      <c r="E439" s="61">
        <f t="shared" si="62"/>
        <v>0</v>
      </c>
      <c r="F439" s="61">
        <v>110176</v>
      </c>
      <c r="G439" s="61">
        <v>123153</v>
      </c>
      <c r="H439" s="61">
        <v>121094</v>
      </c>
      <c r="I439" s="61">
        <f>SUM(I427:I438)</f>
        <v>1565563</v>
      </c>
      <c r="J439" s="61">
        <f t="shared" ref="J439:M439" si="63">SUM(J427:J438)</f>
        <v>1512571</v>
      </c>
      <c r="K439" s="61">
        <f t="shared" si="63"/>
        <v>1634443</v>
      </c>
      <c r="L439" s="61">
        <f t="shared" si="63"/>
        <v>1695404</v>
      </c>
      <c r="M439" s="61">
        <f t="shared" si="63"/>
        <v>1617570</v>
      </c>
      <c r="N439" s="61">
        <f>SUM(N427:N438)</f>
        <v>1543397</v>
      </c>
      <c r="O439" s="37">
        <f>SUM(O427:O438)</f>
        <v>1789577</v>
      </c>
      <c r="P439" s="37">
        <f>SUM(P427:P438)</f>
        <v>1860525</v>
      </c>
      <c r="Q439" s="37">
        <f>SUM(Q427:Q438)</f>
        <v>1865963</v>
      </c>
      <c r="R439" s="30"/>
      <c r="S439" s="31"/>
      <c r="T439" s="31"/>
    </row>
    <row r="440" spans="1:20" ht="15" thickTop="1" x14ac:dyDescent="0.35">
      <c r="A440" s="19" t="s">
        <v>86</v>
      </c>
      <c r="R440" s="30"/>
      <c r="S440" s="31"/>
      <c r="T440" s="31"/>
    </row>
    <row r="441" spans="1:20" x14ac:dyDescent="0.35">
      <c r="A441" s="39" t="s">
        <v>20</v>
      </c>
      <c r="B441" s="40" t="s">
        <v>30</v>
      </c>
      <c r="C441" s="40" t="s">
        <v>31</v>
      </c>
      <c r="D441" s="40" t="s">
        <v>32</v>
      </c>
      <c r="E441" s="40" t="s">
        <v>33</v>
      </c>
      <c r="F441" s="40" t="s">
        <v>34</v>
      </c>
      <c r="G441" s="40" t="s">
        <v>35</v>
      </c>
      <c r="H441" s="40" t="s">
        <v>36</v>
      </c>
      <c r="I441" s="40" t="s">
        <v>37</v>
      </c>
      <c r="J441" s="40" t="s">
        <v>38</v>
      </c>
      <c r="K441" s="40" t="s">
        <v>39</v>
      </c>
      <c r="L441" s="40" t="s">
        <v>40</v>
      </c>
      <c r="M441" s="40" t="s">
        <v>41</v>
      </c>
      <c r="N441" s="21" t="s">
        <v>42</v>
      </c>
      <c r="O441" s="41" t="s">
        <v>43</v>
      </c>
      <c r="P441" s="42" t="s">
        <v>44</v>
      </c>
      <c r="Q441" s="42" t="s">
        <v>45</v>
      </c>
      <c r="R441" s="30"/>
      <c r="S441" s="31"/>
      <c r="T441" s="31"/>
    </row>
    <row r="442" spans="1:20" x14ac:dyDescent="0.35">
      <c r="A442" s="43" t="s">
        <v>46</v>
      </c>
      <c r="B442" s="44">
        <v>0</v>
      </c>
      <c r="C442" s="44">
        <v>0</v>
      </c>
      <c r="D442" s="44">
        <v>0</v>
      </c>
      <c r="E442" s="44">
        <v>0</v>
      </c>
      <c r="F442" s="44">
        <v>8316</v>
      </c>
      <c r="G442" s="44">
        <v>9379</v>
      </c>
      <c r="H442" s="44">
        <v>10654</v>
      </c>
      <c r="I442" s="44">
        <v>8611</v>
      </c>
      <c r="J442" s="44">
        <v>8535</v>
      </c>
      <c r="K442" s="44">
        <v>10644</v>
      </c>
      <c r="L442" s="44">
        <v>10015</v>
      </c>
      <c r="M442" s="44">
        <v>8181</v>
      </c>
      <c r="N442" s="44">
        <v>11839</v>
      </c>
      <c r="O442" s="17">
        <v>10787</v>
      </c>
      <c r="P442" s="17">
        <v>12762</v>
      </c>
      <c r="Q442" s="17">
        <v>11002</v>
      </c>
      <c r="R442" s="30"/>
      <c r="S442" s="31"/>
      <c r="T442" s="31"/>
    </row>
    <row r="443" spans="1:20" x14ac:dyDescent="0.35">
      <c r="A443" s="45" t="s">
        <v>47</v>
      </c>
      <c r="B443" s="46">
        <v>0</v>
      </c>
      <c r="C443" s="46">
        <v>0</v>
      </c>
      <c r="D443" s="46">
        <v>0</v>
      </c>
      <c r="E443" s="46">
        <v>0</v>
      </c>
      <c r="F443" s="46">
        <v>8351</v>
      </c>
      <c r="G443" s="46">
        <v>8957</v>
      </c>
      <c r="H443" s="46">
        <v>8966</v>
      </c>
      <c r="I443" s="46">
        <v>8247</v>
      </c>
      <c r="J443" s="46">
        <v>8189</v>
      </c>
      <c r="K443" s="46">
        <v>11436</v>
      </c>
      <c r="L443" s="46">
        <v>10822</v>
      </c>
      <c r="M443" s="46">
        <v>10980</v>
      </c>
      <c r="N443" s="46">
        <v>9871</v>
      </c>
      <c r="O443" s="17">
        <v>11000</v>
      </c>
      <c r="P443" s="17">
        <v>11211</v>
      </c>
      <c r="Q443" s="17">
        <v>9994</v>
      </c>
      <c r="R443" s="30"/>
      <c r="S443" s="31"/>
      <c r="T443" s="31"/>
    </row>
    <row r="444" spans="1:20" x14ac:dyDescent="0.35">
      <c r="A444" s="45" t="s">
        <v>48</v>
      </c>
      <c r="B444" s="46">
        <v>0</v>
      </c>
      <c r="C444" s="46">
        <v>0</v>
      </c>
      <c r="D444" s="46">
        <v>0</v>
      </c>
      <c r="E444" s="46">
        <v>0</v>
      </c>
      <c r="F444" s="46">
        <v>6665</v>
      </c>
      <c r="G444" s="46">
        <v>8247</v>
      </c>
      <c r="H444" s="46">
        <v>8070</v>
      </c>
      <c r="I444" s="46">
        <v>9533</v>
      </c>
      <c r="J444" s="46">
        <v>7815</v>
      </c>
      <c r="K444" s="46">
        <v>9489</v>
      </c>
      <c r="L444" s="46">
        <v>9535</v>
      </c>
      <c r="M444" s="46">
        <v>8835</v>
      </c>
      <c r="N444" s="46">
        <v>9858</v>
      </c>
      <c r="O444" s="17">
        <v>9872</v>
      </c>
      <c r="P444" s="17">
        <v>9697</v>
      </c>
      <c r="Q444" s="17">
        <v>9994</v>
      </c>
      <c r="R444" s="30"/>
      <c r="S444" s="31"/>
      <c r="T444" s="31"/>
    </row>
    <row r="445" spans="1:20" x14ac:dyDescent="0.35">
      <c r="A445" s="45" t="s">
        <v>49</v>
      </c>
      <c r="B445" s="46">
        <v>0</v>
      </c>
      <c r="C445" s="46">
        <v>0</v>
      </c>
      <c r="D445" s="46">
        <v>0</v>
      </c>
      <c r="E445" s="46">
        <v>0</v>
      </c>
      <c r="F445" s="46">
        <v>9085</v>
      </c>
      <c r="G445" s="46">
        <v>10008</v>
      </c>
      <c r="H445" s="46">
        <v>10084</v>
      </c>
      <c r="I445" s="46">
        <v>10031</v>
      </c>
      <c r="J445" s="46">
        <v>8032</v>
      </c>
      <c r="K445" s="46">
        <v>10466</v>
      </c>
      <c r="L445" s="46">
        <v>10697</v>
      </c>
      <c r="M445" s="46">
        <v>11375</v>
      </c>
      <c r="N445" s="46">
        <v>10409</v>
      </c>
      <c r="O445" s="17">
        <v>10751</v>
      </c>
      <c r="P445" s="17">
        <v>9496</v>
      </c>
      <c r="Q445" s="17">
        <v>9784</v>
      </c>
      <c r="R445" s="30"/>
      <c r="S445" s="31"/>
      <c r="T445" s="31"/>
    </row>
    <row r="446" spans="1:20" x14ac:dyDescent="0.35">
      <c r="A446" s="45" t="s">
        <v>50</v>
      </c>
      <c r="B446" s="46">
        <v>0</v>
      </c>
      <c r="C446" s="46">
        <v>0</v>
      </c>
      <c r="D446" s="46">
        <v>0</v>
      </c>
      <c r="E446" s="46">
        <v>0</v>
      </c>
      <c r="F446" s="46">
        <v>9297</v>
      </c>
      <c r="G446" s="46">
        <v>9949</v>
      </c>
      <c r="H446" s="46">
        <v>10707</v>
      </c>
      <c r="I446" s="46">
        <v>10215</v>
      </c>
      <c r="J446" s="46">
        <v>8759</v>
      </c>
      <c r="K446" s="46">
        <v>11917</v>
      </c>
      <c r="L446" s="46">
        <v>11670</v>
      </c>
      <c r="M446" s="46">
        <v>11154</v>
      </c>
      <c r="N446" s="46">
        <v>9772</v>
      </c>
      <c r="O446" s="17">
        <v>11377</v>
      </c>
      <c r="P446" s="17">
        <v>13047</v>
      </c>
      <c r="Q446" s="17">
        <v>9868</v>
      </c>
      <c r="R446" s="30"/>
      <c r="S446" s="31"/>
      <c r="T446" s="31"/>
    </row>
    <row r="447" spans="1:20" x14ac:dyDescent="0.35">
      <c r="A447" s="45" t="s">
        <v>51</v>
      </c>
      <c r="B447" s="46">
        <v>0</v>
      </c>
      <c r="C447" s="46">
        <v>0</v>
      </c>
      <c r="D447" s="46">
        <v>0</v>
      </c>
      <c r="E447" s="46">
        <v>0</v>
      </c>
      <c r="F447" s="46">
        <v>7504</v>
      </c>
      <c r="G447" s="46">
        <v>8282</v>
      </c>
      <c r="H447" s="46">
        <v>8602</v>
      </c>
      <c r="I447" s="46">
        <v>8744</v>
      </c>
      <c r="J447" s="46">
        <v>8461</v>
      </c>
      <c r="K447" s="46">
        <v>9447</v>
      </c>
      <c r="L447" s="46">
        <v>9273</v>
      </c>
      <c r="M447" s="46">
        <v>9895</v>
      </c>
      <c r="N447" s="46">
        <v>9456</v>
      </c>
      <c r="O447" s="17">
        <v>11509</v>
      </c>
      <c r="P447" s="17">
        <v>11433</v>
      </c>
      <c r="Q447" s="17">
        <v>8013</v>
      </c>
      <c r="R447" s="30"/>
      <c r="S447" s="31"/>
      <c r="T447" s="31"/>
    </row>
    <row r="448" spans="1:20" x14ac:dyDescent="0.35">
      <c r="A448" s="45" t="s">
        <v>52</v>
      </c>
      <c r="B448" s="46">
        <v>0</v>
      </c>
      <c r="C448" s="46">
        <v>0</v>
      </c>
      <c r="D448" s="46">
        <v>0</v>
      </c>
      <c r="E448" s="46">
        <v>0</v>
      </c>
      <c r="F448" s="46">
        <v>9264</v>
      </c>
      <c r="G448" s="46">
        <v>10194</v>
      </c>
      <c r="H448" s="46">
        <v>10414</v>
      </c>
      <c r="I448" s="46">
        <v>9344</v>
      </c>
      <c r="J448" s="46">
        <v>10577</v>
      </c>
      <c r="K448" s="46">
        <v>10668</v>
      </c>
      <c r="L448" s="46">
        <v>11218</v>
      </c>
      <c r="M448" s="46">
        <v>11896</v>
      </c>
      <c r="N448" s="46">
        <v>11249</v>
      </c>
      <c r="O448" s="17">
        <v>11421</v>
      </c>
      <c r="P448" s="17">
        <v>11586</v>
      </c>
      <c r="Q448" s="17">
        <v>11353</v>
      </c>
      <c r="R448" s="30"/>
      <c r="S448" s="31"/>
      <c r="T448" s="31"/>
    </row>
    <row r="449" spans="1:27" x14ac:dyDescent="0.35">
      <c r="A449" s="45" t="s">
        <v>53</v>
      </c>
      <c r="B449" s="46">
        <v>0</v>
      </c>
      <c r="C449" s="46">
        <v>0</v>
      </c>
      <c r="D449" s="46">
        <v>0</v>
      </c>
      <c r="E449" s="46">
        <v>0</v>
      </c>
      <c r="F449" s="46">
        <v>7368</v>
      </c>
      <c r="G449" s="46">
        <v>7651</v>
      </c>
      <c r="H449" s="46">
        <v>8501</v>
      </c>
      <c r="I449" s="46">
        <v>8895</v>
      </c>
      <c r="J449" s="46">
        <v>9568</v>
      </c>
      <c r="K449" s="46">
        <v>9697</v>
      </c>
      <c r="L449" s="46">
        <v>9023</v>
      </c>
      <c r="M449" s="46">
        <v>9056</v>
      </c>
      <c r="N449" s="46">
        <v>9972</v>
      </c>
      <c r="O449" s="17">
        <v>10989</v>
      </c>
      <c r="P449" s="17">
        <v>11272</v>
      </c>
      <c r="Q449" s="69">
        <v>11682</v>
      </c>
      <c r="R449" s="30"/>
      <c r="S449" s="31"/>
      <c r="T449" s="31"/>
    </row>
    <row r="450" spans="1:27" x14ac:dyDescent="0.35">
      <c r="A450" s="45" t="s">
        <v>54</v>
      </c>
      <c r="B450" s="46">
        <v>0</v>
      </c>
      <c r="C450" s="46">
        <v>0</v>
      </c>
      <c r="D450" s="46">
        <v>0</v>
      </c>
      <c r="E450" s="46">
        <v>0</v>
      </c>
      <c r="F450" s="46">
        <v>5420</v>
      </c>
      <c r="G450" s="46">
        <v>6412</v>
      </c>
      <c r="H450" s="46">
        <v>6368</v>
      </c>
      <c r="I450" s="46">
        <v>8109</v>
      </c>
      <c r="J450" s="46">
        <v>7141</v>
      </c>
      <c r="K450" s="46">
        <v>7067</v>
      </c>
      <c r="L450" s="46">
        <v>6560</v>
      </c>
      <c r="M450" s="46">
        <v>8436</v>
      </c>
      <c r="N450" s="46">
        <v>10389</v>
      </c>
      <c r="O450" s="17">
        <v>9951</v>
      </c>
      <c r="P450" s="17">
        <v>9860</v>
      </c>
      <c r="Q450" s="17">
        <v>9690</v>
      </c>
      <c r="R450" s="30"/>
      <c r="S450" s="31"/>
      <c r="T450" s="31"/>
    </row>
    <row r="451" spans="1:27" x14ac:dyDescent="0.35">
      <c r="A451" s="45" t="s">
        <v>55</v>
      </c>
      <c r="B451" s="46">
        <v>0</v>
      </c>
      <c r="C451" s="46">
        <v>0</v>
      </c>
      <c r="D451" s="46">
        <v>0</v>
      </c>
      <c r="E451" s="46">
        <v>0</v>
      </c>
      <c r="F451" s="46">
        <v>7843</v>
      </c>
      <c r="G451" s="46">
        <v>7841</v>
      </c>
      <c r="H451" s="46">
        <v>7423</v>
      </c>
      <c r="I451" s="46">
        <v>7946</v>
      </c>
      <c r="J451" s="46">
        <v>9167</v>
      </c>
      <c r="K451" s="46">
        <v>9571</v>
      </c>
      <c r="L451" s="46">
        <v>9446</v>
      </c>
      <c r="M451" s="46">
        <v>9074</v>
      </c>
      <c r="N451" s="46">
        <v>7349</v>
      </c>
      <c r="O451" s="17">
        <v>8541</v>
      </c>
      <c r="P451" s="17">
        <v>9109</v>
      </c>
      <c r="Q451" s="17">
        <v>9561</v>
      </c>
      <c r="R451" s="30"/>
      <c r="S451" s="31"/>
      <c r="T451" s="31"/>
    </row>
    <row r="452" spans="1:27" x14ac:dyDescent="0.35">
      <c r="A452" s="45" t="s">
        <v>56</v>
      </c>
      <c r="B452" s="46">
        <v>0</v>
      </c>
      <c r="C452" s="46">
        <v>0</v>
      </c>
      <c r="D452" s="46">
        <v>0</v>
      </c>
      <c r="E452" s="46">
        <v>0</v>
      </c>
      <c r="F452" s="46">
        <v>8388</v>
      </c>
      <c r="G452" s="46">
        <v>9262</v>
      </c>
      <c r="H452" s="46">
        <v>9862</v>
      </c>
      <c r="I452" s="46">
        <v>8919</v>
      </c>
      <c r="J452" s="46">
        <v>9469</v>
      </c>
      <c r="K452" s="46">
        <v>8734</v>
      </c>
      <c r="L452" s="46">
        <v>9430</v>
      </c>
      <c r="M452" s="46">
        <v>9793</v>
      </c>
      <c r="N452" s="46">
        <v>9928</v>
      </c>
      <c r="O452" s="17">
        <v>11148</v>
      </c>
      <c r="P452" s="17">
        <v>10643</v>
      </c>
      <c r="Q452" s="17">
        <v>12711</v>
      </c>
      <c r="R452" s="30"/>
      <c r="S452" s="31"/>
      <c r="T452" s="31"/>
    </row>
    <row r="453" spans="1:27" ht="15" thickBot="1" x14ac:dyDescent="0.4">
      <c r="A453" s="45" t="s">
        <v>57</v>
      </c>
      <c r="B453" s="46">
        <v>0</v>
      </c>
      <c r="C453" s="46">
        <v>0</v>
      </c>
      <c r="D453" s="46">
        <v>0</v>
      </c>
      <c r="E453" s="46">
        <v>0</v>
      </c>
      <c r="F453" s="46">
        <v>8944</v>
      </c>
      <c r="G453" s="46">
        <v>11316</v>
      </c>
      <c r="H453" s="46">
        <v>10455</v>
      </c>
      <c r="I453" s="46">
        <v>9309</v>
      </c>
      <c r="J453" s="46">
        <v>10437</v>
      </c>
      <c r="K453" s="46">
        <v>10169</v>
      </c>
      <c r="L453" s="46">
        <v>9781</v>
      </c>
      <c r="M453" s="46">
        <v>10686</v>
      </c>
      <c r="N453" s="46">
        <v>11412</v>
      </c>
      <c r="O453" s="17">
        <v>13354</v>
      </c>
      <c r="P453" s="17">
        <v>12370</v>
      </c>
      <c r="Q453" s="17">
        <v>4363</v>
      </c>
      <c r="R453" s="30"/>
      <c r="S453" s="31"/>
      <c r="T453" s="31"/>
    </row>
    <row r="454" spans="1:27" ht="15.5" thickTop="1" thickBot="1" x14ac:dyDescent="0.4">
      <c r="A454" s="47" t="s">
        <v>58</v>
      </c>
      <c r="B454" s="61">
        <f t="shared" ref="B454" si="64">SUM(B442:B453)</f>
        <v>0</v>
      </c>
      <c r="C454" s="61">
        <f t="shared" ref="C454:M454" si="65">SUM(C442:C453)</f>
        <v>0</v>
      </c>
      <c r="D454" s="61">
        <f t="shared" si="65"/>
        <v>0</v>
      </c>
      <c r="E454" s="61">
        <f t="shared" si="65"/>
        <v>0</v>
      </c>
      <c r="F454" s="61">
        <f t="shared" si="65"/>
        <v>96445</v>
      </c>
      <c r="G454" s="61">
        <f t="shared" si="65"/>
        <v>107498</v>
      </c>
      <c r="H454" s="61">
        <f t="shared" si="65"/>
        <v>110106</v>
      </c>
      <c r="I454" s="61">
        <f t="shared" si="65"/>
        <v>107903</v>
      </c>
      <c r="J454" s="61">
        <f t="shared" si="65"/>
        <v>106150</v>
      </c>
      <c r="K454" s="61">
        <f t="shared" si="65"/>
        <v>119305</v>
      </c>
      <c r="L454" s="61">
        <f t="shared" si="65"/>
        <v>117470</v>
      </c>
      <c r="M454" s="61">
        <f t="shared" si="65"/>
        <v>119361</v>
      </c>
      <c r="N454" s="61">
        <f>SUM(N442:N453)</f>
        <v>121504</v>
      </c>
      <c r="O454" s="37">
        <f>SUM(O442:O453)</f>
        <v>130700</v>
      </c>
      <c r="P454" s="37">
        <f>SUM(P442:P453)</f>
        <v>132486</v>
      </c>
      <c r="Q454" s="37">
        <f>SUM(Q442:Q453)</f>
        <v>118015</v>
      </c>
      <c r="R454" s="30"/>
      <c r="S454" s="31"/>
      <c r="T454" s="31"/>
    </row>
    <row r="455" spans="1:27" ht="15" thickTop="1" x14ac:dyDescent="0.35">
      <c r="A455" s="45"/>
      <c r="B455" s="46"/>
      <c r="C455" s="46"/>
      <c r="D455" s="46"/>
      <c r="E455" s="46"/>
      <c r="F455" s="46"/>
      <c r="G455" s="46"/>
      <c r="H455" s="46"/>
      <c r="I455" s="46"/>
      <c r="J455" s="46"/>
      <c r="K455" s="46"/>
      <c r="L455" s="46"/>
      <c r="M455" s="46"/>
      <c r="N455" s="46"/>
      <c r="R455" s="30"/>
      <c r="S455" s="31"/>
      <c r="T455" s="31"/>
    </row>
    <row r="456" spans="1:27" s="25" customFormat="1" ht="16.5" customHeight="1" x14ac:dyDescent="0.35">
      <c r="A456" s="20" t="s">
        <v>87</v>
      </c>
      <c r="B456" s="21" t="s">
        <v>30</v>
      </c>
      <c r="C456" s="21" t="s">
        <v>31</v>
      </c>
      <c r="D456" s="21" t="s">
        <v>32</v>
      </c>
      <c r="E456" s="21" t="s">
        <v>33</v>
      </c>
      <c r="F456" s="21" t="s">
        <v>34</v>
      </c>
      <c r="G456" s="21" t="s">
        <v>35</v>
      </c>
      <c r="H456" s="21" t="s">
        <v>36</v>
      </c>
      <c r="I456" s="21" t="s">
        <v>37</v>
      </c>
      <c r="J456" s="21" t="s">
        <v>38</v>
      </c>
      <c r="K456" s="21" t="s">
        <v>39</v>
      </c>
      <c r="L456" s="21" t="s">
        <v>40</v>
      </c>
      <c r="M456" s="21" t="s">
        <v>41</v>
      </c>
      <c r="N456" s="21" t="s">
        <v>42</v>
      </c>
      <c r="O456" s="41" t="s">
        <v>43</v>
      </c>
      <c r="P456" s="42" t="s">
        <v>44</v>
      </c>
      <c r="Q456" s="42" t="s">
        <v>45</v>
      </c>
      <c r="R456" s="30"/>
      <c r="S456" s="31"/>
      <c r="T456" s="31"/>
      <c r="U456" s="16"/>
      <c r="V456" s="16"/>
      <c r="W456" s="16"/>
      <c r="X456" s="16"/>
      <c r="Y456" s="16"/>
      <c r="Z456" s="16"/>
      <c r="AA456" s="16"/>
    </row>
    <row r="457" spans="1:27" s="25" customFormat="1" ht="15.75" customHeight="1" x14ac:dyDescent="0.35">
      <c r="A457" s="26" t="s">
        <v>46</v>
      </c>
      <c r="B457" s="27">
        <f t="shared" ref="B457:Q468" si="66">SUM(B472+B487+B502+B517)</f>
        <v>460099</v>
      </c>
      <c r="C457" s="27">
        <f t="shared" si="66"/>
        <v>608435</v>
      </c>
      <c r="D457" s="27">
        <f t="shared" si="66"/>
        <v>591088</v>
      </c>
      <c r="E457" s="27">
        <f t="shared" si="66"/>
        <v>684842</v>
      </c>
      <c r="F457" s="27">
        <f t="shared" si="66"/>
        <v>586966</v>
      </c>
      <c r="G457" s="27">
        <f t="shared" si="66"/>
        <v>591720</v>
      </c>
      <c r="H457" s="27">
        <f t="shared" si="66"/>
        <v>590649</v>
      </c>
      <c r="I457" s="27">
        <f t="shared" si="66"/>
        <v>628313</v>
      </c>
      <c r="J457" s="27">
        <f t="shared" si="66"/>
        <v>783263</v>
      </c>
      <c r="K457" s="27">
        <f t="shared" si="66"/>
        <v>670969</v>
      </c>
      <c r="L457" s="27">
        <f t="shared" si="66"/>
        <v>659476</v>
      </c>
      <c r="M457" s="27">
        <f t="shared" si="66"/>
        <v>589142</v>
      </c>
      <c r="N457" s="27">
        <f t="shared" si="66"/>
        <v>441342</v>
      </c>
      <c r="O457" s="17">
        <f t="shared" si="66"/>
        <v>1022007</v>
      </c>
      <c r="P457" s="17">
        <f t="shared" si="66"/>
        <v>808511</v>
      </c>
      <c r="Q457" s="17">
        <f t="shared" si="66"/>
        <v>784493</v>
      </c>
      <c r="R457" s="30"/>
      <c r="S457" s="31"/>
      <c r="T457" s="31"/>
      <c r="U457" s="32"/>
      <c r="V457" s="32"/>
      <c r="W457" s="32"/>
      <c r="X457" s="32"/>
      <c r="Y457" s="32"/>
      <c r="Z457" s="32"/>
      <c r="AA457" s="32"/>
    </row>
    <row r="458" spans="1:27" s="25" customFormat="1" ht="15.75" customHeight="1" x14ac:dyDescent="0.35">
      <c r="A458" s="16" t="s">
        <v>47</v>
      </c>
      <c r="B458" s="28">
        <f t="shared" si="66"/>
        <v>451568</v>
      </c>
      <c r="C458" s="28">
        <f t="shared" si="66"/>
        <v>541077</v>
      </c>
      <c r="D458" s="28">
        <f t="shared" si="66"/>
        <v>521653</v>
      </c>
      <c r="E458" s="28">
        <f t="shared" si="66"/>
        <v>557464</v>
      </c>
      <c r="F458" s="28">
        <f t="shared" si="66"/>
        <v>611173</v>
      </c>
      <c r="G458" s="28">
        <f t="shared" si="66"/>
        <v>579244</v>
      </c>
      <c r="H458" s="28">
        <f t="shared" si="66"/>
        <v>658090</v>
      </c>
      <c r="I458" s="28">
        <f t="shared" si="66"/>
        <v>578026</v>
      </c>
      <c r="J458" s="28">
        <f t="shared" si="66"/>
        <v>626807</v>
      </c>
      <c r="K458" s="28">
        <f t="shared" si="66"/>
        <v>658903</v>
      </c>
      <c r="L458" s="28">
        <f t="shared" si="66"/>
        <v>759264</v>
      </c>
      <c r="M458" s="28">
        <f t="shared" si="66"/>
        <v>658801</v>
      </c>
      <c r="N458" s="28">
        <f t="shared" si="66"/>
        <v>437003</v>
      </c>
      <c r="O458" s="17">
        <f t="shared" si="66"/>
        <v>861520</v>
      </c>
      <c r="P458" s="17">
        <f t="shared" si="66"/>
        <v>677232</v>
      </c>
      <c r="Q458" s="17">
        <f t="shared" si="66"/>
        <v>719994</v>
      </c>
      <c r="R458" s="30"/>
      <c r="S458" s="31"/>
      <c r="T458" s="31"/>
      <c r="U458" s="32"/>
      <c r="V458" s="32"/>
      <c r="W458" s="32"/>
      <c r="X458" s="32"/>
      <c r="Y458" s="32"/>
      <c r="Z458" s="32"/>
      <c r="AA458" s="32"/>
    </row>
    <row r="459" spans="1:27" s="25" customFormat="1" ht="15.75" customHeight="1" x14ac:dyDescent="0.35">
      <c r="A459" s="16" t="s">
        <v>48</v>
      </c>
      <c r="B459" s="28">
        <f t="shared" si="66"/>
        <v>548208</v>
      </c>
      <c r="C459" s="28">
        <f t="shared" si="66"/>
        <v>517768</v>
      </c>
      <c r="D459" s="28">
        <f t="shared" si="66"/>
        <v>523585</v>
      </c>
      <c r="E459" s="28">
        <f t="shared" si="66"/>
        <v>576471</v>
      </c>
      <c r="F459" s="28">
        <f t="shared" si="66"/>
        <v>646381</v>
      </c>
      <c r="G459" s="28">
        <f t="shared" si="66"/>
        <v>534948</v>
      </c>
      <c r="H459" s="28">
        <f t="shared" si="66"/>
        <v>581744</v>
      </c>
      <c r="I459" s="28">
        <f t="shared" si="66"/>
        <v>593472</v>
      </c>
      <c r="J459" s="28">
        <f t="shared" si="66"/>
        <v>631525</v>
      </c>
      <c r="K459" s="28">
        <f t="shared" si="66"/>
        <v>529973</v>
      </c>
      <c r="L459" s="28">
        <f t="shared" si="66"/>
        <v>666136</v>
      </c>
      <c r="M459" s="28">
        <f t="shared" si="66"/>
        <v>546754</v>
      </c>
      <c r="N459" s="28">
        <f t="shared" si="66"/>
        <v>734041</v>
      </c>
      <c r="O459" s="17">
        <f t="shared" si="66"/>
        <v>520915</v>
      </c>
      <c r="P459" s="17">
        <f t="shared" si="66"/>
        <v>624723</v>
      </c>
      <c r="Q459" s="17">
        <f t="shared" si="66"/>
        <v>704603</v>
      </c>
      <c r="R459" s="30"/>
      <c r="S459" s="31"/>
      <c r="T459" s="31"/>
      <c r="U459" s="32"/>
      <c r="V459" s="32"/>
      <c r="W459" s="32"/>
      <c r="X459" s="32"/>
      <c r="Y459" s="32"/>
      <c r="Z459" s="32"/>
      <c r="AA459" s="32"/>
    </row>
    <row r="460" spans="1:27" s="25" customFormat="1" ht="15.75" customHeight="1" x14ac:dyDescent="0.35">
      <c r="A460" s="16" t="s">
        <v>49</v>
      </c>
      <c r="B460" s="28">
        <f t="shared" si="66"/>
        <v>668281</v>
      </c>
      <c r="C460" s="28">
        <f t="shared" si="66"/>
        <v>534737</v>
      </c>
      <c r="D460" s="28">
        <f t="shared" si="66"/>
        <v>663637</v>
      </c>
      <c r="E460" s="28">
        <f t="shared" si="66"/>
        <v>674884</v>
      </c>
      <c r="F460" s="28">
        <f t="shared" si="66"/>
        <v>716663</v>
      </c>
      <c r="G460" s="28">
        <f t="shared" si="66"/>
        <v>662678</v>
      </c>
      <c r="H460" s="28">
        <f t="shared" si="66"/>
        <v>750621</v>
      </c>
      <c r="I460" s="28">
        <f t="shared" si="66"/>
        <v>744364</v>
      </c>
      <c r="J460" s="28">
        <f t="shared" si="66"/>
        <v>745827</v>
      </c>
      <c r="K460" s="28">
        <f t="shared" si="66"/>
        <v>685250</v>
      </c>
      <c r="L460" s="28">
        <f t="shared" si="66"/>
        <v>798793</v>
      </c>
      <c r="M460" s="28">
        <f t="shared" si="66"/>
        <v>697374</v>
      </c>
      <c r="N460" s="28">
        <f t="shared" si="66"/>
        <v>964422</v>
      </c>
      <c r="O460" s="17">
        <f t="shared" si="66"/>
        <v>648432</v>
      </c>
      <c r="P460" s="17">
        <f t="shared" si="66"/>
        <v>702768</v>
      </c>
      <c r="Q460" s="17">
        <f t="shared" si="66"/>
        <v>897924</v>
      </c>
      <c r="R460" s="30"/>
      <c r="S460" s="31"/>
      <c r="T460" s="31"/>
      <c r="U460" s="32"/>
      <c r="V460" s="32"/>
      <c r="W460" s="32"/>
      <c r="X460" s="32"/>
      <c r="Y460" s="32"/>
      <c r="Z460" s="32"/>
      <c r="AA460" s="32"/>
    </row>
    <row r="461" spans="1:27" s="25" customFormat="1" ht="15.75" customHeight="1" x14ac:dyDescent="0.35">
      <c r="A461" s="16" t="s">
        <v>50</v>
      </c>
      <c r="B461" s="28">
        <f t="shared" si="66"/>
        <v>726580</v>
      </c>
      <c r="C461" s="28">
        <f t="shared" si="66"/>
        <v>529949</v>
      </c>
      <c r="D461" s="28">
        <f t="shared" si="66"/>
        <v>743149</v>
      </c>
      <c r="E461" s="28">
        <f t="shared" si="66"/>
        <v>740130</v>
      </c>
      <c r="F461" s="28">
        <f t="shared" si="66"/>
        <v>851192</v>
      </c>
      <c r="G461" s="28">
        <f t="shared" si="66"/>
        <v>703650</v>
      </c>
      <c r="H461" s="28">
        <f t="shared" si="66"/>
        <v>807915</v>
      </c>
      <c r="I461" s="28">
        <f t="shared" si="66"/>
        <v>728906</v>
      </c>
      <c r="J461" s="28">
        <f t="shared" si="66"/>
        <v>791576</v>
      </c>
      <c r="K461" s="28">
        <f t="shared" si="66"/>
        <v>703516</v>
      </c>
      <c r="L461" s="28">
        <f t="shared" si="66"/>
        <v>910501</v>
      </c>
      <c r="M461" s="28">
        <f t="shared" si="66"/>
        <v>686972</v>
      </c>
      <c r="N461" s="28">
        <f t="shared" si="66"/>
        <v>874005</v>
      </c>
      <c r="O461" s="17">
        <f t="shared" si="66"/>
        <v>656281</v>
      </c>
      <c r="P461" s="17">
        <f t="shared" si="66"/>
        <v>833752</v>
      </c>
      <c r="Q461" s="17">
        <f t="shared" si="66"/>
        <v>913669</v>
      </c>
      <c r="R461" s="30"/>
      <c r="S461" s="31"/>
      <c r="T461" s="31"/>
      <c r="U461" s="32"/>
      <c r="V461" s="59"/>
      <c r="W461" s="32"/>
      <c r="X461" s="32"/>
      <c r="Y461" s="32"/>
      <c r="Z461" s="32"/>
      <c r="AA461" s="32"/>
    </row>
    <row r="462" spans="1:27" s="25" customFormat="1" ht="15.75" customHeight="1" x14ac:dyDescent="0.35">
      <c r="A462" s="16" t="s">
        <v>51</v>
      </c>
      <c r="B462" s="28">
        <f t="shared" si="66"/>
        <v>470629</v>
      </c>
      <c r="C462" s="28">
        <f t="shared" si="66"/>
        <v>519443</v>
      </c>
      <c r="D462" s="28">
        <f t="shared" si="66"/>
        <v>620196</v>
      </c>
      <c r="E462" s="28">
        <f t="shared" si="66"/>
        <v>532849</v>
      </c>
      <c r="F462" s="28">
        <f t="shared" si="66"/>
        <v>587983</v>
      </c>
      <c r="G462" s="28">
        <f t="shared" si="66"/>
        <v>535868</v>
      </c>
      <c r="H462" s="28">
        <f t="shared" si="66"/>
        <v>545806</v>
      </c>
      <c r="I462" s="28">
        <f t="shared" si="66"/>
        <v>528737</v>
      </c>
      <c r="J462" s="28">
        <f t="shared" si="66"/>
        <v>693613</v>
      </c>
      <c r="K462" s="28">
        <f t="shared" si="66"/>
        <v>562672</v>
      </c>
      <c r="L462" s="28">
        <f t="shared" si="66"/>
        <v>643881</v>
      </c>
      <c r="M462" s="28">
        <f t="shared" si="66"/>
        <v>517453</v>
      </c>
      <c r="N462" s="28">
        <f t="shared" si="66"/>
        <v>688246</v>
      </c>
      <c r="O462" s="17">
        <f t="shared" si="66"/>
        <v>566338</v>
      </c>
      <c r="P462" s="17">
        <f t="shared" si="66"/>
        <v>653891</v>
      </c>
      <c r="Q462" s="17">
        <f t="shared" si="66"/>
        <v>695524</v>
      </c>
      <c r="R462" s="30"/>
      <c r="S462" s="31"/>
      <c r="T462" s="31"/>
      <c r="U462" s="32"/>
      <c r="V462" s="32"/>
      <c r="W462" s="32"/>
      <c r="X462" s="32"/>
      <c r="Y462" s="32"/>
      <c r="Z462" s="32"/>
      <c r="AA462" s="32"/>
    </row>
    <row r="463" spans="1:27" s="25" customFormat="1" ht="15.75" customHeight="1" x14ac:dyDescent="0.35">
      <c r="A463" s="16" t="s">
        <v>52</v>
      </c>
      <c r="B463" s="28">
        <f t="shared" si="66"/>
        <v>562560</v>
      </c>
      <c r="C463" s="28">
        <f t="shared" si="66"/>
        <v>685109</v>
      </c>
      <c r="D463" s="28">
        <f t="shared" si="66"/>
        <v>872815</v>
      </c>
      <c r="E463" s="28">
        <f t="shared" si="66"/>
        <v>780283</v>
      </c>
      <c r="F463" s="28">
        <f t="shared" si="66"/>
        <v>773758</v>
      </c>
      <c r="G463" s="28">
        <f t="shared" si="66"/>
        <v>737993</v>
      </c>
      <c r="H463" s="28">
        <f t="shared" si="66"/>
        <v>846751</v>
      </c>
      <c r="I463" s="28">
        <f t="shared" si="66"/>
        <v>670343</v>
      </c>
      <c r="J463" s="28">
        <f t="shared" si="66"/>
        <v>743558</v>
      </c>
      <c r="K463" s="28">
        <f t="shared" si="66"/>
        <v>622083</v>
      </c>
      <c r="L463" s="28">
        <f t="shared" si="66"/>
        <v>711937</v>
      </c>
      <c r="M463" s="28">
        <f t="shared" si="66"/>
        <v>586127</v>
      </c>
      <c r="N463" s="28">
        <f t="shared" si="66"/>
        <v>855808</v>
      </c>
      <c r="O463" s="17">
        <f t="shared" si="66"/>
        <v>693841</v>
      </c>
      <c r="P463" s="17">
        <f t="shared" si="66"/>
        <v>690718</v>
      </c>
      <c r="Q463" s="17">
        <f t="shared" si="66"/>
        <v>835957</v>
      </c>
      <c r="R463" s="30"/>
      <c r="S463" s="31"/>
      <c r="T463" s="31"/>
      <c r="U463" s="32"/>
      <c r="V463" s="32"/>
      <c r="W463" s="32"/>
      <c r="X463" s="32"/>
      <c r="Y463" s="32"/>
      <c r="Z463" s="32"/>
      <c r="AA463" s="32"/>
    </row>
    <row r="464" spans="1:27" s="25" customFormat="1" ht="15.75" customHeight="1" x14ac:dyDescent="0.35">
      <c r="A464" s="16" t="s">
        <v>53</v>
      </c>
      <c r="B464" s="28">
        <f t="shared" si="66"/>
        <v>466993</v>
      </c>
      <c r="C464" s="28">
        <f t="shared" si="66"/>
        <v>536323</v>
      </c>
      <c r="D464" s="28">
        <f t="shared" si="66"/>
        <v>682876</v>
      </c>
      <c r="E464" s="28">
        <f t="shared" si="66"/>
        <v>686494</v>
      </c>
      <c r="F464" s="28">
        <f t="shared" si="66"/>
        <v>602004</v>
      </c>
      <c r="G464" s="28">
        <f t="shared" si="66"/>
        <v>560943</v>
      </c>
      <c r="H464" s="28">
        <f t="shared" si="66"/>
        <v>601325</v>
      </c>
      <c r="I464" s="28">
        <f t="shared" si="66"/>
        <v>499533</v>
      </c>
      <c r="J464" s="28">
        <f t="shared" si="66"/>
        <v>548996</v>
      </c>
      <c r="K464" s="28">
        <f t="shared" si="66"/>
        <v>515852</v>
      </c>
      <c r="L464" s="28">
        <f t="shared" si="66"/>
        <v>589981</v>
      </c>
      <c r="M464" s="28">
        <f t="shared" si="66"/>
        <v>477321</v>
      </c>
      <c r="N464" s="28">
        <f t="shared" si="66"/>
        <v>588643</v>
      </c>
      <c r="O464" s="17">
        <f t="shared" si="66"/>
        <v>588329</v>
      </c>
      <c r="P464" s="17">
        <f t="shared" si="66"/>
        <v>577770</v>
      </c>
      <c r="Q464" s="17">
        <f t="shared" si="66"/>
        <v>686469</v>
      </c>
      <c r="R464" s="30"/>
      <c r="S464" s="31"/>
      <c r="T464" s="31"/>
      <c r="U464" s="32"/>
      <c r="V464" s="32"/>
      <c r="W464" s="32"/>
      <c r="X464" s="32"/>
      <c r="Y464" s="32"/>
      <c r="Z464" s="32"/>
      <c r="AA464" s="32"/>
    </row>
    <row r="465" spans="1:27" s="25" customFormat="1" ht="15.75" customHeight="1" x14ac:dyDescent="0.35">
      <c r="A465" s="16" t="s">
        <v>54</v>
      </c>
      <c r="B465" s="28">
        <f t="shared" si="66"/>
        <v>389141</v>
      </c>
      <c r="C465" s="28">
        <f t="shared" si="66"/>
        <v>450180</v>
      </c>
      <c r="D465" s="28">
        <f t="shared" si="66"/>
        <v>603918</v>
      </c>
      <c r="E465" s="28">
        <f t="shared" si="66"/>
        <v>558155</v>
      </c>
      <c r="F465" s="28">
        <f t="shared" si="66"/>
        <v>481314</v>
      </c>
      <c r="G465" s="28">
        <f t="shared" si="66"/>
        <v>482955</v>
      </c>
      <c r="H465" s="28">
        <f t="shared" si="66"/>
        <v>431238</v>
      </c>
      <c r="I465" s="28">
        <f t="shared" si="66"/>
        <v>472866</v>
      </c>
      <c r="J465" s="28">
        <f t="shared" si="66"/>
        <v>469546</v>
      </c>
      <c r="K465" s="28">
        <f t="shared" si="66"/>
        <v>444548</v>
      </c>
      <c r="L465" s="28">
        <f t="shared" si="66"/>
        <v>529813</v>
      </c>
      <c r="M465" s="28">
        <f t="shared" si="66"/>
        <v>459248</v>
      </c>
      <c r="N465" s="28">
        <f t="shared" si="66"/>
        <v>583918</v>
      </c>
      <c r="O465" s="17">
        <f t="shared" si="66"/>
        <v>560740</v>
      </c>
      <c r="P465" s="17">
        <f t="shared" si="66"/>
        <v>534490</v>
      </c>
      <c r="Q465" s="17">
        <f t="shared" si="66"/>
        <v>553213</v>
      </c>
      <c r="R465" s="30"/>
      <c r="S465" s="31"/>
      <c r="T465" s="31"/>
      <c r="U465" s="32"/>
      <c r="V465" s="32"/>
      <c r="W465" s="32"/>
      <c r="X465" s="32"/>
      <c r="Y465" s="32"/>
      <c r="Z465" s="32"/>
      <c r="AA465" s="32"/>
    </row>
    <row r="466" spans="1:27" s="25" customFormat="1" ht="15.75" customHeight="1" x14ac:dyDescent="0.35">
      <c r="A466" s="16" t="s">
        <v>55</v>
      </c>
      <c r="B466" s="28">
        <f t="shared" si="66"/>
        <v>380623</v>
      </c>
      <c r="C466" s="28">
        <f t="shared" si="66"/>
        <v>491014</v>
      </c>
      <c r="D466" s="28">
        <f t="shared" si="66"/>
        <v>538958</v>
      </c>
      <c r="E466" s="28">
        <f t="shared" si="66"/>
        <v>572863</v>
      </c>
      <c r="F466" s="28">
        <f t="shared" si="66"/>
        <v>510712</v>
      </c>
      <c r="G466" s="28">
        <f t="shared" si="66"/>
        <v>537888</v>
      </c>
      <c r="H466" s="28">
        <f t="shared" si="66"/>
        <v>508582</v>
      </c>
      <c r="I466" s="28">
        <f t="shared" si="66"/>
        <v>458280</v>
      </c>
      <c r="J466" s="28">
        <f t="shared" si="66"/>
        <v>462217</v>
      </c>
      <c r="K466" s="28">
        <f t="shared" si="66"/>
        <v>498601</v>
      </c>
      <c r="L466" s="28">
        <f t="shared" si="66"/>
        <v>551337</v>
      </c>
      <c r="M466" s="28">
        <f t="shared" si="66"/>
        <v>501954</v>
      </c>
      <c r="N466" s="28">
        <f t="shared" si="66"/>
        <v>583695</v>
      </c>
      <c r="O466" s="17">
        <f t="shared" si="66"/>
        <v>614346</v>
      </c>
      <c r="P466" s="17">
        <f t="shared" si="66"/>
        <v>602503</v>
      </c>
      <c r="Q466" s="17">
        <f t="shared" si="66"/>
        <v>584735</v>
      </c>
      <c r="R466" s="30"/>
      <c r="S466" s="31"/>
      <c r="T466" s="31"/>
      <c r="U466" s="32"/>
      <c r="V466" s="32"/>
      <c r="W466" s="32"/>
      <c r="X466" s="32"/>
      <c r="Y466" s="32"/>
      <c r="Z466" s="32"/>
      <c r="AA466" s="32"/>
    </row>
    <row r="467" spans="1:27" s="25" customFormat="1" ht="15.75" customHeight="1" x14ac:dyDescent="0.35">
      <c r="A467" s="16" t="s">
        <v>56</v>
      </c>
      <c r="B467" s="28">
        <f t="shared" si="66"/>
        <v>537371</v>
      </c>
      <c r="C467" s="28">
        <f t="shared" si="66"/>
        <v>482463</v>
      </c>
      <c r="D467" s="28">
        <f t="shared" si="66"/>
        <v>646083</v>
      </c>
      <c r="E467" s="28">
        <f t="shared" si="66"/>
        <v>641559</v>
      </c>
      <c r="F467" s="28">
        <f t="shared" si="66"/>
        <v>539269</v>
      </c>
      <c r="G467" s="28">
        <f t="shared" si="66"/>
        <v>579141</v>
      </c>
      <c r="H467" s="28">
        <f t="shared" si="66"/>
        <v>534969</v>
      </c>
      <c r="I467" s="28">
        <f t="shared" si="66"/>
        <v>559721</v>
      </c>
      <c r="J467" s="28">
        <f t="shared" si="66"/>
        <v>556537</v>
      </c>
      <c r="K467" s="28">
        <f t="shared" si="66"/>
        <v>569390</v>
      </c>
      <c r="L467" s="28">
        <f t="shared" si="66"/>
        <v>529402</v>
      </c>
      <c r="M467" s="28">
        <f t="shared" si="66"/>
        <v>441777</v>
      </c>
      <c r="N467" s="28">
        <f t="shared" si="66"/>
        <v>791483</v>
      </c>
      <c r="O467" s="17">
        <f t="shared" si="66"/>
        <v>631099</v>
      </c>
      <c r="P467" s="17">
        <f t="shared" si="66"/>
        <v>694584</v>
      </c>
      <c r="Q467" s="17">
        <f t="shared" si="66"/>
        <v>608229</v>
      </c>
      <c r="R467" s="30"/>
      <c r="S467" s="31"/>
      <c r="T467" s="31"/>
      <c r="U467" s="32"/>
      <c r="V467" s="32"/>
      <c r="W467" s="32"/>
      <c r="X467" s="32"/>
      <c r="Y467" s="32"/>
      <c r="Z467" s="32"/>
      <c r="AA467" s="32"/>
    </row>
    <row r="468" spans="1:27" s="25" customFormat="1" ht="15.75" customHeight="1" thickBot="1" x14ac:dyDescent="0.4">
      <c r="A468" s="16" t="s">
        <v>57</v>
      </c>
      <c r="B468" s="28">
        <f t="shared" si="66"/>
        <v>630452</v>
      </c>
      <c r="C468" s="28">
        <f t="shared" si="66"/>
        <v>515945</v>
      </c>
      <c r="D468" s="28">
        <f t="shared" si="66"/>
        <v>699878</v>
      </c>
      <c r="E468" s="28">
        <f t="shared" si="66"/>
        <v>698835</v>
      </c>
      <c r="F468" s="28">
        <f t="shared" si="66"/>
        <v>567779</v>
      </c>
      <c r="G468" s="28">
        <f t="shared" si="66"/>
        <v>618145</v>
      </c>
      <c r="H468" s="28">
        <f t="shared" si="66"/>
        <v>592768</v>
      </c>
      <c r="I468" s="28">
        <f t="shared" si="66"/>
        <v>603734</v>
      </c>
      <c r="J468" s="28">
        <f t="shared" si="66"/>
        <v>693488</v>
      </c>
      <c r="K468" s="28">
        <f t="shared" si="66"/>
        <v>574733</v>
      </c>
      <c r="L468" s="28">
        <f t="shared" si="66"/>
        <v>553600</v>
      </c>
      <c r="M468" s="28">
        <f t="shared" si="66"/>
        <v>499537</v>
      </c>
      <c r="N468" s="28">
        <f t="shared" si="66"/>
        <v>905614</v>
      </c>
      <c r="O468" s="17">
        <f t="shared" si="66"/>
        <v>801856</v>
      </c>
      <c r="P468" s="17">
        <f t="shared" si="66"/>
        <v>756813</v>
      </c>
      <c r="Q468" s="69">
        <f t="shared" si="66"/>
        <v>279018</v>
      </c>
      <c r="R468" s="30"/>
      <c r="S468" s="31"/>
      <c r="T468" s="31"/>
      <c r="U468" s="32"/>
      <c r="V468" s="32"/>
      <c r="W468" s="32"/>
      <c r="X468" s="32"/>
      <c r="Y468" s="32"/>
      <c r="Z468" s="32"/>
      <c r="AA468" s="32"/>
    </row>
    <row r="469" spans="1:27" s="25" customFormat="1" ht="15.75" customHeight="1" thickTop="1" thickBot="1" x14ac:dyDescent="0.4">
      <c r="A469" s="35" t="s">
        <v>58</v>
      </c>
      <c r="B469" s="61">
        <f t="shared" ref="B469" si="67">SUM(B457:B468)</f>
        <v>6292505</v>
      </c>
      <c r="C469" s="61">
        <f t="shared" ref="C469:M469" si="68">SUM(C457:C468)</f>
        <v>6412443</v>
      </c>
      <c r="D469" s="61">
        <f t="shared" si="68"/>
        <v>7707836</v>
      </c>
      <c r="E469" s="61">
        <f t="shared" si="68"/>
        <v>7704829</v>
      </c>
      <c r="F469" s="61">
        <f t="shared" si="68"/>
        <v>7475194</v>
      </c>
      <c r="G469" s="61">
        <f t="shared" si="68"/>
        <v>7125173</v>
      </c>
      <c r="H469" s="61">
        <f t="shared" si="68"/>
        <v>7450458</v>
      </c>
      <c r="I469" s="61">
        <f t="shared" si="68"/>
        <v>7066295</v>
      </c>
      <c r="J469" s="61">
        <f t="shared" si="68"/>
        <v>7746953</v>
      </c>
      <c r="K469" s="61">
        <f t="shared" si="68"/>
        <v>7036490</v>
      </c>
      <c r="L469" s="61">
        <f t="shared" si="68"/>
        <v>7904121</v>
      </c>
      <c r="M469" s="61">
        <f t="shared" si="68"/>
        <v>6662460</v>
      </c>
      <c r="N469" s="61">
        <f>SUM(N457:N468)</f>
        <v>8448220</v>
      </c>
      <c r="O469" s="37">
        <f>SUM(O457:O468)</f>
        <v>8165704</v>
      </c>
      <c r="P469" s="37">
        <f>SUM(P457:P468)</f>
        <v>8157755</v>
      </c>
      <c r="Q469" s="37">
        <f>SUM(Q457:Q468)</f>
        <v>8263828</v>
      </c>
      <c r="R469" s="30"/>
      <c r="S469" s="31"/>
      <c r="T469" s="31"/>
      <c r="U469" s="16"/>
      <c r="V469" s="16"/>
      <c r="W469" s="16"/>
      <c r="X469" s="16"/>
      <c r="Y469" s="16"/>
      <c r="Z469" s="16"/>
      <c r="AA469" s="16"/>
    </row>
    <row r="470" spans="1:27" s="25" customFormat="1" ht="15.75" customHeight="1" thickTop="1" x14ac:dyDescent="0.35">
      <c r="A470" s="49" t="s">
        <v>88</v>
      </c>
      <c r="B470" s="28"/>
      <c r="C470" s="28"/>
      <c r="D470" s="28"/>
      <c r="E470" s="28"/>
      <c r="F470" s="28"/>
      <c r="G470" s="28"/>
      <c r="H470" s="28"/>
      <c r="I470" s="28"/>
      <c r="J470" s="28"/>
      <c r="K470" s="28"/>
      <c r="L470" s="28"/>
      <c r="M470" s="28"/>
      <c r="N470" s="28"/>
      <c r="O470" s="28"/>
      <c r="P470" s="28"/>
      <c r="Q470" s="28"/>
      <c r="R470" s="30"/>
      <c r="S470" s="31"/>
      <c r="T470" s="31"/>
      <c r="U470" s="16"/>
      <c r="V470" s="16"/>
      <c r="W470" s="16"/>
      <c r="X470" s="16"/>
      <c r="Y470" s="16"/>
      <c r="Z470" s="16"/>
      <c r="AA470" s="16"/>
    </row>
    <row r="471" spans="1:27" x14ac:dyDescent="0.35">
      <c r="A471" s="39" t="s">
        <v>89</v>
      </c>
      <c r="B471" s="40" t="s">
        <v>30</v>
      </c>
      <c r="C471" s="40" t="s">
        <v>31</v>
      </c>
      <c r="D471" s="40" t="s">
        <v>32</v>
      </c>
      <c r="E471" s="40" t="s">
        <v>33</v>
      </c>
      <c r="F471" s="40" t="s">
        <v>34</v>
      </c>
      <c r="G471" s="40" t="s">
        <v>35</v>
      </c>
      <c r="H471" s="40" t="s">
        <v>36</v>
      </c>
      <c r="I471" s="40" t="s">
        <v>37</v>
      </c>
      <c r="J471" s="40" t="s">
        <v>38</v>
      </c>
      <c r="K471" s="40" t="s">
        <v>39</v>
      </c>
      <c r="L471" s="40" t="s">
        <v>40</v>
      </c>
      <c r="M471" s="40" t="s">
        <v>41</v>
      </c>
      <c r="N471" s="21" t="s">
        <v>42</v>
      </c>
      <c r="O471" s="41" t="s">
        <v>43</v>
      </c>
      <c r="P471" s="42" t="s">
        <v>44</v>
      </c>
      <c r="Q471" s="42" t="s">
        <v>45</v>
      </c>
      <c r="R471" s="30"/>
      <c r="S471" s="31"/>
      <c r="T471" s="31"/>
    </row>
    <row r="472" spans="1:27" x14ac:dyDescent="0.35">
      <c r="A472" s="43" t="s">
        <v>46</v>
      </c>
      <c r="B472" s="44">
        <v>82215</v>
      </c>
      <c r="C472" s="44">
        <v>247591</v>
      </c>
      <c r="D472" s="44">
        <v>124153</v>
      </c>
      <c r="E472" s="44">
        <v>152384</v>
      </c>
      <c r="F472" s="44">
        <v>138119</v>
      </c>
      <c r="G472" s="44">
        <v>125360</v>
      </c>
      <c r="H472" s="44">
        <v>139862</v>
      </c>
      <c r="I472" s="44">
        <v>125540</v>
      </c>
      <c r="J472" s="44">
        <v>148871</v>
      </c>
      <c r="K472" s="44">
        <v>92416</v>
      </c>
      <c r="L472" s="44">
        <v>97022</v>
      </c>
      <c r="M472" s="44">
        <v>96213</v>
      </c>
      <c r="N472" s="44">
        <v>85141</v>
      </c>
      <c r="O472" s="17">
        <v>267289</v>
      </c>
      <c r="P472" s="17">
        <v>134842</v>
      </c>
      <c r="Q472" s="17">
        <v>224037</v>
      </c>
      <c r="R472" s="30"/>
      <c r="S472" s="31"/>
      <c r="T472" s="31"/>
    </row>
    <row r="473" spans="1:27" x14ac:dyDescent="0.35">
      <c r="A473" s="45" t="s">
        <v>47</v>
      </c>
      <c r="B473" s="46">
        <v>63315</v>
      </c>
      <c r="C473" s="46">
        <v>179741</v>
      </c>
      <c r="D473" s="46">
        <v>85218</v>
      </c>
      <c r="E473" s="46">
        <v>108264</v>
      </c>
      <c r="F473" s="46">
        <v>96816</v>
      </c>
      <c r="G473" s="46">
        <v>105269</v>
      </c>
      <c r="H473" s="46">
        <v>139404</v>
      </c>
      <c r="I473" s="46">
        <v>112751</v>
      </c>
      <c r="J473" s="46">
        <v>125526</v>
      </c>
      <c r="K473" s="46">
        <v>100981</v>
      </c>
      <c r="L473" s="46">
        <v>86268</v>
      </c>
      <c r="M473" s="46">
        <v>94446</v>
      </c>
      <c r="N473" s="46">
        <v>86284</v>
      </c>
      <c r="O473" s="17">
        <v>281482</v>
      </c>
      <c r="P473" s="17">
        <v>94857</v>
      </c>
      <c r="Q473" s="17">
        <v>182813</v>
      </c>
      <c r="R473" s="30"/>
      <c r="S473" s="31"/>
      <c r="T473" s="31"/>
    </row>
    <row r="474" spans="1:27" x14ac:dyDescent="0.35">
      <c r="A474" s="45" t="s">
        <v>48</v>
      </c>
      <c r="B474" s="46">
        <v>68627</v>
      </c>
      <c r="C474" s="46">
        <v>74463</v>
      </c>
      <c r="D474" s="46">
        <v>123950</v>
      </c>
      <c r="E474" s="46">
        <v>115782</v>
      </c>
      <c r="F474" s="46">
        <v>95746</v>
      </c>
      <c r="G474" s="46">
        <v>103951</v>
      </c>
      <c r="H474" s="46">
        <v>125357</v>
      </c>
      <c r="I474" s="46">
        <v>118429</v>
      </c>
      <c r="J474" s="46">
        <v>122866</v>
      </c>
      <c r="K474" s="46">
        <v>106932</v>
      </c>
      <c r="L474" s="46">
        <v>91233</v>
      </c>
      <c r="M474" s="46">
        <v>89751</v>
      </c>
      <c r="N474" s="46">
        <v>71559</v>
      </c>
      <c r="O474" s="17">
        <v>79354</v>
      </c>
      <c r="P474" s="17">
        <v>93405</v>
      </c>
      <c r="Q474" s="17">
        <v>161564</v>
      </c>
      <c r="R474" s="30"/>
      <c r="S474" s="31"/>
      <c r="T474" s="31"/>
    </row>
    <row r="475" spans="1:27" x14ac:dyDescent="0.35">
      <c r="A475" s="45" t="s">
        <v>49</v>
      </c>
      <c r="B475" s="46">
        <v>94343</v>
      </c>
      <c r="C475" s="46">
        <v>86742</v>
      </c>
      <c r="D475" s="46">
        <v>130378</v>
      </c>
      <c r="E475" s="46">
        <v>117993</v>
      </c>
      <c r="F475" s="46">
        <v>112746</v>
      </c>
      <c r="G475" s="46">
        <v>115899</v>
      </c>
      <c r="H475" s="46">
        <v>155331</v>
      </c>
      <c r="I475" s="46">
        <v>139113</v>
      </c>
      <c r="J475" s="46">
        <v>107487</v>
      </c>
      <c r="K475" s="46">
        <v>152988</v>
      </c>
      <c r="L475" s="46">
        <v>98553</v>
      </c>
      <c r="M475" s="46">
        <v>116414</v>
      </c>
      <c r="N475" s="46">
        <v>72169</v>
      </c>
      <c r="O475" s="17">
        <v>76255</v>
      </c>
      <c r="P475" s="17">
        <v>89300</v>
      </c>
      <c r="Q475" s="17">
        <v>184697</v>
      </c>
      <c r="R475" s="30"/>
      <c r="S475" s="31"/>
      <c r="T475" s="31"/>
      <c r="V475" s="31"/>
    </row>
    <row r="476" spans="1:27" x14ac:dyDescent="0.35">
      <c r="A476" s="45" t="s">
        <v>50</v>
      </c>
      <c r="B476" s="46">
        <v>108577</v>
      </c>
      <c r="C476" s="46">
        <v>83305</v>
      </c>
      <c r="D476" s="46">
        <v>153279</v>
      </c>
      <c r="E476" s="46">
        <v>129129</v>
      </c>
      <c r="F476" s="46">
        <v>118294</v>
      </c>
      <c r="G476" s="46">
        <v>111567</v>
      </c>
      <c r="H476" s="46">
        <v>158909</v>
      </c>
      <c r="I476" s="46">
        <v>142615</v>
      </c>
      <c r="J476" s="46">
        <v>81997</v>
      </c>
      <c r="K476" s="46">
        <v>163845</v>
      </c>
      <c r="L476" s="46">
        <v>116933</v>
      </c>
      <c r="M476" s="46">
        <v>124208</v>
      </c>
      <c r="N476" s="46">
        <v>78179</v>
      </c>
      <c r="O476" s="17">
        <v>73507</v>
      </c>
      <c r="P476" s="17">
        <v>114589</v>
      </c>
      <c r="Q476" s="17">
        <v>163401</v>
      </c>
      <c r="R476" s="30"/>
      <c r="S476" s="31"/>
      <c r="T476" s="31"/>
    </row>
    <row r="477" spans="1:27" x14ac:dyDescent="0.35">
      <c r="A477" s="45" t="s">
        <v>51</v>
      </c>
      <c r="B477" s="46">
        <v>72756</v>
      </c>
      <c r="C477" s="46">
        <v>78505</v>
      </c>
      <c r="D477" s="46">
        <v>85238</v>
      </c>
      <c r="E477" s="46">
        <v>87065</v>
      </c>
      <c r="F477" s="46">
        <v>136605</v>
      </c>
      <c r="G477" s="46">
        <v>101568</v>
      </c>
      <c r="H477" s="46">
        <v>111759</v>
      </c>
      <c r="I477" s="46">
        <v>99802</v>
      </c>
      <c r="J477" s="46">
        <v>118527</v>
      </c>
      <c r="K477" s="46">
        <v>137612</v>
      </c>
      <c r="L477" s="46">
        <v>117077</v>
      </c>
      <c r="M477" s="46">
        <v>112709</v>
      </c>
      <c r="N477" s="46">
        <v>76485</v>
      </c>
      <c r="O477" s="17">
        <v>92375</v>
      </c>
      <c r="P477" s="17">
        <v>88753</v>
      </c>
      <c r="Q477" s="17">
        <v>111366</v>
      </c>
      <c r="R477" s="30"/>
      <c r="S477" s="31"/>
      <c r="T477" s="31"/>
    </row>
    <row r="478" spans="1:27" x14ac:dyDescent="0.35">
      <c r="A478" s="45" t="s">
        <v>52</v>
      </c>
      <c r="B478" s="46">
        <v>116482</v>
      </c>
      <c r="C478" s="46">
        <v>171689</v>
      </c>
      <c r="D478" s="46">
        <v>170075</v>
      </c>
      <c r="E478" s="46">
        <v>154457</v>
      </c>
      <c r="F478" s="46">
        <v>199997</v>
      </c>
      <c r="G478" s="46">
        <v>176530</v>
      </c>
      <c r="H478" s="46">
        <v>153689</v>
      </c>
      <c r="I478" s="46">
        <v>121362</v>
      </c>
      <c r="J478" s="46">
        <v>164064</v>
      </c>
      <c r="K478" s="46">
        <v>148505</v>
      </c>
      <c r="L478" s="46">
        <v>165984</v>
      </c>
      <c r="M478" s="46">
        <v>144855</v>
      </c>
      <c r="N478" s="46">
        <v>107346</v>
      </c>
      <c r="O478" s="17">
        <v>94926</v>
      </c>
      <c r="P478" s="17">
        <v>95888</v>
      </c>
      <c r="Q478" s="17">
        <v>140026</v>
      </c>
      <c r="R478" s="30"/>
      <c r="S478" s="31"/>
      <c r="T478" s="31"/>
    </row>
    <row r="479" spans="1:27" x14ac:dyDescent="0.35">
      <c r="A479" s="45" t="s">
        <v>53</v>
      </c>
      <c r="B479" s="46">
        <v>114781</v>
      </c>
      <c r="C479" s="46">
        <v>170853</v>
      </c>
      <c r="D479" s="46">
        <v>176751</v>
      </c>
      <c r="E479" s="46">
        <v>144865</v>
      </c>
      <c r="F479" s="46">
        <v>172007</v>
      </c>
      <c r="G479" s="46">
        <v>154266</v>
      </c>
      <c r="H479" s="46">
        <v>122231</v>
      </c>
      <c r="I479" s="46">
        <v>100622</v>
      </c>
      <c r="J479" s="46">
        <v>144861</v>
      </c>
      <c r="K479" s="46">
        <v>103923</v>
      </c>
      <c r="L479" s="46">
        <v>151838</v>
      </c>
      <c r="M479" s="46">
        <v>105103</v>
      </c>
      <c r="N479" s="46">
        <v>109595</v>
      </c>
      <c r="O479" s="17">
        <v>125618</v>
      </c>
      <c r="P479" s="17">
        <v>105967</v>
      </c>
      <c r="Q479" s="17">
        <v>122798</v>
      </c>
      <c r="R479" s="30"/>
      <c r="S479" s="31"/>
      <c r="T479" s="31"/>
    </row>
    <row r="480" spans="1:27" x14ac:dyDescent="0.35">
      <c r="A480" s="45" t="s">
        <v>54</v>
      </c>
      <c r="B480" s="46">
        <v>84652</v>
      </c>
      <c r="C480" s="46">
        <v>129524</v>
      </c>
      <c r="D480" s="46">
        <v>147371</v>
      </c>
      <c r="E480" s="46">
        <v>114046</v>
      </c>
      <c r="F480" s="46">
        <v>138717</v>
      </c>
      <c r="G480" s="46">
        <v>128819</v>
      </c>
      <c r="H480" s="46">
        <v>87583</v>
      </c>
      <c r="I480" s="46">
        <v>111652</v>
      </c>
      <c r="J480" s="46">
        <v>106191</v>
      </c>
      <c r="K480" s="46">
        <v>93850</v>
      </c>
      <c r="L480" s="46">
        <v>115036</v>
      </c>
      <c r="M480" s="46">
        <v>85376</v>
      </c>
      <c r="N480" s="46">
        <v>90159</v>
      </c>
      <c r="O480" s="17">
        <v>100311</v>
      </c>
      <c r="P480" s="17">
        <v>97542</v>
      </c>
      <c r="Q480" s="17">
        <v>75789</v>
      </c>
      <c r="R480" s="30"/>
      <c r="S480" s="31"/>
      <c r="T480" s="31"/>
    </row>
    <row r="481" spans="1:20" x14ac:dyDescent="0.35">
      <c r="A481" s="45" t="s">
        <v>55</v>
      </c>
      <c r="B481" s="46">
        <v>70043</v>
      </c>
      <c r="C481" s="46">
        <v>140825</v>
      </c>
      <c r="D481" s="46">
        <v>130737</v>
      </c>
      <c r="E481" s="46">
        <v>127872</v>
      </c>
      <c r="F481" s="46">
        <v>118376</v>
      </c>
      <c r="G481" s="46">
        <v>159282</v>
      </c>
      <c r="H481" s="46">
        <v>94157</v>
      </c>
      <c r="I481" s="46">
        <v>103268</v>
      </c>
      <c r="J481" s="46">
        <v>107297</v>
      </c>
      <c r="K481" s="46">
        <v>99825</v>
      </c>
      <c r="L481" s="46">
        <v>150835</v>
      </c>
      <c r="M481" s="46">
        <v>102183</v>
      </c>
      <c r="N481" s="46">
        <v>95021</v>
      </c>
      <c r="O481" s="17">
        <v>118050</v>
      </c>
      <c r="P481" s="17">
        <v>107878</v>
      </c>
      <c r="Q481" s="17">
        <v>108449</v>
      </c>
      <c r="R481" s="30"/>
      <c r="S481" s="31"/>
      <c r="T481" s="31"/>
    </row>
    <row r="482" spans="1:20" x14ac:dyDescent="0.35">
      <c r="A482" s="45" t="s">
        <v>56</v>
      </c>
      <c r="B482" s="46">
        <v>198868</v>
      </c>
      <c r="C482" s="46">
        <v>119974</v>
      </c>
      <c r="D482" s="46">
        <v>158744</v>
      </c>
      <c r="E482" s="46">
        <v>134969</v>
      </c>
      <c r="F482" s="46">
        <v>122786</v>
      </c>
      <c r="G482" s="46">
        <v>148516</v>
      </c>
      <c r="H482" s="46">
        <v>152355</v>
      </c>
      <c r="I482" s="46">
        <v>145525</v>
      </c>
      <c r="J482" s="46">
        <v>77074</v>
      </c>
      <c r="K482" s="46">
        <v>112826</v>
      </c>
      <c r="L482" s="46">
        <v>85319</v>
      </c>
      <c r="M482" s="46">
        <v>103836</v>
      </c>
      <c r="N482" s="46">
        <v>230582</v>
      </c>
      <c r="O482" s="63">
        <v>96918</v>
      </c>
      <c r="P482" s="63">
        <v>170352</v>
      </c>
      <c r="Q482" s="63">
        <v>86573</v>
      </c>
      <c r="R482" s="30"/>
      <c r="S482" s="31"/>
      <c r="T482" s="31"/>
    </row>
    <row r="483" spans="1:20" ht="15" thickBot="1" x14ac:dyDescent="0.4">
      <c r="A483" s="45" t="s">
        <v>57</v>
      </c>
      <c r="B483" s="46">
        <v>241796</v>
      </c>
      <c r="C483" s="46">
        <v>140147</v>
      </c>
      <c r="D483" s="46">
        <v>179811</v>
      </c>
      <c r="E483" s="46">
        <v>146421</v>
      </c>
      <c r="F483" s="46">
        <v>137446</v>
      </c>
      <c r="G483" s="46">
        <v>163368</v>
      </c>
      <c r="H483" s="46">
        <v>169960</v>
      </c>
      <c r="I483" s="46">
        <v>166384</v>
      </c>
      <c r="J483" s="46">
        <v>92849</v>
      </c>
      <c r="K483" s="46">
        <v>105283</v>
      </c>
      <c r="L483" s="46">
        <v>97391</v>
      </c>
      <c r="M483" s="46">
        <v>98606</v>
      </c>
      <c r="N483" s="46">
        <v>261157</v>
      </c>
      <c r="O483" s="17">
        <v>142412</v>
      </c>
      <c r="P483" s="17">
        <v>163916</v>
      </c>
      <c r="Q483" s="69">
        <v>60032</v>
      </c>
      <c r="R483" s="30"/>
      <c r="S483" s="31"/>
      <c r="T483" s="31"/>
    </row>
    <row r="484" spans="1:20" ht="15.5" thickTop="1" thickBot="1" x14ac:dyDescent="0.4">
      <c r="A484" s="47" t="s">
        <v>58</v>
      </c>
      <c r="B484" s="61">
        <f t="shared" ref="B484" si="69">SUM(B472:B483)</f>
        <v>1316455</v>
      </c>
      <c r="C484" s="61">
        <f t="shared" ref="C484:M484" si="70">SUM(C472:C483)</f>
        <v>1623359</v>
      </c>
      <c r="D484" s="61">
        <f t="shared" si="70"/>
        <v>1665705</v>
      </c>
      <c r="E484" s="61">
        <f t="shared" si="70"/>
        <v>1533247</v>
      </c>
      <c r="F484" s="61">
        <f t="shared" si="70"/>
        <v>1587655</v>
      </c>
      <c r="G484" s="61">
        <f t="shared" si="70"/>
        <v>1594395</v>
      </c>
      <c r="H484" s="61">
        <f t="shared" si="70"/>
        <v>1610597</v>
      </c>
      <c r="I484" s="61">
        <f t="shared" si="70"/>
        <v>1487063</v>
      </c>
      <c r="J484" s="61">
        <f t="shared" si="70"/>
        <v>1397610</v>
      </c>
      <c r="K484" s="61">
        <f t="shared" si="70"/>
        <v>1418986</v>
      </c>
      <c r="L484" s="61">
        <f t="shared" si="70"/>
        <v>1373489</v>
      </c>
      <c r="M484" s="61">
        <f t="shared" si="70"/>
        <v>1273700</v>
      </c>
      <c r="N484" s="61">
        <f>SUM(N472:N483)</f>
        <v>1363677</v>
      </c>
      <c r="O484" s="37">
        <f>SUM(O472:O483)</f>
        <v>1548497</v>
      </c>
      <c r="P484" s="37">
        <f>SUM(P472:P483)</f>
        <v>1357289</v>
      </c>
      <c r="Q484" s="37">
        <f>SUM(Q472:Q483)</f>
        <v>1621545</v>
      </c>
      <c r="R484" s="30"/>
      <c r="S484" s="31"/>
      <c r="T484" s="31"/>
    </row>
    <row r="485" spans="1:20" ht="15" thickTop="1" x14ac:dyDescent="0.35">
      <c r="A485" s="49" t="s">
        <v>88</v>
      </c>
      <c r="R485" s="30"/>
      <c r="S485" s="31"/>
      <c r="T485" s="31"/>
    </row>
    <row r="486" spans="1:20" x14ac:dyDescent="0.35">
      <c r="A486" s="39" t="s">
        <v>90</v>
      </c>
      <c r="B486" s="40" t="s">
        <v>30</v>
      </c>
      <c r="C486" s="40" t="s">
        <v>31</v>
      </c>
      <c r="D486" s="40" t="s">
        <v>32</v>
      </c>
      <c r="E486" s="40" t="s">
        <v>33</v>
      </c>
      <c r="F486" s="40" t="s">
        <v>34</v>
      </c>
      <c r="G486" s="40" t="s">
        <v>35</v>
      </c>
      <c r="H486" s="40" t="s">
        <v>36</v>
      </c>
      <c r="I486" s="40" t="s">
        <v>37</v>
      </c>
      <c r="J486" s="40" t="s">
        <v>38</v>
      </c>
      <c r="K486" s="40" t="s">
        <v>39</v>
      </c>
      <c r="L486" s="40" t="s">
        <v>40</v>
      </c>
      <c r="M486" s="40" t="s">
        <v>41</v>
      </c>
      <c r="N486" s="21" t="s">
        <v>42</v>
      </c>
      <c r="O486" s="41" t="s">
        <v>43</v>
      </c>
      <c r="P486" s="42" t="s">
        <v>44</v>
      </c>
      <c r="Q486" s="42" t="s">
        <v>45</v>
      </c>
      <c r="R486" s="30"/>
      <c r="S486" s="31"/>
      <c r="T486" s="31"/>
    </row>
    <row r="487" spans="1:20" x14ac:dyDescent="0.35">
      <c r="A487" s="43" t="s">
        <v>46</v>
      </c>
      <c r="B487" s="44">
        <v>304991</v>
      </c>
      <c r="C487" s="44">
        <v>301947</v>
      </c>
      <c r="D487" s="44">
        <v>390294</v>
      </c>
      <c r="E487" s="44">
        <v>466406</v>
      </c>
      <c r="F487" s="44">
        <v>365447</v>
      </c>
      <c r="G487" s="44">
        <v>397980</v>
      </c>
      <c r="H487" s="44">
        <v>391680</v>
      </c>
      <c r="I487" s="44">
        <v>446063</v>
      </c>
      <c r="J487" s="44">
        <v>566058</v>
      </c>
      <c r="K487" s="44">
        <v>509236</v>
      </c>
      <c r="L487" s="44">
        <v>517940</v>
      </c>
      <c r="M487" s="44">
        <v>421822</v>
      </c>
      <c r="N487" s="44">
        <v>305386</v>
      </c>
      <c r="O487" s="17">
        <v>671156</v>
      </c>
      <c r="P487" s="17">
        <v>577292</v>
      </c>
      <c r="Q487" s="17">
        <v>482407</v>
      </c>
      <c r="R487" s="30"/>
      <c r="S487" s="31"/>
      <c r="T487" s="31"/>
    </row>
    <row r="488" spans="1:20" x14ac:dyDescent="0.35">
      <c r="A488" s="45" t="s">
        <v>47</v>
      </c>
      <c r="B488" s="46">
        <v>319245</v>
      </c>
      <c r="C488" s="46">
        <v>279248</v>
      </c>
      <c r="D488" s="46">
        <v>374464</v>
      </c>
      <c r="E488" s="46">
        <v>377818</v>
      </c>
      <c r="F488" s="46">
        <v>405696</v>
      </c>
      <c r="G488" s="46">
        <v>421466</v>
      </c>
      <c r="H488" s="46">
        <v>443490</v>
      </c>
      <c r="I488" s="46">
        <v>409789</v>
      </c>
      <c r="J488" s="46">
        <v>447241</v>
      </c>
      <c r="K488" s="46">
        <v>479821</v>
      </c>
      <c r="L488" s="46">
        <v>613354</v>
      </c>
      <c r="M488" s="46">
        <v>484772</v>
      </c>
      <c r="N488" s="46">
        <v>297165</v>
      </c>
      <c r="O488" s="17">
        <v>508600</v>
      </c>
      <c r="P488" s="17">
        <v>488664</v>
      </c>
      <c r="Q488" s="17">
        <v>464646</v>
      </c>
      <c r="R488" s="30"/>
      <c r="S488" s="31"/>
      <c r="T488" s="31"/>
    </row>
    <row r="489" spans="1:20" x14ac:dyDescent="0.35">
      <c r="A489" s="45" t="s">
        <v>48</v>
      </c>
      <c r="B489" s="46">
        <v>393766</v>
      </c>
      <c r="C489" s="46">
        <v>359059</v>
      </c>
      <c r="D489" s="46">
        <v>335428</v>
      </c>
      <c r="E489" s="46">
        <v>387742</v>
      </c>
      <c r="F489" s="46">
        <v>385546</v>
      </c>
      <c r="G489" s="46">
        <v>357078</v>
      </c>
      <c r="H489" s="46">
        <v>366603</v>
      </c>
      <c r="I489" s="46">
        <v>406147</v>
      </c>
      <c r="J489" s="46">
        <v>428800</v>
      </c>
      <c r="K489" s="46">
        <v>338848</v>
      </c>
      <c r="L489" s="46">
        <v>501885</v>
      </c>
      <c r="M489" s="46">
        <v>388272</v>
      </c>
      <c r="N489" s="46">
        <v>604476</v>
      </c>
      <c r="O489" s="17">
        <v>368362</v>
      </c>
      <c r="P489" s="17">
        <v>445754</v>
      </c>
      <c r="Q489" s="17">
        <v>456004</v>
      </c>
      <c r="R489" s="30"/>
      <c r="S489" s="31"/>
      <c r="T489" s="31"/>
    </row>
    <row r="490" spans="1:20" x14ac:dyDescent="0.35">
      <c r="A490" s="45" t="s">
        <v>49</v>
      </c>
      <c r="B490" s="46">
        <v>468903</v>
      </c>
      <c r="C490" s="46">
        <v>347468</v>
      </c>
      <c r="D490" s="46">
        <v>437806</v>
      </c>
      <c r="E490" s="46">
        <v>469704</v>
      </c>
      <c r="F490" s="46">
        <v>386000</v>
      </c>
      <c r="G490" s="46">
        <v>458725</v>
      </c>
      <c r="H490" s="46">
        <v>478836</v>
      </c>
      <c r="I490" s="46">
        <v>490997</v>
      </c>
      <c r="J490" s="46">
        <v>530400</v>
      </c>
      <c r="K490" s="46">
        <v>421666</v>
      </c>
      <c r="L490" s="46">
        <v>595019</v>
      </c>
      <c r="M490" s="46">
        <v>475441</v>
      </c>
      <c r="N490" s="46">
        <v>811162</v>
      </c>
      <c r="O490" s="17">
        <v>470070</v>
      </c>
      <c r="P490" s="17">
        <v>503440</v>
      </c>
      <c r="Q490" s="17">
        <v>603515</v>
      </c>
      <c r="R490" s="30"/>
      <c r="S490" s="31"/>
      <c r="T490" s="31"/>
    </row>
    <row r="491" spans="1:20" x14ac:dyDescent="0.35">
      <c r="A491" s="45" t="s">
        <v>50</v>
      </c>
      <c r="B491" s="46">
        <v>512807</v>
      </c>
      <c r="C491" s="46">
        <v>328504</v>
      </c>
      <c r="D491" s="46">
        <v>480753</v>
      </c>
      <c r="E491" s="46">
        <v>485799</v>
      </c>
      <c r="F491" s="46">
        <v>472907</v>
      </c>
      <c r="G491" s="46">
        <v>470642</v>
      </c>
      <c r="H491" s="46">
        <v>506151</v>
      </c>
      <c r="I491" s="46">
        <v>466231</v>
      </c>
      <c r="J491" s="46">
        <v>591215</v>
      </c>
      <c r="K491" s="46">
        <v>424556</v>
      </c>
      <c r="L491" s="46">
        <v>686413</v>
      </c>
      <c r="M491" s="46">
        <v>444771</v>
      </c>
      <c r="N491" s="46">
        <v>704548</v>
      </c>
      <c r="O491" s="17">
        <v>460302</v>
      </c>
      <c r="P491" s="17">
        <v>588072</v>
      </c>
      <c r="Q491" s="17">
        <v>624672</v>
      </c>
      <c r="R491" s="30"/>
      <c r="S491" s="31"/>
      <c r="T491" s="31"/>
    </row>
    <row r="492" spans="1:20" x14ac:dyDescent="0.35">
      <c r="A492" s="45" t="s">
        <v>51</v>
      </c>
      <c r="B492" s="46">
        <v>320110</v>
      </c>
      <c r="C492" s="46">
        <v>351934</v>
      </c>
      <c r="D492" s="46">
        <v>459838</v>
      </c>
      <c r="E492" s="46">
        <v>347411</v>
      </c>
      <c r="F492" s="46">
        <v>367947</v>
      </c>
      <c r="G492" s="46">
        <v>371176</v>
      </c>
      <c r="H492" s="46">
        <v>370181</v>
      </c>
      <c r="I492" s="46">
        <v>343733</v>
      </c>
      <c r="J492" s="46">
        <v>490750</v>
      </c>
      <c r="K492" s="46">
        <v>335647</v>
      </c>
      <c r="L492" s="46">
        <v>445973</v>
      </c>
      <c r="M492" s="46">
        <v>321903</v>
      </c>
      <c r="N492" s="46">
        <v>545300</v>
      </c>
      <c r="O492" s="17">
        <v>406788</v>
      </c>
      <c r="P492" s="17">
        <v>465353</v>
      </c>
      <c r="Q492" s="17">
        <v>496690</v>
      </c>
      <c r="R492" s="30"/>
      <c r="S492" s="31"/>
      <c r="T492" s="31"/>
    </row>
    <row r="493" spans="1:20" x14ac:dyDescent="0.35">
      <c r="A493" s="45" t="s">
        <v>52</v>
      </c>
      <c r="B493" s="46">
        <v>361295</v>
      </c>
      <c r="C493" s="46">
        <v>442868</v>
      </c>
      <c r="D493" s="46">
        <v>622330</v>
      </c>
      <c r="E493" s="46">
        <v>539989</v>
      </c>
      <c r="F493" s="46">
        <v>487430</v>
      </c>
      <c r="G493" s="46">
        <v>500192</v>
      </c>
      <c r="H493" s="46">
        <v>623328</v>
      </c>
      <c r="I493" s="46">
        <v>471799</v>
      </c>
      <c r="J493" s="46">
        <v>492280</v>
      </c>
      <c r="K493" s="46">
        <v>408457</v>
      </c>
      <c r="L493" s="46">
        <v>473991</v>
      </c>
      <c r="M493" s="46">
        <v>375924</v>
      </c>
      <c r="N493" s="46">
        <v>681188</v>
      </c>
      <c r="O493" s="17">
        <v>505248</v>
      </c>
      <c r="P493" s="17">
        <v>497085</v>
      </c>
      <c r="Q493" s="17">
        <v>604257</v>
      </c>
      <c r="R493" s="30"/>
      <c r="S493" s="31"/>
      <c r="T493" s="31"/>
    </row>
    <row r="494" spans="1:20" x14ac:dyDescent="0.35">
      <c r="A494" s="45" t="s">
        <v>53</v>
      </c>
      <c r="B494" s="46">
        <v>308698</v>
      </c>
      <c r="C494" s="46">
        <v>321294</v>
      </c>
      <c r="D494" s="46">
        <v>455170</v>
      </c>
      <c r="E494" s="46">
        <v>464193</v>
      </c>
      <c r="F494" s="46">
        <v>372444</v>
      </c>
      <c r="G494" s="46">
        <v>358916</v>
      </c>
      <c r="H494" s="46">
        <v>435048</v>
      </c>
      <c r="I494" s="46">
        <v>346598</v>
      </c>
      <c r="J494" s="46">
        <v>358494</v>
      </c>
      <c r="K494" s="46">
        <v>364490</v>
      </c>
      <c r="L494" s="46">
        <v>377363</v>
      </c>
      <c r="M494" s="46">
        <v>337615</v>
      </c>
      <c r="N494" s="46">
        <v>436004</v>
      </c>
      <c r="O494" s="17">
        <v>406729</v>
      </c>
      <c r="P494" s="17">
        <v>415404</v>
      </c>
      <c r="Q494" s="17">
        <v>502589</v>
      </c>
      <c r="R494" s="30"/>
      <c r="S494" s="31"/>
      <c r="T494" s="31"/>
    </row>
    <row r="495" spans="1:20" x14ac:dyDescent="0.35">
      <c r="A495" s="45" t="s">
        <v>54</v>
      </c>
      <c r="B495" s="46">
        <v>274409</v>
      </c>
      <c r="C495" s="46">
        <v>286370</v>
      </c>
      <c r="D495" s="46">
        <v>419959</v>
      </c>
      <c r="E495" s="46">
        <v>394312</v>
      </c>
      <c r="F495" s="46">
        <v>315836</v>
      </c>
      <c r="G495" s="46">
        <v>323242</v>
      </c>
      <c r="H495" s="46">
        <v>317083</v>
      </c>
      <c r="I495" s="46">
        <v>318420</v>
      </c>
      <c r="J495" s="46">
        <v>333040</v>
      </c>
      <c r="K495" s="46">
        <v>316602</v>
      </c>
      <c r="L495" s="46">
        <v>367044</v>
      </c>
      <c r="M495" s="46">
        <v>338669</v>
      </c>
      <c r="N495" s="46">
        <v>455709</v>
      </c>
      <c r="O495" s="17">
        <v>415010</v>
      </c>
      <c r="P495" s="17">
        <v>391117</v>
      </c>
      <c r="Q495" s="17">
        <v>437052</v>
      </c>
      <c r="R495" s="30"/>
      <c r="S495" s="31"/>
      <c r="T495" s="31"/>
    </row>
    <row r="496" spans="1:20" x14ac:dyDescent="0.35">
      <c r="A496" s="45" t="s">
        <v>55</v>
      </c>
      <c r="B496" s="46">
        <v>274829</v>
      </c>
      <c r="C496" s="46">
        <v>314454</v>
      </c>
      <c r="D496" s="46">
        <v>369659</v>
      </c>
      <c r="E496" s="46">
        <v>393408</v>
      </c>
      <c r="F496" s="46">
        <v>344887</v>
      </c>
      <c r="G496" s="46">
        <v>349055</v>
      </c>
      <c r="H496" s="46">
        <v>383069</v>
      </c>
      <c r="I496" s="46">
        <v>307185</v>
      </c>
      <c r="J496" s="46">
        <v>323835</v>
      </c>
      <c r="K496" s="46">
        <v>358933</v>
      </c>
      <c r="L496" s="46">
        <v>341653</v>
      </c>
      <c r="M496" s="46">
        <v>361563</v>
      </c>
      <c r="N496" s="46">
        <v>449905</v>
      </c>
      <c r="O496" s="17">
        <v>448533</v>
      </c>
      <c r="P496" s="17">
        <v>444650</v>
      </c>
      <c r="Q496" s="17">
        <v>427240</v>
      </c>
      <c r="R496" s="30"/>
      <c r="S496" s="31"/>
      <c r="T496" s="31"/>
    </row>
    <row r="497" spans="1:20" x14ac:dyDescent="0.35">
      <c r="A497" s="45" t="s">
        <v>56</v>
      </c>
      <c r="B497" s="46">
        <v>284615</v>
      </c>
      <c r="C497" s="46">
        <v>303749</v>
      </c>
      <c r="D497" s="46">
        <v>424594</v>
      </c>
      <c r="E497" s="46">
        <v>436752</v>
      </c>
      <c r="F497" s="46">
        <v>361950</v>
      </c>
      <c r="G497" s="46">
        <v>380514</v>
      </c>
      <c r="H497" s="46">
        <v>340093</v>
      </c>
      <c r="I497" s="46">
        <v>365921</v>
      </c>
      <c r="J497" s="46">
        <v>419576</v>
      </c>
      <c r="K497" s="46">
        <v>415405</v>
      </c>
      <c r="L497" s="46">
        <v>380208</v>
      </c>
      <c r="M497" s="46">
        <v>287057</v>
      </c>
      <c r="N497" s="46">
        <v>506428</v>
      </c>
      <c r="O497" s="17">
        <v>463059</v>
      </c>
      <c r="P497" s="17">
        <v>457674</v>
      </c>
      <c r="Q497" s="17">
        <v>457224</v>
      </c>
      <c r="R497" s="30"/>
      <c r="S497" s="31"/>
      <c r="T497" s="31"/>
    </row>
    <row r="498" spans="1:20" ht="15" thickBot="1" x14ac:dyDescent="0.4">
      <c r="A498" s="45" t="s">
        <v>57</v>
      </c>
      <c r="B498" s="46">
        <v>323881</v>
      </c>
      <c r="C498" s="46">
        <v>321131</v>
      </c>
      <c r="D498" s="46">
        <v>464213</v>
      </c>
      <c r="E498" s="46">
        <v>473168</v>
      </c>
      <c r="F498" s="46">
        <v>381791</v>
      </c>
      <c r="G498" s="46">
        <v>399203</v>
      </c>
      <c r="H498" s="46">
        <v>379448</v>
      </c>
      <c r="I498" s="46">
        <v>393326</v>
      </c>
      <c r="J498" s="46">
        <v>542205</v>
      </c>
      <c r="K498" s="46">
        <v>432107</v>
      </c>
      <c r="L498" s="46">
        <v>401531</v>
      </c>
      <c r="M498" s="46">
        <v>349639</v>
      </c>
      <c r="N498" s="46">
        <v>598464</v>
      </c>
      <c r="O498" s="17">
        <v>584789</v>
      </c>
      <c r="P498" s="17">
        <v>524184</v>
      </c>
      <c r="Q498" s="17">
        <v>187828</v>
      </c>
      <c r="R498" s="30"/>
      <c r="S498" s="31"/>
      <c r="T498" s="31"/>
    </row>
    <row r="499" spans="1:20" ht="15.5" thickTop="1" thickBot="1" x14ac:dyDescent="0.4">
      <c r="A499" s="47" t="s">
        <v>58</v>
      </c>
      <c r="B499" s="61">
        <f t="shared" ref="B499" si="71">SUM(B487:B498)</f>
        <v>4147549</v>
      </c>
      <c r="C499" s="61">
        <f t="shared" ref="C499:M499" si="72">SUM(C487:C498)</f>
        <v>3958026</v>
      </c>
      <c r="D499" s="61">
        <f t="shared" si="72"/>
        <v>5234508</v>
      </c>
      <c r="E499" s="61">
        <f t="shared" si="72"/>
        <v>5236702</v>
      </c>
      <c r="F499" s="61">
        <f t="shared" si="72"/>
        <v>4647881</v>
      </c>
      <c r="G499" s="61">
        <f t="shared" si="72"/>
        <v>4788189</v>
      </c>
      <c r="H499" s="61">
        <f t="shared" si="72"/>
        <v>5035010</v>
      </c>
      <c r="I499" s="61">
        <f t="shared" si="72"/>
        <v>4766209</v>
      </c>
      <c r="J499" s="61">
        <f t="shared" si="72"/>
        <v>5523894</v>
      </c>
      <c r="K499" s="61">
        <f t="shared" si="72"/>
        <v>4805768</v>
      </c>
      <c r="L499" s="61">
        <f t="shared" si="72"/>
        <v>5702374</v>
      </c>
      <c r="M499" s="61">
        <f t="shared" si="72"/>
        <v>4587448</v>
      </c>
      <c r="N499" s="61">
        <f>SUM(N487:N498)</f>
        <v>6395735</v>
      </c>
      <c r="O499" s="37">
        <f>SUM(O487:O498)</f>
        <v>5708646</v>
      </c>
      <c r="P499" s="37">
        <f>SUM(P487:P498)</f>
        <v>5798689</v>
      </c>
      <c r="Q499" s="37">
        <f>SUM(Q487:Q498)</f>
        <v>5744124</v>
      </c>
      <c r="R499" s="30"/>
      <c r="S499" s="31"/>
      <c r="T499" s="31"/>
    </row>
    <row r="500" spans="1:20" ht="15" thickTop="1" x14ac:dyDescent="0.35">
      <c r="A500" s="60"/>
      <c r="R500" s="30"/>
      <c r="S500" s="31"/>
      <c r="T500" s="31"/>
    </row>
    <row r="501" spans="1:20" x14ac:dyDescent="0.35">
      <c r="A501" s="39" t="s">
        <v>91</v>
      </c>
      <c r="B501" s="40" t="s">
        <v>30</v>
      </c>
      <c r="C501" s="40" t="s">
        <v>31</v>
      </c>
      <c r="D501" s="40" t="s">
        <v>32</v>
      </c>
      <c r="E501" s="40" t="s">
        <v>33</v>
      </c>
      <c r="F501" s="40" t="s">
        <v>34</v>
      </c>
      <c r="G501" s="40" t="s">
        <v>35</v>
      </c>
      <c r="H501" s="40" t="s">
        <v>36</v>
      </c>
      <c r="I501" s="40" t="s">
        <v>37</v>
      </c>
      <c r="J501" s="40" t="s">
        <v>38</v>
      </c>
      <c r="K501" s="40" t="s">
        <v>39</v>
      </c>
      <c r="L501" s="40" t="s">
        <v>40</v>
      </c>
      <c r="M501" s="40" t="s">
        <v>41</v>
      </c>
      <c r="N501" s="21" t="s">
        <v>42</v>
      </c>
      <c r="O501" s="41" t="s">
        <v>43</v>
      </c>
      <c r="P501" s="42" t="s">
        <v>44</v>
      </c>
      <c r="Q501" s="42" t="s">
        <v>45</v>
      </c>
      <c r="R501" s="30"/>
      <c r="S501" s="31"/>
      <c r="T501" s="31"/>
    </row>
    <row r="502" spans="1:20" x14ac:dyDescent="0.35">
      <c r="A502" s="43" t="s">
        <v>46</v>
      </c>
      <c r="B502" s="44">
        <v>49335</v>
      </c>
      <c r="C502" s="44">
        <v>40907</v>
      </c>
      <c r="D502" s="44">
        <v>49106</v>
      </c>
      <c r="E502" s="44">
        <v>43839</v>
      </c>
      <c r="F502" s="44">
        <v>63501</v>
      </c>
      <c r="G502" s="44">
        <v>45888</v>
      </c>
      <c r="H502" s="44">
        <v>39196</v>
      </c>
      <c r="I502" s="44">
        <v>38114</v>
      </c>
      <c r="J502" s="44">
        <v>47671</v>
      </c>
      <c r="K502" s="44">
        <v>44228</v>
      </c>
      <c r="L502" s="44">
        <v>40149</v>
      </c>
      <c r="M502" s="44">
        <v>47839</v>
      </c>
      <c r="N502" s="44">
        <v>46793</v>
      </c>
      <c r="O502" s="17">
        <v>56490</v>
      </c>
      <c r="P502" s="17">
        <v>65598</v>
      </c>
      <c r="Q502" s="17">
        <v>49898</v>
      </c>
      <c r="R502" s="30"/>
      <c r="S502" s="31"/>
      <c r="T502" s="31"/>
    </row>
    <row r="503" spans="1:20" x14ac:dyDescent="0.35">
      <c r="A503" s="45" t="s">
        <v>47</v>
      </c>
      <c r="B503" s="46">
        <v>48724</v>
      </c>
      <c r="C503" s="46">
        <v>62314</v>
      </c>
      <c r="D503" s="46">
        <v>40250</v>
      </c>
      <c r="E503" s="46">
        <v>47801</v>
      </c>
      <c r="F503" s="46">
        <v>89845</v>
      </c>
      <c r="G503" s="46">
        <v>33066</v>
      </c>
      <c r="H503" s="46">
        <v>57925</v>
      </c>
      <c r="I503" s="46">
        <v>35998</v>
      </c>
      <c r="J503" s="46">
        <v>37075</v>
      </c>
      <c r="K503" s="46">
        <v>51139</v>
      </c>
      <c r="L503" s="46">
        <v>41532</v>
      </c>
      <c r="M503" s="46">
        <v>58217</v>
      </c>
      <c r="N503" s="46">
        <v>48294</v>
      </c>
      <c r="O503" s="17">
        <v>47420</v>
      </c>
      <c r="P503" s="17">
        <v>65891</v>
      </c>
      <c r="Q503" s="17">
        <v>46899</v>
      </c>
      <c r="R503" s="30"/>
      <c r="S503" s="31"/>
      <c r="T503" s="31"/>
    </row>
    <row r="504" spans="1:20" x14ac:dyDescent="0.35">
      <c r="A504" s="45" t="s">
        <v>48</v>
      </c>
      <c r="B504" s="46">
        <v>59449</v>
      </c>
      <c r="C504" s="46">
        <v>60810</v>
      </c>
      <c r="D504" s="46">
        <v>40373</v>
      </c>
      <c r="E504" s="46">
        <v>46210</v>
      </c>
      <c r="F504" s="46">
        <v>144565</v>
      </c>
      <c r="G504" s="46">
        <v>53114</v>
      </c>
      <c r="H504" s="46">
        <v>69300</v>
      </c>
      <c r="I504" s="46">
        <v>45791</v>
      </c>
      <c r="J504" s="46">
        <v>55740</v>
      </c>
      <c r="K504" s="46">
        <v>57352</v>
      </c>
      <c r="L504" s="46">
        <v>46528</v>
      </c>
      <c r="M504" s="46">
        <v>43894</v>
      </c>
      <c r="N504" s="46">
        <v>51198</v>
      </c>
      <c r="O504" s="17">
        <v>45789</v>
      </c>
      <c r="P504" s="17">
        <v>56006</v>
      </c>
      <c r="Q504" s="17">
        <v>58661</v>
      </c>
      <c r="R504" s="30"/>
      <c r="S504" s="31"/>
      <c r="T504" s="31"/>
    </row>
    <row r="505" spans="1:20" x14ac:dyDescent="0.35">
      <c r="A505" s="45" t="s">
        <v>49</v>
      </c>
      <c r="B505" s="46">
        <v>71448</v>
      </c>
      <c r="C505" s="46">
        <v>69290</v>
      </c>
      <c r="D505" s="46">
        <v>65660</v>
      </c>
      <c r="E505" s="46">
        <v>53317</v>
      </c>
      <c r="F505" s="46">
        <v>187917</v>
      </c>
      <c r="G505" s="46">
        <v>55905</v>
      </c>
      <c r="H505" s="46">
        <v>87115</v>
      </c>
      <c r="I505" s="46">
        <v>82456</v>
      </c>
      <c r="J505" s="46">
        <v>79328</v>
      </c>
      <c r="K505" s="46">
        <v>68614</v>
      </c>
      <c r="L505" s="46">
        <v>68947</v>
      </c>
      <c r="M505" s="46">
        <v>71520</v>
      </c>
      <c r="N505" s="46">
        <v>73174</v>
      </c>
      <c r="O505" s="17">
        <v>67580</v>
      </c>
      <c r="P505" s="17">
        <v>71470</v>
      </c>
      <c r="Q505" s="17">
        <v>74443</v>
      </c>
      <c r="R505" s="30"/>
      <c r="S505" s="31"/>
      <c r="T505" s="31"/>
    </row>
    <row r="506" spans="1:20" x14ac:dyDescent="0.35">
      <c r="A506" s="45" t="s">
        <v>50</v>
      </c>
      <c r="B506" s="46">
        <v>66815</v>
      </c>
      <c r="C506" s="46">
        <v>81898</v>
      </c>
      <c r="D506" s="46">
        <v>68439</v>
      </c>
      <c r="E506" s="46">
        <v>84524</v>
      </c>
      <c r="F506" s="46">
        <v>225184</v>
      </c>
      <c r="G506" s="46">
        <v>84227</v>
      </c>
      <c r="H506" s="46">
        <v>106065</v>
      </c>
      <c r="I506" s="46">
        <v>81553</v>
      </c>
      <c r="J506" s="46">
        <v>85698</v>
      </c>
      <c r="K506" s="46">
        <v>79755</v>
      </c>
      <c r="L506" s="46">
        <v>64914</v>
      </c>
      <c r="M506" s="46">
        <v>80716</v>
      </c>
      <c r="N506" s="46">
        <v>82663</v>
      </c>
      <c r="O506" s="17">
        <v>82562</v>
      </c>
      <c r="P506" s="17">
        <v>84132</v>
      </c>
      <c r="Q506" s="17">
        <v>84662</v>
      </c>
      <c r="R506" s="30"/>
      <c r="S506" s="31"/>
      <c r="T506" s="31"/>
    </row>
    <row r="507" spans="1:20" x14ac:dyDescent="0.35">
      <c r="A507" s="45" t="s">
        <v>51</v>
      </c>
      <c r="B507" s="46">
        <v>50591</v>
      </c>
      <c r="C507" s="46">
        <v>62123</v>
      </c>
      <c r="D507" s="46">
        <v>49352</v>
      </c>
      <c r="E507" s="46">
        <v>71174</v>
      </c>
      <c r="F507" s="46">
        <v>60770</v>
      </c>
      <c r="G507" s="46">
        <v>40095</v>
      </c>
      <c r="H507" s="46">
        <v>42421</v>
      </c>
      <c r="I507" s="46">
        <v>62587</v>
      </c>
      <c r="J507" s="46">
        <v>63270</v>
      </c>
      <c r="K507" s="46">
        <v>58422</v>
      </c>
      <c r="L507" s="46">
        <v>52578</v>
      </c>
      <c r="M507" s="46">
        <v>53372</v>
      </c>
      <c r="N507" s="46">
        <v>60190</v>
      </c>
      <c r="O507" s="17">
        <v>57935</v>
      </c>
      <c r="P507" s="17">
        <v>64397</v>
      </c>
      <c r="Q507" s="17">
        <v>56137</v>
      </c>
      <c r="R507" s="30"/>
      <c r="S507" s="31"/>
      <c r="T507" s="31"/>
    </row>
    <row r="508" spans="1:20" x14ac:dyDescent="0.35">
      <c r="A508" s="45" t="s">
        <v>52</v>
      </c>
      <c r="B508" s="46">
        <v>63366</v>
      </c>
      <c r="C508" s="46">
        <v>50104</v>
      </c>
      <c r="D508" s="46">
        <v>58899</v>
      </c>
      <c r="E508" s="46">
        <v>64239</v>
      </c>
      <c r="F508" s="46">
        <v>67710</v>
      </c>
      <c r="G508" s="46">
        <v>43115</v>
      </c>
      <c r="H508" s="46">
        <v>52142</v>
      </c>
      <c r="I508" s="46">
        <v>61603</v>
      </c>
      <c r="J508" s="46">
        <v>70965</v>
      </c>
      <c r="K508" s="46">
        <v>45139</v>
      </c>
      <c r="L508" s="46">
        <v>51242</v>
      </c>
      <c r="M508" s="46">
        <v>60299</v>
      </c>
      <c r="N508" s="46">
        <v>63106</v>
      </c>
      <c r="O508" s="17">
        <v>61161</v>
      </c>
      <c r="P508" s="17">
        <v>72777</v>
      </c>
      <c r="Q508" s="17">
        <v>65679</v>
      </c>
      <c r="R508" s="30"/>
      <c r="S508" s="31"/>
      <c r="T508" s="31"/>
    </row>
    <row r="509" spans="1:20" x14ac:dyDescent="0.35">
      <c r="A509" s="45" t="s">
        <v>53</v>
      </c>
      <c r="B509" s="46">
        <v>36144</v>
      </c>
      <c r="C509" s="46">
        <v>36379</v>
      </c>
      <c r="D509" s="46">
        <v>43183</v>
      </c>
      <c r="E509" s="46">
        <v>68988</v>
      </c>
      <c r="F509" s="46">
        <v>50654</v>
      </c>
      <c r="G509" s="46">
        <v>40066</v>
      </c>
      <c r="H509" s="46">
        <v>37185</v>
      </c>
      <c r="I509" s="46">
        <v>44594</v>
      </c>
      <c r="J509" s="46">
        <v>37767</v>
      </c>
      <c r="K509" s="46">
        <v>34634</v>
      </c>
      <c r="L509" s="46">
        <v>49772</v>
      </c>
      <c r="M509" s="46">
        <v>33291</v>
      </c>
      <c r="N509" s="46">
        <v>41584</v>
      </c>
      <c r="O509" s="17">
        <v>41833</v>
      </c>
      <c r="P509" s="17">
        <v>42497</v>
      </c>
      <c r="Q509" s="17">
        <v>48899</v>
      </c>
      <c r="R509" s="30"/>
      <c r="S509" s="31"/>
      <c r="T509" s="31"/>
    </row>
    <row r="510" spans="1:20" x14ac:dyDescent="0.35">
      <c r="A510" s="45" t="s">
        <v>54</v>
      </c>
      <c r="B510" s="46">
        <v>23081</v>
      </c>
      <c r="C510" s="46">
        <v>27673</v>
      </c>
      <c r="D510" s="46">
        <v>29067</v>
      </c>
      <c r="E510" s="46">
        <v>44002</v>
      </c>
      <c r="F510" s="46">
        <v>22046</v>
      </c>
      <c r="G510" s="46">
        <v>24446</v>
      </c>
      <c r="H510" s="46">
        <v>20798</v>
      </c>
      <c r="I510" s="46">
        <v>36362</v>
      </c>
      <c r="J510" s="46">
        <v>24896</v>
      </c>
      <c r="K510" s="46">
        <v>25390</v>
      </c>
      <c r="L510" s="46">
        <v>38839</v>
      </c>
      <c r="M510" s="46">
        <v>33995</v>
      </c>
      <c r="N510" s="46">
        <v>37031</v>
      </c>
      <c r="O510" s="17">
        <v>34881</v>
      </c>
      <c r="P510" s="17">
        <v>36704</v>
      </c>
      <c r="Q510" s="17">
        <v>32173</v>
      </c>
      <c r="R510" s="30"/>
      <c r="S510" s="31"/>
      <c r="T510" s="31"/>
    </row>
    <row r="511" spans="1:20" x14ac:dyDescent="0.35">
      <c r="A511" s="45" t="s">
        <v>55</v>
      </c>
      <c r="B511" s="46">
        <v>29227</v>
      </c>
      <c r="C511" s="46">
        <v>29625</v>
      </c>
      <c r="D511" s="46">
        <v>31852</v>
      </c>
      <c r="E511" s="46">
        <v>45152</v>
      </c>
      <c r="F511" s="46">
        <v>42401</v>
      </c>
      <c r="G511" s="46">
        <v>24823</v>
      </c>
      <c r="H511" s="46">
        <v>25587</v>
      </c>
      <c r="I511" s="46">
        <v>43888</v>
      </c>
      <c r="J511" s="46">
        <v>25313</v>
      </c>
      <c r="K511" s="46">
        <v>30907</v>
      </c>
      <c r="L511" s="46">
        <v>49664</v>
      </c>
      <c r="M511" s="46">
        <v>37147</v>
      </c>
      <c r="N511" s="46">
        <v>37764</v>
      </c>
      <c r="O511" s="17">
        <v>37951</v>
      </c>
      <c r="P511" s="17">
        <v>39577</v>
      </c>
      <c r="Q511" s="17">
        <v>41109</v>
      </c>
      <c r="R511" s="30"/>
      <c r="S511" s="31"/>
      <c r="T511" s="31"/>
    </row>
    <row r="512" spans="1:20" x14ac:dyDescent="0.35">
      <c r="A512" s="45" t="s">
        <v>56</v>
      </c>
      <c r="B512" s="46">
        <v>43807</v>
      </c>
      <c r="C512" s="46">
        <v>45806</v>
      </c>
      <c r="D512" s="46">
        <v>48381</v>
      </c>
      <c r="E512" s="46">
        <v>59205</v>
      </c>
      <c r="F512" s="46">
        <v>45213</v>
      </c>
      <c r="G512" s="46">
        <v>41634</v>
      </c>
      <c r="H512" s="46">
        <v>34543</v>
      </c>
      <c r="I512" s="46">
        <v>40130</v>
      </c>
      <c r="J512" s="46">
        <v>50027</v>
      </c>
      <c r="K512" s="46">
        <v>39962</v>
      </c>
      <c r="L512" s="46">
        <v>53319</v>
      </c>
      <c r="M512" s="46">
        <v>49176</v>
      </c>
      <c r="N512" s="46">
        <v>52866</v>
      </c>
      <c r="O512" s="17">
        <v>54735</v>
      </c>
      <c r="P512" s="17">
        <v>53204</v>
      </c>
      <c r="Q512" s="17">
        <v>48619</v>
      </c>
      <c r="R512" s="30"/>
      <c r="S512" s="31"/>
      <c r="T512" s="31"/>
    </row>
    <row r="513" spans="1:20" ht="15" thickBot="1" x14ac:dyDescent="0.4">
      <c r="A513" s="45" t="s">
        <v>57</v>
      </c>
      <c r="B513" s="46">
        <v>49327</v>
      </c>
      <c r="C513" s="46">
        <v>39924</v>
      </c>
      <c r="D513" s="46">
        <v>41702</v>
      </c>
      <c r="E513" s="46">
        <v>62436</v>
      </c>
      <c r="F513" s="46">
        <v>36152</v>
      </c>
      <c r="G513" s="46">
        <v>36992</v>
      </c>
      <c r="H513" s="46">
        <v>33982</v>
      </c>
      <c r="I513" s="46">
        <v>33696</v>
      </c>
      <c r="J513" s="46">
        <v>43105</v>
      </c>
      <c r="K513" s="46">
        <v>35485</v>
      </c>
      <c r="L513" s="46">
        <v>40284</v>
      </c>
      <c r="M513" s="46">
        <v>48198</v>
      </c>
      <c r="N513" s="46">
        <v>41743</v>
      </c>
      <c r="O513" s="17">
        <v>55049</v>
      </c>
      <c r="P513" s="17">
        <v>49790</v>
      </c>
      <c r="Q513" s="17">
        <v>20839</v>
      </c>
      <c r="R513" s="30"/>
      <c r="S513" s="31"/>
      <c r="T513" s="31"/>
    </row>
    <row r="514" spans="1:20" ht="15.5" thickTop="1" thickBot="1" x14ac:dyDescent="0.4">
      <c r="A514" s="47" t="s">
        <v>58</v>
      </c>
      <c r="B514" s="61">
        <f t="shared" ref="B514" si="73">SUM(B502:B513)</f>
        <v>591314</v>
      </c>
      <c r="C514" s="61">
        <f t="shared" ref="C514:M514" si="74">SUM(C502:C513)</f>
        <v>606853</v>
      </c>
      <c r="D514" s="61">
        <f t="shared" si="74"/>
        <v>566264</v>
      </c>
      <c r="E514" s="61">
        <f t="shared" si="74"/>
        <v>690887</v>
      </c>
      <c r="F514" s="61">
        <f t="shared" si="74"/>
        <v>1035958</v>
      </c>
      <c r="G514" s="61">
        <f t="shared" si="74"/>
        <v>523371</v>
      </c>
      <c r="H514" s="61">
        <f t="shared" si="74"/>
        <v>606259</v>
      </c>
      <c r="I514" s="61">
        <f t="shared" si="74"/>
        <v>606772</v>
      </c>
      <c r="J514" s="61">
        <f t="shared" si="74"/>
        <v>620855</v>
      </c>
      <c r="K514" s="61">
        <f t="shared" si="74"/>
        <v>571027</v>
      </c>
      <c r="L514" s="61">
        <f t="shared" si="74"/>
        <v>597768</v>
      </c>
      <c r="M514" s="61">
        <f t="shared" si="74"/>
        <v>617664</v>
      </c>
      <c r="N514" s="61">
        <f>SUM(N502:N513)</f>
        <v>636406</v>
      </c>
      <c r="O514" s="37">
        <f>SUM(O502:O513)</f>
        <v>643386</v>
      </c>
      <c r="P514" s="37">
        <f>SUM(P502:P513)</f>
        <v>702043</v>
      </c>
      <c r="Q514" s="37">
        <f>SUM(Q502:Q513)</f>
        <v>628018</v>
      </c>
      <c r="R514" s="30"/>
      <c r="S514" s="31"/>
      <c r="T514" s="31"/>
    </row>
    <row r="515" spans="1:20" ht="15" thickTop="1" x14ac:dyDescent="0.35">
      <c r="R515" s="30"/>
      <c r="S515" s="31"/>
      <c r="T515" s="31"/>
    </row>
    <row r="516" spans="1:20" x14ac:dyDescent="0.35">
      <c r="A516" s="39" t="s">
        <v>92</v>
      </c>
      <c r="B516" s="40" t="s">
        <v>30</v>
      </c>
      <c r="C516" s="40" t="s">
        <v>31</v>
      </c>
      <c r="D516" s="40" t="s">
        <v>32</v>
      </c>
      <c r="E516" s="40" t="s">
        <v>33</v>
      </c>
      <c r="F516" s="40" t="s">
        <v>34</v>
      </c>
      <c r="G516" s="40" t="s">
        <v>35</v>
      </c>
      <c r="H516" s="40" t="s">
        <v>36</v>
      </c>
      <c r="I516" s="40" t="s">
        <v>37</v>
      </c>
      <c r="J516" s="40" t="s">
        <v>38</v>
      </c>
      <c r="K516" s="40" t="s">
        <v>39</v>
      </c>
      <c r="L516" s="40" t="s">
        <v>40</v>
      </c>
      <c r="M516" s="40" t="s">
        <v>41</v>
      </c>
      <c r="N516" s="21" t="s">
        <v>42</v>
      </c>
      <c r="O516" s="41" t="s">
        <v>43</v>
      </c>
      <c r="P516" s="42" t="s">
        <v>44</v>
      </c>
      <c r="Q516" s="42" t="s">
        <v>45</v>
      </c>
      <c r="R516" s="30"/>
      <c r="S516" s="31"/>
      <c r="T516" s="31"/>
    </row>
    <row r="517" spans="1:20" x14ac:dyDescent="0.35">
      <c r="A517" s="43" t="s">
        <v>46</v>
      </c>
      <c r="B517" s="44">
        <v>23558</v>
      </c>
      <c r="C517" s="44">
        <v>17990</v>
      </c>
      <c r="D517" s="44">
        <v>27535</v>
      </c>
      <c r="E517" s="44">
        <v>22213</v>
      </c>
      <c r="F517" s="44">
        <v>19899</v>
      </c>
      <c r="G517" s="44">
        <v>22492</v>
      </c>
      <c r="H517" s="44">
        <v>19911</v>
      </c>
      <c r="I517" s="44">
        <v>18596</v>
      </c>
      <c r="J517" s="44">
        <v>20663</v>
      </c>
      <c r="K517" s="44">
        <v>25089</v>
      </c>
      <c r="L517" s="44">
        <v>4365</v>
      </c>
      <c r="M517" s="44">
        <v>23268</v>
      </c>
      <c r="N517" s="44">
        <v>4022</v>
      </c>
      <c r="O517" s="17">
        <v>27072</v>
      </c>
      <c r="P517" s="17">
        <v>30779</v>
      </c>
      <c r="Q517" s="17">
        <v>28151</v>
      </c>
      <c r="R517" s="30"/>
      <c r="S517" s="31"/>
      <c r="T517" s="31"/>
    </row>
    <row r="518" spans="1:20" x14ac:dyDescent="0.35">
      <c r="A518" s="45" t="s">
        <v>47</v>
      </c>
      <c r="B518" s="46">
        <v>20284</v>
      </c>
      <c r="C518" s="46">
        <v>19774</v>
      </c>
      <c r="D518" s="46">
        <v>21721</v>
      </c>
      <c r="E518" s="46">
        <v>23581</v>
      </c>
      <c r="F518" s="46">
        <v>18816</v>
      </c>
      <c r="G518" s="46">
        <v>19443</v>
      </c>
      <c r="H518" s="46">
        <v>17271</v>
      </c>
      <c r="I518" s="46">
        <v>19488</v>
      </c>
      <c r="J518" s="46">
        <v>16965</v>
      </c>
      <c r="K518" s="46">
        <v>26962</v>
      </c>
      <c r="L518" s="46">
        <v>18110</v>
      </c>
      <c r="M518" s="46">
        <v>21366</v>
      </c>
      <c r="N518" s="46">
        <v>5260</v>
      </c>
      <c r="O518" s="17">
        <v>24018</v>
      </c>
      <c r="P518" s="17">
        <v>27820</v>
      </c>
      <c r="Q518" s="17">
        <v>25636</v>
      </c>
      <c r="R518" s="30"/>
      <c r="S518" s="31"/>
      <c r="T518" s="31"/>
    </row>
    <row r="519" spans="1:20" x14ac:dyDescent="0.35">
      <c r="A519" s="45" t="s">
        <v>48</v>
      </c>
      <c r="B519" s="46">
        <v>26366</v>
      </c>
      <c r="C519" s="46">
        <v>23436</v>
      </c>
      <c r="D519" s="46">
        <v>23834</v>
      </c>
      <c r="E519" s="46">
        <v>26737</v>
      </c>
      <c r="F519" s="46">
        <v>20524</v>
      </c>
      <c r="G519" s="46">
        <v>20805</v>
      </c>
      <c r="H519" s="46">
        <v>20484</v>
      </c>
      <c r="I519" s="46">
        <v>23105</v>
      </c>
      <c r="J519" s="46">
        <v>24119</v>
      </c>
      <c r="K519" s="46">
        <v>26841</v>
      </c>
      <c r="L519" s="46">
        <v>26490</v>
      </c>
      <c r="M519" s="46">
        <v>24837</v>
      </c>
      <c r="N519" s="46">
        <v>6808</v>
      </c>
      <c r="O519" s="17">
        <v>27410</v>
      </c>
      <c r="P519" s="17">
        <v>29558</v>
      </c>
      <c r="Q519" s="17">
        <v>28374</v>
      </c>
      <c r="R519" s="30"/>
      <c r="S519" s="31"/>
      <c r="T519" s="31"/>
    </row>
    <row r="520" spans="1:20" x14ac:dyDescent="0.35">
      <c r="A520" s="45" t="s">
        <v>49</v>
      </c>
      <c r="B520" s="46">
        <v>33587</v>
      </c>
      <c r="C520" s="46">
        <v>31237</v>
      </c>
      <c r="D520" s="46">
        <v>29793</v>
      </c>
      <c r="E520" s="46">
        <v>33870</v>
      </c>
      <c r="F520" s="46">
        <v>30000</v>
      </c>
      <c r="G520" s="46">
        <v>32149</v>
      </c>
      <c r="H520" s="46">
        <v>29339</v>
      </c>
      <c r="I520" s="46">
        <v>31798</v>
      </c>
      <c r="J520" s="46">
        <v>28612</v>
      </c>
      <c r="K520" s="46">
        <v>41982</v>
      </c>
      <c r="L520" s="46">
        <v>36274</v>
      </c>
      <c r="M520" s="46">
        <v>33999</v>
      </c>
      <c r="N520" s="46">
        <v>7917</v>
      </c>
      <c r="O520" s="17">
        <v>34527</v>
      </c>
      <c r="P520" s="17">
        <v>38558</v>
      </c>
      <c r="Q520" s="17">
        <v>35269</v>
      </c>
      <c r="R520" s="30"/>
      <c r="S520" s="31"/>
      <c r="T520" s="31"/>
    </row>
    <row r="521" spans="1:20" x14ac:dyDescent="0.35">
      <c r="A521" s="45" t="s">
        <v>50</v>
      </c>
      <c r="B521" s="46">
        <v>38381</v>
      </c>
      <c r="C521" s="46">
        <v>36242</v>
      </c>
      <c r="D521" s="46">
        <v>40678</v>
      </c>
      <c r="E521" s="46">
        <v>40678</v>
      </c>
      <c r="F521" s="46">
        <v>34807</v>
      </c>
      <c r="G521" s="46">
        <v>37214</v>
      </c>
      <c r="H521" s="46">
        <v>36790</v>
      </c>
      <c r="I521" s="46">
        <v>38507</v>
      </c>
      <c r="J521" s="46">
        <v>32666</v>
      </c>
      <c r="K521" s="46">
        <v>35360</v>
      </c>
      <c r="L521" s="46">
        <v>42241</v>
      </c>
      <c r="M521" s="46">
        <v>37277</v>
      </c>
      <c r="N521" s="46">
        <v>8615</v>
      </c>
      <c r="O521" s="17">
        <v>39910</v>
      </c>
      <c r="P521" s="17">
        <v>46959</v>
      </c>
      <c r="Q521" s="17">
        <v>40934</v>
      </c>
      <c r="R521" s="30"/>
      <c r="S521" s="31"/>
      <c r="T521" s="31"/>
    </row>
    <row r="522" spans="1:20" x14ac:dyDescent="0.35">
      <c r="A522" s="45" t="s">
        <v>51</v>
      </c>
      <c r="B522" s="46">
        <v>27172</v>
      </c>
      <c r="C522" s="46">
        <v>26881</v>
      </c>
      <c r="D522" s="46">
        <v>25768</v>
      </c>
      <c r="E522" s="46">
        <v>27199</v>
      </c>
      <c r="F522" s="46">
        <v>22661</v>
      </c>
      <c r="G522" s="46">
        <v>23029</v>
      </c>
      <c r="H522" s="46">
        <v>21445</v>
      </c>
      <c r="I522" s="46">
        <v>22615</v>
      </c>
      <c r="J522" s="46">
        <v>21066</v>
      </c>
      <c r="K522" s="46">
        <v>30991</v>
      </c>
      <c r="L522" s="46">
        <v>28253</v>
      </c>
      <c r="M522" s="46">
        <v>29469</v>
      </c>
      <c r="N522" s="46">
        <v>6271</v>
      </c>
      <c r="O522" s="17">
        <v>9240</v>
      </c>
      <c r="P522" s="17">
        <v>35388</v>
      </c>
      <c r="Q522" s="17">
        <v>31331</v>
      </c>
      <c r="R522" s="30"/>
      <c r="S522" s="31"/>
      <c r="T522" s="31"/>
    </row>
    <row r="523" spans="1:20" x14ac:dyDescent="0.35">
      <c r="A523" s="45" t="s">
        <v>52</v>
      </c>
      <c r="B523" s="46">
        <v>21417</v>
      </c>
      <c r="C523" s="46">
        <v>20448</v>
      </c>
      <c r="D523" s="46">
        <v>21511</v>
      </c>
      <c r="E523" s="46">
        <v>21598</v>
      </c>
      <c r="F523" s="46">
        <v>18621</v>
      </c>
      <c r="G523" s="46">
        <v>18156</v>
      </c>
      <c r="H523" s="46">
        <v>17592</v>
      </c>
      <c r="I523" s="46">
        <v>15579</v>
      </c>
      <c r="J523" s="46">
        <v>16249</v>
      </c>
      <c r="K523" s="46">
        <v>19982</v>
      </c>
      <c r="L523" s="46">
        <v>20720</v>
      </c>
      <c r="M523" s="46">
        <v>5049</v>
      </c>
      <c r="N523" s="46">
        <v>4168</v>
      </c>
      <c r="O523" s="17">
        <v>32506</v>
      </c>
      <c r="P523" s="17">
        <v>24968</v>
      </c>
      <c r="Q523" s="17">
        <v>25995</v>
      </c>
      <c r="R523" s="30"/>
      <c r="S523" s="31"/>
      <c r="T523" s="31"/>
    </row>
    <row r="524" spans="1:20" x14ac:dyDescent="0.35">
      <c r="A524" s="45" t="s">
        <v>53</v>
      </c>
      <c r="B524" s="46">
        <v>7370</v>
      </c>
      <c r="C524" s="46">
        <v>7797</v>
      </c>
      <c r="D524" s="46">
        <v>7772</v>
      </c>
      <c r="E524" s="46">
        <v>8448</v>
      </c>
      <c r="F524" s="46">
        <v>6899</v>
      </c>
      <c r="G524" s="46">
        <v>7695</v>
      </c>
      <c r="H524" s="46">
        <v>6861</v>
      </c>
      <c r="I524" s="46">
        <v>7719</v>
      </c>
      <c r="J524" s="46">
        <v>7874</v>
      </c>
      <c r="K524" s="46">
        <v>12805</v>
      </c>
      <c r="L524" s="46">
        <v>11008</v>
      </c>
      <c r="M524" s="46">
        <v>1312</v>
      </c>
      <c r="N524" s="46">
        <v>1460</v>
      </c>
      <c r="O524" s="17">
        <v>14149</v>
      </c>
      <c r="P524" s="17">
        <v>13902</v>
      </c>
      <c r="Q524" s="17">
        <v>12183</v>
      </c>
      <c r="R524" s="30"/>
      <c r="S524" s="31"/>
      <c r="T524" s="31"/>
    </row>
    <row r="525" spans="1:20" x14ac:dyDescent="0.35">
      <c r="A525" s="45" t="s">
        <v>54</v>
      </c>
      <c r="B525" s="46">
        <v>6999</v>
      </c>
      <c r="C525" s="46">
        <v>6613</v>
      </c>
      <c r="D525" s="46">
        <v>7521</v>
      </c>
      <c r="E525" s="46">
        <v>5795</v>
      </c>
      <c r="F525" s="46">
        <v>4715</v>
      </c>
      <c r="G525" s="46">
        <v>6448</v>
      </c>
      <c r="H525" s="46">
        <v>5774</v>
      </c>
      <c r="I525" s="46">
        <v>6432</v>
      </c>
      <c r="J525" s="46">
        <v>5419</v>
      </c>
      <c r="K525" s="46">
        <v>8706</v>
      </c>
      <c r="L525" s="46">
        <v>8894</v>
      </c>
      <c r="M525" s="46">
        <v>1208</v>
      </c>
      <c r="N525" s="46">
        <v>1019</v>
      </c>
      <c r="O525" s="17">
        <v>10538</v>
      </c>
      <c r="P525" s="17">
        <v>9127</v>
      </c>
      <c r="Q525" s="17">
        <v>8199</v>
      </c>
      <c r="R525" s="30"/>
      <c r="S525" s="31"/>
      <c r="T525" s="31"/>
    </row>
    <row r="526" spans="1:20" x14ac:dyDescent="0.35">
      <c r="A526" s="45" t="s">
        <v>55</v>
      </c>
      <c r="B526" s="46">
        <v>6524</v>
      </c>
      <c r="C526" s="46">
        <v>6110</v>
      </c>
      <c r="D526" s="46">
        <v>6710</v>
      </c>
      <c r="E526" s="46">
        <v>6431</v>
      </c>
      <c r="F526" s="46">
        <v>5048</v>
      </c>
      <c r="G526" s="46">
        <v>4728</v>
      </c>
      <c r="H526" s="46">
        <v>5769</v>
      </c>
      <c r="I526" s="46">
        <v>3939</v>
      </c>
      <c r="J526" s="46">
        <v>5772</v>
      </c>
      <c r="K526" s="46">
        <v>8936</v>
      </c>
      <c r="L526" s="46">
        <v>9185</v>
      </c>
      <c r="M526" s="46">
        <v>1061</v>
      </c>
      <c r="N526" s="46">
        <v>1005</v>
      </c>
      <c r="O526" s="17">
        <v>9812</v>
      </c>
      <c r="P526" s="17">
        <v>10398</v>
      </c>
      <c r="Q526" s="17">
        <v>7937</v>
      </c>
      <c r="R526" s="30"/>
      <c r="S526" s="31"/>
      <c r="T526" s="31"/>
    </row>
    <row r="527" spans="1:20" x14ac:dyDescent="0.35">
      <c r="A527" s="45" t="s">
        <v>56</v>
      </c>
      <c r="B527" s="46">
        <v>10081</v>
      </c>
      <c r="C527" s="46">
        <v>12934</v>
      </c>
      <c r="D527" s="46">
        <v>14364</v>
      </c>
      <c r="E527" s="46">
        <v>10633</v>
      </c>
      <c r="F527" s="46">
        <v>9320</v>
      </c>
      <c r="G527" s="46">
        <v>8477</v>
      </c>
      <c r="H527" s="46">
        <v>7978</v>
      </c>
      <c r="I527" s="46">
        <v>8145</v>
      </c>
      <c r="J527" s="46">
        <v>9860</v>
      </c>
      <c r="K527" s="46">
        <v>1197</v>
      </c>
      <c r="L527" s="46">
        <v>10556</v>
      </c>
      <c r="M527" s="46">
        <v>1708</v>
      </c>
      <c r="N527" s="46">
        <v>1607</v>
      </c>
      <c r="O527" s="17">
        <v>16387</v>
      </c>
      <c r="P527" s="17">
        <v>13354</v>
      </c>
      <c r="Q527" s="17">
        <v>15813</v>
      </c>
      <c r="R527" s="30"/>
      <c r="S527" s="31"/>
      <c r="T527" s="31"/>
    </row>
    <row r="528" spans="1:20" ht="15" thickBot="1" x14ac:dyDescent="0.4">
      <c r="A528" s="45" t="s">
        <v>57</v>
      </c>
      <c r="B528" s="46">
        <v>15448</v>
      </c>
      <c r="C528" s="46">
        <v>14743</v>
      </c>
      <c r="D528" s="46">
        <v>14152</v>
      </c>
      <c r="E528" s="46">
        <v>16810</v>
      </c>
      <c r="F528" s="46">
        <v>12390</v>
      </c>
      <c r="G528" s="46">
        <v>18582</v>
      </c>
      <c r="H528" s="46">
        <v>9378</v>
      </c>
      <c r="I528" s="46">
        <v>10328</v>
      </c>
      <c r="J528" s="46">
        <v>15329</v>
      </c>
      <c r="K528" s="46">
        <v>1858</v>
      </c>
      <c r="L528" s="46">
        <v>14394</v>
      </c>
      <c r="M528" s="46">
        <v>3094</v>
      </c>
      <c r="N528" s="46">
        <v>4250</v>
      </c>
      <c r="O528" s="17">
        <v>19606</v>
      </c>
      <c r="P528" s="17">
        <v>18923</v>
      </c>
      <c r="Q528" s="17">
        <v>10319</v>
      </c>
      <c r="R528" s="30"/>
      <c r="S528" s="31"/>
      <c r="T528" s="31"/>
    </row>
    <row r="529" spans="1:46" ht="15.5" thickTop="1" thickBot="1" x14ac:dyDescent="0.4">
      <c r="A529" s="47" t="s">
        <v>58</v>
      </c>
      <c r="B529" s="61">
        <f t="shared" ref="B529" si="75">SUM(B517:B528)</f>
        <v>237187</v>
      </c>
      <c r="C529" s="61">
        <f t="shared" ref="C529:M529" si="76">SUM(C517:C528)</f>
        <v>224205</v>
      </c>
      <c r="D529" s="61">
        <f t="shared" si="76"/>
        <v>241359</v>
      </c>
      <c r="E529" s="61">
        <f t="shared" si="76"/>
        <v>243993</v>
      </c>
      <c r="F529" s="61">
        <f t="shared" si="76"/>
        <v>203700</v>
      </c>
      <c r="G529" s="61">
        <f t="shared" si="76"/>
        <v>219218</v>
      </c>
      <c r="H529" s="61">
        <f t="shared" si="76"/>
        <v>198592</v>
      </c>
      <c r="I529" s="61">
        <f t="shared" si="76"/>
        <v>206251</v>
      </c>
      <c r="J529" s="61">
        <f t="shared" si="76"/>
        <v>204594</v>
      </c>
      <c r="K529" s="61">
        <f t="shared" si="76"/>
        <v>240709</v>
      </c>
      <c r="L529" s="61">
        <f t="shared" si="76"/>
        <v>230490</v>
      </c>
      <c r="M529" s="61">
        <f t="shared" si="76"/>
        <v>183648</v>
      </c>
      <c r="N529" s="61">
        <f>SUM(N517:N528)</f>
        <v>52402</v>
      </c>
      <c r="O529" s="37">
        <f>SUM(O517:O528)</f>
        <v>265175</v>
      </c>
      <c r="P529" s="37">
        <f>SUM(P517:P528)</f>
        <v>299734</v>
      </c>
      <c r="Q529" s="37">
        <f>SUM(Q517:Q528)</f>
        <v>270141</v>
      </c>
      <c r="R529" s="30"/>
      <c r="S529" s="31"/>
      <c r="T529" s="31"/>
    </row>
    <row r="530" spans="1:46" s="25" customFormat="1" ht="15.75" customHeight="1" thickTop="1" x14ac:dyDescent="0.35">
      <c r="A530" s="78"/>
      <c r="B530" s="16"/>
      <c r="C530" s="16"/>
      <c r="D530" s="16"/>
      <c r="E530" s="16"/>
      <c r="F530" s="16"/>
      <c r="G530" s="16"/>
      <c r="H530" s="16"/>
      <c r="I530" s="16"/>
      <c r="J530" s="16"/>
      <c r="K530" s="16"/>
      <c r="L530" s="16"/>
      <c r="M530" s="16"/>
      <c r="N530" s="16"/>
      <c r="O530" s="17"/>
      <c r="P530" s="17"/>
      <c r="Q530" s="17"/>
      <c r="R530" s="30"/>
      <c r="S530" s="31"/>
      <c r="T530" s="31"/>
      <c r="U530" s="16"/>
      <c r="V530" s="16"/>
      <c r="W530" s="16"/>
      <c r="X530" s="16"/>
      <c r="Y530" s="16"/>
      <c r="Z530" s="16"/>
      <c r="AA530" s="16"/>
    </row>
    <row r="531" spans="1:46" s="25" customFormat="1" ht="15.75" customHeight="1" x14ac:dyDescent="0.35">
      <c r="A531" s="20" t="s">
        <v>93</v>
      </c>
      <c r="B531" s="21" t="s">
        <v>30</v>
      </c>
      <c r="C531" s="21" t="s">
        <v>31</v>
      </c>
      <c r="D531" s="21" t="s">
        <v>32</v>
      </c>
      <c r="E531" s="21" t="s">
        <v>33</v>
      </c>
      <c r="F531" s="21" t="s">
        <v>34</v>
      </c>
      <c r="G531" s="21" t="s">
        <v>35</v>
      </c>
      <c r="H531" s="21" t="s">
        <v>36</v>
      </c>
      <c r="I531" s="21" t="s">
        <v>37</v>
      </c>
      <c r="J531" s="21" t="s">
        <v>38</v>
      </c>
      <c r="K531" s="21" t="s">
        <v>39</v>
      </c>
      <c r="L531" s="21" t="s">
        <v>40</v>
      </c>
      <c r="M531" s="21" t="s">
        <v>41</v>
      </c>
      <c r="N531" s="21" t="s">
        <v>42</v>
      </c>
      <c r="O531" s="41" t="s">
        <v>43</v>
      </c>
      <c r="P531" s="42" t="s">
        <v>44</v>
      </c>
      <c r="Q531" s="42" t="s">
        <v>45</v>
      </c>
      <c r="R531" s="30"/>
      <c r="S531" s="31"/>
      <c r="T531" s="31"/>
      <c r="U531" s="16"/>
      <c r="V531" s="16"/>
      <c r="W531" s="16"/>
      <c r="X531" s="16"/>
      <c r="Y531" s="16"/>
      <c r="Z531" s="16"/>
      <c r="AA531" s="16"/>
    </row>
    <row r="532" spans="1:46" s="25" customFormat="1" ht="15.75" customHeight="1" x14ac:dyDescent="0.35">
      <c r="A532" s="26" t="s">
        <v>46</v>
      </c>
      <c r="B532" s="27">
        <f t="shared" ref="B532:M543" si="77">SUM(B547+B562+B577+B593)</f>
        <v>284814</v>
      </c>
      <c r="C532" s="27">
        <f t="shared" si="77"/>
        <v>247841</v>
      </c>
      <c r="D532" s="27">
        <f t="shared" si="77"/>
        <v>221991</v>
      </c>
      <c r="E532" s="27">
        <f t="shared" si="77"/>
        <v>236137</v>
      </c>
      <c r="F532" s="27">
        <f t="shared" si="77"/>
        <v>193422</v>
      </c>
      <c r="G532" s="27">
        <f t="shared" si="77"/>
        <v>222458</v>
      </c>
      <c r="H532" s="27">
        <f t="shared" si="77"/>
        <v>249197</v>
      </c>
      <c r="I532" s="27">
        <f t="shared" si="77"/>
        <v>277507</v>
      </c>
      <c r="J532" s="27">
        <f t="shared" si="77"/>
        <v>302125</v>
      </c>
      <c r="K532" s="27">
        <f t="shared" si="77"/>
        <v>343485</v>
      </c>
      <c r="L532" s="27">
        <f t="shared" si="77"/>
        <v>296336</v>
      </c>
      <c r="M532" s="27">
        <f t="shared" si="77"/>
        <v>334602</v>
      </c>
      <c r="N532" s="27">
        <f t="shared" ref="N532:Q541" si="78">SUM(N547+N562+N593)</f>
        <v>295481</v>
      </c>
      <c r="O532" s="17">
        <f t="shared" si="78"/>
        <v>227375</v>
      </c>
      <c r="P532" s="17">
        <f t="shared" si="78"/>
        <v>331111</v>
      </c>
      <c r="Q532" s="17">
        <f t="shared" si="78"/>
        <v>367784</v>
      </c>
      <c r="R532" s="30"/>
      <c r="S532" s="31"/>
      <c r="T532" s="31"/>
      <c r="U532" s="32"/>
      <c r="V532" s="32"/>
      <c r="W532" s="32"/>
      <c r="X532" s="32"/>
      <c r="Y532" s="32"/>
      <c r="Z532" s="32"/>
      <c r="AA532" s="32"/>
      <c r="AB532" s="32"/>
      <c r="AC532" s="32"/>
      <c r="AD532" s="32"/>
      <c r="AE532" s="32"/>
      <c r="AF532" s="32"/>
      <c r="AG532" s="32"/>
      <c r="AH532" s="32"/>
      <c r="AI532" s="32"/>
      <c r="AJ532" s="32"/>
      <c r="AK532" s="32"/>
      <c r="AL532" s="32"/>
      <c r="AM532" s="32"/>
      <c r="AN532" s="32"/>
      <c r="AO532" s="32"/>
      <c r="AP532" s="32"/>
      <c r="AQ532" s="32"/>
      <c r="AR532" s="32"/>
      <c r="AS532" s="32"/>
      <c r="AT532" s="32"/>
    </row>
    <row r="533" spans="1:46" s="25" customFormat="1" ht="15.75" customHeight="1" x14ac:dyDescent="0.35">
      <c r="A533" s="16" t="s">
        <v>47</v>
      </c>
      <c r="B533" s="28">
        <f t="shared" si="77"/>
        <v>177050</v>
      </c>
      <c r="C533" s="28">
        <f t="shared" si="77"/>
        <v>175840</v>
      </c>
      <c r="D533" s="28">
        <f t="shared" si="77"/>
        <v>195950</v>
      </c>
      <c r="E533" s="28">
        <f t="shared" si="77"/>
        <v>214431</v>
      </c>
      <c r="F533" s="28">
        <f t="shared" si="77"/>
        <v>164546</v>
      </c>
      <c r="G533" s="28">
        <f t="shared" si="77"/>
        <v>244628</v>
      </c>
      <c r="H533" s="28">
        <f t="shared" si="77"/>
        <v>307528</v>
      </c>
      <c r="I533" s="28">
        <f t="shared" si="77"/>
        <v>217868</v>
      </c>
      <c r="J533" s="28">
        <f t="shared" si="77"/>
        <v>244387</v>
      </c>
      <c r="K533" s="28">
        <f t="shared" si="77"/>
        <v>301667</v>
      </c>
      <c r="L533" s="28">
        <f t="shared" si="77"/>
        <v>267692</v>
      </c>
      <c r="M533" s="28">
        <f t="shared" si="77"/>
        <v>318730</v>
      </c>
      <c r="N533" s="28">
        <f t="shared" si="78"/>
        <v>240048</v>
      </c>
      <c r="O533" s="17">
        <f t="shared" si="78"/>
        <v>250198</v>
      </c>
      <c r="P533" s="17">
        <f t="shared" si="78"/>
        <v>281550</v>
      </c>
      <c r="Q533" s="17">
        <f t="shared" si="78"/>
        <v>341428</v>
      </c>
      <c r="R533" s="30"/>
      <c r="S533" s="31"/>
      <c r="T533" s="31"/>
      <c r="U533" s="32"/>
      <c r="V533" s="32"/>
      <c r="W533" s="32"/>
      <c r="X533" s="32"/>
      <c r="Y533" s="32"/>
      <c r="Z533" s="32"/>
      <c r="AA533" s="32"/>
      <c r="AB533" s="32"/>
      <c r="AC533" s="32"/>
      <c r="AD533" s="32"/>
      <c r="AE533" s="32"/>
      <c r="AF533" s="32"/>
      <c r="AG533" s="32"/>
      <c r="AH533" s="32"/>
      <c r="AI533" s="32"/>
      <c r="AJ533" s="32"/>
      <c r="AK533" s="32"/>
      <c r="AL533" s="32"/>
      <c r="AM533" s="32"/>
      <c r="AN533" s="32"/>
      <c r="AO533" s="32"/>
      <c r="AP533" s="32"/>
      <c r="AQ533" s="32"/>
      <c r="AR533" s="32"/>
      <c r="AS533" s="32"/>
      <c r="AT533" s="32"/>
    </row>
    <row r="534" spans="1:46" s="25" customFormat="1" ht="15.75" customHeight="1" x14ac:dyDescent="0.35">
      <c r="A534" s="16" t="s">
        <v>48</v>
      </c>
      <c r="B534" s="28">
        <f t="shared" si="77"/>
        <v>185439</v>
      </c>
      <c r="C534" s="28">
        <f t="shared" si="77"/>
        <v>172049</v>
      </c>
      <c r="D534" s="28">
        <f t="shared" si="77"/>
        <v>175561</v>
      </c>
      <c r="E534" s="28">
        <f t="shared" si="77"/>
        <v>205730</v>
      </c>
      <c r="F534" s="28">
        <f t="shared" si="77"/>
        <v>228261</v>
      </c>
      <c r="G534" s="28">
        <f t="shared" si="77"/>
        <v>163399</v>
      </c>
      <c r="H534" s="28">
        <f t="shared" si="77"/>
        <v>241527</v>
      </c>
      <c r="I534" s="28">
        <f t="shared" si="77"/>
        <v>245965</v>
      </c>
      <c r="J534" s="28">
        <f t="shared" si="77"/>
        <v>341451</v>
      </c>
      <c r="K534" s="28">
        <f t="shared" si="77"/>
        <v>389999</v>
      </c>
      <c r="L534" s="28">
        <f t="shared" si="77"/>
        <v>352711</v>
      </c>
      <c r="M534" s="28">
        <f t="shared" si="77"/>
        <v>405912</v>
      </c>
      <c r="N534" s="28">
        <f t="shared" si="78"/>
        <v>327441</v>
      </c>
      <c r="O534" s="17">
        <f t="shared" si="78"/>
        <v>372442</v>
      </c>
      <c r="P534" s="17">
        <f t="shared" si="78"/>
        <v>388149</v>
      </c>
      <c r="Q534" s="17">
        <f t="shared" si="78"/>
        <v>438520</v>
      </c>
      <c r="R534" s="30"/>
      <c r="S534" s="31"/>
      <c r="T534" s="31"/>
      <c r="U534" s="32"/>
      <c r="V534" s="32"/>
      <c r="W534" s="32"/>
      <c r="X534" s="32"/>
      <c r="Y534" s="32"/>
      <c r="Z534" s="32"/>
      <c r="AA534" s="32"/>
      <c r="AB534" s="32"/>
      <c r="AC534" s="32"/>
      <c r="AD534" s="32"/>
      <c r="AE534" s="32"/>
      <c r="AF534" s="32"/>
      <c r="AG534" s="32"/>
      <c r="AH534" s="32"/>
      <c r="AI534" s="32"/>
      <c r="AJ534" s="32"/>
      <c r="AK534" s="32"/>
      <c r="AL534" s="32"/>
      <c r="AM534" s="32"/>
      <c r="AN534" s="32"/>
      <c r="AO534" s="32"/>
      <c r="AP534" s="32"/>
      <c r="AQ534" s="32"/>
      <c r="AR534" s="32"/>
      <c r="AS534" s="32"/>
      <c r="AT534" s="32"/>
    </row>
    <row r="535" spans="1:46" s="25" customFormat="1" ht="15.75" customHeight="1" x14ac:dyDescent="0.35">
      <c r="A535" s="16" t="s">
        <v>49</v>
      </c>
      <c r="B535" s="28">
        <f t="shared" si="77"/>
        <v>243459</v>
      </c>
      <c r="C535" s="28">
        <f t="shared" si="77"/>
        <v>217401</v>
      </c>
      <c r="D535" s="28">
        <f t="shared" si="77"/>
        <v>272539</v>
      </c>
      <c r="E535" s="28">
        <f t="shared" si="77"/>
        <v>245919</v>
      </c>
      <c r="F535" s="28">
        <f t="shared" si="77"/>
        <v>192445</v>
      </c>
      <c r="G535" s="28">
        <f t="shared" si="77"/>
        <v>204535</v>
      </c>
      <c r="H535" s="28">
        <f t="shared" si="77"/>
        <v>227852</v>
      </c>
      <c r="I535" s="28">
        <f t="shared" si="77"/>
        <v>341051</v>
      </c>
      <c r="J535" s="28">
        <f t="shared" si="77"/>
        <v>268108</v>
      </c>
      <c r="K535" s="28">
        <f t="shared" si="77"/>
        <v>325171</v>
      </c>
      <c r="L535" s="28">
        <f t="shared" si="77"/>
        <v>299846</v>
      </c>
      <c r="M535" s="28">
        <f t="shared" si="77"/>
        <v>381016</v>
      </c>
      <c r="N535" s="28">
        <f t="shared" si="78"/>
        <v>255451</v>
      </c>
      <c r="O535" s="17">
        <f t="shared" si="78"/>
        <v>447161</v>
      </c>
      <c r="P535" s="17">
        <f t="shared" si="78"/>
        <v>352983</v>
      </c>
      <c r="Q535" s="17">
        <f t="shared" si="78"/>
        <v>364887</v>
      </c>
      <c r="R535" s="30"/>
      <c r="S535" s="31"/>
      <c r="T535" s="31"/>
      <c r="U535" s="32"/>
      <c r="V535" s="32"/>
      <c r="W535" s="32"/>
      <c r="X535" s="32"/>
      <c r="Y535" s="32"/>
      <c r="Z535" s="32"/>
      <c r="AA535" s="32"/>
      <c r="AB535" s="32"/>
      <c r="AC535" s="32"/>
      <c r="AD535" s="32"/>
      <c r="AE535" s="32"/>
      <c r="AF535" s="32"/>
      <c r="AG535" s="32"/>
      <c r="AH535" s="32"/>
      <c r="AI535" s="32"/>
      <c r="AJ535" s="32"/>
      <c r="AK535" s="32"/>
      <c r="AL535" s="32"/>
      <c r="AM535" s="32"/>
      <c r="AN535" s="32"/>
      <c r="AO535" s="32"/>
      <c r="AP535" s="32"/>
      <c r="AQ535" s="32"/>
      <c r="AR535" s="32"/>
      <c r="AS535" s="32"/>
      <c r="AT535" s="32"/>
    </row>
    <row r="536" spans="1:46" s="25" customFormat="1" ht="15.75" customHeight="1" x14ac:dyDescent="0.35">
      <c r="A536" s="16" t="s">
        <v>50</v>
      </c>
      <c r="B536" s="28">
        <f t="shared" si="77"/>
        <v>194578</v>
      </c>
      <c r="C536" s="28">
        <f t="shared" si="77"/>
        <v>166883</v>
      </c>
      <c r="D536" s="28">
        <f t="shared" si="77"/>
        <v>235772</v>
      </c>
      <c r="E536" s="28">
        <f t="shared" si="77"/>
        <v>193663</v>
      </c>
      <c r="F536" s="28">
        <f t="shared" si="77"/>
        <v>264365</v>
      </c>
      <c r="G536" s="28">
        <f t="shared" si="77"/>
        <v>275252</v>
      </c>
      <c r="H536" s="28">
        <f t="shared" si="77"/>
        <v>342534</v>
      </c>
      <c r="I536" s="28">
        <f t="shared" si="77"/>
        <v>279633</v>
      </c>
      <c r="J536" s="28">
        <f t="shared" si="77"/>
        <v>266608</v>
      </c>
      <c r="K536" s="28">
        <f t="shared" si="77"/>
        <v>353293</v>
      </c>
      <c r="L536" s="28">
        <f t="shared" si="77"/>
        <v>329576</v>
      </c>
      <c r="M536" s="28">
        <f t="shared" si="77"/>
        <v>340811</v>
      </c>
      <c r="N536" s="28">
        <f t="shared" si="78"/>
        <v>265206</v>
      </c>
      <c r="O536" s="17">
        <f t="shared" si="78"/>
        <v>455726</v>
      </c>
      <c r="P536" s="17">
        <f t="shared" si="78"/>
        <v>394243</v>
      </c>
      <c r="Q536" s="17">
        <f t="shared" si="78"/>
        <v>406821</v>
      </c>
      <c r="R536" s="30"/>
      <c r="S536" s="31"/>
      <c r="T536" s="31"/>
      <c r="U536" s="32"/>
      <c r="V536" s="32"/>
      <c r="W536" s="32"/>
      <c r="X536" s="32"/>
      <c r="Y536" s="32"/>
      <c r="Z536" s="32"/>
      <c r="AA536" s="32"/>
      <c r="AB536" s="32"/>
      <c r="AC536" s="32"/>
      <c r="AD536" s="32"/>
      <c r="AE536" s="32"/>
      <c r="AF536" s="32"/>
      <c r="AG536" s="32"/>
      <c r="AH536" s="32"/>
      <c r="AI536" s="32"/>
      <c r="AJ536" s="32"/>
      <c r="AK536" s="32"/>
      <c r="AL536" s="32"/>
      <c r="AM536" s="32"/>
      <c r="AN536" s="32"/>
      <c r="AO536" s="32"/>
      <c r="AP536" s="32"/>
      <c r="AQ536" s="32"/>
      <c r="AR536" s="32"/>
      <c r="AS536" s="32"/>
      <c r="AT536" s="32"/>
    </row>
    <row r="537" spans="1:46" s="25" customFormat="1" ht="15.75" customHeight="1" x14ac:dyDescent="0.35">
      <c r="A537" s="16" t="s">
        <v>51</v>
      </c>
      <c r="B537" s="28">
        <f t="shared" si="77"/>
        <v>156413</v>
      </c>
      <c r="C537" s="28">
        <f t="shared" si="77"/>
        <v>133475</v>
      </c>
      <c r="D537" s="28">
        <f t="shared" si="77"/>
        <v>187509</v>
      </c>
      <c r="E537" s="28">
        <f t="shared" si="77"/>
        <v>214547</v>
      </c>
      <c r="F537" s="28">
        <f t="shared" si="77"/>
        <v>160759</v>
      </c>
      <c r="G537" s="28">
        <f t="shared" si="77"/>
        <v>182947</v>
      </c>
      <c r="H537" s="28">
        <f t="shared" si="77"/>
        <v>237391</v>
      </c>
      <c r="I537" s="28">
        <f t="shared" si="77"/>
        <v>245040</v>
      </c>
      <c r="J537" s="28">
        <f t="shared" si="77"/>
        <v>354253</v>
      </c>
      <c r="K537" s="28">
        <f t="shared" si="77"/>
        <v>316249</v>
      </c>
      <c r="L537" s="28">
        <f t="shared" si="77"/>
        <v>377363</v>
      </c>
      <c r="M537" s="28">
        <f t="shared" si="77"/>
        <v>351898</v>
      </c>
      <c r="N537" s="28">
        <f t="shared" si="78"/>
        <v>332914</v>
      </c>
      <c r="O537" s="17">
        <f t="shared" si="78"/>
        <v>527910</v>
      </c>
      <c r="P537" s="17">
        <f t="shared" si="78"/>
        <v>469553</v>
      </c>
      <c r="Q537" s="17">
        <f t="shared" si="78"/>
        <v>398317</v>
      </c>
      <c r="R537" s="30"/>
      <c r="S537" s="31"/>
      <c r="T537" s="31"/>
      <c r="U537" s="32"/>
      <c r="V537" s="32"/>
      <c r="W537" s="32"/>
      <c r="X537" s="32"/>
      <c r="Y537" s="32"/>
      <c r="Z537" s="32"/>
      <c r="AA537" s="32"/>
      <c r="AB537" s="32"/>
      <c r="AC537" s="32"/>
      <c r="AD537" s="32"/>
      <c r="AE537" s="32"/>
      <c r="AF537" s="32"/>
      <c r="AG537" s="32"/>
      <c r="AH537" s="32"/>
      <c r="AI537" s="32"/>
      <c r="AJ537" s="32"/>
      <c r="AK537" s="32"/>
      <c r="AL537" s="32"/>
      <c r="AM537" s="32"/>
      <c r="AN537" s="32"/>
      <c r="AO537" s="32"/>
      <c r="AP537" s="32"/>
      <c r="AQ537" s="32"/>
      <c r="AR537" s="32"/>
      <c r="AS537" s="32"/>
      <c r="AT537" s="32"/>
    </row>
    <row r="538" spans="1:46" s="25" customFormat="1" ht="15.75" customHeight="1" x14ac:dyDescent="0.35">
      <c r="A538" s="16" t="s">
        <v>52</v>
      </c>
      <c r="B538" s="28">
        <f t="shared" si="77"/>
        <v>274796</v>
      </c>
      <c r="C538" s="28">
        <f t="shared" si="77"/>
        <v>237611</v>
      </c>
      <c r="D538" s="28">
        <f t="shared" si="77"/>
        <v>301856</v>
      </c>
      <c r="E538" s="28">
        <f t="shared" si="77"/>
        <v>239950</v>
      </c>
      <c r="F538" s="28">
        <f t="shared" si="77"/>
        <v>200447</v>
      </c>
      <c r="G538" s="28">
        <f t="shared" si="77"/>
        <v>206220</v>
      </c>
      <c r="H538" s="28">
        <f t="shared" si="77"/>
        <v>279419</v>
      </c>
      <c r="I538" s="28">
        <f t="shared" si="77"/>
        <v>381176</v>
      </c>
      <c r="J538" s="28">
        <f t="shared" si="77"/>
        <v>299015</v>
      </c>
      <c r="K538" s="28">
        <f t="shared" si="77"/>
        <v>259762</v>
      </c>
      <c r="L538" s="28">
        <f t="shared" si="77"/>
        <v>307105</v>
      </c>
      <c r="M538" s="28">
        <f t="shared" si="77"/>
        <v>275627</v>
      </c>
      <c r="N538" s="28">
        <f t="shared" si="78"/>
        <v>292477</v>
      </c>
      <c r="O538" s="17">
        <f t="shared" si="78"/>
        <v>385131</v>
      </c>
      <c r="P538" s="17">
        <f t="shared" si="78"/>
        <v>376188</v>
      </c>
      <c r="Q538" s="17">
        <f t="shared" si="78"/>
        <v>331044</v>
      </c>
      <c r="R538" s="30"/>
      <c r="S538" s="31"/>
      <c r="T538" s="31"/>
      <c r="U538" s="32"/>
      <c r="V538" s="32"/>
      <c r="W538" s="32"/>
      <c r="X538" s="32"/>
      <c r="Y538" s="32"/>
      <c r="Z538" s="32"/>
      <c r="AA538" s="32"/>
      <c r="AB538" s="32"/>
      <c r="AC538" s="32"/>
      <c r="AD538" s="32"/>
      <c r="AE538" s="32"/>
      <c r="AF538" s="32"/>
      <c r="AG538" s="32"/>
      <c r="AH538" s="32"/>
      <c r="AI538" s="32"/>
      <c r="AJ538" s="32"/>
      <c r="AK538" s="32"/>
      <c r="AL538" s="32"/>
      <c r="AM538" s="32"/>
      <c r="AN538" s="32"/>
      <c r="AO538" s="32"/>
      <c r="AP538" s="32"/>
      <c r="AQ538" s="32"/>
      <c r="AR538" s="32"/>
      <c r="AS538" s="32"/>
      <c r="AT538" s="32"/>
    </row>
    <row r="539" spans="1:46" s="25" customFormat="1" ht="15.75" customHeight="1" x14ac:dyDescent="0.35">
      <c r="A539" s="16" t="s">
        <v>53</v>
      </c>
      <c r="B539" s="28">
        <f t="shared" si="77"/>
        <v>196472</v>
      </c>
      <c r="C539" s="28">
        <f t="shared" si="77"/>
        <v>162564</v>
      </c>
      <c r="D539" s="28">
        <f t="shared" si="77"/>
        <v>227999</v>
      </c>
      <c r="E539" s="28">
        <f t="shared" si="77"/>
        <v>221166</v>
      </c>
      <c r="F539" s="28">
        <f t="shared" si="77"/>
        <v>249910</v>
      </c>
      <c r="G539" s="28">
        <f t="shared" si="77"/>
        <v>287915</v>
      </c>
      <c r="H539" s="28">
        <f t="shared" si="77"/>
        <v>233836</v>
      </c>
      <c r="I539" s="28">
        <f t="shared" si="77"/>
        <v>268013</v>
      </c>
      <c r="J539" s="28">
        <f t="shared" si="77"/>
        <v>366789</v>
      </c>
      <c r="K539" s="28">
        <f t="shared" si="77"/>
        <v>254622</v>
      </c>
      <c r="L539" s="28">
        <f t="shared" si="77"/>
        <v>294062</v>
      </c>
      <c r="M539" s="28">
        <f t="shared" si="77"/>
        <v>287449</v>
      </c>
      <c r="N539" s="28">
        <f t="shared" si="78"/>
        <v>266136</v>
      </c>
      <c r="O539" s="17">
        <f t="shared" si="78"/>
        <v>308756</v>
      </c>
      <c r="P539" s="17">
        <f t="shared" si="78"/>
        <v>329372</v>
      </c>
      <c r="Q539" s="17">
        <f t="shared" si="78"/>
        <v>281908</v>
      </c>
      <c r="R539" s="30"/>
      <c r="S539" s="31"/>
      <c r="T539" s="31"/>
      <c r="U539" s="32"/>
      <c r="V539" s="32"/>
      <c r="W539" s="32"/>
      <c r="X539" s="32"/>
      <c r="Y539" s="32"/>
      <c r="Z539" s="32"/>
      <c r="AA539" s="32"/>
      <c r="AB539" s="32"/>
      <c r="AC539" s="32"/>
      <c r="AD539" s="32"/>
      <c r="AE539" s="32"/>
      <c r="AF539" s="32"/>
      <c r="AG539" s="32"/>
      <c r="AH539" s="32"/>
      <c r="AI539" s="32"/>
      <c r="AJ539" s="32"/>
      <c r="AK539" s="32"/>
      <c r="AL539" s="32"/>
      <c r="AM539" s="32"/>
      <c r="AN539" s="32"/>
      <c r="AO539" s="32"/>
      <c r="AP539" s="32"/>
      <c r="AQ539" s="32"/>
      <c r="AR539" s="32"/>
      <c r="AS539" s="32"/>
      <c r="AT539" s="32"/>
    </row>
    <row r="540" spans="1:46" s="25" customFormat="1" ht="15.75" customHeight="1" x14ac:dyDescent="0.35">
      <c r="A540" s="16" t="s">
        <v>54</v>
      </c>
      <c r="B540" s="28">
        <f t="shared" si="77"/>
        <v>145915</v>
      </c>
      <c r="C540" s="28">
        <f t="shared" si="77"/>
        <v>171446</v>
      </c>
      <c r="D540" s="28">
        <f t="shared" si="77"/>
        <v>254335</v>
      </c>
      <c r="E540" s="28">
        <f t="shared" si="77"/>
        <v>237210</v>
      </c>
      <c r="F540" s="28">
        <f t="shared" si="77"/>
        <v>152341</v>
      </c>
      <c r="G540" s="28">
        <f t="shared" si="77"/>
        <v>189059</v>
      </c>
      <c r="H540" s="28">
        <f t="shared" si="77"/>
        <v>150497</v>
      </c>
      <c r="I540" s="28">
        <f t="shared" si="77"/>
        <v>204335</v>
      </c>
      <c r="J540" s="28">
        <f t="shared" si="77"/>
        <v>344221</v>
      </c>
      <c r="K540" s="28">
        <f t="shared" si="77"/>
        <v>246886</v>
      </c>
      <c r="L540" s="28">
        <f t="shared" si="77"/>
        <v>278175</v>
      </c>
      <c r="M540" s="28">
        <f t="shared" si="77"/>
        <v>258991</v>
      </c>
      <c r="N540" s="28">
        <f t="shared" si="78"/>
        <v>284758</v>
      </c>
      <c r="O540" s="17">
        <f t="shared" si="78"/>
        <v>338007</v>
      </c>
      <c r="P540" s="17">
        <f t="shared" si="78"/>
        <v>312550</v>
      </c>
      <c r="Q540" s="17">
        <f t="shared" si="78"/>
        <v>316996</v>
      </c>
      <c r="R540" s="30"/>
      <c r="S540" s="31"/>
      <c r="T540" s="31"/>
      <c r="U540" s="32"/>
      <c r="V540" s="32"/>
      <c r="W540" s="32"/>
      <c r="X540" s="32"/>
      <c r="Y540" s="32"/>
      <c r="Z540" s="32"/>
      <c r="AA540" s="32"/>
      <c r="AB540" s="32"/>
      <c r="AC540" s="32"/>
      <c r="AD540" s="32"/>
      <c r="AE540" s="32"/>
      <c r="AF540" s="32"/>
      <c r="AG540" s="32"/>
      <c r="AH540" s="32"/>
      <c r="AI540" s="32"/>
      <c r="AJ540" s="32"/>
      <c r="AK540" s="32"/>
      <c r="AL540" s="32"/>
      <c r="AM540" s="32"/>
      <c r="AN540" s="32"/>
      <c r="AO540" s="32"/>
      <c r="AP540" s="32"/>
      <c r="AQ540" s="32"/>
      <c r="AR540" s="32"/>
      <c r="AS540" s="32"/>
      <c r="AT540" s="32"/>
    </row>
    <row r="541" spans="1:46" s="25" customFormat="1" ht="15.75" customHeight="1" x14ac:dyDescent="0.35">
      <c r="A541" s="16" t="s">
        <v>55</v>
      </c>
      <c r="B541" s="28">
        <f t="shared" si="77"/>
        <v>225170</v>
      </c>
      <c r="C541" s="28">
        <f t="shared" si="77"/>
        <v>141475</v>
      </c>
      <c r="D541" s="28">
        <f t="shared" si="77"/>
        <v>206143</v>
      </c>
      <c r="E541" s="28">
        <f t="shared" si="77"/>
        <v>191288</v>
      </c>
      <c r="F541" s="28">
        <f t="shared" si="77"/>
        <v>203031</v>
      </c>
      <c r="G541" s="28">
        <f t="shared" si="77"/>
        <v>302291</v>
      </c>
      <c r="H541" s="28">
        <f t="shared" si="77"/>
        <v>290094</v>
      </c>
      <c r="I541" s="28">
        <f t="shared" si="77"/>
        <v>306552</v>
      </c>
      <c r="J541" s="28">
        <f t="shared" si="77"/>
        <v>320584</v>
      </c>
      <c r="K541" s="28">
        <f t="shared" si="77"/>
        <v>293270</v>
      </c>
      <c r="L541" s="28">
        <f t="shared" si="77"/>
        <v>272721</v>
      </c>
      <c r="M541" s="28">
        <f t="shared" si="77"/>
        <v>268306</v>
      </c>
      <c r="N541" s="28">
        <f t="shared" si="78"/>
        <v>273834</v>
      </c>
      <c r="O541" s="17">
        <f t="shared" si="78"/>
        <v>308163</v>
      </c>
      <c r="P541" s="17">
        <f t="shared" si="78"/>
        <v>274967</v>
      </c>
      <c r="Q541" s="17">
        <f t="shared" si="78"/>
        <v>278327</v>
      </c>
      <c r="R541" s="30"/>
      <c r="S541" s="31"/>
      <c r="T541" s="31"/>
      <c r="U541" s="32"/>
      <c r="V541" s="32"/>
      <c r="W541" s="32"/>
      <c r="X541" s="32"/>
      <c r="Y541" s="32"/>
      <c r="Z541" s="32"/>
      <c r="AA541" s="32"/>
      <c r="AB541" s="32"/>
      <c r="AC541" s="32"/>
      <c r="AD541" s="32"/>
      <c r="AE541" s="32"/>
      <c r="AF541" s="32"/>
      <c r="AG541" s="32"/>
      <c r="AH541" s="32"/>
      <c r="AI541" s="32"/>
      <c r="AJ541" s="32"/>
      <c r="AK541" s="32"/>
      <c r="AL541" s="32"/>
      <c r="AM541" s="32"/>
      <c r="AN541" s="32"/>
      <c r="AO541" s="32"/>
      <c r="AP541" s="32"/>
      <c r="AQ541" s="32"/>
      <c r="AR541" s="32"/>
      <c r="AS541" s="32"/>
      <c r="AT541" s="32"/>
    </row>
    <row r="542" spans="1:46" s="25" customFormat="1" ht="16.5" customHeight="1" x14ac:dyDescent="0.35">
      <c r="A542" s="16" t="s">
        <v>56</v>
      </c>
      <c r="B542" s="28">
        <f t="shared" si="77"/>
        <v>197585</v>
      </c>
      <c r="C542" s="28">
        <f t="shared" si="77"/>
        <v>186651</v>
      </c>
      <c r="D542" s="28">
        <f t="shared" si="77"/>
        <v>308910</v>
      </c>
      <c r="E542" s="28">
        <f t="shared" si="77"/>
        <v>227929</v>
      </c>
      <c r="F542" s="28">
        <f t="shared" si="77"/>
        <v>220365</v>
      </c>
      <c r="G542" s="28">
        <f t="shared" si="77"/>
        <v>261189</v>
      </c>
      <c r="H542" s="28">
        <f t="shared" si="77"/>
        <v>271384</v>
      </c>
      <c r="I542" s="28">
        <f t="shared" si="77"/>
        <v>284164</v>
      </c>
      <c r="J542" s="28">
        <f t="shared" si="77"/>
        <v>273525</v>
      </c>
      <c r="K542" s="28">
        <f t="shared" si="77"/>
        <v>284996</v>
      </c>
      <c r="L542" s="28">
        <f t="shared" si="77"/>
        <v>290245</v>
      </c>
      <c r="M542" s="28">
        <f t="shared" si="77"/>
        <v>351922</v>
      </c>
      <c r="N542" s="28">
        <f>SUM(N557+N572+N603)</f>
        <v>333032</v>
      </c>
      <c r="O542" s="17">
        <v>394389</v>
      </c>
      <c r="P542" s="17">
        <f>SUM(P557+P572+P603)</f>
        <v>370841</v>
      </c>
      <c r="Q542" s="17">
        <f>SUM(Q557+Q572+Q603)</f>
        <v>344449</v>
      </c>
      <c r="R542" s="30"/>
      <c r="S542" s="31"/>
      <c r="T542" s="31"/>
      <c r="U542" s="32"/>
      <c r="V542" s="32"/>
      <c r="W542" s="59"/>
      <c r="X542" s="32"/>
      <c r="Y542" s="32"/>
      <c r="Z542" s="32"/>
      <c r="AA542" s="32"/>
      <c r="AB542" s="32"/>
      <c r="AC542" s="32"/>
      <c r="AD542" s="32"/>
      <c r="AE542" s="32"/>
      <c r="AF542" s="32"/>
      <c r="AG542" s="32"/>
      <c r="AH542" s="32"/>
      <c r="AI542" s="32"/>
      <c r="AJ542" s="32"/>
      <c r="AK542" s="32"/>
      <c r="AL542" s="32"/>
      <c r="AM542" s="32"/>
      <c r="AN542" s="32"/>
      <c r="AO542" s="32"/>
      <c r="AP542" s="32"/>
      <c r="AQ542" s="32"/>
      <c r="AR542" s="32"/>
      <c r="AS542" s="32"/>
      <c r="AT542" s="32"/>
    </row>
    <row r="543" spans="1:46" s="25" customFormat="1" ht="18" customHeight="1" thickBot="1" x14ac:dyDescent="0.4">
      <c r="A543" s="16" t="s">
        <v>57</v>
      </c>
      <c r="B543" s="28">
        <f t="shared" si="77"/>
        <v>190028</v>
      </c>
      <c r="C543" s="28">
        <f t="shared" si="77"/>
        <v>182213</v>
      </c>
      <c r="D543" s="28">
        <f t="shared" si="77"/>
        <v>286132</v>
      </c>
      <c r="E543" s="28">
        <f t="shared" si="77"/>
        <v>195102</v>
      </c>
      <c r="F543" s="28">
        <f t="shared" si="77"/>
        <v>260810</v>
      </c>
      <c r="G543" s="28">
        <f t="shared" si="77"/>
        <v>206157</v>
      </c>
      <c r="H543" s="28">
        <f t="shared" si="77"/>
        <v>217628</v>
      </c>
      <c r="I543" s="28">
        <f t="shared" si="77"/>
        <v>283916</v>
      </c>
      <c r="J543" s="28">
        <f t="shared" si="77"/>
        <v>353191</v>
      </c>
      <c r="K543" s="28">
        <f t="shared" si="77"/>
        <v>277344</v>
      </c>
      <c r="L543" s="28">
        <f t="shared" si="77"/>
        <v>370372</v>
      </c>
      <c r="M543" s="28">
        <f t="shared" si="77"/>
        <v>354545</v>
      </c>
      <c r="N543" s="28">
        <f>SUM(N558+N573+N604)</f>
        <v>273042</v>
      </c>
      <c r="O543" s="17">
        <f>SUM(O558+O573+O604)</f>
        <v>381299</v>
      </c>
      <c r="P543" s="17">
        <f>SUM(P558+P573+P604)</f>
        <v>411681</v>
      </c>
      <c r="Q543" s="17">
        <f>SUM(Q558+Q573+Q604)</f>
        <v>211726</v>
      </c>
      <c r="R543" s="30"/>
      <c r="S543" s="31"/>
      <c r="T543" s="31"/>
      <c r="U543" s="32"/>
      <c r="V543" s="32"/>
      <c r="W543" s="32"/>
      <c r="X543" s="32"/>
      <c r="Y543" s="32"/>
      <c r="Z543" s="32"/>
      <c r="AA543" s="32"/>
      <c r="AB543" s="32"/>
      <c r="AC543" s="32"/>
      <c r="AD543" s="32"/>
      <c r="AE543" s="32"/>
      <c r="AF543" s="32"/>
      <c r="AG543" s="32"/>
      <c r="AH543" s="32"/>
      <c r="AI543" s="32"/>
      <c r="AJ543" s="32"/>
      <c r="AK543" s="32"/>
      <c r="AL543" s="32"/>
      <c r="AM543" s="32"/>
      <c r="AN543" s="32"/>
      <c r="AO543" s="32"/>
      <c r="AP543" s="32"/>
      <c r="AQ543" s="32"/>
      <c r="AR543" s="32"/>
      <c r="AS543" s="32"/>
      <c r="AT543" s="32"/>
    </row>
    <row r="544" spans="1:46" s="25" customFormat="1" ht="16.5" customHeight="1" thickTop="1" thickBot="1" x14ac:dyDescent="0.4">
      <c r="A544" s="79" t="s">
        <v>58</v>
      </c>
      <c r="B544" s="61">
        <f t="shared" ref="B544" si="79">SUM(B532:B543)</f>
        <v>2471719</v>
      </c>
      <c r="C544" s="61">
        <f t="shared" ref="C544:M544" si="80">SUM(C532:C543)</f>
        <v>2195449</v>
      </c>
      <c r="D544" s="61">
        <f t="shared" si="80"/>
        <v>2874697</v>
      </c>
      <c r="E544" s="61">
        <f t="shared" si="80"/>
        <v>2623072</v>
      </c>
      <c r="F544" s="61">
        <f t="shared" si="80"/>
        <v>2490702</v>
      </c>
      <c r="G544" s="61">
        <f t="shared" si="80"/>
        <v>2746050</v>
      </c>
      <c r="H544" s="61">
        <f t="shared" si="80"/>
        <v>3048887</v>
      </c>
      <c r="I544" s="61">
        <f t="shared" si="80"/>
        <v>3335220</v>
      </c>
      <c r="J544" s="61">
        <f t="shared" si="80"/>
        <v>3734257</v>
      </c>
      <c r="K544" s="61">
        <f t="shared" si="80"/>
        <v>3646744</v>
      </c>
      <c r="L544" s="61">
        <f t="shared" si="80"/>
        <v>3736204</v>
      </c>
      <c r="M544" s="61">
        <f t="shared" si="80"/>
        <v>3929809</v>
      </c>
      <c r="N544" s="61">
        <f>SUM(N532:N543)</f>
        <v>3439820</v>
      </c>
      <c r="O544" s="37">
        <f>SUM(O532:O543)</f>
        <v>4396557</v>
      </c>
      <c r="P544" s="37">
        <f>SUM(P532:P543)</f>
        <v>4293188</v>
      </c>
      <c r="Q544" s="37">
        <f>SUM(Q532:Q543)</f>
        <v>4082207</v>
      </c>
      <c r="R544" s="30"/>
      <c r="S544" s="31"/>
      <c r="T544" s="31"/>
      <c r="U544" s="32"/>
      <c r="V544" s="32"/>
      <c r="W544" s="32"/>
      <c r="X544" s="32"/>
      <c r="Y544" s="32"/>
      <c r="Z544" s="32"/>
      <c r="AA544" s="32"/>
      <c r="AB544" s="32"/>
      <c r="AC544" s="32"/>
      <c r="AD544" s="32"/>
      <c r="AE544" s="32"/>
      <c r="AF544" s="32"/>
      <c r="AG544" s="32"/>
      <c r="AH544" s="32"/>
      <c r="AI544" s="32"/>
      <c r="AJ544" s="32"/>
      <c r="AK544" s="32"/>
      <c r="AL544" s="32"/>
      <c r="AM544" s="32"/>
      <c r="AN544" s="32"/>
      <c r="AO544" s="32"/>
      <c r="AP544" s="32"/>
      <c r="AQ544" s="32"/>
      <c r="AR544" s="32"/>
      <c r="AS544" s="32"/>
      <c r="AT544" s="32"/>
    </row>
    <row r="545" spans="1:20" ht="15" thickTop="1" x14ac:dyDescent="0.35">
      <c r="A545" s="55"/>
      <c r="R545" s="30"/>
      <c r="S545" s="31"/>
      <c r="T545" s="31"/>
    </row>
    <row r="546" spans="1:20" x14ac:dyDescent="0.35">
      <c r="A546" s="39" t="s">
        <v>94</v>
      </c>
      <c r="B546" s="40" t="s">
        <v>30</v>
      </c>
      <c r="C546" s="40" t="s">
        <v>31</v>
      </c>
      <c r="D546" s="40" t="s">
        <v>32</v>
      </c>
      <c r="E546" s="40" t="s">
        <v>33</v>
      </c>
      <c r="F546" s="40" t="s">
        <v>34</v>
      </c>
      <c r="G546" s="40" t="s">
        <v>35</v>
      </c>
      <c r="H546" s="40" t="s">
        <v>36</v>
      </c>
      <c r="I546" s="40" t="s">
        <v>37</v>
      </c>
      <c r="J546" s="40" t="s">
        <v>38</v>
      </c>
      <c r="K546" s="40" t="s">
        <v>39</v>
      </c>
      <c r="L546" s="40" t="s">
        <v>40</v>
      </c>
      <c r="M546" s="40" t="s">
        <v>41</v>
      </c>
      <c r="N546" s="21" t="s">
        <v>42</v>
      </c>
      <c r="O546" s="41" t="s">
        <v>43</v>
      </c>
      <c r="P546" s="42" t="s">
        <v>44</v>
      </c>
      <c r="Q546" s="42" t="s">
        <v>45</v>
      </c>
      <c r="R546" s="30"/>
      <c r="S546" s="31"/>
      <c r="T546" s="31"/>
    </row>
    <row r="547" spans="1:20" x14ac:dyDescent="0.35">
      <c r="A547" s="43" t="s">
        <v>46</v>
      </c>
      <c r="B547" s="44">
        <v>236125</v>
      </c>
      <c r="C547" s="44">
        <v>201189</v>
      </c>
      <c r="D547" s="44">
        <v>207260</v>
      </c>
      <c r="E547" s="44">
        <v>209603</v>
      </c>
      <c r="F547" s="44">
        <v>157834</v>
      </c>
      <c r="G547" s="44">
        <v>188295</v>
      </c>
      <c r="H547" s="44">
        <v>211531</v>
      </c>
      <c r="I547" s="44">
        <v>239385</v>
      </c>
      <c r="J547" s="44">
        <v>259280</v>
      </c>
      <c r="K547" s="44">
        <v>297746</v>
      </c>
      <c r="L547" s="44">
        <v>246955</v>
      </c>
      <c r="M547" s="44">
        <v>298058</v>
      </c>
      <c r="N547" s="44">
        <v>254735</v>
      </c>
      <c r="O547" s="17">
        <v>193374</v>
      </c>
      <c r="P547" s="17">
        <v>289310</v>
      </c>
      <c r="Q547" s="17">
        <v>329079</v>
      </c>
      <c r="R547" s="30"/>
      <c r="S547" s="31"/>
      <c r="T547" s="31"/>
    </row>
    <row r="548" spans="1:20" x14ac:dyDescent="0.35">
      <c r="A548" s="45" t="s">
        <v>47</v>
      </c>
      <c r="B548" s="46">
        <v>149149</v>
      </c>
      <c r="C548" s="46">
        <v>149637</v>
      </c>
      <c r="D548" s="46">
        <v>182410</v>
      </c>
      <c r="E548" s="46">
        <v>187486</v>
      </c>
      <c r="F548" s="46">
        <v>143795</v>
      </c>
      <c r="G548" s="46">
        <v>208418</v>
      </c>
      <c r="H548" s="46">
        <v>271026</v>
      </c>
      <c r="I548" s="46">
        <v>192706</v>
      </c>
      <c r="J548" s="46">
        <v>217056</v>
      </c>
      <c r="K548" s="46">
        <v>275042</v>
      </c>
      <c r="L548" s="46">
        <v>236287</v>
      </c>
      <c r="M548" s="46">
        <v>287954</v>
      </c>
      <c r="N548" s="46">
        <v>214459</v>
      </c>
      <c r="O548" s="17">
        <v>224471</v>
      </c>
      <c r="P548" s="17">
        <v>257031</v>
      </c>
      <c r="Q548" s="17">
        <v>319635</v>
      </c>
      <c r="R548" s="30"/>
      <c r="S548" s="31"/>
      <c r="T548" s="31"/>
    </row>
    <row r="549" spans="1:20" x14ac:dyDescent="0.35">
      <c r="A549" s="45" t="s">
        <v>48</v>
      </c>
      <c r="B549" s="46">
        <v>153784</v>
      </c>
      <c r="C549" s="46">
        <v>141670</v>
      </c>
      <c r="D549" s="46">
        <v>161962</v>
      </c>
      <c r="E549" s="46">
        <v>179462</v>
      </c>
      <c r="F549" s="46">
        <v>199174</v>
      </c>
      <c r="G549" s="46">
        <v>139189</v>
      </c>
      <c r="H549" s="46">
        <v>213795</v>
      </c>
      <c r="I549" s="46">
        <v>212523</v>
      </c>
      <c r="J549" s="46">
        <v>304524</v>
      </c>
      <c r="K549" s="46">
        <v>353396</v>
      </c>
      <c r="L549" s="46">
        <v>313265</v>
      </c>
      <c r="M549" s="46">
        <v>369113</v>
      </c>
      <c r="N549" s="46">
        <v>286648</v>
      </c>
      <c r="O549" s="17">
        <v>344882</v>
      </c>
      <c r="P549" s="17">
        <v>356088</v>
      </c>
      <c r="Q549" s="17">
        <v>408617</v>
      </c>
      <c r="R549" s="30"/>
      <c r="S549" s="31"/>
      <c r="T549" s="31"/>
    </row>
    <row r="550" spans="1:20" x14ac:dyDescent="0.35">
      <c r="A550" s="45" t="s">
        <v>49</v>
      </c>
      <c r="B550" s="46">
        <v>202924</v>
      </c>
      <c r="C550" s="46">
        <v>186436</v>
      </c>
      <c r="D550" s="46">
        <v>251643</v>
      </c>
      <c r="E550" s="46">
        <v>213818</v>
      </c>
      <c r="F550" s="46">
        <v>170787</v>
      </c>
      <c r="G550" s="46">
        <v>177804</v>
      </c>
      <c r="H550" s="46">
        <v>204737</v>
      </c>
      <c r="I550" s="46">
        <v>300713</v>
      </c>
      <c r="J550" s="46">
        <v>240557</v>
      </c>
      <c r="K550" s="46">
        <v>302620</v>
      </c>
      <c r="L550" s="46">
        <v>271362</v>
      </c>
      <c r="M550" s="46">
        <v>353505</v>
      </c>
      <c r="N550" s="46">
        <v>226506</v>
      </c>
      <c r="O550" s="17">
        <v>418091</v>
      </c>
      <c r="P550" s="17">
        <v>327458</v>
      </c>
      <c r="Q550" s="17">
        <v>341707</v>
      </c>
      <c r="R550" s="30"/>
      <c r="S550" s="31"/>
      <c r="T550" s="31"/>
    </row>
    <row r="551" spans="1:20" x14ac:dyDescent="0.35">
      <c r="A551" s="45" t="s">
        <v>50</v>
      </c>
      <c r="B551" s="46">
        <v>144806</v>
      </c>
      <c r="C551" s="46">
        <v>133854</v>
      </c>
      <c r="D551" s="46">
        <v>217486</v>
      </c>
      <c r="E551" s="46">
        <v>161431</v>
      </c>
      <c r="F551" s="46">
        <v>221746</v>
      </c>
      <c r="G551" s="46">
        <v>228876</v>
      </c>
      <c r="H551" s="46">
        <v>291309</v>
      </c>
      <c r="I551" s="46">
        <v>234313</v>
      </c>
      <c r="J551" s="46">
        <v>233637</v>
      </c>
      <c r="K551" s="46">
        <v>316552</v>
      </c>
      <c r="L551" s="46">
        <v>288037</v>
      </c>
      <c r="M551" s="46">
        <v>300601</v>
      </c>
      <c r="N551" s="46">
        <v>232348</v>
      </c>
      <c r="O551" s="17">
        <v>418439</v>
      </c>
      <c r="P551" s="17">
        <v>357908</v>
      </c>
      <c r="Q551" s="17">
        <v>373565</v>
      </c>
      <c r="R551" s="30"/>
      <c r="S551" s="31"/>
      <c r="T551" s="31"/>
    </row>
    <row r="552" spans="1:20" x14ac:dyDescent="0.35">
      <c r="A552" s="45" t="s">
        <v>51</v>
      </c>
      <c r="B552" s="46">
        <v>127515</v>
      </c>
      <c r="C552" s="46">
        <v>113134</v>
      </c>
      <c r="D552" s="46">
        <v>172916</v>
      </c>
      <c r="E552" s="46">
        <v>193562</v>
      </c>
      <c r="F552" s="46">
        <v>140847</v>
      </c>
      <c r="G552" s="46">
        <v>161419</v>
      </c>
      <c r="H552" s="46">
        <v>213128</v>
      </c>
      <c r="I552" s="46">
        <v>218071</v>
      </c>
      <c r="J552" s="46">
        <v>323516</v>
      </c>
      <c r="K552" s="46">
        <v>283652</v>
      </c>
      <c r="L552" s="46">
        <v>339590</v>
      </c>
      <c r="M552" s="46">
        <v>311840</v>
      </c>
      <c r="N552" s="46">
        <v>300896</v>
      </c>
      <c r="O552" s="17">
        <v>495227</v>
      </c>
      <c r="P552" s="17">
        <v>439100</v>
      </c>
      <c r="Q552" s="17">
        <v>373434</v>
      </c>
      <c r="R552" s="30"/>
      <c r="S552" s="31"/>
      <c r="T552" s="31"/>
    </row>
    <row r="553" spans="1:20" x14ac:dyDescent="0.35">
      <c r="A553" s="45" t="s">
        <v>52</v>
      </c>
      <c r="B553" s="46">
        <v>226986</v>
      </c>
      <c r="C553" s="46">
        <v>197143</v>
      </c>
      <c r="D553" s="46">
        <v>281436</v>
      </c>
      <c r="E553" s="46">
        <v>211647</v>
      </c>
      <c r="F553" s="46">
        <v>174288</v>
      </c>
      <c r="G553" s="46">
        <v>178062</v>
      </c>
      <c r="H553" s="46">
        <v>231887</v>
      </c>
      <c r="I553" s="46">
        <v>334234</v>
      </c>
      <c r="J553" s="46">
        <v>266111</v>
      </c>
      <c r="K553" s="46">
        <v>223053</v>
      </c>
      <c r="L553" s="46">
        <v>272890</v>
      </c>
      <c r="M553" s="46">
        <v>242285</v>
      </c>
      <c r="N553" s="46">
        <v>252484</v>
      </c>
      <c r="O553" s="17">
        <v>350904</v>
      </c>
      <c r="P553" s="17">
        <v>335687</v>
      </c>
      <c r="Q553" s="17">
        <v>296193</v>
      </c>
      <c r="R553" s="30"/>
      <c r="S553" s="31"/>
      <c r="T553" s="31"/>
    </row>
    <row r="554" spans="1:20" x14ac:dyDescent="0.35">
      <c r="A554" s="45" t="s">
        <v>53</v>
      </c>
      <c r="B554" s="46">
        <v>163851</v>
      </c>
      <c r="C554" s="46">
        <v>150478</v>
      </c>
      <c r="D554" s="46">
        <v>216274</v>
      </c>
      <c r="E554" s="46">
        <v>197071</v>
      </c>
      <c r="F554" s="46">
        <v>210280</v>
      </c>
      <c r="G554" s="46">
        <v>242469</v>
      </c>
      <c r="H554" s="46">
        <v>202407</v>
      </c>
      <c r="I554" s="46">
        <v>231531</v>
      </c>
      <c r="J554" s="46">
        <v>327143</v>
      </c>
      <c r="K554" s="46">
        <v>212318</v>
      </c>
      <c r="L554" s="46">
        <v>251291</v>
      </c>
      <c r="M554" s="46">
        <v>241497</v>
      </c>
      <c r="N554" s="46">
        <v>228418</v>
      </c>
      <c r="O554" s="17">
        <v>275469</v>
      </c>
      <c r="P554" s="17">
        <v>290890</v>
      </c>
      <c r="Q554" s="17">
        <v>252571</v>
      </c>
      <c r="R554" s="30"/>
      <c r="S554" s="31"/>
      <c r="T554" s="31"/>
    </row>
    <row r="555" spans="1:20" x14ac:dyDescent="0.35">
      <c r="A555" s="45" t="s">
        <v>54</v>
      </c>
      <c r="B555" s="46">
        <v>120279</v>
      </c>
      <c r="C555" s="46">
        <v>160852</v>
      </c>
      <c r="D555" s="46">
        <v>213338</v>
      </c>
      <c r="E555" s="46">
        <v>212797</v>
      </c>
      <c r="F555" s="46">
        <v>132640</v>
      </c>
      <c r="G555" s="46">
        <v>168317</v>
      </c>
      <c r="H555" s="46">
        <v>130707</v>
      </c>
      <c r="I555" s="46">
        <v>177352</v>
      </c>
      <c r="J555" s="46">
        <v>311952</v>
      </c>
      <c r="K555" s="46">
        <v>211757</v>
      </c>
      <c r="L555" s="46">
        <v>241471</v>
      </c>
      <c r="M555" s="46">
        <v>225013</v>
      </c>
      <c r="N555" s="46">
        <v>251353</v>
      </c>
      <c r="O555" s="17">
        <v>307322</v>
      </c>
      <c r="P555" s="17">
        <v>277887</v>
      </c>
      <c r="Q555" s="17">
        <v>287309</v>
      </c>
      <c r="R555" s="30"/>
      <c r="S555" s="31"/>
      <c r="T555" s="31"/>
    </row>
    <row r="556" spans="1:20" x14ac:dyDescent="0.35">
      <c r="A556" s="45" t="s">
        <v>55</v>
      </c>
      <c r="B556" s="46">
        <v>183633</v>
      </c>
      <c r="C556" s="46">
        <v>130429</v>
      </c>
      <c r="D556" s="46">
        <v>167763</v>
      </c>
      <c r="E556" s="46">
        <v>168317</v>
      </c>
      <c r="F556" s="46">
        <v>173836</v>
      </c>
      <c r="G556" s="46">
        <v>267356</v>
      </c>
      <c r="H556" s="46">
        <v>249053</v>
      </c>
      <c r="I556" s="46">
        <v>265782</v>
      </c>
      <c r="J556" s="46">
        <v>288922</v>
      </c>
      <c r="K556" s="46">
        <v>254382</v>
      </c>
      <c r="L556" s="46">
        <v>234225</v>
      </c>
      <c r="M556" s="46">
        <v>234661</v>
      </c>
      <c r="N556" s="46">
        <v>238546</v>
      </c>
      <c r="O556" s="17">
        <v>277388</v>
      </c>
      <c r="P556" s="17">
        <v>240602</v>
      </c>
      <c r="Q556" s="17">
        <v>245301</v>
      </c>
      <c r="R556" s="30"/>
      <c r="S556" s="31"/>
      <c r="T556" s="31"/>
    </row>
    <row r="557" spans="1:20" x14ac:dyDescent="0.35">
      <c r="A557" s="45" t="s">
        <v>56</v>
      </c>
      <c r="B557" s="46">
        <v>148514</v>
      </c>
      <c r="C557" s="46">
        <v>171910</v>
      </c>
      <c r="D557" s="46">
        <v>259567</v>
      </c>
      <c r="E557" s="46">
        <v>182815</v>
      </c>
      <c r="F557" s="46">
        <v>178270</v>
      </c>
      <c r="G557" s="46">
        <v>216374</v>
      </c>
      <c r="H557" s="46">
        <v>220071</v>
      </c>
      <c r="I557" s="46">
        <v>238749</v>
      </c>
      <c r="J557" s="46">
        <v>223417</v>
      </c>
      <c r="K557" s="46">
        <v>229748</v>
      </c>
      <c r="L557" s="46">
        <v>240056</v>
      </c>
      <c r="M557" s="46">
        <v>289463</v>
      </c>
      <c r="N557" s="46">
        <v>281359</v>
      </c>
      <c r="O557" s="17">
        <v>348524</v>
      </c>
      <c r="P557" s="17">
        <v>324501</v>
      </c>
      <c r="Q557" s="17">
        <v>303488</v>
      </c>
      <c r="R557" s="30"/>
      <c r="S557" s="31"/>
      <c r="T557" s="31"/>
    </row>
    <row r="558" spans="1:20" ht="15" thickBot="1" x14ac:dyDescent="0.4">
      <c r="A558" s="45" t="s">
        <v>57</v>
      </c>
      <c r="B558" s="46">
        <v>153679</v>
      </c>
      <c r="C558" s="46">
        <v>165855</v>
      </c>
      <c r="D558" s="46">
        <v>241064</v>
      </c>
      <c r="E558" s="46">
        <v>162750</v>
      </c>
      <c r="F558" s="46">
        <v>224925</v>
      </c>
      <c r="G558" s="46">
        <v>174808</v>
      </c>
      <c r="H558" s="46">
        <v>179854</v>
      </c>
      <c r="I558" s="46">
        <v>243345</v>
      </c>
      <c r="J558" s="46">
        <v>301992</v>
      </c>
      <c r="K558" s="46">
        <v>235172</v>
      </c>
      <c r="L558" s="46">
        <v>328178</v>
      </c>
      <c r="M558" s="46">
        <v>306528</v>
      </c>
      <c r="N558" s="46">
        <v>232260</v>
      </c>
      <c r="O558" s="17">
        <v>339224</v>
      </c>
      <c r="P558" s="17">
        <v>373562</v>
      </c>
      <c r="Q558" s="17">
        <v>193859</v>
      </c>
      <c r="R558" s="30"/>
      <c r="S558" s="31"/>
      <c r="T558" s="31"/>
    </row>
    <row r="559" spans="1:20" ht="15.5" thickTop="1" thickBot="1" x14ac:dyDescent="0.4">
      <c r="A559" s="47" t="s">
        <v>58</v>
      </c>
      <c r="B559" s="61">
        <f t="shared" ref="B559" si="81">SUM(B547:B558)</f>
        <v>2011245</v>
      </c>
      <c r="C559" s="61">
        <f t="shared" ref="C559:M559" si="82">SUM(C547:C558)</f>
        <v>1902587</v>
      </c>
      <c r="D559" s="61">
        <f t="shared" si="82"/>
        <v>2573119</v>
      </c>
      <c r="E559" s="61">
        <f t="shared" si="82"/>
        <v>2280759</v>
      </c>
      <c r="F559" s="61">
        <f t="shared" si="82"/>
        <v>2128422</v>
      </c>
      <c r="G559" s="61">
        <f t="shared" si="82"/>
        <v>2351387</v>
      </c>
      <c r="H559" s="61">
        <f t="shared" si="82"/>
        <v>2619505</v>
      </c>
      <c r="I559" s="61">
        <f t="shared" si="82"/>
        <v>2888704</v>
      </c>
      <c r="J559" s="61">
        <f t="shared" si="82"/>
        <v>3298107</v>
      </c>
      <c r="K559" s="61">
        <f t="shared" si="82"/>
        <v>3195438</v>
      </c>
      <c r="L559" s="61">
        <f t="shared" si="82"/>
        <v>3263607</v>
      </c>
      <c r="M559" s="61">
        <f t="shared" si="82"/>
        <v>3460518</v>
      </c>
      <c r="N559" s="61">
        <f>SUM(N547:N558)</f>
        <v>3000012</v>
      </c>
      <c r="O559" s="37">
        <f>SUM(O547:O558)</f>
        <v>3993315</v>
      </c>
      <c r="P559" s="37">
        <f>SUM(P547:P558)</f>
        <v>3870024</v>
      </c>
      <c r="Q559" s="37">
        <f>SUM(Q547:Q558)</f>
        <v>3724758</v>
      </c>
      <c r="R559" s="30"/>
      <c r="S559" s="31"/>
      <c r="T559" s="31"/>
    </row>
    <row r="560" spans="1:20" ht="15" thickTop="1" x14ac:dyDescent="0.35">
      <c r="A560" s="80"/>
      <c r="R560" s="30"/>
      <c r="S560" s="31"/>
      <c r="T560" s="31"/>
    </row>
    <row r="561" spans="1:20" x14ac:dyDescent="0.35">
      <c r="A561" s="39" t="s">
        <v>95</v>
      </c>
      <c r="B561" s="40" t="s">
        <v>30</v>
      </c>
      <c r="C561" s="40" t="s">
        <v>31</v>
      </c>
      <c r="D561" s="40" t="s">
        <v>32</v>
      </c>
      <c r="E561" s="40" t="s">
        <v>33</v>
      </c>
      <c r="F561" s="40" t="s">
        <v>34</v>
      </c>
      <c r="G561" s="40" t="s">
        <v>35</v>
      </c>
      <c r="H561" s="40" t="s">
        <v>36</v>
      </c>
      <c r="I561" s="40" t="s">
        <v>37</v>
      </c>
      <c r="J561" s="40" t="s">
        <v>38</v>
      </c>
      <c r="K561" s="40" t="s">
        <v>39</v>
      </c>
      <c r="L561" s="40" t="s">
        <v>40</v>
      </c>
      <c r="M561" s="40" t="s">
        <v>41</v>
      </c>
      <c r="N561" s="21" t="s">
        <v>42</v>
      </c>
      <c r="O561" s="41" t="s">
        <v>43</v>
      </c>
      <c r="P561" s="42" t="s">
        <v>44</v>
      </c>
      <c r="Q561" s="42" t="s">
        <v>45</v>
      </c>
      <c r="R561" s="30"/>
      <c r="S561" s="31"/>
      <c r="T561" s="31"/>
    </row>
    <row r="562" spans="1:20" x14ac:dyDescent="0.35">
      <c r="A562" s="43" t="s">
        <v>46</v>
      </c>
      <c r="B562" s="44">
        <v>26642</v>
      </c>
      <c r="C562" s="44">
        <v>26826</v>
      </c>
      <c r="D562" s="44">
        <v>0</v>
      </c>
      <c r="E562" s="44">
        <v>24946</v>
      </c>
      <c r="F562" s="44">
        <v>35330</v>
      </c>
      <c r="G562" s="44">
        <v>33998</v>
      </c>
      <c r="H562" s="44">
        <v>37278</v>
      </c>
      <c r="I562" s="44">
        <v>37885</v>
      </c>
      <c r="J562" s="44">
        <v>42627</v>
      </c>
      <c r="K562" s="44">
        <v>45550</v>
      </c>
      <c r="L562" s="44">
        <v>48776</v>
      </c>
      <c r="M562" s="44">
        <v>36182</v>
      </c>
      <c r="N562" s="44">
        <v>40373</v>
      </c>
      <c r="O562" s="17">
        <v>33686</v>
      </c>
      <c r="P562" s="17">
        <v>41275</v>
      </c>
      <c r="Q562" s="17">
        <v>38330</v>
      </c>
      <c r="R562" s="30"/>
      <c r="S562" s="31"/>
      <c r="T562" s="31"/>
    </row>
    <row r="563" spans="1:20" x14ac:dyDescent="0.35">
      <c r="A563" s="45" t="s">
        <v>47</v>
      </c>
      <c r="B563" s="46">
        <v>12172</v>
      </c>
      <c r="C563" s="46">
        <v>14281</v>
      </c>
      <c r="D563" s="46">
        <v>0</v>
      </c>
      <c r="E563" s="46">
        <v>25313</v>
      </c>
      <c r="F563" s="46">
        <v>20506</v>
      </c>
      <c r="G563" s="46">
        <v>35965</v>
      </c>
      <c r="H563" s="46">
        <v>34362</v>
      </c>
      <c r="I563" s="46">
        <v>24747</v>
      </c>
      <c r="J563" s="46">
        <v>27078</v>
      </c>
      <c r="K563" s="46">
        <v>26359</v>
      </c>
      <c r="L563" s="46">
        <v>30415</v>
      </c>
      <c r="M563" s="46">
        <v>30170</v>
      </c>
      <c r="N563" s="46">
        <v>25096</v>
      </c>
      <c r="O563" s="17">
        <v>25259</v>
      </c>
      <c r="P563" s="17">
        <v>24104</v>
      </c>
      <c r="Q563" s="17">
        <v>21369</v>
      </c>
      <c r="R563" s="30"/>
      <c r="S563" s="31"/>
      <c r="T563" s="31"/>
    </row>
    <row r="564" spans="1:20" x14ac:dyDescent="0.35">
      <c r="A564" s="45" t="s">
        <v>48</v>
      </c>
      <c r="B564" s="46">
        <v>14983</v>
      </c>
      <c r="C564" s="46">
        <v>15086</v>
      </c>
      <c r="D564" s="46">
        <v>0</v>
      </c>
      <c r="E564" s="46">
        <v>24537</v>
      </c>
      <c r="F564" s="46">
        <v>28739</v>
      </c>
      <c r="G564" s="46">
        <v>23904</v>
      </c>
      <c r="H564" s="46">
        <v>25723</v>
      </c>
      <c r="I564" s="46">
        <v>33212</v>
      </c>
      <c r="J564" s="46">
        <v>36766</v>
      </c>
      <c r="K564" s="46">
        <v>36280</v>
      </c>
      <c r="L564" s="46">
        <v>38813</v>
      </c>
      <c r="M564" s="46">
        <v>36161</v>
      </c>
      <c r="N564" s="46">
        <v>40036</v>
      </c>
      <c r="O564" s="17">
        <v>26993</v>
      </c>
      <c r="P564" s="17">
        <v>31573</v>
      </c>
      <c r="Q564" s="17">
        <v>29277</v>
      </c>
      <c r="R564" s="30"/>
      <c r="S564" s="31"/>
      <c r="T564" s="31"/>
    </row>
    <row r="565" spans="1:20" x14ac:dyDescent="0.35">
      <c r="A565" s="45" t="s">
        <v>49</v>
      </c>
      <c r="B565" s="46">
        <v>17540</v>
      </c>
      <c r="C565" s="46">
        <v>14915</v>
      </c>
      <c r="D565" s="46">
        <v>0</v>
      </c>
      <c r="E565" s="46">
        <v>29871</v>
      </c>
      <c r="F565" s="46">
        <v>21454</v>
      </c>
      <c r="G565" s="46">
        <v>26530</v>
      </c>
      <c r="H565" s="46">
        <v>22779</v>
      </c>
      <c r="I565" s="46">
        <v>40017</v>
      </c>
      <c r="J565" s="46">
        <v>27470</v>
      </c>
      <c r="K565" s="46">
        <v>22311</v>
      </c>
      <c r="L565" s="46">
        <v>28077</v>
      </c>
      <c r="M565" s="46">
        <v>27052</v>
      </c>
      <c r="N565" s="46">
        <v>28513</v>
      </c>
      <c r="O565" s="17">
        <v>28587</v>
      </c>
      <c r="P565" s="17">
        <v>25008</v>
      </c>
      <c r="Q565" s="17">
        <v>22805</v>
      </c>
      <c r="R565" s="30"/>
      <c r="S565" s="31"/>
      <c r="T565" s="31"/>
    </row>
    <row r="566" spans="1:20" x14ac:dyDescent="0.35">
      <c r="A566" s="45" t="s">
        <v>50</v>
      </c>
      <c r="B566" s="46">
        <v>24505</v>
      </c>
      <c r="C566" s="46">
        <v>20217</v>
      </c>
      <c r="D566" s="46">
        <v>0</v>
      </c>
      <c r="E566" s="46">
        <v>31580</v>
      </c>
      <c r="F566" s="46">
        <v>42410</v>
      </c>
      <c r="G566" s="46">
        <v>46153</v>
      </c>
      <c r="H566" s="46">
        <v>50977</v>
      </c>
      <c r="I566" s="46">
        <v>45160</v>
      </c>
      <c r="J566" s="46">
        <v>32791</v>
      </c>
      <c r="K566" s="46">
        <v>36499</v>
      </c>
      <c r="L566" s="46">
        <v>41304</v>
      </c>
      <c r="M566" s="46">
        <v>39942</v>
      </c>
      <c r="N566" s="46">
        <v>32589</v>
      </c>
      <c r="O566" s="17">
        <v>37082</v>
      </c>
      <c r="P566" s="17">
        <v>36194</v>
      </c>
      <c r="Q566" s="81">
        <v>33047</v>
      </c>
      <c r="R566" s="30"/>
      <c r="S566" s="31"/>
      <c r="T566" s="31"/>
    </row>
    <row r="567" spans="1:20" x14ac:dyDescent="0.35">
      <c r="A567" s="45" t="s">
        <v>51</v>
      </c>
      <c r="B567" s="46">
        <v>11533</v>
      </c>
      <c r="C567" s="46">
        <v>9159</v>
      </c>
      <c r="D567" s="46">
        <v>0</v>
      </c>
      <c r="E567" s="46">
        <v>20798</v>
      </c>
      <c r="F567" s="46">
        <v>19754</v>
      </c>
      <c r="G567" s="46">
        <v>21378</v>
      </c>
      <c r="H567" s="46">
        <v>24048</v>
      </c>
      <c r="I567" s="46">
        <v>26799</v>
      </c>
      <c r="J567" s="46">
        <v>30512</v>
      </c>
      <c r="K567" s="46">
        <v>32298</v>
      </c>
      <c r="L567" s="46">
        <v>36901</v>
      </c>
      <c r="M567" s="46">
        <v>39415</v>
      </c>
      <c r="N567" s="46">
        <v>31465</v>
      </c>
      <c r="O567" s="17">
        <v>32222</v>
      </c>
      <c r="P567" s="17">
        <v>29829</v>
      </c>
      <c r="Q567" s="17">
        <v>24362</v>
      </c>
      <c r="R567" s="30"/>
      <c r="S567" s="31"/>
      <c r="T567" s="31"/>
    </row>
    <row r="568" spans="1:20" x14ac:dyDescent="0.35">
      <c r="A568" s="45" t="s">
        <v>52</v>
      </c>
      <c r="B568" s="46">
        <v>27196</v>
      </c>
      <c r="C568" s="46">
        <v>22892</v>
      </c>
      <c r="D568" s="46">
        <v>0</v>
      </c>
      <c r="E568" s="46">
        <v>28064</v>
      </c>
      <c r="F568" s="46">
        <v>25895</v>
      </c>
      <c r="G568" s="46">
        <v>27962</v>
      </c>
      <c r="H568" s="46">
        <v>47169</v>
      </c>
      <c r="I568" s="46">
        <v>46638</v>
      </c>
      <c r="J568" s="46">
        <v>32644</v>
      </c>
      <c r="K568" s="46">
        <v>36069</v>
      </c>
      <c r="L568" s="46">
        <v>33604</v>
      </c>
      <c r="M568" s="46">
        <v>32583</v>
      </c>
      <c r="N568" s="46">
        <v>39183</v>
      </c>
      <c r="O568" s="17">
        <v>33371</v>
      </c>
      <c r="P568" s="17">
        <v>40009</v>
      </c>
      <c r="Q568" s="17">
        <v>34168</v>
      </c>
      <c r="R568" s="30"/>
      <c r="S568" s="31"/>
      <c r="T568" s="31"/>
    </row>
    <row r="569" spans="1:20" x14ac:dyDescent="0.35">
      <c r="A569" s="45" t="s">
        <v>53</v>
      </c>
      <c r="B569" s="46">
        <v>17956</v>
      </c>
      <c r="C569" s="46"/>
      <c r="D569" s="46">
        <v>0</v>
      </c>
      <c r="E569" s="46">
        <v>23858</v>
      </c>
      <c r="F569" s="46">
        <v>39236</v>
      </c>
      <c r="G569" s="46">
        <v>45064</v>
      </c>
      <c r="H569" s="46">
        <v>31178</v>
      </c>
      <c r="I569" s="46">
        <v>36142</v>
      </c>
      <c r="J569" s="46">
        <v>39310</v>
      </c>
      <c r="K569" s="46">
        <v>41743</v>
      </c>
      <c r="L569" s="46">
        <v>42233</v>
      </c>
      <c r="M569" s="46">
        <v>45322</v>
      </c>
      <c r="N569" s="46">
        <v>37034</v>
      </c>
      <c r="O569" s="17">
        <v>32584</v>
      </c>
      <c r="P569" s="17">
        <v>37817</v>
      </c>
      <c r="Q569" s="17">
        <v>28791</v>
      </c>
      <c r="R569" s="30"/>
      <c r="S569" s="31"/>
      <c r="T569" s="31"/>
    </row>
    <row r="570" spans="1:20" x14ac:dyDescent="0.35">
      <c r="A570" s="45" t="s">
        <v>54</v>
      </c>
      <c r="B570" s="46">
        <v>12804</v>
      </c>
      <c r="C570" s="46"/>
      <c r="D570" s="46">
        <v>29925</v>
      </c>
      <c r="E570" s="46">
        <v>24204</v>
      </c>
      <c r="F570" s="46">
        <v>19541</v>
      </c>
      <c r="G570" s="46">
        <v>20380</v>
      </c>
      <c r="H570" s="46">
        <v>19609</v>
      </c>
      <c r="I570" s="46">
        <v>26735</v>
      </c>
      <c r="J570" s="46">
        <v>32067</v>
      </c>
      <c r="K570" s="46">
        <v>34365</v>
      </c>
      <c r="L570" s="46">
        <v>36119</v>
      </c>
      <c r="M570" s="46">
        <v>33466</v>
      </c>
      <c r="N570" s="46">
        <v>33035</v>
      </c>
      <c r="O570" s="17">
        <v>30198</v>
      </c>
      <c r="P570" s="17">
        <v>34302</v>
      </c>
      <c r="Q570" s="17">
        <v>29306</v>
      </c>
      <c r="R570" s="30"/>
      <c r="S570" s="31"/>
      <c r="T570" s="31"/>
    </row>
    <row r="571" spans="1:20" x14ac:dyDescent="0.35">
      <c r="A571" s="45" t="s">
        <v>55</v>
      </c>
      <c r="B571" s="46">
        <v>22252</v>
      </c>
      <c r="C571" s="46"/>
      <c r="D571" s="46">
        <v>34654</v>
      </c>
      <c r="E571" s="46">
        <v>22783</v>
      </c>
      <c r="F571" s="46">
        <v>29016</v>
      </c>
      <c r="G571" s="46">
        <v>34733</v>
      </c>
      <c r="H571" s="46">
        <v>40833</v>
      </c>
      <c r="I571" s="46">
        <v>40540</v>
      </c>
      <c r="J571" s="46">
        <v>31453</v>
      </c>
      <c r="K571" s="46">
        <v>38527</v>
      </c>
      <c r="L571" s="46">
        <v>38195</v>
      </c>
      <c r="M571" s="46">
        <v>33274</v>
      </c>
      <c r="N571" s="46">
        <v>34866</v>
      </c>
      <c r="O571" s="17">
        <v>30444</v>
      </c>
      <c r="P571" s="17">
        <v>33991</v>
      </c>
      <c r="Q571" s="17">
        <v>32702</v>
      </c>
      <c r="R571" s="30"/>
      <c r="S571" s="31"/>
      <c r="T571" s="31"/>
    </row>
    <row r="572" spans="1:20" x14ac:dyDescent="0.35">
      <c r="A572" s="45" t="s">
        <v>56</v>
      </c>
      <c r="B572" s="46">
        <v>27843</v>
      </c>
      <c r="C572" s="46"/>
      <c r="D572" s="46">
        <v>47704</v>
      </c>
      <c r="E572" s="46">
        <v>44784</v>
      </c>
      <c r="F572" s="46">
        <v>41927</v>
      </c>
      <c r="G572" s="46">
        <v>44597</v>
      </c>
      <c r="H572" s="46">
        <v>51095</v>
      </c>
      <c r="I572" s="46">
        <v>45182</v>
      </c>
      <c r="J572" s="46">
        <v>49805</v>
      </c>
      <c r="K572" s="46">
        <v>54750</v>
      </c>
      <c r="L572" s="46">
        <v>49794</v>
      </c>
      <c r="M572" s="46">
        <v>61620</v>
      </c>
      <c r="N572" s="46">
        <v>51135</v>
      </c>
      <c r="O572" s="17">
        <v>45180</v>
      </c>
      <c r="P572" s="17">
        <v>45809</v>
      </c>
      <c r="Q572" s="17">
        <v>40438</v>
      </c>
      <c r="R572" s="30"/>
      <c r="S572" s="31"/>
      <c r="T572" s="31"/>
    </row>
    <row r="573" spans="1:20" ht="15" thickBot="1" x14ac:dyDescent="0.4">
      <c r="A573" s="45" t="s">
        <v>57</v>
      </c>
      <c r="B573" s="46">
        <v>20001</v>
      </c>
      <c r="C573" s="46"/>
      <c r="D573" s="46">
        <v>41950</v>
      </c>
      <c r="E573" s="46">
        <v>32106</v>
      </c>
      <c r="F573" s="46">
        <v>35546</v>
      </c>
      <c r="G573" s="46">
        <v>31096</v>
      </c>
      <c r="H573" s="46">
        <v>37476</v>
      </c>
      <c r="I573" s="46">
        <v>40245</v>
      </c>
      <c r="J573" s="46">
        <v>50738</v>
      </c>
      <c r="K573" s="46">
        <v>41481</v>
      </c>
      <c r="L573" s="46">
        <v>41505</v>
      </c>
      <c r="M573" s="46">
        <v>47420</v>
      </c>
      <c r="N573" s="46">
        <v>40118</v>
      </c>
      <c r="O573" s="17">
        <v>41612</v>
      </c>
      <c r="P573" s="17">
        <v>37349</v>
      </c>
      <c r="Q573" s="17">
        <v>17569</v>
      </c>
      <c r="R573" s="30"/>
      <c r="S573" s="31"/>
      <c r="T573" s="31"/>
    </row>
    <row r="574" spans="1:20" ht="15.5" thickTop="1" thickBot="1" x14ac:dyDescent="0.4">
      <c r="A574" s="47" t="s">
        <v>58</v>
      </c>
      <c r="B574" s="61">
        <f t="shared" ref="B574" si="83">SUM(B562:B573)</f>
        <v>235427</v>
      </c>
      <c r="C574" s="61">
        <f t="shared" ref="C574:M574" si="84">SUM(C562:C573)</f>
        <v>123376</v>
      </c>
      <c r="D574" s="61">
        <f t="shared" si="84"/>
        <v>154233</v>
      </c>
      <c r="E574" s="61">
        <f t="shared" si="84"/>
        <v>332844</v>
      </c>
      <c r="F574" s="61">
        <f t="shared" si="84"/>
        <v>359354</v>
      </c>
      <c r="G574" s="61">
        <f t="shared" si="84"/>
        <v>391760</v>
      </c>
      <c r="H574" s="61">
        <f t="shared" si="84"/>
        <v>422527</v>
      </c>
      <c r="I574" s="61">
        <f t="shared" si="84"/>
        <v>443302</v>
      </c>
      <c r="J574" s="61">
        <f t="shared" si="84"/>
        <v>433261</v>
      </c>
      <c r="K574" s="61">
        <f t="shared" si="84"/>
        <v>446232</v>
      </c>
      <c r="L574" s="61">
        <f t="shared" si="84"/>
        <v>465736</v>
      </c>
      <c r="M574" s="61">
        <f t="shared" si="84"/>
        <v>462607</v>
      </c>
      <c r="N574" s="61">
        <f>SUM(N562:N573)</f>
        <v>433443</v>
      </c>
      <c r="O574" s="37">
        <f>SUM(O562:O573)</f>
        <v>397218</v>
      </c>
      <c r="P574" s="37">
        <f>SUM(P562:P573)</f>
        <v>417260</v>
      </c>
      <c r="Q574" s="37">
        <f>SUM(Q562:Q573)</f>
        <v>352164</v>
      </c>
      <c r="R574" s="30"/>
      <c r="S574" s="31"/>
      <c r="T574" s="31"/>
    </row>
    <row r="575" spans="1:20" ht="15" thickTop="1" x14ac:dyDescent="0.35">
      <c r="A575" s="55"/>
      <c r="R575" s="30"/>
      <c r="S575" s="31"/>
      <c r="T575" s="31"/>
    </row>
    <row r="576" spans="1:20" x14ac:dyDescent="0.35">
      <c r="A576" s="39" t="s">
        <v>96</v>
      </c>
      <c r="B576" s="40" t="s">
        <v>30</v>
      </c>
      <c r="C576" s="40" t="s">
        <v>31</v>
      </c>
      <c r="D576" s="40" t="s">
        <v>32</v>
      </c>
      <c r="E576" s="40" t="s">
        <v>33</v>
      </c>
      <c r="F576" s="40" t="s">
        <v>34</v>
      </c>
      <c r="G576" s="40" t="s">
        <v>35</v>
      </c>
      <c r="H576" s="40" t="s">
        <v>36</v>
      </c>
      <c r="I576" s="40" t="s">
        <v>37</v>
      </c>
      <c r="J576" s="40" t="s">
        <v>38</v>
      </c>
      <c r="K576" s="40" t="s">
        <v>39</v>
      </c>
      <c r="L576" s="40" t="s">
        <v>40</v>
      </c>
      <c r="M576" s="40" t="s">
        <v>41</v>
      </c>
      <c r="N576" s="21" t="s">
        <v>42</v>
      </c>
      <c r="O576" s="41" t="s">
        <v>43</v>
      </c>
      <c r="P576" s="42" t="s">
        <v>44</v>
      </c>
      <c r="Q576" s="42" t="s">
        <v>45</v>
      </c>
      <c r="R576" s="30"/>
      <c r="S576" s="31"/>
      <c r="T576" s="31"/>
    </row>
    <row r="577" spans="1:20" x14ac:dyDescent="0.35">
      <c r="A577" s="43" t="s">
        <v>46</v>
      </c>
      <c r="B577" s="44">
        <v>22047</v>
      </c>
      <c r="C577" s="44">
        <v>19735</v>
      </c>
      <c r="D577" s="44">
        <v>14514</v>
      </c>
      <c r="E577" s="44">
        <v>1406</v>
      </c>
      <c r="F577" s="44">
        <v>0</v>
      </c>
      <c r="G577" s="44">
        <v>0</v>
      </c>
      <c r="H577" s="44">
        <v>0</v>
      </c>
      <c r="I577" s="44">
        <v>0</v>
      </c>
      <c r="J577" s="44">
        <v>0</v>
      </c>
      <c r="K577" s="44">
        <v>0</v>
      </c>
      <c r="L577" s="44">
        <v>0</v>
      </c>
      <c r="M577" s="44">
        <v>0</v>
      </c>
      <c r="N577" s="44">
        <v>0</v>
      </c>
      <c r="O577" s="17">
        <v>0</v>
      </c>
      <c r="P577" s="17">
        <v>0</v>
      </c>
      <c r="Q577" s="17">
        <v>0</v>
      </c>
      <c r="R577" s="30"/>
      <c r="S577" s="31"/>
      <c r="T577" s="31"/>
    </row>
    <row r="578" spans="1:20" x14ac:dyDescent="0.35">
      <c r="A578" s="45" t="s">
        <v>47</v>
      </c>
      <c r="B578" s="46">
        <v>15729</v>
      </c>
      <c r="C578" s="46">
        <v>11798</v>
      </c>
      <c r="D578" s="46">
        <v>13311</v>
      </c>
      <c r="E578" s="46">
        <v>1447</v>
      </c>
      <c r="F578" s="46">
        <v>0</v>
      </c>
      <c r="G578" s="46">
        <v>0</v>
      </c>
      <c r="H578" s="46">
        <v>0</v>
      </c>
      <c r="I578" s="46">
        <v>0</v>
      </c>
      <c r="J578" s="46">
        <v>0</v>
      </c>
      <c r="K578" s="46">
        <v>0</v>
      </c>
      <c r="L578" s="46">
        <v>0</v>
      </c>
      <c r="M578" s="46">
        <v>0</v>
      </c>
      <c r="N578" s="46">
        <v>0</v>
      </c>
      <c r="O578" s="17">
        <v>0</v>
      </c>
      <c r="P578" s="17">
        <v>0</v>
      </c>
      <c r="Q578" s="17">
        <v>0</v>
      </c>
      <c r="R578" s="30"/>
      <c r="S578" s="31"/>
      <c r="T578" s="31"/>
    </row>
    <row r="579" spans="1:20" x14ac:dyDescent="0.35">
      <c r="A579" s="45" t="s">
        <v>48</v>
      </c>
      <c r="B579" s="46">
        <v>16672</v>
      </c>
      <c r="C579" s="46">
        <v>15101</v>
      </c>
      <c r="D579" s="46">
        <v>13353</v>
      </c>
      <c r="E579" s="46">
        <v>1540</v>
      </c>
      <c r="F579" s="46">
        <v>0</v>
      </c>
      <c r="G579" s="46">
        <v>0</v>
      </c>
      <c r="H579" s="46">
        <v>0</v>
      </c>
      <c r="I579" s="46">
        <v>0</v>
      </c>
      <c r="J579" s="46">
        <v>0</v>
      </c>
      <c r="K579" s="46">
        <v>0</v>
      </c>
      <c r="L579" s="46">
        <v>0</v>
      </c>
      <c r="M579" s="46">
        <v>0</v>
      </c>
      <c r="N579" s="46">
        <v>0</v>
      </c>
      <c r="O579" s="17">
        <v>0</v>
      </c>
      <c r="P579" s="17">
        <v>0</v>
      </c>
      <c r="Q579" s="17">
        <v>0</v>
      </c>
      <c r="R579" s="30"/>
      <c r="S579" s="31"/>
      <c r="T579" s="31"/>
    </row>
    <row r="580" spans="1:20" x14ac:dyDescent="0.35">
      <c r="A580" s="45" t="s">
        <v>49</v>
      </c>
      <c r="B580" s="46">
        <v>22995</v>
      </c>
      <c r="C580" s="46">
        <v>15838</v>
      </c>
      <c r="D580" s="46">
        <v>20650</v>
      </c>
      <c r="E580" s="46">
        <v>1954</v>
      </c>
      <c r="F580" s="46">
        <v>0</v>
      </c>
      <c r="G580" s="46">
        <v>0</v>
      </c>
      <c r="H580" s="46">
        <v>0</v>
      </c>
      <c r="I580" s="46">
        <v>0</v>
      </c>
      <c r="J580" s="46">
        <v>0</v>
      </c>
      <c r="K580" s="46">
        <v>0</v>
      </c>
      <c r="L580" s="46">
        <v>0</v>
      </c>
      <c r="M580" s="46">
        <v>0</v>
      </c>
      <c r="N580" s="46">
        <v>0</v>
      </c>
      <c r="O580" s="17">
        <v>0</v>
      </c>
      <c r="P580" s="17">
        <v>0</v>
      </c>
      <c r="Q580" s="17">
        <v>0</v>
      </c>
      <c r="R580" s="30"/>
      <c r="S580" s="31"/>
      <c r="T580" s="31"/>
    </row>
    <row r="581" spans="1:20" x14ac:dyDescent="0.35">
      <c r="A581" s="45" t="s">
        <v>50</v>
      </c>
      <c r="B581" s="46">
        <v>25267</v>
      </c>
      <c r="C581" s="46">
        <v>12640</v>
      </c>
      <c r="D581" s="46">
        <v>18113</v>
      </c>
      <c r="E581" s="46">
        <v>505</v>
      </c>
      <c r="F581" s="46">
        <v>0</v>
      </c>
      <c r="G581" s="46">
        <v>0</v>
      </c>
      <c r="H581" s="46">
        <v>0</v>
      </c>
      <c r="I581" s="46">
        <v>0</v>
      </c>
      <c r="J581" s="46">
        <v>0</v>
      </c>
      <c r="K581" s="46">
        <v>0</v>
      </c>
      <c r="L581" s="46">
        <v>0</v>
      </c>
      <c r="M581" s="46">
        <v>0</v>
      </c>
      <c r="N581" s="46">
        <v>0</v>
      </c>
      <c r="O581" s="17">
        <v>0</v>
      </c>
      <c r="P581" s="17">
        <v>0</v>
      </c>
      <c r="Q581" s="17">
        <v>0</v>
      </c>
      <c r="R581" s="30"/>
      <c r="S581" s="31"/>
      <c r="T581" s="31"/>
    </row>
    <row r="582" spans="1:20" x14ac:dyDescent="0.35">
      <c r="A582" s="45" t="s">
        <v>51</v>
      </c>
      <c r="B582" s="46">
        <v>17365</v>
      </c>
      <c r="C582" s="46">
        <v>11044</v>
      </c>
      <c r="D582" s="46">
        <v>14447</v>
      </c>
      <c r="E582" s="46">
        <v>0</v>
      </c>
      <c r="F582" s="46">
        <v>0</v>
      </c>
      <c r="G582" s="46">
        <v>0</v>
      </c>
      <c r="H582" s="46">
        <v>0</v>
      </c>
      <c r="I582" s="46">
        <v>0</v>
      </c>
      <c r="J582" s="46">
        <v>0</v>
      </c>
      <c r="K582" s="46">
        <v>0</v>
      </c>
      <c r="L582" s="46">
        <v>0</v>
      </c>
      <c r="M582" s="46">
        <v>0</v>
      </c>
      <c r="N582" s="46">
        <v>0</v>
      </c>
      <c r="O582" s="17">
        <v>0</v>
      </c>
      <c r="P582" s="17">
        <v>0</v>
      </c>
      <c r="Q582" s="17">
        <v>0</v>
      </c>
      <c r="R582" s="30"/>
      <c r="S582" s="31"/>
      <c r="T582" s="31"/>
    </row>
    <row r="583" spans="1:20" x14ac:dyDescent="0.35">
      <c r="A583" s="45" t="s">
        <v>52</v>
      </c>
      <c r="B583" s="46">
        <v>20614</v>
      </c>
      <c r="C583" s="46">
        <v>17166</v>
      </c>
      <c r="D583" s="46">
        <v>20070</v>
      </c>
      <c r="E583" s="46">
        <v>0</v>
      </c>
      <c r="F583" s="46">
        <v>0</v>
      </c>
      <c r="G583" s="46">
        <v>0</v>
      </c>
      <c r="H583" s="46">
        <v>0</v>
      </c>
      <c r="I583" s="46">
        <v>0</v>
      </c>
      <c r="J583" s="46">
        <v>0</v>
      </c>
      <c r="K583" s="46">
        <v>0</v>
      </c>
      <c r="L583" s="46">
        <v>0</v>
      </c>
      <c r="M583" s="46">
        <v>0</v>
      </c>
      <c r="N583" s="46">
        <v>0</v>
      </c>
      <c r="O583" s="17">
        <v>0</v>
      </c>
      <c r="P583" s="17">
        <v>0</v>
      </c>
      <c r="Q583" s="17">
        <v>0</v>
      </c>
      <c r="R583" s="30"/>
      <c r="S583" s="31"/>
      <c r="T583" s="31"/>
    </row>
    <row r="584" spans="1:20" x14ac:dyDescent="0.35">
      <c r="A584" s="45" t="s">
        <v>53</v>
      </c>
      <c r="B584" s="46">
        <v>14665</v>
      </c>
      <c r="C584" s="46">
        <v>11695</v>
      </c>
      <c r="D584" s="46">
        <v>11450</v>
      </c>
      <c r="E584" s="46">
        <v>0</v>
      </c>
      <c r="F584" s="46">
        <v>0</v>
      </c>
      <c r="G584" s="46">
        <v>0</v>
      </c>
      <c r="H584" s="46">
        <v>0</v>
      </c>
      <c r="I584" s="46">
        <v>0</v>
      </c>
      <c r="J584" s="46">
        <v>0</v>
      </c>
      <c r="K584" s="46">
        <v>0</v>
      </c>
      <c r="L584" s="46">
        <v>0</v>
      </c>
      <c r="M584" s="46">
        <v>0</v>
      </c>
      <c r="N584" s="46">
        <v>0</v>
      </c>
      <c r="O584" s="17">
        <v>0</v>
      </c>
      <c r="P584" s="17">
        <v>0</v>
      </c>
      <c r="Q584" s="17">
        <v>0</v>
      </c>
      <c r="R584" s="30"/>
      <c r="S584" s="31"/>
      <c r="T584" s="31"/>
    </row>
    <row r="585" spans="1:20" x14ac:dyDescent="0.35">
      <c r="A585" s="45" t="s">
        <v>54</v>
      </c>
      <c r="B585" s="46">
        <v>12832</v>
      </c>
      <c r="C585" s="46">
        <v>10354</v>
      </c>
      <c r="D585" s="46">
        <v>10825</v>
      </c>
      <c r="E585" s="46">
        <v>0</v>
      </c>
      <c r="F585" s="46">
        <v>0</v>
      </c>
      <c r="G585" s="46">
        <v>0</v>
      </c>
      <c r="H585" s="46">
        <v>0</v>
      </c>
      <c r="I585" s="46">
        <v>0</v>
      </c>
      <c r="J585" s="46">
        <v>0</v>
      </c>
      <c r="K585" s="46">
        <v>0</v>
      </c>
      <c r="L585" s="46">
        <v>0</v>
      </c>
      <c r="M585" s="46">
        <v>0</v>
      </c>
      <c r="N585" s="46">
        <v>0</v>
      </c>
      <c r="O585" s="17">
        <v>0</v>
      </c>
      <c r="P585" s="17">
        <v>0</v>
      </c>
      <c r="Q585" s="17">
        <v>0</v>
      </c>
      <c r="R585" s="30"/>
      <c r="S585" s="31"/>
      <c r="T585" s="31"/>
    </row>
    <row r="586" spans="1:20" x14ac:dyDescent="0.35">
      <c r="A586" s="45" t="s">
        <v>55</v>
      </c>
      <c r="B586" s="46">
        <v>19285</v>
      </c>
      <c r="C586" s="46">
        <v>10788</v>
      </c>
      <c r="D586" s="46">
        <v>3517</v>
      </c>
      <c r="E586" s="46">
        <v>0</v>
      </c>
      <c r="F586" s="46">
        <v>0</v>
      </c>
      <c r="G586" s="46">
        <v>0</v>
      </c>
      <c r="H586" s="46">
        <v>0</v>
      </c>
      <c r="I586" s="46">
        <v>0</v>
      </c>
      <c r="J586" s="46">
        <v>0</v>
      </c>
      <c r="K586" s="46">
        <v>0</v>
      </c>
      <c r="L586" s="46">
        <v>0</v>
      </c>
      <c r="M586" s="46">
        <v>0</v>
      </c>
      <c r="N586" s="46">
        <v>0</v>
      </c>
      <c r="O586" s="17">
        <v>0</v>
      </c>
      <c r="P586" s="17">
        <v>0</v>
      </c>
      <c r="Q586" s="17">
        <v>0</v>
      </c>
      <c r="R586" s="30"/>
      <c r="S586" s="31"/>
      <c r="T586" s="31"/>
    </row>
    <row r="587" spans="1:20" x14ac:dyDescent="0.35">
      <c r="A587" s="45" t="s">
        <v>56</v>
      </c>
      <c r="B587" s="46">
        <v>21228</v>
      </c>
      <c r="C587" s="46">
        <v>14468</v>
      </c>
      <c r="D587" s="46">
        <v>1388</v>
      </c>
      <c r="E587" s="46">
        <v>0</v>
      </c>
      <c r="F587" s="46">
        <v>0</v>
      </c>
      <c r="G587" s="46">
        <v>0</v>
      </c>
      <c r="H587" s="46">
        <v>0</v>
      </c>
      <c r="I587" s="46">
        <v>0</v>
      </c>
      <c r="J587" s="46">
        <v>0</v>
      </c>
      <c r="K587" s="46">
        <v>0</v>
      </c>
      <c r="L587" s="46">
        <v>0</v>
      </c>
      <c r="M587" s="46">
        <v>0</v>
      </c>
      <c r="N587" s="46">
        <v>0</v>
      </c>
      <c r="O587" s="17">
        <v>0</v>
      </c>
      <c r="P587" s="17">
        <v>0</v>
      </c>
      <c r="Q587" s="17">
        <v>0</v>
      </c>
      <c r="R587" s="30"/>
      <c r="S587" s="31"/>
      <c r="T587" s="31"/>
    </row>
    <row r="588" spans="1:20" ht="15" thickBot="1" x14ac:dyDescent="0.4">
      <c r="A588" s="45" t="s">
        <v>57</v>
      </c>
      <c r="B588" s="46">
        <v>16348</v>
      </c>
      <c r="C588" s="46">
        <v>16024</v>
      </c>
      <c r="D588" s="46">
        <v>2819</v>
      </c>
      <c r="E588" s="46">
        <v>0</v>
      </c>
      <c r="F588" s="46">
        <v>0</v>
      </c>
      <c r="G588" s="46">
        <v>0</v>
      </c>
      <c r="H588" s="46">
        <v>0</v>
      </c>
      <c r="I588" s="46">
        <v>0</v>
      </c>
      <c r="J588" s="46">
        <v>0</v>
      </c>
      <c r="K588" s="46">
        <v>0</v>
      </c>
      <c r="L588" s="46">
        <v>0</v>
      </c>
      <c r="M588" s="46">
        <v>0</v>
      </c>
      <c r="N588" s="46">
        <v>0</v>
      </c>
      <c r="O588" s="17">
        <v>0</v>
      </c>
      <c r="P588" s="17">
        <v>0</v>
      </c>
      <c r="Q588" s="17">
        <v>0</v>
      </c>
      <c r="R588" s="30"/>
      <c r="S588" s="31"/>
      <c r="T588" s="31"/>
    </row>
    <row r="589" spans="1:20" ht="15.5" thickTop="1" thickBot="1" x14ac:dyDescent="0.4">
      <c r="A589" s="47" t="s">
        <v>58</v>
      </c>
      <c r="B589" s="61">
        <f t="shared" ref="B589:M589" si="85">SUM(B577:B588)</f>
        <v>225047</v>
      </c>
      <c r="C589" s="61">
        <f t="shared" si="85"/>
        <v>166651</v>
      </c>
      <c r="D589" s="61">
        <f t="shared" si="85"/>
        <v>144457</v>
      </c>
      <c r="E589" s="61">
        <f t="shared" si="85"/>
        <v>6852</v>
      </c>
      <c r="F589" s="61">
        <f t="shared" si="85"/>
        <v>0</v>
      </c>
      <c r="G589" s="61">
        <f t="shared" si="85"/>
        <v>0</v>
      </c>
      <c r="H589" s="61">
        <f t="shared" si="85"/>
        <v>0</v>
      </c>
      <c r="I589" s="61">
        <f t="shared" si="85"/>
        <v>0</v>
      </c>
      <c r="J589" s="61">
        <f t="shared" si="85"/>
        <v>0</v>
      </c>
      <c r="K589" s="61">
        <f t="shared" si="85"/>
        <v>0</v>
      </c>
      <c r="L589" s="61">
        <f t="shared" si="85"/>
        <v>0</v>
      </c>
      <c r="M589" s="61">
        <f t="shared" si="85"/>
        <v>0</v>
      </c>
      <c r="N589" s="61">
        <f>SUM(N577:N588)</f>
        <v>0</v>
      </c>
      <c r="O589" s="37">
        <f>SUM(O577:O588)</f>
        <v>0</v>
      </c>
      <c r="P589" s="37">
        <f>SUM(P577:P588)</f>
        <v>0</v>
      </c>
      <c r="Q589" s="37">
        <f>SUM(Q577:Q588)</f>
        <v>0</v>
      </c>
      <c r="R589" s="30"/>
      <c r="S589" s="31"/>
      <c r="T589" s="31"/>
    </row>
    <row r="590" spans="1:20" ht="15" thickTop="1" x14ac:dyDescent="0.35">
      <c r="A590" s="55" t="s">
        <v>97</v>
      </c>
      <c r="R590" s="30"/>
      <c r="S590" s="31"/>
      <c r="T590" s="31"/>
    </row>
    <row r="591" spans="1:20" x14ac:dyDescent="0.35">
      <c r="R591" s="30"/>
      <c r="S591" s="31"/>
      <c r="T591" s="31"/>
    </row>
    <row r="592" spans="1:20" x14ac:dyDescent="0.35">
      <c r="A592" s="39" t="s">
        <v>98</v>
      </c>
      <c r="B592" s="40" t="s">
        <v>30</v>
      </c>
      <c r="C592" s="40" t="s">
        <v>31</v>
      </c>
      <c r="D592" s="40" t="s">
        <v>32</v>
      </c>
      <c r="E592" s="40" t="s">
        <v>33</v>
      </c>
      <c r="F592" s="40" t="s">
        <v>34</v>
      </c>
      <c r="G592" s="40" t="s">
        <v>35</v>
      </c>
      <c r="H592" s="40" t="s">
        <v>36</v>
      </c>
      <c r="I592" s="40" t="s">
        <v>37</v>
      </c>
      <c r="J592" s="40" t="s">
        <v>38</v>
      </c>
      <c r="K592" s="40" t="s">
        <v>39</v>
      </c>
      <c r="L592" s="40" t="s">
        <v>40</v>
      </c>
      <c r="M592" s="40" t="s">
        <v>41</v>
      </c>
      <c r="N592" s="21" t="s">
        <v>42</v>
      </c>
      <c r="O592" s="41" t="s">
        <v>43</v>
      </c>
      <c r="P592" s="42" t="s">
        <v>44</v>
      </c>
      <c r="Q592" s="42" t="s">
        <v>45</v>
      </c>
      <c r="R592" s="30"/>
      <c r="S592" s="31"/>
      <c r="T592" s="31"/>
    </row>
    <row r="593" spans="1:20" x14ac:dyDescent="0.35">
      <c r="A593" s="43" t="s">
        <v>46</v>
      </c>
      <c r="B593" s="44">
        <v>0</v>
      </c>
      <c r="C593" s="44">
        <v>91</v>
      </c>
      <c r="D593" s="44">
        <v>217</v>
      </c>
      <c r="E593" s="44">
        <v>182</v>
      </c>
      <c r="F593" s="44">
        <v>258</v>
      </c>
      <c r="G593" s="44">
        <v>165</v>
      </c>
      <c r="H593" s="44">
        <v>388</v>
      </c>
      <c r="I593" s="44">
        <v>237</v>
      </c>
      <c r="J593" s="44">
        <v>218</v>
      </c>
      <c r="K593" s="44">
        <v>189</v>
      </c>
      <c r="L593" s="44">
        <v>605</v>
      </c>
      <c r="M593" s="44">
        <v>362</v>
      </c>
      <c r="N593" s="44">
        <v>373</v>
      </c>
      <c r="O593" s="17">
        <v>315</v>
      </c>
      <c r="P593" s="17">
        <v>526</v>
      </c>
      <c r="Q593" s="17">
        <v>375</v>
      </c>
      <c r="R593" s="30"/>
      <c r="S593" s="31"/>
      <c r="T593" s="31"/>
    </row>
    <row r="594" spans="1:20" x14ac:dyDescent="0.35">
      <c r="A594" s="45" t="s">
        <v>47</v>
      </c>
      <c r="B594" s="46">
        <v>0</v>
      </c>
      <c r="C594" s="46">
        <v>124</v>
      </c>
      <c r="D594" s="46">
        <v>229</v>
      </c>
      <c r="E594" s="46">
        <v>185</v>
      </c>
      <c r="F594" s="46">
        <v>245</v>
      </c>
      <c r="G594" s="46">
        <v>245</v>
      </c>
      <c r="H594" s="46">
        <v>2140</v>
      </c>
      <c r="I594" s="46">
        <v>415</v>
      </c>
      <c r="J594" s="46">
        <v>253</v>
      </c>
      <c r="K594" s="46">
        <v>266</v>
      </c>
      <c r="L594" s="46">
        <v>990</v>
      </c>
      <c r="M594" s="46">
        <v>606</v>
      </c>
      <c r="N594" s="46">
        <v>493</v>
      </c>
      <c r="O594" s="17">
        <v>468</v>
      </c>
      <c r="P594" s="17">
        <v>415</v>
      </c>
      <c r="Q594" s="17">
        <v>424</v>
      </c>
      <c r="R594" s="30"/>
      <c r="S594" s="31"/>
      <c r="T594" s="31"/>
    </row>
    <row r="595" spans="1:20" x14ac:dyDescent="0.35">
      <c r="A595" s="45" t="s">
        <v>48</v>
      </c>
      <c r="B595" s="46">
        <v>0</v>
      </c>
      <c r="C595" s="46">
        <v>192</v>
      </c>
      <c r="D595" s="46">
        <v>246</v>
      </c>
      <c r="E595" s="46">
        <v>191</v>
      </c>
      <c r="F595" s="46">
        <v>348</v>
      </c>
      <c r="G595" s="46">
        <v>306</v>
      </c>
      <c r="H595" s="46">
        <v>2009</v>
      </c>
      <c r="I595" s="46">
        <v>230</v>
      </c>
      <c r="J595" s="46">
        <v>161</v>
      </c>
      <c r="K595" s="46">
        <v>323</v>
      </c>
      <c r="L595" s="46">
        <v>633</v>
      </c>
      <c r="M595" s="46">
        <v>638</v>
      </c>
      <c r="N595" s="46">
        <v>757</v>
      </c>
      <c r="O595" s="17">
        <v>567</v>
      </c>
      <c r="P595" s="17">
        <v>488</v>
      </c>
      <c r="Q595" s="17">
        <v>626</v>
      </c>
      <c r="R595" s="30"/>
      <c r="S595" s="31"/>
      <c r="T595" s="31"/>
    </row>
    <row r="596" spans="1:20" x14ac:dyDescent="0.35">
      <c r="A596" s="45" t="s">
        <v>49</v>
      </c>
      <c r="B596" s="46">
        <v>0</v>
      </c>
      <c r="C596" s="46">
        <v>212</v>
      </c>
      <c r="D596" s="46">
        <v>246</v>
      </c>
      <c r="E596" s="46">
        <v>276</v>
      </c>
      <c r="F596" s="46">
        <v>204</v>
      </c>
      <c r="G596" s="46">
        <v>201</v>
      </c>
      <c r="H596" s="46">
        <v>336</v>
      </c>
      <c r="I596" s="46">
        <v>321</v>
      </c>
      <c r="J596" s="46">
        <v>81</v>
      </c>
      <c r="K596" s="46">
        <v>240</v>
      </c>
      <c r="L596" s="46">
        <v>407</v>
      </c>
      <c r="M596" s="46">
        <v>459</v>
      </c>
      <c r="N596" s="46">
        <v>432</v>
      </c>
      <c r="O596" s="17">
        <v>483</v>
      </c>
      <c r="P596" s="17">
        <v>517</v>
      </c>
      <c r="Q596" s="17">
        <v>375</v>
      </c>
      <c r="R596" s="30"/>
      <c r="S596" s="31"/>
      <c r="T596" s="31"/>
    </row>
    <row r="597" spans="1:20" x14ac:dyDescent="0.35">
      <c r="A597" s="45" t="s">
        <v>50</v>
      </c>
      <c r="B597" s="46">
        <v>0</v>
      </c>
      <c r="C597" s="46">
        <v>172</v>
      </c>
      <c r="D597" s="46">
        <v>173</v>
      </c>
      <c r="E597" s="46">
        <v>147</v>
      </c>
      <c r="F597" s="46">
        <v>209</v>
      </c>
      <c r="G597" s="46">
        <v>223</v>
      </c>
      <c r="H597" s="46">
        <v>248</v>
      </c>
      <c r="I597" s="46">
        <v>160</v>
      </c>
      <c r="J597" s="46">
        <v>180</v>
      </c>
      <c r="K597" s="46">
        <v>242</v>
      </c>
      <c r="L597" s="46">
        <v>235</v>
      </c>
      <c r="M597" s="46">
        <v>268</v>
      </c>
      <c r="N597" s="46">
        <v>269</v>
      </c>
      <c r="O597" s="17">
        <v>205</v>
      </c>
      <c r="P597" s="17">
        <v>141</v>
      </c>
      <c r="Q597" s="17">
        <v>209</v>
      </c>
      <c r="R597" s="30"/>
      <c r="S597" s="31"/>
      <c r="T597" s="31"/>
    </row>
    <row r="598" spans="1:20" x14ac:dyDescent="0.35">
      <c r="A598" s="45" t="s">
        <v>51</v>
      </c>
      <c r="B598" s="46">
        <v>0</v>
      </c>
      <c r="C598" s="46">
        <v>138</v>
      </c>
      <c r="D598" s="46">
        <v>146</v>
      </c>
      <c r="E598" s="46">
        <v>187</v>
      </c>
      <c r="F598" s="46">
        <v>158</v>
      </c>
      <c r="G598" s="46">
        <v>150</v>
      </c>
      <c r="H598" s="46">
        <v>215</v>
      </c>
      <c r="I598" s="46">
        <v>170</v>
      </c>
      <c r="J598" s="46">
        <v>225</v>
      </c>
      <c r="K598" s="46">
        <v>299</v>
      </c>
      <c r="L598" s="46">
        <v>872</v>
      </c>
      <c r="M598" s="46">
        <v>643</v>
      </c>
      <c r="N598" s="46">
        <v>553</v>
      </c>
      <c r="O598" s="17">
        <v>461</v>
      </c>
      <c r="P598" s="17">
        <v>624</v>
      </c>
      <c r="Q598" s="17">
        <v>521</v>
      </c>
      <c r="R598" s="30"/>
      <c r="S598" s="31"/>
      <c r="T598" s="31"/>
    </row>
    <row r="599" spans="1:20" x14ac:dyDescent="0.35">
      <c r="A599" s="45" t="s">
        <v>52</v>
      </c>
      <c r="B599" s="46">
        <v>0</v>
      </c>
      <c r="C599" s="46">
        <v>410</v>
      </c>
      <c r="D599" s="46">
        <v>350</v>
      </c>
      <c r="E599" s="46">
        <v>239</v>
      </c>
      <c r="F599" s="46">
        <v>264</v>
      </c>
      <c r="G599" s="46">
        <v>196</v>
      </c>
      <c r="H599" s="46">
        <v>363</v>
      </c>
      <c r="I599" s="46">
        <v>304</v>
      </c>
      <c r="J599" s="46">
        <v>260</v>
      </c>
      <c r="K599" s="46">
        <v>640</v>
      </c>
      <c r="L599" s="46">
        <v>611</v>
      </c>
      <c r="M599" s="46">
        <v>759</v>
      </c>
      <c r="N599" s="46">
        <v>810</v>
      </c>
      <c r="O599" s="17">
        <v>856</v>
      </c>
      <c r="P599" s="17">
        <v>492</v>
      </c>
      <c r="Q599" s="17">
        <v>683</v>
      </c>
      <c r="R599" s="30"/>
      <c r="S599" s="31"/>
      <c r="T599" s="31"/>
    </row>
    <row r="600" spans="1:20" x14ac:dyDescent="0.35">
      <c r="A600" s="45" t="s">
        <v>53</v>
      </c>
      <c r="B600" s="46">
        <v>0</v>
      </c>
      <c r="C600" s="46">
        <v>391</v>
      </c>
      <c r="D600" s="46">
        <v>275</v>
      </c>
      <c r="E600" s="46">
        <v>237</v>
      </c>
      <c r="F600" s="46">
        <v>394</v>
      </c>
      <c r="G600" s="46">
        <v>382</v>
      </c>
      <c r="H600" s="46">
        <v>251</v>
      </c>
      <c r="I600" s="46">
        <v>340</v>
      </c>
      <c r="J600" s="46">
        <v>336</v>
      </c>
      <c r="K600" s="46">
        <v>561</v>
      </c>
      <c r="L600" s="46">
        <v>538</v>
      </c>
      <c r="M600" s="46">
        <v>630</v>
      </c>
      <c r="N600" s="46">
        <v>684</v>
      </c>
      <c r="O600" s="17">
        <v>703</v>
      </c>
      <c r="P600" s="17">
        <v>665</v>
      </c>
      <c r="Q600" s="17">
        <v>546</v>
      </c>
      <c r="R600" s="30"/>
      <c r="S600" s="31"/>
      <c r="T600" s="31"/>
    </row>
    <row r="601" spans="1:20" x14ac:dyDescent="0.35">
      <c r="A601" s="45" t="s">
        <v>54</v>
      </c>
      <c r="B601" s="46">
        <v>0</v>
      </c>
      <c r="C601" s="46">
        <v>240</v>
      </c>
      <c r="D601" s="46">
        <v>247</v>
      </c>
      <c r="E601" s="46">
        <v>209</v>
      </c>
      <c r="F601" s="46">
        <v>160</v>
      </c>
      <c r="G601" s="46">
        <v>362</v>
      </c>
      <c r="H601" s="46">
        <v>181</v>
      </c>
      <c r="I601" s="46">
        <v>248</v>
      </c>
      <c r="J601" s="46">
        <v>202</v>
      </c>
      <c r="K601" s="46">
        <v>764</v>
      </c>
      <c r="L601" s="46">
        <v>585</v>
      </c>
      <c r="M601" s="46">
        <v>512</v>
      </c>
      <c r="N601" s="46">
        <v>370</v>
      </c>
      <c r="O601" s="17">
        <v>487</v>
      </c>
      <c r="P601" s="17">
        <v>361</v>
      </c>
      <c r="Q601" s="17">
        <v>381</v>
      </c>
      <c r="R601" s="30"/>
      <c r="S601" s="31"/>
      <c r="T601" s="31"/>
    </row>
    <row r="602" spans="1:20" x14ac:dyDescent="0.35">
      <c r="A602" s="45" t="s">
        <v>55</v>
      </c>
      <c r="B602" s="46">
        <v>0</v>
      </c>
      <c r="C602" s="46">
        <v>258</v>
      </c>
      <c r="D602" s="46">
        <v>209</v>
      </c>
      <c r="E602" s="46">
        <v>188</v>
      </c>
      <c r="F602" s="46">
        <v>179</v>
      </c>
      <c r="G602" s="46">
        <v>202</v>
      </c>
      <c r="H602" s="46">
        <v>208</v>
      </c>
      <c r="I602" s="46">
        <v>230</v>
      </c>
      <c r="J602" s="46">
        <v>209</v>
      </c>
      <c r="K602" s="46">
        <v>361</v>
      </c>
      <c r="L602" s="46">
        <v>301</v>
      </c>
      <c r="M602" s="46">
        <v>371</v>
      </c>
      <c r="N602" s="46">
        <v>422</v>
      </c>
      <c r="O602" s="17">
        <v>331</v>
      </c>
      <c r="P602" s="17">
        <v>374</v>
      </c>
      <c r="Q602" s="17">
        <v>324</v>
      </c>
      <c r="R602" s="30"/>
      <c r="S602" s="31"/>
      <c r="T602" s="31"/>
    </row>
    <row r="603" spans="1:20" x14ac:dyDescent="0.35">
      <c r="A603" s="45" t="s">
        <v>56</v>
      </c>
      <c r="B603" s="46">
        <v>0</v>
      </c>
      <c r="C603" s="46">
        <v>273</v>
      </c>
      <c r="D603" s="46">
        <v>251</v>
      </c>
      <c r="E603" s="46">
        <v>330</v>
      </c>
      <c r="F603" s="46">
        <v>168</v>
      </c>
      <c r="G603" s="46">
        <v>218</v>
      </c>
      <c r="H603" s="46">
        <v>218</v>
      </c>
      <c r="I603" s="46">
        <v>233</v>
      </c>
      <c r="J603" s="46">
        <v>303</v>
      </c>
      <c r="K603" s="46">
        <v>498</v>
      </c>
      <c r="L603" s="46">
        <v>395</v>
      </c>
      <c r="M603" s="46">
        <v>839</v>
      </c>
      <c r="N603" s="46">
        <v>538</v>
      </c>
      <c r="O603" s="17">
        <v>685</v>
      </c>
      <c r="P603" s="17">
        <v>531</v>
      </c>
      <c r="Q603" s="17">
        <v>523</v>
      </c>
      <c r="R603" s="30"/>
      <c r="S603" s="31"/>
      <c r="T603" s="31"/>
    </row>
    <row r="604" spans="1:20" ht="15" thickBot="1" x14ac:dyDescent="0.4">
      <c r="A604" s="45" t="s">
        <v>57</v>
      </c>
      <c r="B604" s="46">
        <v>0</v>
      </c>
      <c r="C604" s="46">
        <v>334</v>
      </c>
      <c r="D604" s="46">
        <v>299</v>
      </c>
      <c r="E604" s="46">
        <v>246</v>
      </c>
      <c r="F604" s="46">
        <v>339</v>
      </c>
      <c r="G604" s="46">
        <v>253</v>
      </c>
      <c r="H604" s="46">
        <v>298</v>
      </c>
      <c r="I604" s="46">
        <v>326</v>
      </c>
      <c r="J604" s="46">
        <v>461</v>
      </c>
      <c r="K604" s="46">
        <v>691</v>
      </c>
      <c r="L604" s="46">
        <v>689</v>
      </c>
      <c r="M604" s="46">
        <v>597</v>
      </c>
      <c r="N604" s="46">
        <v>664</v>
      </c>
      <c r="O604" s="17">
        <v>463</v>
      </c>
      <c r="P604" s="17">
        <v>770</v>
      </c>
      <c r="Q604" s="17">
        <v>298</v>
      </c>
      <c r="R604" s="30"/>
      <c r="S604" s="31"/>
      <c r="T604" s="31"/>
    </row>
    <row r="605" spans="1:20" ht="15.5" thickTop="1" thickBot="1" x14ac:dyDescent="0.4">
      <c r="A605" s="47" t="s">
        <v>58</v>
      </c>
      <c r="B605" s="61">
        <f t="shared" ref="B605" si="86">SUM(B593:B604)</f>
        <v>0</v>
      </c>
      <c r="C605" s="61">
        <f t="shared" ref="C605:M605" si="87">SUM(C593:C604)</f>
        <v>2835</v>
      </c>
      <c r="D605" s="61">
        <f t="shared" si="87"/>
        <v>2888</v>
      </c>
      <c r="E605" s="61">
        <f t="shared" si="87"/>
        <v>2617</v>
      </c>
      <c r="F605" s="61">
        <f t="shared" si="87"/>
        <v>2926</v>
      </c>
      <c r="G605" s="61">
        <f t="shared" si="87"/>
        <v>2903</v>
      </c>
      <c r="H605" s="61">
        <f t="shared" si="87"/>
        <v>6855</v>
      </c>
      <c r="I605" s="61">
        <f t="shared" si="87"/>
        <v>3214</v>
      </c>
      <c r="J605" s="61">
        <f t="shared" si="87"/>
        <v>2889</v>
      </c>
      <c r="K605" s="61">
        <f t="shared" si="87"/>
        <v>5074</v>
      </c>
      <c r="L605" s="61">
        <f t="shared" si="87"/>
        <v>6861</v>
      </c>
      <c r="M605" s="61">
        <f t="shared" si="87"/>
        <v>6684</v>
      </c>
      <c r="N605" s="61">
        <f>SUM(N593:N604)</f>
        <v>6365</v>
      </c>
      <c r="O605" s="37">
        <f>SUM(O593:O604)</f>
        <v>6024</v>
      </c>
      <c r="P605" s="37">
        <f>SUM(P593:P604)</f>
        <v>5904</v>
      </c>
      <c r="Q605" s="37">
        <f>SUM(Q593:Q604)</f>
        <v>5285</v>
      </c>
      <c r="R605" s="30"/>
      <c r="S605" s="31"/>
      <c r="T605" s="31"/>
    </row>
    <row r="606" spans="1:20" ht="15" thickTop="1" x14ac:dyDescent="0.35">
      <c r="A606" s="45"/>
      <c r="B606" s="46"/>
      <c r="C606" s="46"/>
      <c r="D606" s="46"/>
      <c r="E606" s="46"/>
      <c r="F606" s="46"/>
      <c r="G606" s="46"/>
      <c r="H606" s="46"/>
      <c r="I606" s="46"/>
      <c r="J606" s="46"/>
      <c r="K606" s="46"/>
      <c r="L606" s="46"/>
      <c r="M606" s="46"/>
      <c r="N606" s="46"/>
      <c r="R606" s="30"/>
      <c r="S606" s="31"/>
      <c r="T606" s="31"/>
    </row>
    <row r="607" spans="1:20" x14ac:dyDescent="0.35">
      <c r="A607" s="39" t="s">
        <v>23</v>
      </c>
      <c r="B607" s="40" t="s">
        <v>30</v>
      </c>
      <c r="C607" s="40" t="s">
        <v>31</v>
      </c>
      <c r="D607" s="40" t="s">
        <v>32</v>
      </c>
      <c r="E607" s="40" t="s">
        <v>33</v>
      </c>
      <c r="F607" s="40" t="s">
        <v>34</v>
      </c>
      <c r="G607" s="40" t="s">
        <v>35</v>
      </c>
      <c r="H607" s="40" t="s">
        <v>36</v>
      </c>
      <c r="I607" s="40" t="s">
        <v>37</v>
      </c>
      <c r="J607" s="40" t="s">
        <v>38</v>
      </c>
      <c r="K607" s="40" t="s">
        <v>39</v>
      </c>
      <c r="L607" s="40" t="s">
        <v>40</v>
      </c>
      <c r="M607" s="40" t="s">
        <v>41</v>
      </c>
      <c r="N607" s="21" t="s">
        <v>42</v>
      </c>
      <c r="O607" s="41" t="s">
        <v>43</v>
      </c>
      <c r="P607" s="42" t="s">
        <v>44</v>
      </c>
      <c r="Q607" s="42" t="s">
        <v>45</v>
      </c>
      <c r="R607" s="30"/>
      <c r="S607" s="31"/>
      <c r="T607" s="31"/>
    </row>
    <row r="608" spans="1:20" x14ac:dyDescent="0.35">
      <c r="A608" s="43" t="s">
        <v>46</v>
      </c>
      <c r="B608" s="44">
        <v>60197</v>
      </c>
      <c r="C608" s="44">
        <v>18278</v>
      </c>
      <c r="D608" s="44">
        <v>22474</v>
      </c>
      <c r="E608" s="44">
        <v>24818</v>
      </c>
      <c r="F608" s="44">
        <v>29798</v>
      </c>
      <c r="G608" s="44">
        <v>31704.640000000003</v>
      </c>
      <c r="H608" s="44">
        <v>30106.28</v>
      </c>
      <c r="I608" s="44">
        <v>31624</v>
      </c>
      <c r="J608" s="44">
        <v>32956</v>
      </c>
      <c r="K608" s="44">
        <v>34007</v>
      </c>
      <c r="L608" s="44">
        <v>29206</v>
      </c>
      <c r="M608" s="44">
        <v>38096</v>
      </c>
      <c r="N608" s="44">
        <v>32490</v>
      </c>
      <c r="O608" s="17">
        <v>40964</v>
      </c>
      <c r="P608" s="17">
        <v>36324</v>
      </c>
      <c r="Q608" s="17">
        <v>35416</v>
      </c>
      <c r="R608" s="30"/>
      <c r="S608" s="31"/>
      <c r="T608" s="31"/>
    </row>
    <row r="609" spans="1:28" x14ac:dyDescent="0.35">
      <c r="A609" s="45" t="s">
        <v>47</v>
      </c>
      <c r="B609" s="46">
        <v>22555</v>
      </c>
      <c r="C609" s="46">
        <v>18985</v>
      </c>
      <c r="D609" s="46">
        <v>23287</v>
      </c>
      <c r="E609" s="46">
        <v>30712</v>
      </c>
      <c r="F609" s="46">
        <v>32130</v>
      </c>
      <c r="G609" s="46">
        <v>31037.079999999998</v>
      </c>
      <c r="H609" s="46">
        <v>33240.46</v>
      </c>
      <c r="I609" s="46">
        <v>34549</v>
      </c>
      <c r="J609" s="46">
        <v>34479</v>
      </c>
      <c r="K609" s="46">
        <v>35047</v>
      </c>
      <c r="L609" s="46">
        <v>32092</v>
      </c>
      <c r="M609" s="46">
        <v>40402</v>
      </c>
      <c r="N609" s="46">
        <v>35652</v>
      </c>
      <c r="O609" s="17">
        <v>40278</v>
      </c>
      <c r="P609" s="17">
        <v>34003</v>
      </c>
      <c r="Q609" s="17">
        <v>37460</v>
      </c>
      <c r="R609" s="30"/>
      <c r="S609" s="31"/>
      <c r="T609" s="31"/>
    </row>
    <row r="610" spans="1:28" x14ac:dyDescent="0.35">
      <c r="A610" s="45" t="s">
        <v>48</v>
      </c>
      <c r="B610" s="46">
        <v>21473</v>
      </c>
      <c r="C610" s="46">
        <v>18264</v>
      </c>
      <c r="D610" s="46">
        <v>20039</v>
      </c>
      <c r="E610" s="46">
        <v>28458</v>
      </c>
      <c r="F610" s="46">
        <v>29988</v>
      </c>
      <c r="G610" s="46">
        <v>25818.239999999998</v>
      </c>
      <c r="H610" s="46">
        <v>28490.080000000005</v>
      </c>
      <c r="I610" s="46">
        <v>33413</v>
      </c>
      <c r="J610" s="46">
        <v>31450</v>
      </c>
      <c r="K610" s="46">
        <v>34333</v>
      </c>
      <c r="L610" s="46">
        <v>32309</v>
      </c>
      <c r="M610" s="46">
        <v>37346</v>
      </c>
      <c r="N610" s="46">
        <v>33087</v>
      </c>
      <c r="O610" s="17">
        <v>38135</v>
      </c>
      <c r="P610" s="17">
        <v>34681</v>
      </c>
      <c r="Q610" s="17">
        <v>45679</v>
      </c>
      <c r="R610" s="30"/>
      <c r="S610" s="31"/>
      <c r="T610" s="31"/>
    </row>
    <row r="611" spans="1:28" x14ac:dyDescent="0.35">
      <c r="A611" s="45" t="s">
        <v>49</v>
      </c>
      <c r="B611" s="46">
        <v>20632</v>
      </c>
      <c r="C611" s="46">
        <v>15502</v>
      </c>
      <c r="D611" s="46">
        <v>18593</v>
      </c>
      <c r="E611" s="46">
        <v>25171</v>
      </c>
      <c r="F611" s="46">
        <v>30941</v>
      </c>
      <c r="G611" s="46">
        <v>27246.6</v>
      </c>
      <c r="H611" s="46">
        <v>30671.960000000006</v>
      </c>
      <c r="I611" s="46">
        <v>35892</v>
      </c>
      <c r="J611" s="46">
        <v>29496</v>
      </c>
      <c r="K611" s="46">
        <v>35472</v>
      </c>
      <c r="L611" s="46">
        <v>32971</v>
      </c>
      <c r="M611" s="46">
        <v>33061</v>
      </c>
      <c r="N611" s="46">
        <v>34914</v>
      </c>
      <c r="O611" s="17">
        <v>39805</v>
      </c>
      <c r="P611" s="17">
        <v>35664</v>
      </c>
      <c r="Q611" s="17">
        <v>47053</v>
      </c>
      <c r="R611" s="30"/>
      <c r="S611" s="31"/>
      <c r="T611" s="31"/>
    </row>
    <row r="612" spans="1:28" x14ac:dyDescent="0.35">
      <c r="A612" s="45" t="s">
        <v>50</v>
      </c>
      <c r="B612" s="46">
        <v>20226</v>
      </c>
      <c r="C612" s="46">
        <v>14524</v>
      </c>
      <c r="D612" s="46">
        <v>18727</v>
      </c>
      <c r="E612" s="46">
        <v>26634</v>
      </c>
      <c r="F612" s="46">
        <v>29275</v>
      </c>
      <c r="G612" s="46">
        <v>23366.559999999998</v>
      </c>
      <c r="H612" s="46">
        <v>29012.649999999994</v>
      </c>
      <c r="I612" s="46">
        <v>32969</v>
      </c>
      <c r="J612" s="46">
        <v>26420</v>
      </c>
      <c r="K612" s="46">
        <v>35234</v>
      </c>
      <c r="L612" s="46">
        <v>30609</v>
      </c>
      <c r="M612" s="46">
        <v>35048</v>
      </c>
      <c r="N612" s="46">
        <v>32851</v>
      </c>
      <c r="O612" s="17">
        <v>35805</v>
      </c>
      <c r="P612" s="17">
        <v>35676</v>
      </c>
      <c r="Q612" s="17">
        <v>46230</v>
      </c>
      <c r="R612" s="30"/>
      <c r="S612" s="31"/>
      <c r="T612" s="31"/>
    </row>
    <row r="613" spans="1:28" x14ac:dyDescent="0.35">
      <c r="A613" s="45" t="s">
        <v>51</v>
      </c>
      <c r="B613" s="46">
        <v>19223</v>
      </c>
      <c r="C613" s="46">
        <v>16387</v>
      </c>
      <c r="D613" s="46">
        <v>18818</v>
      </c>
      <c r="E613" s="46">
        <v>26163</v>
      </c>
      <c r="F613" s="46">
        <v>27568</v>
      </c>
      <c r="G613" s="46">
        <v>24700.159999999996</v>
      </c>
      <c r="H613" s="46">
        <v>27337.56</v>
      </c>
      <c r="I613" s="46">
        <v>31943</v>
      </c>
      <c r="J613" s="46">
        <v>29585</v>
      </c>
      <c r="K613" s="46">
        <v>32898</v>
      </c>
      <c r="L613" s="46">
        <v>36332</v>
      </c>
      <c r="M613" s="46">
        <v>32248</v>
      </c>
      <c r="N613" s="46">
        <v>33743</v>
      </c>
      <c r="O613" s="17">
        <v>35434</v>
      </c>
      <c r="P613" s="17">
        <v>32645</v>
      </c>
      <c r="Q613" s="17">
        <v>36891</v>
      </c>
      <c r="R613" s="30"/>
      <c r="S613" s="31"/>
      <c r="T613" s="31"/>
    </row>
    <row r="614" spans="1:28" x14ac:dyDescent="0.35">
      <c r="A614" s="45" t="s">
        <v>52</v>
      </c>
      <c r="B614" s="46">
        <v>28190</v>
      </c>
      <c r="C614" s="46">
        <v>19303</v>
      </c>
      <c r="D614" s="46">
        <v>26116</v>
      </c>
      <c r="E614" s="46">
        <v>29153</v>
      </c>
      <c r="F614" s="46">
        <v>36342</v>
      </c>
      <c r="G614" s="46">
        <v>47645.19999999999</v>
      </c>
      <c r="H614" s="46">
        <v>33209.4</v>
      </c>
      <c r="I614" s="46">
        <v>35660</v>
      </c>
      <c r="J614" s="46">
        <v>32294</v>
      </c>
      <c r="K614" s="46">
        <v>35710</v>
      </c>
      <c r="L614" s="46">
        <v>41832</v>
      </c>
      <c r="M614" s="46">
        <v>36814</v>
      </c>
      <c r="N614" s="46">
        <v>36932</v>
      </c>
      <c r="O614" s="17">
        <v>42271</v>
      </c>
      <c r="P614" s="17">
        <v>36032</v>
      </c>
      <c r="Q614" s="17">
        <v>42400</v>
      </c>
      <c r="R614" s="30"/>
      <c r="S614" s="31"/>
      <c r="T614" s="31"/>
    </row>
    <row r="615" spans="1:28" x14ac:dyDescent="0.35">
      <c r="A615" s="45" t="s">
        <v>53</v>
      </c>
      <c r="B615" s="46">
        <v>21448</v>
      </c>
      <c r="C615" s="46">
        <v>21231</v>
      </c>
      <c r="D615" s="46">
        <v>25941</v>
      </c>
      <c r="E615" s="46">
        <v>28069</v>
      </c>
      <c r="F615" s="46">
        <v>33630</v>
      </c>
      <c r="G615" s="46">
        <v>41783.149999999994</v>
      </c>
      <c r="H615" s="46">
        <v>30783.500000000004</v>
      </c>
      <c r="I615" s="46">
        <v>33297</v>
      </c>
      <c r="J615" s="46">
        <v>32645</v>
      </c>
      <c r="K615" s="46">
        <v>38091</v>
      </c>
      <c r="L615" s="46">
        <v>39109</v>
      </c>
      <c r="M615" s="46">
        <v>36078</v>
      </c>
      <c r="N615" s="46">
        <v>36575</v>
      </c>
      <c r="O615" s="17">
        <v>43450</v>
      </c>
      <c r="P615" s="17">
        <v>35182</v>
      </c>
      <c r="Q615" s="17">
        <v>37228</v>
      </c>
      <c r="R615" s="30"/>
      <c r="S615" s="31"/>
      <c r="T615" s="31"/>
    </row>
    <row r="616" spans="1:28" x14ac:dyDescent="0.35">
      <c r="A616" s="45" t="s">
        <v>54</v>
      </c>
      <c r="B616" s="46">
        <v>18233</v>
      </c>
      <c r="C616" s="46">
        <v>15961</v>
      </c>
      <c r="D616" s="46">
        <v>20650</v>
      </c>
      <c r="E616" s="46">
        <v>21902</v>
      </c>
      <c r="F616" s="46">
        <v>25722</v>
      </c>
      <c r="G616" s="46">
        <v>30743.4</v>
      </c>
      <c r="H616" s="46">
        <v>23578.080000000005</v>
      </c>
      <c r="I616" s="46">
        <v>30596</v>
      </c>
      <c r="J616" s="46">
        <v>27822</v>
      </c>
      <c r="K616" s="46">
        <v>32031</v>
      </c>
      <c r="L616" s="46">
        <v>33396</v>
      </c>
      <c r="M616" s="46">
        <v>30739</v>
      </c>
      <c r="N616" s="46">
        <v>31857</v>
      </c>
      <c r="O616" s="17">
        <v>35962</v>
      </c>
      <c r="P616" s="17">
        <v>31576</v>
      </c>
      <c r="Q616" s="17">
        <v>40145</v>
      </c>
      <c r="R616" s="30"/>
      <c r="S616" s="31"/>
      <c r="T616" s="31"/>
    </row>
    <row r="617" spans="1:28" x14ac:dyDescent="0.35">
      <c r="A617" s="45" t="s">
        <v>55</v>
      </c>
      <c r="B617" s="46">
        <v>19149</v>
      </c>
      <c r="C617" s="46">
        <v>18856</v>
      </c>
      <c r="D617" s="46">
        <v>24411</v>
      </c>
      <c r="E617" s="46">
        <v>27103</v>
      </c>
      <c r="F617" s="46">
        <v>25699</v>
      </c>
      <c r="G617" s="46">
        <v>35214.479999999996</v>
      </c>
      <c r="H617" s="46">
        <v>26729.68</v>
      </c>
      <c r="I617" s="46">
        <v>32244</v>
      </c>
      <c r="J617" s="46">
        <v>29597</v>
      </c>
      <c r="K617" s="46">
        <v>36497</v>
      </c>
      <c r="L617" s="46">
        <v>37144</v>
      </c>
      <c r="M617" s="46">
        <v>34078</v>
      </c>
      <c r="N617" s="46">
        <v>34909</v>
      </c>
      <c r="O617" s="17">
        <v>37490</v>
      </c>
      <c r="P617" s="17">
        <v>36089</v>
      </c>
      <c r="Q617" s="17">
        <v>48838</v>
      </c>
      <c r="R617" s="30"/>
      <c r="S617" s="31"/>
      <c r="T617" s="31"/>
    </row>
    <row r="618" spans="1:28" x14ac:dyDescent="0.35">
      <c r="A618" s="45" t="s">
        <v>56</v>
      </c>
      <c r="B618" s="46">
        <v>18492</v>
      </c>
      <c r="C618" s="46">
        <v>22742</v>
      </c>
      <c r="D618" s="46">
        <v>30164</v>
      </c>
      <c r="E618" s="46">
        <v>33138</v>
      </c>
      <c r="F618" s="46">
        <v>26863</v>
      </c>
      <c r="G618" s="46">
        <v>31440.92</v>
      </c>
      <c r="H618" s="46">
        <v>31658.500000000007</v>
      </c>
      <c r="I618" s="46">
        <v>31336</v>
      </c>
      <c r="J618" s="46">
        <v>32947</v>
      </c>
      <c r="K618" s="46">
        <v>32354</v>
      </c>
      <c r="L618" s="46">
        <v>39064</v>
      </c>
      <c r="M618" s="46">
        <v>36401</v>
      </c>
      <c r="N618" s="46">
        <v>35885</v>
      </c>
      <c r="O618" s="17">
        <v>36001</v>
      </c>
      <c r="P618" s="17">
        <v>33360</v>
      </c>
      <c r="Q618" s="17">
        <v>49989</v>
      </c>
      <c r="R618" s="30"/>
      <c r="S618" s="31"/>
      <c r="T618" s="31"/>
    </row>
    <row r="619" spans="1:28" ht="15" thickBot="1" x14ac:dyDescent="0.4">
      <c r="A619" s="45" t="s">
        <v>57</v>
      </c>
      <c r="B619" s="46">
        <v>18191</v>
      </c>
      <c r="C619" s="46">
        <v>19181</v>
      </c>
      <c r="D619" s="46">
        <v>28430</v>
      </c>
      <c r="E619" s="46">
        <v>34028</v>
      </c>
      <c r="F619" s="46">
        <v>31209</v>
      </c>
      <c r="G619" s="46">
        <v>32072.209999999988</v>
      </c>
      <c r="H619" s="46">
        <v>32719.549999999992</v>
      </c>
      <c r="I619" s="46">
        <v>35789</v>
      </c>
      <c r="J619" s="46">
        <v>38065</v>
      </c>
      <c r="K619" s="46">
        <v>33795</v>
      </c>
      <c r="L619" s="46">
        <v>43772</v>
      </c>
      <c r="M619" s="46">
        <v>36392</v>
      </c>
      <c r="N619" s="46">
        <v>40307</v>
      </c>
      <c r="O619" s="17">
        <v>37689</v>
      </c>
      <c r="P619" s="17">
        <v>40444</v>
      </c>
      <c r="Q619" s="17">
        <v>19688</v>
      </c>
      <c r="R619" s="30"/>
      <c r="S619" s="31"/>
      <c r="T619" s="31"/>
    </row>
    <row r="620" spans="1:28" ht="15.5" thickTop="1" thickBot="1" x14ac:dyDescent="0.4">
      <c r="A620" s="47" t="s">
        <v>58</v>
      </c>
      <c r="B620" s="61">
        <f t="shared" ref="B620" si="88">SUM(B608:B619)</f>
        <v>288009</v>
      </c>
      <c r="C620" s="61">
        <f t="shared" ref="C620:M620" si="89">SUM(C608:C619)</f>
        <v>219214</v>
      </c>
      <c r="D620" s="61">
        <f t="shared" si="89"/>
        <v>277650</v>
      </c>
      <c r="E620" s="61">
        <f t="shared" si="89"/>
        <v>335349</v>
      </c>
      <c r="F620" s="61">
        <f t="shared" si="89"/>
        <v>359165</v>
      </c>
      <c r="G620" s="61">
        <f t="shared" si="89"/>
        <v>382772.6399999999</v>
      </c>
      <c r="H620" s="61">
        <f t="shared" si="89"/>
        <v>357537.69999999995</v>
      </c>
      <c r="I620" s="61">
        <f t="shared" si="89"/>
        <v>399312</v>
      </c>
      <c r="J620" s="61">
        <f t="shared" si="89"/>
        <v>377756</v>
      </c>
      <c r="K620" s="61">
        <f t="shared" si="89"/>
        <v>415469</v>
      </c>
      <c r="L620" s="61">
        <f t="shared" si="89"/>
        <v>427836</v>
      </c>
      <c r="M620" s="61">
        <f t="shared" si="89"/>
        <v>426703</v>
      </c>
      <c r="N620" s="61">
        <f>SUM(N608:N619)</f>
        <v>419202</v>
      </c>
      <c r="O620" s="37">
        <f>SUM(O608:O619)</f>
        <v>463284</v>
      </c>
      <c r="P620" s="37">
        <f>SUM(P608:P619)</f>
        <v>421676</v>
      </c>
      <c r="Q620" s="37">
        <f>SUM(Q608:Q619)</f>
        <v>487017</v>
      </c>
      <c r="R620" s="30"/>
      <c r="S620" s="31"/>
      <c r="T620" s="31"/>
    </row>
    <row r="621" spans="1:28" ht="15" thickTop="1" x14ac:dyDescent="0.35">
      <c r="R621" s="30"/>
    </row>
    <row r="622" spans="1:28" s="25" customFormat="1" ht="16.5" customHeight="1" x14ac:dyDescent="0.35">
      <c r="A622" s="20" t="s">
        <v>99</v>
      </c>
      <c r="B622" s="21" t="s">
        <v>30</v>
      </c>
      <c r="C622" s="21" t="s">
        <v>31</v>
      </c>
      <c r="D622" s="21" t="s">
        <v>32</v>
      </c>
      <c r="E622" s="21" t="s">
        <v>33</v>
      </c>
      <c r="F622" s="21" t="s">
        <v>34</v>
      </c>
      <c r="G622" s="21" t="s">
        <v>35</v>
      </c>
      <c r="H622" s="21" t="s">
        <v>36</v>
      </c>
      <c r="I622" s="21" t="s">
        <v>37</v>
      </c>
      <c r="J622" s="21" t="s">
        <v>38</v>
      </c>
      <c r="K622" s="21" t="s">
        <v>39</v>
      </c>
      <c r="L622" s="21" t="s">
        <v>40</v>
      </c>
      <c r="M622" s="21" t="s">
        <v>41</v>
      </c>
      <c r="N622" s="21" t="s">
        <v>42</v>
      </c>
      <c r="O622" s="41" t="s">
        <v>43</v>
      </c>
      <c r="P622" s="82" t="s">
        <v>44</v>
      </c>
      <c r="Q622" s="82" t="s">
        <v>45</v>
      </c>
      <c r="R622" s="30"/>
      <c r="S622" s="16"/>
      <c r="T622" s="16"/>
      <c r="U622" s="16"/>
      <c r="V622" s="16"/>
      <c r="W622" s="16"/>
      <c r="X622" s="16"/>
      <c r="Y622" s="16"/>
      <c r="Z622" s="16"/>
      <c r="AA622" s="16"/>
    </row>
    <row r="623" spans="1:28" s="25" customFormat="1" ht="15.75" customHeight="1" x14ac:dyDescent="0.35">
      <c r="A623" s="26" t="s">
        <v>46</v>
      </c>
      <c r="B623" s="27">
        <f>SUM(B639+B654+B669+B684+B699+B714+B729+B744+B759+B774+B789+B804+B819+B834)</f>
        <v>161369</v>
      </c>
      <c r="C623" s="27">
        <f t="shared" ref="C623:L623" si="90">SUM(C639+C654+C669+C684+C699+C714+C729+C744+C759+C774+C789+C804+C819+C834)</f>
        <v>137923</v>
      </c>
      <c r="D623" s="27">
        <f t="shared" si="90"/>
        <v>142351</v>
      </c>
      <c r="E623" s="27">
        <f t="shared" si="90"/>
        <v>128175</v>
      </c>
      <c r="F623" s="27">
        <f t="shared" si="90"/>
        <v>142872</v>
      </c>
      <c r="G623" s="27">
        <f t="shared" si="90"/>
        <v>143701</v>
      </c>
      <c r="H623" s="27">
        <f t="shared" si="90"/>
        <v>194564</v>
      </c>
      <c r="I623" s="27">
        <f t="shared" si="90"/>
        <v>151080</v>
      </c>
      <c r="J623" s="27">
        <f t="shared" si="90"/>
        <v>188023</v>
      </c>
      <c r="K623" s="27">
        <f t="shared" si="90"/>
        <v>155193</v>
      </c>
      <c r="L623" s="27">
        <f t="shared" si="90"/>
        <v>187221</v>
      </c>
      <c r="M623" s="27">
        <v>0</v>
      </c>
      <c r="N623" s="27">
        <v>0</v>
      </c>
      <c r="O623" s="17">
        <v>0</v>
      </c>
      <c r="P623" s="17">
        <v>0</v>
      </c>
      <c r="Q623" s="17">
        <v>0</v>
      </c>
      <c r="R623" s="30"/>
      <c r="S623" s="32"/>
      <c r="T623" s="32"/>
      <c r="U623" s="32"/>
      <c r="V623" s="32"/>
      <c r="W623" s="32"/>
      <c r="X623" s="32"/>
      <c r="Y623" s="32"/>
      <c r="Z623" s="32"/>
      <c r="AA623" s="32"/>
      <c r="AB623" s="32"/>
    </row>
    <row r="624" spans="1:28" s="25" customFormat="1" ht="15.75" customHeight="1" x14ac:dyDescent="0.35">
      <c r="A624" s="16" t="s">
        <v>47</v>
      </c>
      <c r="B624" s="28">
        <f t="shared" ref="B624:L634" si="91">SUM(B640+B655+B670+B685+B700+B715+B730+B745+B760+B775+B790+B805+B820+B835)</f>
        <v>116560</v>
      </c>
      <c r="C624" s="28">
        <f t="shared" si="91"/>
        <v>132289</v>
      </c>
      <c r="D624" s="28">
        <f t="shared" si="91"/>
        <v>125788</v>
      </c>
      <c r="E624" s="28">
        <f t="shared" si="91"/>
        <v>139848</v>
      </c>
      <c r="F624" s="28">
        <f t="shared" si="91"/>
        <v>132699</v>
      </c>
      <c r="G624" s="28">
        <f t="shared" si="91"/>
        <v>202285</v>
      </c>
      <c r="H624" s="28">
        <f t="shared" si="91"/>
        <v>162698</v>
      </c>
      <c r="I624" s="28">
        <f t="shared" si="91"/>
        <v>142740</v>
      </c>
      <c r="J624" s="28">
        <f t="shared" si="91"/>
        <v>128613</v>
      </c>
      <c r="K624" s="28">
        <f t="shared" si="91"/>
        <v>151479</v>
      </c>
      <c r="L624" s="28">
        <f t="shared" si="91"/>
        <v>178653</v>
      </c>
      <c r="M624" s="28">
        <v>0</v>
      </c>
      <c r="N624" s="28">
        <v>0</v>
      </c>
      <c r="O624" s="17">
        <v>0</v>
      </c>
      <c r="P624" s="17">
        <v>0</v>
      </c>
      <c r="Q624" s="17">
        <v>0</v>
      </c>
      <c r="R624" s="30"/>
      <c r="S624" s="32"/>
      <c r="T624" s="32"/>
      <c r="U624" s="32"/>
      <c r="V624" s="32"/>
      <c r="W624" s="32"/>
      <c r="X624" s="32"/>
      <c r="Y624" s="32"/>
      <c r="Z624" s="32"/>
      <c r="AA624" s="32"/>
      <c r="AB624" s="32"/>
    </row>
    <row r="625" spans="1:28" s="25" customFormat="1" ht="15.75" customHeight="1" x14ac:dyDescent="0.35">
      <c r="A625" s="16" t="s">
        <v>48</v>
      </c>
      <c r="B625" s="28">
        <f t="shared" si="91"/>
        <v>166985</v>
      </c>
      <c r="C625" s="28">
        <f t="shared" si="91"/>
        <v>143753</v>
      </c>
      <c r="D625" s="28">
        <f t="shared" si="91"/>
        <v>121026</v>
      </c>
      <c r="E625" s="28">
        <f t="shared" si="91"/>
        <v>124678</v>
      </c>
      <c r="F625" s="28">
        <f t="shared" si="91"/>
        <v>119366</v>
      </c>
      <c r="G625" s="28">
        <f t="shared" si="91"/>
        <v>227002</v>
      </c>
      <c r="H625" s="28">
        <f t="shared" si="91"/>
        <v>164678</v>
      </c>
      <c r="I625" s="28">
        <f t="shared" si="91"/>
        <v>139863</v>
      </c>
      <c r="J625" s="28">
        <f t="shared" si="91"/>
        <v>158326</v>
      </c>
      <c r="K625" s="28">
        <f t="shared" si="91"/>
        <v>135115</v>
      </c>
      <c r="L625" s="28">
        <f t="shared" si="91"/>
        <v>131255</v>
      </c>
      <c r="M625" s="28">
        <v>0</v>
      </c>
      <c r="N625" s="28">
        <v>0</v>
      </c>
      <c r="O625" s="17">
        <v>0</v>
      </c>
      <c r="P625" s="17">
        <v>0</v>
      </c>
      <c r="Q625" s="17">
        <v>0</v>
      </c>
      <c r="R625" s="30"/>
      <c r="S625" s="32"/>
      <c r="T625" s="32"/>
      <c r="U625" s="32"/>
      <c r="V625" s="32"/>
      <c r="W625" s="32"/>
      <c r="X625" s="32"/>
      <c r="Y625" s="32"/>
      <c r="Z625" s="32"/>
      <c r="AA625" s="32"/>
      <c r="AB625" s="32"/>
    </row>
    <row r="626" spans="1:28" s="25" customFormat="1" ht="15.75" customHeight="1" x14ac:dyDescent="0.35">
      <c r="A626" s="16" t="s">
        <v>49</v>
      </c>
      <c r="B626" s="28">
        <f t="shared" si="91"/>
        <v>162404</v>
      </c>
      <c r="C626" s="28">
        <f t="shared" si="91"/>
        <v>156740</v>
      </c>
      <c r="D626" s="28">
        <f t="shared" si="91"/>
        <v>135352</v>
      </c>
      <c r="E626" s="28">
        <f t="shared" si="91"/>
        <v>155518</v>
      </c>
      <c r="F626" s="28">
        <f t="shared" si="91"/>
        <v>146667</v>
      </c>
      <c r="G626" s="28">
        <f t="shared" si="91"/>
        <v>287313</v>
      </c>
      <c r="H626" s="28">
        <f t="shared" si="91"/>
        <v>207897</v>
      </c>
      <c r="I626" s="28">
        <f t="shared" si="91"/>
        <v>179095</v>
      </c>
      <c r="J626" s="28">
        <f t="shared" si="91"/>
        <v>167560</v>
      </c>
      <c r="K626" s="28">
        <f t="shared" si="91"/>
        <v>170927</v>
      </c>
      <c r="L626" s="28">
        <f t="shared" si="91"/>
        <v>155660</v>
      </c>
      <c r="M626" s="28">
        <v>0</v>
      </c>
      <c r="N626" s="28">
        <v>0</v>
      </c>
      <c r="O626" s="17">
        <v>0</v>
      </c>
      <c r="P626" s="17">
        <v>0</v>
      </c>
      <c r="Q626" s="17">
        <v>0</v>
      </c>
      <c r="R626" s="30"/>
      <c r="S626" s="32"/>
      <c r="T626" s="32"/>
      <c r="U626" s="32"/>
      <c r="V626" s="32"/>
      <c r="W626" s="32"/>
      <c r="X626" s="32"/>
      <c r="Y626" s="32"/>
      <c r="Z626" s="32"/>
      <c r="AA626" s="32"/>
      <c r="AB626" s="32"/>
    </row>
    <row r="627" spans="1:28" s="25" customFormat="1" ht="15.75" customHeight="1" x14ac:dyDescent="0.35">
      <c r="A627" s="16" t="s">
        <v>50</v>
      </c>
      <c r="B627" s="28">
        <f t="shared" si="91"/>
        <v>225039</v>
      </c>
      <c r="C627" s="28">
        <f t="shared" si="91"/>
        <v>216859</v>
      </c>
      <c r="D627" s="28">
        <f t="shared" si="91"/>
        <v>212753</v>
      </c>
      <c r="E627" s="28">
        <f t="shared" si="91"/>
        <v>214261</v>
      </c>
      <c r="F627" s="28">
        <f t="shared" si="91"/>
        <v>205727</v>
      </c>
      <c r="G627" s="28">
        <f t="shared" si="91"/>
        <v>343148</v>
      </c>
      <c r="H627" s="28">
        <f t="shared" si="91"/>
        <v>296316</v>
      </c>
      <c r="I627" s="28">
        <f t="shared" si="91"/>
        <v>258348</v>
      </c>
      <c r="J627" s="28">
        <f t="shared" si="91"/>
        <v>219867</v>
      </c>
      <c r="K627" s="28">
        <f t="shared" si="91"/>
        <v>218349</v>
      </c>
      <c r="L627" s="28">
        <f t="shared" si="91"/>
        <v>226296</v>
      </c>
      <c r="M627" s="28">
        <v>0</v>
      </c>
      <c r="N627" s="28">
        <v>0</v>
      </c>
      <c r="O627" s="17">
        <v>0</v>
      </c>
      <c r="P627" s="17">
        <v>0</v>
      </c>
      <c r="Q627" s="17">
        <v>0</v>
      </c>
      <c r="R627" s="30"/>
      <c r="S627" s="32"/>
      <c r="T627" s="32"/>
      <c r="U627" s="32"/>
      <c r="V627" s="32"/>
      <c r="W627" s="32"/>
      <c r="X627" s="32"/>
      <c r="Y627" s="32"/>
      <c r="Z627" s="32"/>
      <c r="AA627" s="32"/>
      <c r="AB627" s="32"/>
    </row>
    <row r="628" spans="1:28" s="25" customFormat="1" ht="15.75" customHeight="1" x14ac:dyDescent="0.35">
      <c r="A628" s="16" t="s">
        <v>51</v>
      </c>
      <c r="B628" s="28">
        <f t="shared" si="91"/>
        <v>147521</v>
      </c>
      <c r="C628" s="28">
        <f t="shared" si="91"/>
        <v>130134</v>
      </c>
      <c r="D628" s="28">
        <f t="shared" si="91"/>
        <v>118594</v>
      </c>
      <c r="E628" s="28">
        <f t="shared" si="91"/>
        <v>121598</v>
      </c>
      <c r="F628" s="28">
        <f t="shared" si="91"/>
        <v>114289</v>
      </c>
      <c r="G628" s="28">
        <f t="shared" si="91"/>
        <v>180069</v>
      </c>
      <c r="H628" s="28">
        <f t="shared" si="91"/>
        <v>166764</v>
      </c>
      <c r="I628" s="28">
        <f t="shared" si="91"/>
        <v>134846</v>
      </c>
      <c r="J628" s="28">
        <f t="shared" si="91"/>
        <v>115044</v>
      </c>
      <c r="K628" s="28">
        <f t="shared" si="91"/>
        <v>132978</v>
      </c>
      <c r="L628" s="28">
        <f t="shared" si="91"/>
        <v>121178</v>
      </c>
      <c r="M628" s="28">
        <v>0</v>
      </c>
      <c r="N628" s="28">
        <v>0</v>
      </c>
      <c r="O628" s="17">
        <v>0</v>
      </c>
      <c r="P628" s="17">
        <v>0</v>
      </c>
      <c r="Q628" s="17">
        <v>0</v>
      </c>
      <c r="R628" s="30"/>
      <c r="S628" s="32"/>
      <c r="T628" s="32"/>
      <c r="U628" s="32"/>
      <c r="V628" s="32"/>
      <c r="W628" s="32"/>
      <c r="X628" s="32"/>
      <c r="Y628" s="32"/>
      <c r="Z628" s="32"/>
      <c r="AA628" s="32"/>
      <c r="AB628" s="32"/>
    </row>
    <row r="629" spans="1:28" s="25" customFormat="1" ht="15.75" customHeight="1" x14ac:dyDescent="0.35">
      <c r="A629" s="16" t="s">
        <v>52</v>
      </c>
      <c r="B629" s="28">
        <f t="shared" si="91"/>
        <v>137850</v>
      </c>
      <c r="C629" s="28">
        <f t="shared" si="91"/>
        <v>151483</v>
      </c>
      <c r="D629" s="28">
        <f t="shared" si="91"/>
        <v>140170</v>
      </c>
      <c r="E629" s="28">
        <f t="shared" si="91"/>
        <v>135180</v>
      </c>
      <c r="F629" s="28">
        <f t="shared" si="91"/>
        <v>140491</v>
      </c>
      <c r="G629" s="28">
        <f t="shared" si="91"/>
        <v>206609</v>
      </c>
      <c r="H629" s="28">
        <f t="shared" si="91"/>
        <v>179623</v>
      </c>
      <c r="I629" s="28">
        <f t="shared" si="91"/>
        <v>169345</v>
      </c>
      <c r="J629" s="28">
        <f t="shared" si="91"/>
        <v>149689</v>
      </c>
      <c r="K629" s="28">
        <f t="shared" si="91"/>
        <v>150347</v>
      </c>
      <c r="L629" s="28">
        <f t="shared" si="91"/>
        <v>162945</v>
      </c>
      <c r="M629" s="28">
        <v>0</v>
      </c>
      <c r="N629" s="28">
        <v>0</v>
      </c>
      <c r="O629" s="17">
        <v>0</v>
      </c>
      <c r="P629" s="17">
        <v>0</v>
      </c>
      <c r="Q629" s="17">
        <v>0</v>
      </c>
      <c r="R629" s="30"/>
      <c r="S629" s="32"/>
      <c r="T629" s="32"/>
      <c r="U629" s="32"/>
      <c r="V629" s="32"/>
      <c r="W629" s="32"/>
      <c r="X629" s="32"/>
      <c r="Y629" s="32"/>
      <c r="Z629" s="32"/>
      <c r="AA629" s="32"/>
      <c r="AB629" s="32"/>
    </row>
    <row r="630" spans="1:28" s="25" customFormat="1" ht="15.75" customHeight="1" x14ac:dyDescent="0.35">
      <c r="A630" s="16" t="s">
        <v>53</v>
      </c>
      <c r="B630" s="28">
        <f t="shared" si="91"/>
        <v>97935</v>
      </c>
      <c r="C630" s="28">
        <f t="shared" si="91"/>
        <v>100283</v>
      </c>
      <c r="D630" s="28">
        <f t="shared" si="91"/>
        <v>98245</v>
      </c>
      <c r="E630" s="28">
        <f t="shared" si="91"/>
        <v>97604</v>
      </c>
      <c r="F630" s="28">
        <f t="shared" si="91"/>
        <v>105189</v>
      </c>
      <c r="G630" s="28">
        <f t="shared" si="91"/>
        <v>133532</v>
      </c>
      <c r="H630" s="28">
        <f t="shared" si="91"/>
        <v>121617</v>
      </c>
      <c r="I630" s="28">
        <f t="shared" si="91"/>
        <v>125432</v>
      </c>
      <c r="J630" s="28">
        <f t="shared" si="91"/>
        <v>140368</v>
      </c>
      <c r="K630" s="28">
        <f t="shared" si="91"/>
        <v>129411</v>
      </c>
      <c r="L630" s="28">
        <f t="shared" si="91"/>
        <v>133540</v>
      </c>
      <c r="M630" s="28">
        <v>0</v>
      </c>
      <c r="N630" s="28">
        <v>0</v>
      </c>
      <c r="O630" s="17">
        <v>0</v>
      </c>
      <c r="P630" s="17">
        <v>0</v>
      </c>
      <c r="Q630" s="17">
        <v>0</v>
      </c>
      <c r="R630" s="30"/>
      <c r="S630" s="32"/>
      <c r="T630" s="32"/>
      <c r="U630" s="32"/>
      <c r="V630" s="32"/>
      <c r="W630" s="32"/>
      <c r="X630" s="32"/>
      <c r="Y630" s="32"/>
      <c r="Z630" s="32"/>
      <c r="AA630" s="32"/>
      <c r="AB630" s="32"/>
    </row>
    <row r="631" spans="1:28" s="25" customFormat="1" ht="15.75" customHeight="1" x14ac:dyDescent="0.35">
      <c r="A631" s="16" t="s">
        <v>54</v>
      </c>
      <c r="B631" s="28">
        <f t="shared" si="91"/>
        <v>100424</v>
      </c>
      <c r="C631" s="28">
        <f t="shared" si="91"/>
        <v>92501</v>
      </c>
      <c r="D631" s="28">
        <f t="shared" si="91"/>
        <v>85099</v>
      </c>
      <c r="E631" s="28">
        <f t="shared" si="91"/>
        <v>77528</v>
      </c>
      <c r="F631" s="28">
        <f t="shared" si="91"/>
        <v>86487</v>
      </c>
      <c r="G631" s="28">
        <f t="shared" si="91"/>
        <v>96931</v>
      </c>
      <c r="H631" s="28">
        <f t="shared" si="91"/>
        <v>96644</v>
      </c>
      <c r="I631" s="28">
        <f t="shared" si="91"/>
        <v>98857</v>
      </c>
      <c r="J631" s="28">
        <f t="shared" si="91"/>
        <v>84950</v>
      </c>
      <c r="K631" s="28">
        <f t="shared" si="91"/>
        <v>86663</v>
      </c>
      <c r="L631" s="28">
        <f t="shared" si="91"/>
        <v>93771</v>
      </c>
      <c r="M631" s="28">
        <v>0</v>
      </c>
      <c r="N631" s="28">
        <v>0</v>
      </c>
      <c r="O631" s="17">
        <v>0</v>
      </c>
      <c r="P631" s="17">
        <v>0</v>
      </c>
      <c r="Q631" s="17">
        <v>0</v>
      </c>
      <c r="R631" s="30"/>
      <c r="S631" s="32"/>
      <c r="T631" s="32"/>
      <c r="U631" s="32"/>
      <c r="V631" s="32"/>
      <c r="W631" s="32"/>
      <c r="X631" s="32"/>
      <c r="Y631" s="32"/>
      <c r="Z631" s="32"/>
      <c r="AA631" s="32"/>
      <c r="AB631" s="32"/>
    </row>
    <row r="632" spans="1:28" s="25" customFormat="1" ht="15.75" customHeight="1" x14ac:dyDescent="0.35">
      <c r="A632" s="16" t="s">
        <v>55</v>
      </c>
      <c r="B632" s="28">
        <f t="shared" si="91"/>
        <v>75799</v>
      </c>
      <c r="C632" s="28">
        <f t="shared" si="91"/>
        <v>84958</v>
      </c>
      <c r="D632" s="28">
        <f t="shared" si="91"/>
        <v>89520</v>
      </c>
      <c r="E632" s="28">
        <f t="shared" si="91"/>
        <v>83052</v>
      </c>
      <c r="F632" s="28">
        <f t="shared" si="91"/>
        <v>92960</v>
      </c>
      <c r="G632" s="28">
        <f t="shared" si="91"/>
        <v>101810</v>
      </c>
      <c r="H632" s="28">
        <f t="shared" si="91"/>
        <v>107294</v>
      </c>
      <c r="I632" s="28">
        <f t="shared" si="91"/>
        <v>103545</v>
      </c>
      <c r="J632" s="28">
        <f t="shared" si="91"/>
        <v>92793</v>
      </c>
      <c r="K632" s="28">
        <f t="shared" si="91"/>
        <v>106197</v>
      </c>
      <c r="L632" s="28">
        <f t="shared" si="91"/>
        <v>104268</v>
      </c>
      <c r="M632" s="28">
        <v>0</v>
      </c>
      <c r="N632" s="28">
        <v>0</v>
      </c>
      <c r="O632" s="17">
        <v>0</v>
      </c>
      <c r="P632" s="17">
        <v>0</v>
      </c>
      <c r="Q632" s="17">
        <v>0</v>
      </c>
      <c r="R632" s="30"/>
      <c r="S632" s="32"/>
      <c r="T632" s="32"/>
      <c r="U632" s="32"/>
      <c r="V632" s="32"/>
      <c r="W632" s="32"/>
      <c r="X632" s="32"/>
      <c r="Y632" s="32"/>
      <c r="Z632" s="32"/>
      <c r="AA632" s="32"/>
      <c r="AB632" s="32"/>
    </row>
    <row r="633" spans="1:28" s="25" customFormat="1" ht="15.75" customHeight="1" x14ac:dyDescent="0.35">
      <c r="A633" s="16" t="s">
        <v>56</v>
      </c>
      <c r="B633" s="28">
        <f t="shared" si="91"/>
        <v>124301</v>
      </c>
      <c r="C633" s="28">
        <f t="shared" si="91"/>
        <v>122902</v>
      </c>
      <c r="D633" s="28">
        <f t="shared" si="91"/>
        <v>120421</v>
      </c>
      <c r="E633" s="28">
        <f t="shared" si="91"/>
        <v>118603</v>
      </c>
      <c r="F633" s="28">
        <f t="shared" si="91"/>
        <v>120517</v>
      </c>
      <c r="G633" s="28">
        <f t="shared" si="91"/>
        <v>189512</v>
      </c>
      <c r="H633" s="28">
        <f t="shared" si="91"/>
        <v>169669</v>
      </c>
      <c r="I633" s="28">
        <f t="shared" si="91"/>
        <v>159196</v>
      </c>
      <c r="J633" s="28">
        <f t="shared" si="91"/>
        <v>153972</v>
      </c>
      <c r="K633" s="28">
        <f t="shared" si="91"/>
        <v>172744</v>
      </c>
      <c r="L633" s="28">
        <f t="shared" si="91"/>
        <v>160860</v>
      </c>
      <c r="M633" s="28">
        <v>0</v>
      </c>
      <c r="N633" s="28">
        <v>0</v>
      </c>
      <c r="O633" s="17">
        <v>0</v>
      </c>
      <c r="P633" s="17">
        <v>0</v>
      </c>
      <c r="Q633" s="17">
        <v>0</v>
      </c>
      <c r="R633" s="30"/>
      <c r="S633" s="32"/>
      <c r="T633" s="32"/>
      <c r="U633" s="32"/>
      <c r="V633" s="32"/>
      <c r="W633" s="32"/>
      <c r="X633" s="32"/>
      <c r="Y633" s="32"/>
      <c r="Z633" s="32"/>
      <c r="AA633" s="32"/>
      <c r="AB633" s="32"/>
    </row>
    <row r="634" spans="1:28" s="25" customFormat="1" ht="15.75" customHeight="1" thickBot="1" x14ac:dyDescent="0.4">
      <c r="A634" s="16" t="s">
        <v>57</v>
      </c>
      <c r="B634" s="28">
        <f t="shared" si="91"/>
        <v>157720</v>
      </c>
      <c r="C634" s="28">
        <f t="shared" si="91"/>
        <v>99076</v>
      </c>
      <c r="D634" s="28">
        <f t="shared" si="91"/>
        <v>106813</v>
      </c>
      <c r="E634" s="28">
        <f t="shared" si="91"/>
        <v>105992</v>
      </c>
      <c r="F634" s="28">
        <f t="shared" si="91"/>
        <v>110828</v>
      </c>
      <c r="G634" s="28">
        <f t="shared" si="91"/>
        <v>174825</v>
      </c>
      <c r="H634" s="28">
        <f t="shared" si="91"/>
        <v>155485</v>
      </c>
      <c r="I634" s="28">
        <f t="shared" si="91"/>
        <v>135733</v>
      </c>
      <c r="J634" s="28">
        <f t="shared" si="91"/>
        <v>141658</v>
      </c>
      <c r="K634" s="28">
        <f t="shared" si="91"/>
        <v>137115</v>
      </c>
      <c r="L634" s="28">
        <f t="shared" si="91"/>
        <v>129292</v>
      </c>
      <c r="M634" s="83">
        <v>0</v>
      </c>
      <c r="N634" s="83">
        <v>0</v>
      </c>
      <c r="O634" s="17">
        <v>0</v>
      </c>
      <c r="P634" s="17">
        <v>0</v>
      </c>
      <c r="Q634" s="17">
        <v>0</v>
      </c>
      <c r="R634" s="30"/>
      <c r="S634" s="32"/>
      <c r="T634" s="32"/>
      <c r="U634" s="32"/>
      <c r="V634" s="32"/>
      <c r="W634" s="32"/>
      <c r="X634" s="32"/>
      <c r="Y634" s="32"/>
      <c r="Z634" s="32"/>
      <c r="AA634" s="32"/>
      <c r="AB634" s="32"/>
    </row>
    <row r="635" spans="1:28" s="25" customFormat="1" ht="15.75" customHeight="1" thickTop="1" thickBot="1" x14ac:dyDescent="0.4">
      <c r="A635" s="35" t="s">
        <v>58</v>
      </c>
      <c r="B635" s="36">
        <f>SUM(B623:B634)</f>
        <v>1673907</v>
      </c>
      <c r="C635" s="36">
        <f t="shared" ref="C635:L635" si="92">SUM(C623:C634)</f>
        <v>1568901</v>
      </c>
      <c r="D635" s="36">
        <f t="shared" si="92"/>
        <v>1496132</v>
      </c>
      <c r="E635" s="36">
        <f t="shared" si="92"/>
        <v>1502037</v>
      </c>
      <c r="F635" s="36">
        <f t="shared" si="92"/>
        <v>1518092</v>
      </c>
      <c r="G635" s="36">
        <f t="shared" si="92"/>
        <v>2286737</v>
      </c>
      <c r="H635" s="36">
        <f t="shared" si="92"/>
        <v>2023249</v>
      </c>
      <c r="I635" s="36">
        <f t="shared" si="92"/>
        <v>1798080</v>
      </c>
      <c r="J635" s="36">
        <f t="shared" si="92"/>
        <v>1740863</v>
      </c>
      <c r="K635" s="36">
        <f t="shared" si="92"/>
        <v>1746518</v>
      </c>
      <c r="L635" s="36">
        <f t="shared" si="92"/>
        <v>1784939</v>
      </c>
      <c r="M635" s="36">
        <v>0</v>
      </c>
      <c r="N635" s="36">
        <v>0</v>
      </c>
      <c r="O635" s="37">
        <v>0</v>
      </c>
      <c r="P635" s="37">
        <v>0</v>
      </c>
      <c r="Q635" s="37">
        <v>0</v>
      </c>
      <c r="R635" s="30"/>
      <c r="S635" s="32"/>
      <c r="T635" s="32"/>
      <c r="U635" s="32"/>
      <c r="V635" s="32"/>
      <c r="W635" s="32"/>
      <c r="X635" s="32"/>
      <c r="Y635" s="32"/>
      <c r="Z635" s="32"/>
      <c r="AA635" s="32"/>
      <c r="AB635" s="32"/>
    </row>
    <row r="636" spans="1:28" ht="15" thickTop="1" x14ac:dyDescent="0.35">
      <c r="A636" s="55" t="s">
        <v>100</v>
      </c>
      <c r="R636" s="30"/>
    </row>
    <row r="637" spans="1:28" x14ac:dyDescent="0.35">
      <c r="R637" s="30"/>
    </row>
    <row r="638" spans="1:28" x14ac:dyDescent="0.35">
      <c r="A638" s="39" t="s">
        <v>101</v>
      </c>
      <c r="B638" s="40" t="s">
        <v>30</v>
      </c>
      <c r="C638" s="40" t="s">
        <v>31</v>
      </c>
      <c r="D638" s="40" t="s">
        <v>32</v>
      </c>
      <c r="E638" s="40" t="s">
        <v>33</v>
      </c>
      <c r="F638" s="40" t="s">
        <v>34</v>
      </c>
      <c r="G638" s="40" t="s">
        <v>35</v>
      </c>
      <c r="H638" s="40" t="s">
        <v>36</v>
      </c>
      <c r="I638" s="40" t="s">
        <v>37</v>
      </c>
      <c r="J638" s="40" t="s">
        <v>38</v>
      </c>
      <c r="K638" s="40" t="s">
        <v>39</v>
      </c>
      <c r="L638" s="40" t="s">
        <v>40</v>
      </c>
      <c r="M638" s="40" t="s">
        <v>41</v>
      </c>
      <c r="N638" s="21" t="s">
        <v>42</v>
      </c>
      <c r="O638" s="41" t="s">
        <v>43</v>
      </c>
      <c r="P638" s="82" t="s">
        <v>44</v>
      </c>
      <c r="Q638" s="82" t="s">
        <v>45</v>
      </c>
      <c r="R638" s="30"/>
    </row>
    <row r="639" spans="1:28" x14ac:dyDescent="0.35">
      <c r="A639" s="43" t="s">
        <v>46</v>
      </c>
      <c r="B639" s="44">
        <v>10500</v>
      </c>
      <c r="C639" s="44">
        <v>10474</v>
      </c>
      <c r="D639" s="44">
        <v>6571</v>
      </c>
      <c r="E639" s="44">
        <v>7233</v>
      </c>
      <c r="F639" s="44">
        <v>6618</v>
      </c>
      <c r="G639" s="44">
        <v>5215</v>
      </c>
      <c r="H639" s="44">
        <v>5028</v>
      </c>
      <c r="I639" s="44">
        <v>6555</v>
      </c>
      <c r="J639" s="44">
        <v>3874</v>
      </c>
      <c r="K639" s="44">
        <v>3241</v>
      </c>
      <c r="L639" s="44">
        <v>4206</v>
      </c>
      <c r="M639" s="44">
        <v>0</v>
      </c>
      <c r="N639" s="44">
        <v>0</v>
      </c>
      <c r="O639" s="17">
        <v>0</v>
      </c>
      <c r="P639" s="17">
        <v>0</v>
      </c>
      <c r="Q639" s="17">
        <v>0</v>
      </c>
      <c r="R639" s="30"/>
    </row>
    <row r="640" spans="1:28" x14ac:dyDescent="0.35">
      <c r="A640" s="45" t="s">
        <v>47</v>
      </c>
      <c r="B640" s="46">
        <v>11434</v>
      </c>
      <c r="C640" s="46">
        <v>11275</v>
      </c>
      <c r="D640" s="46">
        <v>6910</v>
      </c>
      <c r="E640" s="46">
        <v>6978</v>
      </c>
      <c r="F640" s="46">
        <v>7552</v>
      </c>
      <c r="G640" s="46">
        <v>5291</v>
      </c>
      <c r="H640" s="46">
        <v>5547</v>
      </c>
      <c r="I640" s="46">
        <v>5998</v>
      </c>
      <c r="J640" s="46">
        <v>3791</v>
      </c>
      <c r="K640" s="46">
        <v>3720</v>
      </c>
      <c r="L640" s="46">
        <v>3557</v>
      </c>
      <c r="M640" s="46">
        <v>0</v>
      </c>
      <c r="N640" s="46">
        <v>0</v>
      </c>
      <c r="O640" s="17">
        <v>0</v>
      </c>
      <c r="P640" s="17">
        <v>0</v>
      </c>
      <c r="Q640" s="17">
        <v>0</v>
      </c>
      <c r="R640" s="30"/>
    </row>
    <row r="641" spans="1:18" x14ac:dyDescent="0.35">
      <c r="A641" s="45" t="s">
        <v>48</v>
      </c>
      <c r="B641" s="46">
        <v>15254</v>
      </c>
      <c r="C641" s="46">
        <v>14305</v>
      </c>
      <c r="D641" s="46">
        <v>8218</v>
      </c>
      <c r="E641" s="46">
        <v>7943</v>
      </c>
      <c r="F641" s="46">
        <v>6623</v>
      </c>
      <c r="G641" s="46">
        <v>5227</v>
      </c>
      <c r="H641" s="46">
        <v>6025</v>
      </c>
      <c r="I641" s="46">
        <v>7866</v>
      </c>
      <c r="J641" s="46">
        <v>3725</v>
      </c>
      <c r="K641" s="46">
        <v>4646</v>
      </c>
      <c r="L641" s="46">
        <v>4737</v>
      </c>
      <c r="M641" s="46">
        <v>0</v>
      </c>
      <c r="N641" s="46">
        <v>0</v>
      </c>
      <c r="O641" s="17">
        <v>0</v>
      </c>
      <c r="P641" s="17">
        <v>0</v>
      </c>
      <c r="Q641" s="17">
        <v>0</v>
      </c>
      <c r="R641" s="30"/>
    </row>
    <row r="642" spans="1:18" x14ac:dyDescent="0.35">
      <c r="A642" s="45" t="s">
        <v>49</v>
      </c>
      <c r="B642" s="46">
        <v>8831</v>
      </c>
      <c r="C642" s="46">
        <v>12043</v>
      </c>
      <c r="D642" s="46">
        <v>11264</v>
      </c>
      <c r="E642" s="46">
        <v>9905</v>
      </c>
      <c r="F642" s="46">
        <v>7855</v>
      </c>
      <c r="G642" s="46">
        <v>5114</v>
      </c>
      <c r="H642" s="46">
        <v>5992</v>
      </c>
      <c r="I642" s="46">
        <v>8636</v>
      </c>
      <c r="J642" s="46">
        <v>3453</v>
      </c>
      <c r="K642" s="46">
        <v>5437</v>
      </c>
      <c r="L642" s="46">
        <v>4999</v>
      </c>
      <c r="M642" s="46">
        <v>0</v>
      </c>
      <c r="N642" s="46">
        <v>0</v>
      </c>
      <c r="O642" s="17">
        <v>0</v>
      </c>
      <c r="P642" s="17">
        <v>0</v>
      </c>
      <c r="Q642" s="17">
        <v>0</v>
      </c>
      <c r="R642" s="30"/>
    </row>
    <row r="643" spans="1:18" x14ac:dyDescent="0.35">
      <c r="A643" s="45" t="s">
        <v>50</v>
      </c>
      <c r="B643" s="46">
        <v>8519</v>
      </c>
      <c r="C643" s="46">
        <v>10980</v>
      </c>
      <c r="D643" s="46">
        <v>10492</v>
      </c>
      <c r="E643" s="46">
        <v>9888</v>
      </c>
      <c r="F643" s="46">
        <v>10030</v>
      </c>
      <c r="G643" s="46">
        <v>8145</v>
      </c>
      <c r="H643" s="46">
        <v>7896</v>
      </c>
      <c r="I643" s="46">
        <v>10152</v>
      </c>
      <c r="J643" s="46">
        <v>4627</v>
      </c>
      <c r="K643" s="46">
        <v>5943</v>
      </c>
      <c r="L643" s="46">
        <v>6013</v>
      </c>
      <c r="M643" s="46">
        <v>0</v>
      </c>
      <c r="N643" s="46">
        <v>0</v>
      </c>
      <c r="O643" s="17">
        <v>0</v>
      </c>
      <c r="P643" s="17">
        <v>0</v>
      </c>
      <c r="Q643" s="17">
        <v>0</v>
      </c>
      <c r="R643" s="30"/>
    </row>
    <row r="644" spans="1:18" x14ac:dyDescent="0.35">
      <c r="A644" s="45" t="s">
        <v>51</v>
      </c>
      <c r="B644" s="46">
        <v>10458</v>
      </c>
      <c r="C644" s="46">
        <v>8971</v>
      </c>
      <c r="D644" s="46">
        <v>8900</v>
      </c>
      <c r="E644" s="46">
        <v>9415</v>
      </c>
      <c r="F644" s="46">
        <v>7085</v>
      </c>
      <c r="G644" s="46">
        <v>3387</v>
      </c>
      <c r="H644" s="46">
        <v>5831</v>
      </c>
      <c r="I644" s="46">
        <v>5948</v>
      </c>
      <c r="J644" s="46">
        <v>2689</v>
      </c>
      <c r="K644" s="46">
        <v>4165</v>
      </c>
      <c r="L644" s="46">
        <v>3922</v>
      </c>
      <c r="M644" s="46">
        <v>0</v>
      </c>
      <c r="N644" s="46">
        <v>0</v>
      </c>
      <c r="O644" s="17">
        <v>0</v>
      </c>
      <c r="P644" s="17">
        <v>0</v>
      </c>
      <c r="Q644" s="17">
        <v>0</v>
      </c>
      <c r="R644" s="30"/>
    </row>
    <row r="645" spans="1:18" x14ac:dyDescent="0.35">
      <c r="A645" s="45" t="s">
        <v>52</v>
      </c>
      <c r="B645" s="46">
        <v>6552</v>
      </c>
      <c r="C645" s="46">
        <v>9257</v>
      </c>
      <c r="D645" s="46">
        <v>8326</v>
      </c>
      <c r="E645" s="46">
        <v>8955</v>
      </c>
      <c r="F645" s="46">
        <v>7059</v>
      </c>
      <c r="G645" s="46">
        <v>4717</v>
      </c>
      <c r="H645" s="46">
        <v>4655</v>
      </c>
      <c r="I645" s="46">
        <v>1815</v>
      </c>
      <c r="J645" s="46">
        <v>1412</v>
      </c>
      <c r="K645" s="46">
        <v>1332</v>
      </c>
      <c r="L645" s="46">
        <v>2264</v>
      </c>
      <c r="M645" s="46">
        <v>0</v>
      </c>
      <c r="N645" s="46">
        <v>0</v>
      </c>
      <c r="O645" s="17">
        <v>0</v>
      </c>
      <c r="P645" s="17">
        <v>0</v>
      </c>
      <c r="Q645" s="17">
        <v>0</v>
      </c>
      <c r="R645" s="30"/>
    </row>
    <row r="646" spans="1:18" x14ac:dyDescent="0.35">
      <c r="A646" s="45" t="s">
        <v>53</v>
      </c>
      <c r="B646" s="46">
        <v>6646</v>
      </c>
      <c r="C646" s="46">
        <v>6733</v>
      </c>
      <c r="D646" s="46">
        <v>5832</v>
      </c>
      <c r="E646" s="46">
        <v>4927</v>
      </c>
      <c r="F646" s="46">
        <v>3639</v>
      </c>
      <c r="G646" s="46">
        <v>2630</v>
      </c>
      <c r="H646" s="46">
        <v>329</v>
      </c>
      <c r="I646" s="46">
        <v>967</v>
      </c>
      <c r="J646" s="46">
        <v>423</v>
      </c>
      <c r="K646" s="46">
        <v>963</v>
      </c>
      <c r="L646" s="46">
        <v>551</v>
      </c>
      <c r="M646" s="46">
        <v>0</v>
      </c>
      <c r="N646" s="46">
        <v>0</v>
      </c>
      <c r="O646" s="17">
        <v>0</v>
      </c>
      <c r="P646" s="17">
        <v>0</v>
      </c>
      <c r="Q646" s="17">
        <v>0</v>
      </c>
      <c r="R646" s="30"/>
    </row>
    <row r="647" spans="1:18" x14ac:dyDescent="0.35">
      <c r="A647" s="45" t="s">
        <v>54</v>
      </c>
      <c r="B647" s="46">
        <v>4000</v>
      </c>
      <c r="C647" s="46">
        <v>3781</v>
      </c>
      <c r="D647" s="46">
        <v>2543</v>
      </c>
      <c r="E647" s="46">
        <v>2182</v>
      </c>
      <c r="F647" s="46">
        <v>1492</v>
      </c>
      <c r="G647" s="46">
        <v>1155</v>
      </c>
      <c r="H647" s="46">
        <v>110</v>
      </c>
      <c r="I647" s="46">
        <v>355</v>
      </c>
      <c r="J647" s="46">
        <v>207</v>
      </c>
      <c r="K647" s="46">
        <v>78</v>
      </c>
      <c r="L647" s="46">
        <v>213</v>
      </c>
      <c r="M647" s="46">
        <v>0</v>
      </c>
      <c r="N647" s="46">
        <v>0</v>
      </c>
      <c r="O647" s="17">
        <v>0</v>
      </c>
      <c r="P647" s="17">
        <v>0</v>
      </c>
      <c r="Q647" s="17">
        <v>0</v>
      </c>
      <c r="R647" s="30"/>
    </row>
    <row r="648" spans="1:18" x14ac:dyDescent="0.35">
      <c r="A648" s="45" t="s">
        <v>55</v>
      </c>
      <c r="B648" s="46">
        <v>2034</v>
      </c>
      <c r="C648" s="46">
        <v>1864</v>
      </c>
      <c r="D648" s="46">
        <v>2058</v>
      </c>
      <c r="E648" s="46">
        <v>2398</v>
      </c>
      <c r="F648" s="46">
        <v>1921</v>
      </c>
      <c r="G648" s="46">
        <v>1454</v>
      </c>
      <c r="H648" s="46">
        <v>131</v>
      </c>
      <c r="I648" s="46">
        <v>219</v>
      </c>
      <c r="J648" s="46">
        <v>412</v>
      </c>
      <c r="K648" s="46">
        <v>0</v>
      </c>
      <c r="L648" s="46">
        <v>225</v>
      </c>
      <c r="M648" s="46">
        <v>0</v>
      </c>
      <c r="N648" s="46">
        <v>0</v>
      </c>
      <c r="O648" s="17">
        <v>0</v>
      </c>
      <c r="P648" s="17">
        <v>0</v>
      </c>
      <c r="Q648" s="17">
        <v>0</v>
      </c>
      <c r="R648" s="30"/>
    </row>
    <row r="649" spans="1:18" x14ac:dyDescent="0.35">
      <c r="A649" s="45" t="s">
        <v>56</v>
      </c>
      <c r="B649" s="46">
        <v>4635</v>
      </c>
      <c r="C649" s="46">
        <v>2807</v>
      </c>
      <c r="D649" s="46">
        <v>3341</v>
      </c>
      <c r="E649" s="46">
        <v>3792</v>
      </c>
      <c r="F649" s="46">
        <v>2777</v>
      </c>
      <c r="G649" s="46">
        <v>2519</v>
      </c>
      <c r="H649" s="46">
        <v>51</v>
      </c>
      <c r="I649" s="46">
        <v>353</v>
      </c>
      <c r="J649" s="46">
        <v>8</v>
      </c>
      <c r="K649" s="46">
        <v>168</v>
      </c>
      <c r="L649" s="46">
        <v>246</v>
      </c>
      <c r="M649" s="46">
        <v>0</v>
      </c>
      <c r="N649" s="46">
        <v>0</v>
      </c>
      <c r="O649" s="17">
        <v>0</v>
      </c>
      <c r="P649" s="17">
        <v>0</v>
      </c>
      <c r="Q649" s="17">
        <v>0</v>
      </c>
      <c r="R649" s="30"/>
    </row>
    <row r="650" spans="1:18" ht="15" thickBot="1" x14ac:dyDescent="0.4">
      <c r="A650" s="45" t="s">
        <v>57</v>
      </c>
      <c r="B650" s="46">
        <v>9385</v>
      </c>
      <c r="C650" s="46">
        <v>3803</v>
      </c>
      <c r="D650" s="46">
        <v>4830</v>
      </c>
      <c r="E650" s="46">
        <v>4972</v>
      </c>
      <c r="F650" s="46">
        <v>4287</v>
      </c>
      <c r="G650" s="46">
        <v>3381</v>
      </c>
      <c r="H650" s="46">
        <v>379</v>
      </c>
      <c r="I650" s="46">
        <v>474</v>
      </c>
      <c r="J650" s="46">
        <v>3759</v>
      </c>
      <c r="K650" s="46">
        <v>929</v>
      </c>
      <c r="L650" s="46">
        <v>1104</v>
      </c>
      <c r="M650" s="46">
        <v>0</v>
      </c>
      <c r="N650" s="46">
        <v>0</v>
      </c>
      <c r="O650" s="17">
        <v>0</v>
      </c>
      <c r="P650" s="17">
        <v>0</v>
      </c>
      <c r="Q650" s="17">
        <v>0</v>
      </c>
      <c r="R650" s="30"/>
    </row>
    <row r="651" spans="1:18" ht="15.5" thickTop="1" thickBot="1" x14ac:dyDescent="0.4">
      <c r="A651" s="47" t="s">
        <v>58</v>
      </c>
      <c r="B651" s="61">
        <v>98248</v>
      </c>
      <c r="C651" s="61">
        <v>96293</v>
      </c>
      <c r="D651" s="61">
        <v>79285</v>
      </c>
      <c r="E651" s="61">
        <v>78588</v>
      </c>
      <c r="F651" s="61">
        <v>66938</v>
      </c>
      <c r="G651" s="61">
        <v>48235</v>
      </c>
      <c r="H651" s="61">
        <v>41974</v>
      </c>
      <c r="I651" s="61">
        <v>49338</v>
      </c>
      <c r="J651" s="61">
        <v>28380</v>
      </c>
      <c r="K651" s="61">
        <v>30622</v>
      </c>
      <c r="L651" s="61">
        <v>32037</v>
      </c>
      <c r="M651" s="61">
        <v>0</v>
      </c>
      <c r="N651" s="61">
        <v>0</v>
      </c>
      <c r="O651" s="37">
        <v>0</v>
      </c>
      <c r="P651" s="37">
        <v>0</v>
      </c>
      <c r="Q651" s="37">
        <v>0</v>
      </c>
      <c r="R651" s="30"/>
    </row>
    <row r="652" spans="1:18" ht="15" thickTop="1" x14ac:dyDescent="0.35">
      <c r="R652" s="30"/>
    </row>
    <row r="653" spans="1:18" x14ac:dyDescent="0.35">
      <c r="A653" s="39" t="s">
        <v>102</v>
      </c>
      <c r="B653" s="40" t="s">
        <v>30</v>
      </c>
      <c r="C653" s="40" t="s">
        <v>31</v>
      </c>
      <c r="D653" s="40" t="s">
        <v>32</v>
      </c>
      <c r="E653" s="40" t="s">
        <v>33</v>
      </c>
      <c r="F653" s="40" t="s">
        <v>34</v>
      </c>
      <c r="G653" s="40" t="s">
        <v>35</v>
      </c>
      <c r="H653" s="40" t="s">
        <v>36</v>
      </c>
      <c r="I653" s="40" t="s">
        <v>37</v>
      </c>
      <c r="J653" s="40" t="s">
        <v>38</v>
      </c>
      <c r="K653" s="40" t="s">
        <v>39</v>
      </c>
      <c r="L653" s="40" t="s">
        <v>40</v>
      </c>
      <c r="M653" s="40" t="s">
        <v>41</v>
      </c>
      <c r="N653" s="21" t="s">
        <v>42</v>
      </c>
      <c r="O653" s="41" t="s">
        <v>43</v>
      </c>
      <c r="P653" s="82" t="s">
        <v>44</v>
      </c>
      <c r="Q653" s="82" t="s">
        <v>45</v>
      </c>
      <c r="R653" s="30"/>
    </row>
    <row r="654" spans="1:18" x14ac:dyDescent="0.35">
      <c r="A654" s="43" t="s">
        <v>46</v>
      </c>
      <c r="B654" s="44">
        <v>37919</v>
      </c>
      <c r="C654" s="44">
        <v>38475</v>
      </c>
      <c r="D654" s="44">
        <v>38635</v>
      </c>
      <c r="E654" s="44">
        <v>33627</v>
      </c>
      <c r="F654" s="44">
        <v>43530</v>
      </c>
      <c r="G654" s="44">
        <v>42789</v>
      </c>
      <c r="H654" s="44">
        <v>34892</v>
      </c>
      <c r="I654" s="44">
        <v>27041</v>
      </c>
      <c r="J654" s="44">
        <v>47668</v>
      </c>
      <c r="K654" s="44">
        <v>40222</v>
      </c>
      <c r="L654" s="44">
        <v>43503</v>
      </c>
      <c r="M654" s="44">
        <v>0</v>
      </c>
      <c r="N654" s="44">
        <v>0</v>
      </c>
      <c r="O654" s="17">
        <v>0</v>
      </c>
      <c r="P654" s="17">
        <v>0</v>
      </c>
      <c r="Q654" s="17">
        <v>0</v>
      </c>
      <c r="R654" s="30"/>
    </row>
    <row r="655" spans="1:18" x14ac:dyDescent="0.35">
      <c r="A655" s="45" t="s">
        <v>47</v>
      </c>
      <c r="B655" s="46">
        <v>22877</v>
      </c>
      <c r="C655" s="46">
        <v>31323</v>
      </c>
      <c r="D655" s="46">
        <v>31684</v>
      </c>
      <c r="E655" s="46">
        <v>39391</v>
      </c>
      <c r="F655" s="46">
        <v>34383</v>
      </c>
      <c r="G655" s="46">
        <v>37626</v>
      </c>
      <c r="H655" s="46">
        <v>31394</v>
      </c>
      <c r="I655" s="46">
        <v>30199</v>
      </c>
      <c r="J655" s="46">
        <v>31192</v>
      </c>
      <c r="K655" s="46">
        <v>34773</v>
      </c>
      <c r="L655" s="46">
        <v>37266</v>
      </c>
      <c r="M655" s="46">
        <v>0</v>
      </c>
      <c r="N655" s="46">
        <v>0</v>
      </c>
      <c r="O655" s="17">
        <v>0</v>
      </c>
      <c r="P655" s="17">
        <v>0</v>
      </c>
      <c r="Q655" s="17">
        <v>0</v>
      </c>
      <c r="R655" s="30"/>
    </row>
    <row r="656" spans="1:18" x14ac:dyDescent="0.35">
      <c r="A656" s="45" t="s">
        <v>48</v>
      </c>
      <c r="B656" s="46">
        <v>41726</v>
      </c>
      <c r="C656" s="46">
        <v>38963</v>
      </c>
      <c r="D656" s="46">
        <v>25423</v>
      </c>
      <c r="E656" s="46">
        <v>35120</v>
      </c>
      <c r="F656" s="46">
        <v>33377</v>
      </c>
      <c r="G656" s="46">
        <v>31034</v>
      </c>
      <c r="H656" s="46">
        <v>31022</v>
      </c>
      <c r="I656" s="46">
        <v>31674</v>
      </c>
      <c r="J656" s="46">
        <v>40158</v>
      </c>
      <c r="K656" s="46">
        <v>26804</v>
      </c>
      <c r="L656" s="46">
        <v>28125</v>
      </c>
      <c r="M656" s="46">
        <v>0</v>
      </c>
      <c r="N656" s="46">
        <v>0</v>
      </c>
      <c r="O656" s="17">
        <v>0</v>
      </c>
      <c r="P656" s="17">
        <v>0</v>
      </c>
      <c r="Q656" s="17">
        <v>0</v>
      </c>
      <c r="R656" s="30"/>
    </row>
    <row r="657" spans="1:18" x14ac:dyDescent="0.35">
      <c r="A657" s="45" t="s">
        <v>49</v>
      </c>
      <c r="B657" s="46">
        <v>42757</v>
      </c>
      <c r="C657" s="46">
        <v>40800</v>
      </c>
      <c r="D657" s="46">
        <v>30574</v>
      </c>
      <c r="E657" s="46">
        <v>42392</v>
      </c>
      <c r="F657" s="46">
        <v>42691</v>
      </c>
      <c r="G657" s="46">
        <v>46679</v>
      </c>
      <c r="H657" s="46">
        <v>44625</v>
      </c>
      <c r="I657" s="46">
        <v>35619</v>
      </c>
      <c r="J657" s="46">
        <v>39348</v>
      </c>
      <c r="K657" s="46">
        <v>34886</v>
      </c>
      <c r="L657" s="46">
        <v>32342</v>
      </c>
      <c r="M657" s="46">
        <v>0</v>
      </c>
      <c r="N657" s="46">
        <v>0</v>
      </c>
      <c r="O657" s="17">
        <v>0</v>
      </c>
      <c r="P657" s="17">
        <v>0</v>
      </c>
      <c r="Q657" s="17">
        <v>0</v>
      </c>
      <c r="R657" s="30"/>
    </row>
    <row r="658" spans="1:18" x14ac:dyDescent="0.35">
      <c r="A658" s="45" t="s">
        <v>50</v>
      </c>
      <c r="B658" s="46">
        <v>70520</v>
      </c>
      <c r="C658" s="46">
        <v>51073</v>
      </c>
      <c r="D658" s="46">
        <v>64674</v>
      </c>
      <c r="E658" s="46">
        <v>60398</v>
      </c>
      <c r="F658" s="46">
        <v>66366</v>
      </c>
      <c r="G658" s="46">
        <v>56783</v>
      </c>
      <c r="H658" s="46">
        <v>57881</v>
      </c>
      <c r="I658" s="46">
        <v>57890</v>
      </c>
      <c r="J658" s="46">
        <v>56825</v>
      </c>
      <c r="K658" s="46">
        <v>45930</v>
      </c>
      <c r="L658" s="46">
        <v>58374</v>
      </c>
      <c r="M658" s="46">
        <v>0</v>
      </c>
      <c r="N658" s="46">
        <v>0</v>
      </c>
      <c r="O658" s="17">
        <v>0</v>
      </c>
      <c r="P658" s="17">
        <v>0</v>
      </c>
      <c r="Q658" s="17">
        <v>0</v>
      </c>
      <c r="R658" s="30"/>
    </row>
    <row r="659" spans="1:18" x14ac:dyDescent="0.35">
      <c r="A659" s="45" t="s">
        <v>51</v>
      </c>
      <c r="B659" s="46">
        <v>32843</v>
      </c>
      <c r="C659" s="46">
        <v>26426</v>
      </c>
      <c r="D659" s="46">
        <v>29698</v>
      </c>
      <c r="E659" s="46">
        <v>29561</v>
      </c>
      <c r="F659" s="46">
        <v>33472</v>
      </c>
      <c r="G659" s="46">
        <v>31888</v>
      </c>
      <c r="H659" s="46">
        <v>30236</v>
      </c>
      <c r="I659" s="46">
        <v>27222</v>
      </c>
      <c r="J659" s="46">
        <v>20302</v>
      </c>
      <c r="K659" s="46">
        <v>27541</v>
      </c>
      <c r="L659" s="46">
        <v>23760</v>
      </c>
      <c r="M659" s="46">
        <v>0</v>
      </c>
      <c r="N659" s="46">
        <v>0</v>
      </c>
      <c r="O659" s="17">
        <v>0</v>
      </c>
      <c r="P659" s="17">
        <v>0</v>
      </c>
      <c r="Q659" s="17">
        <v>0</v>
      </c>
      <c r="R659" s="30"/>
    </row>
    <row r="660" spans="1:18" x14ac:dyDescent="0.35">
      <c r="A660" s="45" t="s">
        <v>52</v>
      </c>
      <c r="B660" s="46">
        <v>41877</v>
      </c>
      <c r="C660" s="46">
        <v>39518</v>
      </c>
      <c r="D660" s="46">
        <v>41986</v>
      </c>
      <c r="E660" s="46">
        <v>37854</v>
      </c>
      <c r="F660" s="46">
        <v>42383</v>
      </c>
      <c r="G660" s="46">
        <v>40902</v>
      </c>
      <c r="H660" s="46">
        <v>36331</v>
      </c>
      <c r="I660" s="46">
        <v>38186</v>
      </c>
      <c r="J660" s="46">
        <v>37202</v>
      </c>
      <c r="K660" s="46">
        <v>37000</v>
      </c>
      <c r="L660" s="46">
        <v>38439</v>
      </c>
      <c r="M660" s="46">
        <v>0</v>
      </c>
      <c r="N660" s="46">
        <v>0</v>
      </c>
      <c r="O660" s="17">
        <v>0</v>
      </c>
      <c r="P660" s="17">
        <v>0</v>
      </c>
      <c r="Q660" s="17">
        <v>0</v>
      </c>
      <c r="R660" s="30"/>
    </row>
    <row r="661" spans="1:18" x14ac:dyDescent="0.35">
      <c r="A661" s="45" t="s">
        <v>53</v>
      </c>
      <c r="B661" s="46">
        <v>25377</v>
      </c>
      <c r="C661" s="46">
        <v>30083</v>
      </c>
      <c r="D661" s="46">
        <v>30690</v>
      </c>
      <c r="E661" s="46">
        <v>29265</v>
      </c>
      <c r="F661" s="46">
        <v>31393</v>
      </c>
      <c r="G661" s="46">
        <v>26712</v>
      </c>
      <c r="H661" s="46">
        <v>24755</v>
      </c>
      <c r="I661" s="46">
        <v>27206</v>
      </c>
      <c r="J661" s="46">
        <v>32886</v>
      </c>
      <c r="K661" s="46">
        <v>26893</v>
      </c>
      <c r="L661" s="46">
        <v>28010</v>
      </c>
      <c r="M661" s="46">
        <v>0</v>
      </c>
      <c r="N661" s="46">
        <v>0</v>
      </c>
      <c r="O661" s="17">
        <v>0</v>
      </c>
      <c r="P661" s="17">
        <v>0</v>
      </c>
      <c r="Q661" s="17">
        <v>0</v>
      </c>
      <c r="R661" s="30"/>
    </row>
    <row r="662" spans="1:18" x14ac:dyDescent="0.35">
      <c r="A662" s="45" t="s">
        <v>54</v>
      </c>
      <c r="B662" s="46">
        <v>26415</v>
      </c>
      <c r="C662" s="46">
        <v>31646</v>
      </c>
      <c r="D662" s="46">
        <v>25777</v>
      </c>
      <c r="E662" s="46">
        <v>20856</v>
      </c>
      <c r="F662" s="46">
        <v>23747</v>
      </c>
      <c r="G662" s="46">
        <v>20461</v>
      </c>
      <c r="H662" s="46">
        <v>18006</v>
      </c>
      <c r="I662" s="46">
        <v>26598</v>
      </c>
      <c r="J662" s="46">
        <v>22431</v>
      </c>
      <c r="K662" s="46">
        <v>19509</v>
      </c>
      <c r="L662" s="46">
        <v>24003</v>
      </c>
      <c r="M662" s="46">
        <v>0</v>
      </c>
      <c r="N662" s="46">
        <v>0</v>
      </c>
      <c r="O662" s="17">
        <v>0</v>
      </c>
      <c r="P662" s="17">
        <v>0</v>
      </c>
      <c r="Q662" s="17">
        <v>0</v>
      </c>
      <c r="R662" s="30"/>
    </row>
    <row r="663" spans="1:18" x14ac:dyDescent="0.35">
      <c r="A663" s="45" t="s">
        <v>55</v>
      </c>
      <c r="B663" s="46">
        <v>28516</v>
      </c>
      <c r="C663" s="46">
        <v>25935</v>
      </c>
      <c r="D663" s="46">
        <v>31508</v>
      </c>
      <c r="E663" s="46">
        <v>30394</v>
      </c>
      <c r="F663" s="46">
        <v>30965</v>
      </c>
      <c r="G663" s="46">
        <v>25110</v>
      </c>
      <c r="H663" s="46">
        <v>25984</v>
      </c>
      <c r="I663" s="46">
        <v>29167</v>
      </c>
      <c r="J663" s="46">
        <v>27022</v>
      </c>
      <c r="K663" s="46">
        <v>29308</v>
      </c>
      <c r="L663" s="46">
        <v>30152</v>
      </c>
      <c r="M663" s="46">
        <v>0</v>
      </c>
      <c r="N663" s="46">
        <v>0</v>
      </c>
      <c r="O663" s="17">
        <v>0</v>
      </c>
      <c r="P663" s="17">
        <v>0</v>
      </c>
      <c r="Q663" s="17">
        <v>0</v>
      </c>
      <c r="R663" s="30"/>
    </row>
    <row r="664" spans="1:18" x14ac:dyDescent="0.35">
      <c r="A664" s="45" t="s">
        <v>56</v>
      </c>
      <c r="B664" s="46">
        <v>42723</v>
      </c>
      <c r="C664" s="46">
        <v>45408</v>
      </c>
      <c r="D664" s="46">
        <v>45285</v>
      </c>
      <c r="E664" s="46">
        <v>44452</v>
      </c>
      <c r="F664" s="46">
        <v>44793</v>
      </c>
      <c r="G664" s="46">
        <v>44844</v>
      </c>
      <c r="H664" s="46">
        <v>46681</v>
      </c>
      <c r="I664" s="46">
        <v>43320</v>
      </c>
      <c r="J664" s="46">
        <v>43229</v>
      </c>
      <c r="K664" s="46">
        <v>54794</v>
      </c>
      <c r="L664" s="46">
        <v>39575</v>
      </c>
      <c r="M664" s="46">
        <v>0</v>
      </c>
      <c r="N664" s="46">
        <v>0</v>
      </c>
      <c r="O664" s="17">
        <v>0</v>
      </c>
      <c r="P664" s="17">
        <v>0</v>
      </c>
      <c r="Q664" s="17">
        <v>0</v>
      </c>
      <c r="R664" s="30"/>
    </row>
    <row r="665" spans="1:18" ht="15" thickBot="1" x14ac:dyDescent="0.4">
      <c r="A665" s="45" t="s">
        <v>57</v>
      </c>
      <c r="B665" s="46">
        <v>54246</v>
      </c>
      <c r="C665" s="46">
        <v>30839</v>
      </c>
      <c r="D665" s="46">
        <v>37449</v>
      </c>
      <c r="E665" s="46">
        <v>36554</v>
      </c>
      <c r="F665" s="46">
        <v>39252</v>
      </c>
      <c r="G665" s="46">
        <v>41741</v>
      </c>
      <c r="H665" s="46">
        <v>42252</v>
      </c>
      <c r="I665" s="46">
        <v>31642</v>
      </c>
      <c r="J665" s="46">
        <v>37796</v>
      </c>
      <c r="K665" s="46">
        <v>35404</v>
      </c>
      <c r="L665" s="46">
        <v>28662</v>
      </c>
      <c r="M665" s="46">
        <v>0</v>
      </c>
      <c r="N665" s="46">
        <v>0</v>
      </c>
      <c r="O665" s="17">
        <v>0</v>
      </c>
      <c r="P665" s="17">
        <v>0</v>
      </c>
      <c r="Q665" s="17">
        <v>0</v>
      </c>
      <c r="R665" s="30"/>
    </row>
    <row r="666" spans="1:18" ht="15.5" thickTop="1" thickBot="1" x14ac:dyDescent="0.4">
      <c r="A666" s="47" t="s">
        <v>58</v>
      </c>
      <c r="B666" s="61">
        <v>467796</v>
      </c>
      <c r="C666" s="61">
        <v>430489</v>
      </c>
      <c r="D666" s="61">
        <v>433383</v>
      </c>
      <c r="E666" s="61">
        <v>439864</v>
      </c>
      <c r="F666" s="61">
        <v>466352</v>
      </c>
      <c r="G666" s="61">
        <v>446569</v>
      </c>
      <c r="H666" s="61">
        <v>424059</v>
      </c>
      <c r="I666" s="61">
        <v>405764</v>
      </c>
      <c r="J666" s="61">
        <v>436059</v>
      </c>
      <c r="K666" s="61">
        <v>413064</v>
      </c>
      <c r="L666" s="61">
        <v>412211</v>
      </c>
      <c r="M666" s="61">
        <v>0</v>
      </c>
      <c r="N666" s="61">
        <v>0</v>
      </c>
      <c r="O666" s="37">
        <v>0</v>
      </c>
      <c r="P666" s="37">
        <v>0</v>
      </c>
      <c r="Q666" s="37">
        <v>0</v>
      </c>
      <c r="R666" s="30"/>
    </row>
    <row r="667" spans="1:18" ht="15" thickTop="1" x14ac:dyDescent="0.35">
      <c r="R667" s="30"/>
    </row>
    <row r="668" spans="1:18" x14ac:dyDescent="0.35">
      <c r="A668" s="39" t="s">
        <v>103</v>
      </c>
      <c r="B668" s="40" t="s">
        <v>30</v>
      </c>
      <c r="C668" s="40" t="s">
        <v>31</v>
      </c>
      <c r="D668" s="40" t="s">
        <v>32</v>
      </c>
      <c r="E668" s="40" t="s">
        <v>33</v>
      </c>
      <c r="F668" s="40" t="s">
        <v>34</v>
      </c>
      <c r="G668" s="40" t="s">
        <v>35</v>
      </c>
      <c r="H668" s="40" t="s">
        <v>36</v>
      </c>
      <c r="I668" s="40" t="s">
        <v>37</v>
      </c>
      <c r="J668" s="40" t="s">
        <v>38</v>
      </c>
      <c r="K668" s="40" t="s">
        <v>39</v>
      </c>
      <c r="L668" s="40" t="s">
        <v>40</v>
      </c>
      <c r="M668" s="40" t="s">
        <v>41</v>
      </c>
      <c r="N668" s="21" t="s">
        <v>42</v>
      </c>
      <c r="O668" s="41" t="s">
        <v>43</v>
      </c>
      <c r="P668" s="82" t="s">
        <v>44</v>
      </c>
      <c r="Q668" s="82" t="s">
        <v>45</v>
      </c>
      <c r="R668" s="30"/>
    </row>
    <row r="669" spans="1:18" x14ac:dyDescent="0.35">
      <c r="A669" s="43" t="s">
        <v>46</v>
      </c>
      <c r="B669" s="44">
        <v>13687</v>
      </c>
      <c r="C669" s="44">
        <v>8098</v>
      </c>
      <c r="D669" s="44">
        <v>2121</v>
      </c>
      <c r="E669" s="44">
        <v>0</v>
      </c>
      <c r="F669" s="44">
        <v>0</v>
      </c>
      <c r="G669" s="44">
        <v>0</v>
      </c>
      <c r="H669" s="44">
        <v>0</v>
      </c>
      <c r="I669" s="44">
        <v>0</v>
      </c>
      <c r="J669" s="44">
        <v>0</v>
      </c>
      <c r="K669" s="44">
        <v>0</v>
      </c>
      <c r="L669" s="44">
        <v>0</v>
      </c>
      <c r="M669" s="44">
        <v>0</v>
      </c>
      <c r="N669" s="44">
        <v>0</v>
      </c>
      <c r="O669" s="17">
        <v>0</v>
      </c>
      <c r="P669" s="17">
        <v>0</v>
      </c>
      <c r="Q669" s="17">
        <v>0</v>
      </c>
      <c r="R669" s="30"/>
    </row>
    <row r="670" spans="1:18" x14ac:dyDescent="0.35">
      <c r="A670" s="45" t="s">
        <v>47</v>
      </c>
      <c r="B670" s="46">
        <v>3872</v>
      </c>
      <c r="C670" s="46">
        <v>5523</v>
      </c>
      <c r="D670" s="46">
        <v>0</v>
      </c>
      <c r="E670" s="46">
        <v>0</v>
      </c>
      <c r="F670" s="46">
        <v>0</v>
      </c>
      <c r="G670" s="46">
        <v>0</v>
      </c>
      <c r="H670" s="46">
        <v>0</v>
      </c>
      <c r="I670" s="46">
        <v>0</v>
      </c>
      <c r="J670" s="46">
        <v>0</v>
      </c>
      <c r="K670" s="46">
        <v>0</v>
      </c>
      <c r="L670" s="46">
        <v>0</v>
      </c>
      <c r="M670" s="46">
        <v>0</v>
      </c>
      <c r="N670" s="46">
        <v>0</v>
      </c>
      <c r="O670" s="17">
        <v>0</v>
      </c>
      <c r="P670" s="17">
        <v>0</v>
      </c>
      <c r="Q670" s="17">
        <v>0</v>
      </c>
      <c r="R670" s="30"/>
    </row>
    <row r="671" spans="1:18" x14ac:dyDescent="0.35">
      <c r="A671" s="45" t="s">
        <v>48</v>
      </c>
      <c r="B671" s="46">
        <v>4228</v>
      </c>
      <c r="C671" s="46">
        <v>5773</v>
      </c>
      <c r="D671" s="46">
        <v>0</v>
      </c>
      <c r="E671" s="46">
        <v>0</v>
      </c>
      <c r="F671" s="46">
        <v>0</v>
      </c>
      <c r="G671" s="46">
        <v>0</v>
      </c>
      <c r="H671" s="46">
        <v>0</v>
      </c>
      <c r="I671" s="46">
        <v>0</v>
      </c>
      <c r="J671" s="46">
        <v>0</v>
      </c>
      <c r="K671" s="46">
        <v>0</v>
      </c>
      <c r="L671" s="46">
        <v>0</v>
      </c>
      <c r="M671" s="46">
        <v>0</v>
      </c>
      <c r="N671" s="46">
        <v>0</v>
      </c>
      <c r="O671" s="17">
        <v>0</v>
      </c>
      <c r="P671" s="17">
        <v>0</v>
      </c>
      <c r="Q671" s="17">
        <v>0</v>
      </c>
      <c r="R671" s="30"/>
    </row>
    <row r="672" spans="1:18" x14ac:dyDescent="0.35">
      <c r="A672" s="45" t="s">
        <v>49</v>
      </c>
      <c r="B672" s="46">
        <v>6000</v>
      </c>
      <c r="C672" s="46">
        <v>4319</v>
      </c>
      <c r="D672" s="46">
        <v>0</v>
      </c>
      <c r="E672" s="46">
        <v>0</v>
      </c>
      <c r="F672" s="46">
        <v>0</v>
      </c>
      <c r="G672" s="46">
        <v>0</v>
      </c>
      <c r="H672" s="46">
        <v>0</v>
      </c>
      <c r="I672" s="46">
        <v>0</v>
      </c>
      <c r="J672" s="46">
        <v>0</v>
      </c>
      <c r="K672" s="46">
        <v>0</v>
      </c>
      <c r="L672" s="46">
        <v>0</v>
      </c>
      <c r="M672" s="46">
        <v>0</v>
      </c>
      <c r="N672" s="46">
        <v>0</v>
      </c>
      <c r="O672" s="17">
        <v>0</v>
      </c>
      <c r="P672" s="17">
        <v>0</v>
      </c>
      <c r="Q672" s="17">
        <v>0</v>
      </c>
      <c r="R672" s="30"/>
    </row>
    <row r="673" spans="1:18" x14ac:dyDescent="0.35">
      <c r="A673" s="45" t="s">
        <v>50</v>
      </c>
      <c r="B673" s="46">
        <v>14027</v>
      </c>
      <c r="C673" s="46">
        <v>9941</v>
      </c>
      <c r="D673" s="46">
        <v>0</v>
      </c>
      <c r="E673" s="46">
        <v>0</v>
      </c>
      <c r="F673" s="46">
        <v>0</v>
      </c>
      <c r="G673" s="46">
        <v>0</v>
      </c>
      <c r="H673" s="46">
        <v>0</v>
      </c>
      <c r="I673" s="46">
        <v>0</v>
      </c>
      <c r="J673" s="46">
        <v>0</v>
      </c>
      <c r="K673" s="46">
        <v>0</v>
      </c>
      <c r="L673" s="46">
        <v>0</v>
      </c>
      <c r="M673" s="46">
        <v>0</v>
      </c>
      <c r="N673" s="46">
        <v>0</v>
      </c>
      <c r="O673" s="17">
        <v>0</v>
      </c>
      <c r="P673" s="17">
        <v>0</v>
      </c>
      <c r="Q673" s="17">
        <v>0</v>
      </c>
      <c r="R673" s="30"/>
    </row>
    <row r="674" spans="1:18" x14ac:dyDescent="0.35">
      <c r="A674" s="45" t="s">
        <v>51</v>
      </c>
      <c r="B674" s="46">
        <v>7118</v>
      </c>
      <c r="C674" s="46">
        <v>5257</v>
      </c>
      <c r="D674" s="46">
        <v>0</v>
      </c>
      <c r="E674" s="46">
        <v>0</v>
      </c>
      <c r="F674" s="46">
        <v>0</v>
      </c>
      <c r="G674" s="46">
        <v>0</v>
      </c>
      <c r="H674" s="46">
        <v>0</v>
      </c>
      <c r="I674" s="46">
        <v>0</v>
      </c>
      <c r="J674" s="46">
        <v>0</v>
      </c>
      <c r="K674" s="46">
        <v>0</v>
      </c>
      <c r="L674" s="46">
        <v>0</v>
      </c>
      <c r="M674" s="46">
        <v>0</v>
      </c>
      <c r="N674" s="46">
        <v>0</v>
      </c>
      <c r="O674" s="17">
        <v>0</v>
      </c>
      <c r="P674" s="17">
        <v>0</v>
      </c>
      <c r="Q674" s="17">
        <v>0</v>
      </c>
      <c r="R674" s="30"/>
    </row>
    <row r="675" spans="1:18" x14ac:dyDescent="0.35">
      <c r="A675" s="45" t="s">
        <v>52</v>
      </c>
      <c r="B675" s="46">
        <v>7971</v>
      </c>
      <c r="C675" s="46">
        <v>8407</v>
      </c>
      <c r="D675" s="46">
        <v>0</v>
      </c>
      <c r="E675" s="46">
        <v>0</v>
      </c>
      <c r="F675" s="46">
        <v>0</v>
      </c>
      <c r="G675" s="46">
        <v>0</v>
      </c>
      <c r="H675" s="46">
        <v>0</v>
      </c>
      <c r="I675" s="46">
        <v>0</v>
      </c>
      <c r="J675" s="46">
        <v>0</v>
      </c>
      <c r="K675" s="46">
        <v>0</v>
      </c>
      <c r="L675" s="46">
        <v>0</v>
      </c>
      <c r="M675" s="46">
        <v>0</v>
      </c>
      <c r="N675" s="46">
        <v>0</v>
      </c>
      <c r="O675" s="17">
        <v>0</v>
      </c>
      <c r="P675" s="17">
        <v>0</v>
      </c>
      <c r="Q675" s="17">
        <v>0</v>
      </c>
      <c r="R675" s="30"/>
    </row>
    <row r="676" spans="1:18" x14ac:dyDescent="0.35">
      <c r="A676" s="45" t="s">
        <v>53</v>
      </c>
      <c r="B676" s="46">
        <v>4078</v>
      </c>
      <c r="C676" s="46">
        <v>5539</v>
      </c>
      <c r="D676" s="46">
        <v>0</v>
      </c>
      <c r="E676" s="46">
        <v>0</v>
      </c>
      <c r="F676" s="46">
        <v>0</v>
      </c>
      <c r="G676" s="46">
        <v>0</v>
      </c>
      <c r="H676" s="46">
        <v>0</v>
      </c>
      <c r="I676" s="46">
        <v>0</v>
      </c>
      <c r="J676" s="46">
        <v>0</v>
      </c>
      <c r="K676" s="46">
        <v>0</v>
      </c>
      <c r="L676" s="46">
        <v>0</v>
      </c>
      <c r="M676" s="46">
        <v>0</v>
      </c>
      <c r="N676" s="46">
        <v>0</v>
      </c>
      <c r="O676" s="17">
        <v>0</v>
      </c>
      <c r="P676" s="17">
        <v>0</v>
      </c>
      <c r="Q676" s="17">
        <v>0</v>
      </c>
      <c r="R676" s="30"/>
    </row>
    <row r="677" spans="1:18" x14ac:dyDescent="0.35">
      <c r="A677" s="45" t="s">
        <v>54</v>
      </c>
      <c r="B677" s="46">
        <v>3818</v>
      </c>
      <c r="C677" s="46">
        <v>3064</v>
      </c>
      <c r="D677" s="46">
        <v>0</v>
      </c>
      <c r="E677" s="46">
        <v>0</v>
      </c>
      <c r="F677" s="46">
        <v>0</v>
      </c>
      <c r="G677" s="46">
        <v>0</v>
      </c>
      <c r="H677" s="46">
        <v>0</v>
      </c>
      <c r="I677" s="46">
        <v>0</v>
      </c>
      <c r="J677" s="46">
        <v>0</v>
      </c>
      <c r="K677" s="46">
        <v>0</v>
      </c>
      <c r="L677" s="46">
        <v>0</v>
      </c>
      <c r="M677" s="46">
        <v>0</v>
      </c>
      <c r="N677" s="46">
        <v>0</v>
      </c>
      <c r="O677" s="17">
        <v>0</v>
      </c>
      <c r="P677" s="17">
        <v>0</v>
      </c>
      <c r="Q677" s="17">
        <v>0</v>
      </c>
      <c r="R677" s="30"/>
    </row>
    <row r="678" spans="1:18" x14ac:dyDescent="0.35">
      <c r="A678" s="45" t="s">
        <v>55</v>
      </c>
      <c r="B678" s="46">
        <v>2741</v>
      </c>
      <c r="C678" s="46">
        <v>5168</v>
      </c>
      <c r="D678" s="46">
        <v>0</v>
      </c>
      <c r="E678" s="46">
        <v>0</v>
      </c>
      <c r="F678" s="46">
        <v>0</v>
      </c>
      <c r="G678" s="46">
        <v>0</v>
      </c>
      <c r="H678" s="46">
        <v>0</v>
      </c>
      <c r="I678" s="46">
        <v>0</v>
      </c>
      <c r="J678" s="46">
        <v>0</v>
      </c>
      <c r="K678" s="46">
        <v>0</v>
      </c>
      <c r="L678" s="46">
        <v>0</v>
      </c>
      <c r="M678" s="46">
        <v>0</v>
      </c>
      <c r="N678" s="46">
        <v>0</v>
      </c>
      <c r="O678" s="17">
        <v>0</v>
      </c>
      <c r="P678" s="17">
        <v>0</v>
      </c>
      <c r="Q678" s="17">
        <v>0</v>
      </c>
      <c r="R678" s="30"/>
    </row>
    <row r="679" spans="1:18" x14ac:dyDescent="0.35">
      <c r="A679" s="45" t="s">
        <v>56</v>
      </c>
      <c r="B679" s="46">
        <v>9294</v>
      </c>
      <c r="C679" s="46">
        <v>8712</v>
      </c>
      <c r="D679" s="46">
        <v>0</v>
      </c>
      <c r="E679" s="46">
        <v>0</v>
      </c>
      <c r="F679" s="46">
        <v>0</v>
      </c>
      <c r="G679" s="46">
        <v>0</v>
      </c>
      <c r="H679" s="46">
        <v>0</v>
      </c>
      <c r="I679" s="46">
        <v>0</v>
      </c>
      <c r="J679" s="46">
        <v>0</v>
      </c>
      <c r="K679" s="46">
        <v>0</v>
      </c>
      <c r="L679" s="46">
        <v>0</v>
      </c>
      <c r="M679" s="46">
        <v>0</v>
      </c>
      <c r="N679" s="46">
        <v>0</v>
      </c>
      <c r="O679" s="17">
        <v>0</v>
      </c>
      <c r="P679" s="17">
        <v>0</v>
      </c>
      <c r="Q679" s="17">
        <v>0</v>
      </c>
      <c r="R679" s="30"/>
    </row>
    <row r="680" spans="1:18" ht="15" thickBot="1" x14ac:dyDescent="0.4">
      <c r="A680" s="45" t="s">
        <v>57</v>
      </c>
      <c r="B680" s="46">
        <v>10418</v>
      </c>
      <c r="C680" s="46">
        <v>6893</v>
      </c>
      <c r="D680" s="46">
        <v>0</v>
      </c>
      <c r="E680" s="46">
        <v>0</v>
      </c>
      <c r="F680" s="46">
        <v>0</v>
      </c>
      <c r="G680" s="46">
        <v>0</v>
      </c>
      <c r="H680" s="46">
        <v>0</v>
      </c>
      <c r="I680" s="46">
        <v>0</v>
      </c>
      <c r="J680" s="46">
        <v>0</v>
      </c>
      <c r="K680" s="46">
        <v>0</v>
      </c>
      <c r="L680" s="46">
        <v>0</v>
      </c>
      <c r="M680" s="46">
        <v>0</v>
      </c>
      <c r="N680" s="46">
        <v>0</v>
      </c>
      <c r="O680" s="17">
        <v>0</v>
      </c>
      <c r="P680" s="17">
        <v>0</v>
      </c>
      <c r="Q680" s="17">
        <v>0</v>
      </c>
      <c r="R680" s="30"/>
    </row>
    <row r="681" spans="1:18" ht="15.5" thickTop="1" thickBot="1" x14ac:dyDescent="0.4">
      <c r="A681" s="47" t="s">
        <v>58</v>
      </c>
      <c r="B681" s="61">
        <v>87252</v>
      </c>
      <c r="C681" s="61">
        <v>76694</v>
      </c>
      <c r="D681" s="61">
        <v>2121</v>
      </c>
      <c r="E681" s="61">
        <v>0</v>
      </c>
      <c r="F681" s="61">
        <v>0</v>
      </c>
      <c r="G681" s="61">
        <v>0</v>
      </c>
      <c r="H681" s="61">
        <v>0</v>
      </c>
      <c r="I681" s="61">
        <v>0</v>
      </c>
      <c r="J681" s="61">
        <v>0</v>
      </c>
      <c r="K681" s="61">
        <v>0</v>
      </c>
      <c r="L681" s="61">
        <v>0</v>
      </c>
      <c r="M681" s="61">
        <v>0</v>
      </c>
      <c r="N681" s="61">
        <v>0</v>
      </c>
      <c r="O681" s="37">
        <v>0</v>
      </c>
      <c r="P681" s="37">
        <v>0</v>
      </c>
      <c r="Q681" s="37">
        <v>0</v>
      </c>
      <c r="R681" s="30"/>
    </row>
    <row r="682" spans="1:18" ht="15" thickTop="1" x14ac:dyDescent="0.35">
      <c r="R682" s="30"/>
    </row>
    <row r="683" spans="1:18" x14ac:dyDescent="0.35">
      <c r="A683" s="39" t="s">
        <v>104</v>
      </c>
      <c r="B683" s="40" t="s">
        <v>30</v>
      </c>
      <c r="C683" s="40" t="s">
        <v>31</v>
      </c>
      <c r="D683" s="40" t="s">
        <v>32</v>
      </c>
      <c r="E683" s="40" t="s">
        <v>33</v>
      </c>
      <c r="F683" s="40" t="s">
        <v>34</v>
      </c>
      <c r="G683" s="40" t="s">
        <v>35</v>
      </c>
      <c r="H683" s="40" t="s">
        <v>36</v>
      </c>
      <c r="I683" s="40" t="s">
        <v>37</v>
      </c>
      <c r="J683" s="40" t="s">
        <v>38</v>
      </c>
      <c r="K683" s="40" t="s">
        <v>39</v>
      </c>
      <c r="L683" s="40" t="s">
        <v>40</v>
      </c>
      <c r="M683" s="40" t="s">
        <v>41</v>
      </c>
      <c r="N683" s="21" t="s">
        <v>42</v>
      </c>
      <c r="O683" s="41" t="s">
        <v>43</v>
      </c>
      <c r="P683" s="82" t="s">
        <v>44</v>
      </c>
      <c r="Q683" s="82" t="s">
        <v>45</v>
      </c>
      <c r="R683" s="30"/>
    </row>
    <row r="684" spans="1:18" x14ac:dyDescent="0.35">
      <c r="A684" s="43" t="s">
        <v>46</v>
      </c>
      <c r="B684" s="44">
        <v>0</v>
      </c>
      <c r="C684" s="44">
        <v>0</v>
      </c>
      <c r="D684" s="44">
        <v>0</v>
      </c>
      <c r="E684" s="44">
        <v>0</v>
      </c>
      <c r="F684" s="44">
        <v>0</v>
      </c>
      <c r="G684" s="44">
        <v>0</v>
      </c>
      <c r="H684" s="44">
        <v>57634</v>
      </c>
      <c r="I684" s="44">
        <v>36737</v>
      </c>
      <c r="J684" s="44">
        <v>62383</v>
      </c>
      <c r="K684" s="44">
        <v>37473</v>
      </c>
      <c r="L684" s="44">
        <v>61304</v>
      </c>
      <c r="M684" s="44">
        <v>0</v>
      </c>
      <c r="N684" s="44">
        <v>0</v>
      </c>
      <c r="O684" s="17">
        <v>0</v>
      </c>
      <c r="P684" s="17">
        <v>0</v>
      </c>
      <c r="Q684" s="17">
        <v>0</v>
      </c>
      <c r="R684" s="30"/>
    </row>
    <row r="685" spans="1:18" x14ac:dyDescent="0.35">
      <c r="A685" s="45" t="s">
        <v>47</v>
      </c>
      <c r="B685" s="46">
        <v>0</v>
      </c>
      <c r="C685" s="46">
        <v>0</v>
      </c>
      <c r="D685" s="46">
        <v>0</v>
      </c>
      <c r="E685" s="46">
        <v>0</v>
      </c>
      <c r="F685" s="46">
        <v>0</v>
      </c>
      <c r="G685" s="46">
        <v>63568</v>
      </c>
      <c r="H685" s="46">
        <v>38529</v>
      </c>
      <c r="I685" s="46">
        <v>35707</v>
      </c>
      <c r="J685" s="46">
        <v>29984</v>
      </c>
      <c r="K685" s="46">
        <v>40543</v>
      </c>
      <c r="L685" s="46">
        <v>54699</v>
      </c>
      <c r="M685" s="46">
        <v>0</v>
      </c>
      <c r="N685" s="46">
        <v>0</v>
      </c>
      <c r="O685" s="17">
        <v>0</v>
      </c>
      <c r="P685" s="17">
        <v>0</v>
      </c>
      <c r="Q685" s="17">
        <v>0</v>
      </c>
      <c r="R685" s="30"/>
    </row>
    <row r="686" spans="1:18" x14ac:dyDescent="0.35">
      <c r="A686" s="45" t="s">
        <v>48</v>
      </c>
      <c r="B686" s="46">
        <v>0</v>
      </c>
      <c r="C686" s="46">
        <v>0</v>
      </c>
      <c r="D686" s="46">
        <v>0</v>
      </c>
      <c r="E686" s="46">
        <v>0</v>
      </c>
      <c r="F686" s="46">
        <v>0</v>
      </c>
      <c r="G686" s="46">
        <v>112719</v>
      </c>
      <c r="H686" s="46">
        <v>35978</v>
      </c>
      <c r="I686" s="46">
        <v>31185</v>
      </c>
      <c r="J686" s="46">
        <v>39717</v>
      </c>
      <c r="K686" s="46">
        <v>30108</v>
      </c>
      <c r="L686" s="46">
        <v>31594</v>
      </c>
      <c r="M686" s="46">
        <v>0</v>
      </c>
      <c r="N686" s="46">
        <v>0</v>
      </c>
      <c r="O686" s="17">
        <v>0</v>
      </c>
      <c r="P686" s="17">
        <v>0</v>
      </c>
      <c r="Q686" s="17">
        <v>0</v>
      </c>
      <c r="R686" s="30"/>
    </row>
    <row r="687" spans="1:18" x14ac:dyDescent="0.35">
      <c r="A687" s="45" t="s">
        <v>49</v>
      </c>
      <c r="B687" s="46">
        <v>0</v>
      </c>
      <c r="C687" s="46">
        <v>0</v>
      </c>
      <c r="D687" s="46">
        <v>0</v>
      </c>
      <c r="E687" s="46">
        <v>0</v>
      </c>
      <c r="F687" s="46">
        <v>0</v>
      </c>
      <c r="G687" s="46">
        <v>120960</v>
      </c>
      <c r="H687" s="46">
        <v>45340</v>
      </c>
      <c r="I687" s="46">
        <v>47286</v>
      </c>
      <c r="J687" s="46">
        <v>40236</v>
      </c>
      <c r="K687" s="46">
        <v>42286</v>
      </c>
      <c r="L687" s="46">
        <v>42069</v>
      </c>
      <c r="M687" s="46">
        <v>0</v>
      </c>
      <c r="N687" s="46">
        <v>0</v>
      </c>
      <c r="O687" s="17">
        <v>0</v>
      </c>
      <c r="P687" s="17">
        <v>0</v>
      </c>
      <c r="Q687" s="17">
        <v>0</v>
      </c>
      <c r="R687" s="30"/>
    </row>
    <row r="688" spans="1:18" x14ac:dyDescent="0.35">
      <c r="A688" s="45" t="s">
        <v>50</v>
      </c>
      <c r="B688" s="46">
        <v>0</v>
      </c>
      <c r="C688" s="46">
        <v>0</v>
      </c>
      <c r="D688" s="46">
        <v>0</v>
      </c>
      <c r="E688" s="46">
        <v>0</v>
      </c>
      <c r="F688" s="46">
        <v>0</v>
      </c>
      <c r="G688" s="46">
        <v>144506</v>
      </c>
      <c r="H688" s="46">
        <v>76757</v>
      </c>
      <c r="I688" s="46">
        <v>78665</v>
      </c>
      <c r="J688" s="46">
        <v>57831</v>
      </c>
      <c r="K688" s="46">
        <v>58592</v>
      </c>
      <c r="L688" s="46">
        <v>66408</v>
      </c>
      <c r="M688" s="46">
        <v>0</v>
      </c>
      <c r="N688" s="46">
        <v>0</v>
      </c>
      <c r="O688" s="17">
        <v>0</v>
      </c>
      <c r="P688" s="17">
        <v>0</v>
      </c>
      <c r="Q688" s="17">
        <v>0</v>
      </c>
      <c r="R688" s="30"/>
    </row>
    <row r="689" spans="1:18" x14ac:dyDescent="0.35">
      <c r="A689" s="45" t="s">
        <v>51</v>
      </c>
      <c r="B689" s="46">
        <v>0</v>
      </c>
      <c r="C689" s="46">
        <v>0</v>
      </c>
      <c r="D689" s="46">
        <v>0</v>
      </c>
      <c r="E689" s="46">
        <v>0</v>
      </c>
      <c r="F689" s="46">
        <v>0</v>
      </c>
      <c r="G689" s="46">
        <v>59101</v>
      </c>
      <c r="H689" s="46">
        <v>35982</v>
      </c>
      <c r="I689" s="46">
        <v>31280</v>
      </c>
      <c r="J689" s="46">
        <v>24396</v>
      </c>
      <c r="K689" s="46">
        <v>29298</v>
      </c>
      <c r="L689" s="46">
        <v>28377</v>
      </c>
      <c r="M689" s="46">
        <v>0</v>
      </c>
      <c r="N689" s="46">
        <v>0</v>
      </c>
      <c r="O689" s="17">
        <v>0</v>
      </c>
      <c r="P689" s="17">
        <v>0</v>
      </c>
      <c r="Q689" s="17">
        <v>0</v>
      </c>
      <c r="R689" s="30"/>
    </row>
    <row r="690" spans="1:18" x14ac:dyDescent="0.35">
      <c r="A690" s="45" t="s">
        <v>52</v>
      </c>
      <c r="B690" s="46">
        <v>0</v>
      </c>
      <c r="C690" s="46">
        <v>0</v>
      </c>
      <c r="D690" s="46">
        <v>0</v>
      </c>
      <c r="E690" s="46">
        <v>0</v>
      </c>
      <c r="F690" s="46">
        <v>0</v>
      </c>
      <c r="G690" s="46">
        <v>70386</v>
      </c>
      <c r="H690" s="46">
        <v>47016</v>
      </c>
      <c r="I690" s="46">
        <v>48660</v>
      </c>
      <c r="J690" s="46">
        <v>33056</v>
      </c>
      <c r="K690" s="46">
        <v>40746</v>
      </c>
      <c r="L690" s="46">
        <v>43993</v>
      </c>
      <c r="M690" s="46">
        <v>0</v>
      </c>
      <c r="N690" s="46">
        <v>0</v>
      </c>
      <c r="O690" s="17">
        <v>0</v>
      </c>
      <c r="P690" s="17">
        <v>0</v>
      </c>
      <c r="Q690" s="17">
        <v>0</v>
      </c>
      <c r="R690" s="30"/>
    </row>
    <row r="691" spans="1:18" x14ac:dyDescent="0.35">
      <c r="A691" s="45" t="s">
        <v>53</v>
      </c>
      <c r="B691" s="46">
        <v>0</v>
      </c>
      <c r="C691" s="46">
        <v>0</v>
      </c>
      <c r="D691" s="46">
        <v>0</v>
      </c>
      <c r="E691" s="46">
        <v>0</v>
      </c>
      <c r="F691" s="46">
        <v>0</v>
      </c>
      <c r="G691" s="46">
        <v>41605</v>
      </c>
      <c r="H691" s="46">
        <v>26586</v>
      </c>
      <c r="I691" s="46">
        <v>27428</v>
      </c>
      <c r="J691" s="46">
        <v>31800</v>
      </c>
      <c r="K691" s="46">
        <v>27505</v>
      </c>
      <c r="L691" s="46">
        <v>27271</v>
      </c>
      <c r="M691" s="46">
        <v>0</v>
      </c>
      <c r="N691" s="46">
        <v>0</v>
      </c>
      <c r="O691" s="17">
        <v>0</v>
      </c>
      <c r="P691" s="17">
        <v>0</v>
      </c>
      <c r="Q691" s="17">
        <v>0</v>
      </c>
      <c r="R691" s="30"/>
    </row>
    <row r="692" spans="1:18" x14ac:dyDescent="0.35">
      <c r="A692" s="45" t="s">
        <v>54</v>
      </c>
      <c r="B692" s="46">
        <v>0</v>
      </c>
      <c r="C692" s="46">
        <v>0</v>
      </c>
      <c r="D692" s="46">
        <v>0</v>
      </c>
      <c r="E692" s="46">
        <v>0</v>
      </c>
      <c r="F692" s="46">
        <v>0</v>
      </c>
      <c r="G692" s="46">
        <v>25925</v>
      </c>
      <c r="H692" s="46">
        <v>22270</v>
      </c>
      <c r="I692" s="46">
        <v>20612</v>
      </c>
      <c r="J692" s="46">
        <v>21348</v>
      </c>
      <c r="K692" s="46">
        <v>18984</v>
      </c>
      <c r="L692" s="46">
        <v>22249</v>
      </c>
      <c r="M692" s="46">
        <v>0</v>
      </c>
      <c r="N692" s="46">
        <v>0</v>
      </c>
      <c r="O692" s="17">
        <v>0</v>
      </c>
      <c r="P692" s="17">
        <v>0</v>
      </c>
      <c r="Q692" s="17">
        <v>0</v>
      </c>
      <c r="R692" s="30"/>
    </row>
    <row r="693" spans="1:18" x14ac:dyDescent="0.35">
      <c r="A693" s="45" t="s">
        <v>55</v>
      </c>
      <c r="B693" s="46">
        <v>0</v>
      </c>
      <c r="C693" s="46">
        <v>0</v>
      </c>
      <c r="D693" s="46">
        <v>0</v>
      </c>
      <c r="E693" s="46">
        <v>0</v>
      </c>
      <c r="F693" s="46">
        <v>0</v>
      </c>
      <c r="G693" s="46">
        <v>29891</v>
      </c>
      <c r="H693" s="46">
        <v>29083</v>
      </c>
      <c r="I693" s="46">
        <v>24259</v>
      </c>
      <c r="J693" s="46">
        <v>23241</v>
      </c>
      <c r="K693" s="46">
        <v>26547</v>
      </c>
      <c r="L693" s="46">
        <v>27550</v>
      </c>
      <c r="M693" s="46">
        <v>0</v>
      </c>
      <c r="N693" s="46">
        <v>0</v>
      </c>
      <c r="O693" s="17">
        <v>0</v>
      </c>
      <c r="P693" s="17">
        <v>0</v>
      </c>
      <c r="Q693" s="17">
        <v>0</v>
      </c>
      <c r="R693" s="30"/>
    </row>
    <row r="694" spans="1:18" x14ac:dyDescent="0.35">
      <c r="A694" s="45" t="s">
        <v>56</v>
      </c>
      <c r="B694" s="46">
        <v>0</v>
      </c>
      <c r="C694" s="46">
        <v>0</v>
      </c>
      <c r="D694" s="46">
        <v>0</v>
      </c>
      <c r="E694" s="46">
        <v>0</v>
      </c>
      <c r="F694" s="46">
        <v>0</v>
      </c>
      <c r="G694" s="46">
        <v>59619</v>
      </c>
      <c r="H694" s="46">
        <v>50575</v>
      </c>
      <c r="I694" s="46">
        <v>46729</v>
      </c>
      <c r="J694" s="46">
        <v>43222</v>
      </c>
      <c r="K694" s="46">
        <v>49986</v>
      </c>
      <c r="L694" s="46">
        <v>54016</v>
      </c>
      <c r="M694" s="46">
        <v>0</v>
      </c>
      <c r="N694" s="46">
        <v>0</v>
      </c>
      <c r="O694" s="17">
        <v>0</v>
      </c>
      <c r="P694" s="17">
        <v>0</v>
      </c>
      <c r="Q694" s="17">
        <v>0</v>
      </c>
      <c r="R694" s="30"/>
    </row>
    <row r="695" spans="1:18" ht="15" thickBot="1" x14ac:dyDescent="0.4">
      <c r="A695" s="45" t="s">
        <v>57</v>
      </c>
      <c r="B695" s="46">
        <v>0</v>
      </c>
      <c r="C695" s="46">
        <v>0</v>
      </c>
      <c r="D695" s="46">
        <v>0</v>
      </c>
      <c r="E695" s="46">
        <v>0</v>
      </c>
      <c r="F695" s="46">
        <v>0</v>
      </c>
      <c r="G695" s="46">
        <v>42972</v>
      </c>
      <c r="H695" s="46">
        <v>38223</v>
      </c>
      <c r="I695" s="46">
        <v>36037</v>
      </c>
      <c r="J695" s="46">
        <v>31517</v>
      </c>
      <c r="K695" s="46">
        <v>36652</v>
      </c>
      <c r="L695" s="46">
        <v>32404</v>
      </c>
      <c r="M695" s="46">
        <v>0</v>
      </c>
      <c r="N695" s="46">
        <v>0</v>
      </c>
      <c r="O695" s="17">
        <v>0</v>
      </c>
      <c r="P695" s="17">
        <v>0</v>
      </c>
      <c r="Q695" s="17">
        <v>0</v>
      </c>
      <c r="R695" s="30"/>
    </row>
    <row r="696" spans="1:18" ht="15.5" thickTop="1" thickBot="1" x14ac:dyDescent="0.4">
      <c r="A696" s="47" t="s">
        <v>58</v>
      </c>
      <c r="B696" s="61">
        <v>0</v>
      </c>
      <c r="C696" s="61">
        <v>0</v>
      </c>
      <c r="D696" s="61">
        <v>0</v>
      </c>
      <c r="E696" s="61">
        <v>0</v>
      </c>
      <c r="F696" s="61">
        <v>0</v>
      </c>
      <c r="G696" s="61">
        <v>771252</v>
      </c>
      <c r="H696" s="61">
        <v>503973</v>
      </c>
      <c r="I696" s="61">
        <v>464585</v>
      </c>
      <c r="J696" s="61">
        <v>438731</v>
      </c>
      <c r="K696" s="61">
        <v>438720</v>
      </c>
      <c r="L696" s="61">
        <v>491934</v>
      </c>
      <c r="M696" s="61">
        <v>0</v>
      </c>
      <c r="N696" s="61">
        <v>0</v>
      </c>
      <c r="O696" s="37">
        <v>0</v>
      </c>
      <c r="P696" s="37">
        <v>0</v>
      </c>
      <c r="Q696" s="37">
        <v>0</v>
      </c>
      <c r="R696" s="30"/>
    </row>
    <row r="697" spans="1:18" ht="15" thickTop="1" x14ac:dyDescent="0.35">
      <c r="R697" s="30"/>
    </row>
    <row r="698" spans="1:18" x14ac:dyDescent="0.35">
      <c r="A698" s="39" t="s">
        <v>105</v>
      </c>
      <c r="B698" s="40" t="s">
        <v>30</v>
      </c>
      <c r="C698" s="40" t="s">
        <v>31</v>
      </c>
      <c r="D698" s="40" t="s">
        <v>32</v>
      </c>
      <c r="E698" s="40" t="s">
        <v>33</v>
      </c>
      <c r="F698" s="40" t="s">
        <v>34</v>
      </c>
      <c r="G698" s="40" t="s">
        <v>35</v>
      </c>
      <c r="H698" s="40" t="s">
        <v>36</v>
      </c>
      <c r="I698" s="40" t="s">
        <v>37</v>
      </c>
      <c r="J698" s="40" t="s">
        <v>38</v>
      </c>
      <c r="K698" s="40" t="s">
        <v>39</v>
      </c>
      <c r="L698" s="40" t="s">
        <v>40</v>
      </c>
      <c r="M698" s="40" t="s">
        <v>41</v>
      </c>
      <c r="N698" s="21" t="s">
        <v>42</v>
      </c>
      <c r="O698" s="41" t="s">
        <v>43</v>
      </c>
      <c r="P698" s="82" t="s">
        <v>44</v>
      </c>
      <c r="Q698" s="82" t="s">
        <v>45</v>
      </c>
      <c r="R698" s="30"/>
    </row>
    <row r="699" spans="1:18" x14ac:dyDescent="0.35">
      <c r="A699" s="43" t="s">
        <v>46</v>
      </c>
      <c r="B699" s="44">
        <v>28303</v>
      </c>
      <c r="C699" s="44">
        <v>27818</v>
      </c>
      <c r="D699" s="44">
        <v>27135</v>
      </c>
      <c r="E699" s="44">
        <v>17636</v>
      </c>
      <c r="F699" s="44">
        <v>23990</v>
      </c>
      <c r="G699" s="44">
        <v>20133</v>
      </c>
      <c r="H699" s="44">
        <v>25093</v>
      </c>
      <c r="I699" s="44">
        <v>22751</v>
      </c>
      <c r="J699" s="44">
        <v>20278</v>
      </c>
      <c r="K699" s="44">
        <v>18179</v>
      </c>
      <c r="L699" s="44">
        <v>17589</v>
      </c>
      <c r="M699" s="44">
        <v>0</v>
      </c>
      <c r="N699" s="44">
        <v>0</v>
      </c>
      <c r="O699" s="17">
        <v>0</v>
      </c>
      <c r="P699" s="17">
        <v>0</v>
      </c>
      <c r="Q699" s="17">
        <v>0</v>
      </c>
      <c r="R699" s="30"/>
    </row>
    <row r="700" spans="1:18" x14ac:dyDescent="0.35">
      <c r="A700" s="45" t="s">
        <v>47</v>
      </c>
      <c r="B700" s="46">
        <v>23304</v>
      </c>
      <c r="C700" s="46">
        <v>27528</v>
      </c>
      <c r="D700" s="46">
        <v>28371</v>
      </c>
      <c r="E700" s="46">
        <v>25950</v>
      </c>
      <c r="F700" s="46">
        <v>24230</v>
      </c>
      <c r="G700" s="46">
        <v>21015</v>
      </c>
      <c r="H700" s="46">
        <v>20961</v>
      </c>
      <c r="I700" s="46">
        <v>23235</v>
      </c>
      <c r="J700" s="46">
        <v>19513</v>
      </c>
      <c r="K700" s="46">
        <v>17714</v>
      </c>
      <c r="L700" s="46">
        <v>20272</v>
      </c>
      <c r="M700" s="46">
        <v>0</v>
      </c>
      <c r="N700" s="46">
        <v>0</v>
      </c>
      <c r="O700" s="17">
        <v>0</v>
      </c>
      <c r="P700" s="17">
        <v>0</v>
      </c>
      <c r="Q700" s="17">
        <v>0</v>
      </c>
      <c r="R700" s="30"/>
    </row>
    <row r="701" spans="1:18" x14ac:dyDescent="0.35">
      <c r="A701" s="45" t="s">
        <v>48</v>
      </c>
      <c r="B701" s="46">
        <v>30274</v>
      </c>
      <c r="C701" s="46">
        <v>24950</v>
      </c>
      <c r="D701" s="46">
        <v>29906</v>
      </c>
      <c r="E701" s="46">
        <v>23630</v>
      </c>
      <c r="F701" s="46">
        <v>22809</v>
      </c>
      <c r="G701" s="46">
        <v>18895</v>
      </c>
      <c r="H701" s="46">
        <v>19148</v>
      </c>
      <c r="I701" s="46">
        <v>19117</v>
      </c>
      <c r="J701" s="46">
        <v>22866</v>
      </c>
      <c r="K701" s="46">
        <v>15938</v>
      </c>
      <c r="L701" s="46">
        <v>15654</v>
      </c>
      <c r="M701" s="46">
        <v>0</v>
      </c>
      <c r="N701" s="46">
        <v>0</v>
      </c>
      <c r="O701" s="17">
        <v>0</v>
      </c>
      <c r="P701" s="17">
        <v>0</v>
      </c>
      <c r="Q701" s="17">
        <v>0</v>
      </c>
      <c r="R701" s="30"/>
    </row>
    <row r="702" spans="1:18" x14ac:dyDescent="0.35">
      <c r="A702" s="45" t="s">
        <v>49</v>
      </c>
      <c r="B702" s="46">
        <v>23529</v>
      </c>
      <c r="C702" s="46">
        <v>24539</v>
      </c>
      <c r="D702" s="46">
        <v>19188</v>
      </c>
      <c r="E702" s="46">
        <v>23485</v>
      </c>
      <c r="F702" s="46">
        <v>21325</v>
      </c>
      <c r="G702" s="46">
        <v>23260</v>
      </c>
      <c r="H702" s="46">
        <v>21989</v>
      </c>
      <c r="I702" s="46">
        <v>21411</v>
      </c>
      <c r="J702" s="46">
        <v>29069</v>
      </c>
      <c r="K702" s="46">
        <v>19638</v>
      </c>
      <c r="L702" s="46">
        <v>14348</v>
      </c>
      <c r="M702" s="46">
        <v>0</v>
      </c>
      <c r="N702" s="46">
        <v>0</v>
      </c>
      <c r="O702" s="17">
        <v>0</v>
      </c>
      <c r="P702" s="17">
        <v>0</v>
      </c>
      <c r="Q702" s="17">
        <v>0</v>
      </c>
      <c r="R702" s="30"/>
    </row>
    <row r="703" spans="1:18" x14ac:dyDescent="0.35">
      <c r="A703" s="45" t="s">
        <v>50</v>
      </c>
      <c r="B703" s="46">
        <v>24037</v>
      </c>
      <c r="C703" s="46">
        <v>29546</v>
      </c>
      <c r="D703" s="46">
        <v>27023</v>
      </c>
      <c r="E703" s="46">
        <v>20558</v>
      </c>
      <c r="F703" s="46">
        <v>24628</v>
      </c>
      <c r="G703" s="46">
        <v>23745</v>
      </c>
      <c r="H703" s="46">
        <v>26123</v>
      </c>
      <c r="I703" s="46">
        <v>25575</v>
      </c>
      <c r="J703" s="46">
        <v>29493</v>
      </c>
      <c r="K703" s="46">
        <v>22842</v>
      </c>
      <c r="L703" s="46">
        <v>19726</v>
      </c>
      <c r="M703" s="46">
        <v>0</v>
      </c>
      <c r="N703" s="46">
        <v>0</v>
      </c>
      <c r="O703" s="17">
        <v>0</v>
      </c>
      <c r="P703" s="17">
        <v>0</v>
      </c>
      <c r="Q703" s="17">
        <v>0</v>
      </c>
      <c r="R703" s="30"/>
    </row>
    <row r="704" spans="1:18" x14ac:dyDescent="0.35">
      <c r="A704" s="45" t="s">
        <v>51</v>
      </c>
      <c r="B704" s="46">
        <v>27271</v>
      </c>
      <c r="C704" s="46">
        <v>27933</v>
      </c>
      <c r="D704" s="46">
        <v>21326</v>
      </c>
      <c r="E704" s="46">
        <v>19078</v>
      </c>
      <c r="F704" s="46">
        <v>21731</v>
      </c>
      <c r="G704" s="46">
        <v>21021</v>
      </c>
      <c r="H704" s="46">
        <v>23902</v>
      </c>
      <c r="I704" s="46">
        <v>20415</v>
      </c>
      <c r="J704" s="46">
        <v>21527</v>
      </c>
      <c r="K704" s="46">
        <v>18547</v>
      </c>
      <c r="L704" s="46">
        <v>15616</v>
      </c>
      <c r="M704" s="46">
        <v>0</v>
      </c>
      <c r="N704" s="46">
        <v>0</v>
      </c>
      <c r="O704" s="17">
        <v>0</v>
      </c>
      <c r="P704" s="17">
        <v>0</v>
      </c>
      <c r="Q704" s="17">
        <v>0</v>
      </c>
      <c r="R704" s="30"/>
    </row>
    <row r="705" spans="1:18" x14ac:dyDescent="0.35">
      <c r="A705" s="45" t="s">
        <v>52</v>
      </c>
      <c r="B705" s="46">
        <v>27240</v>
      </c>
      <c r="C705" s="46">
        <v>27611</v>
      </c>
      <c r="D705" s="46">
        <v>23463</v>
      </c>
      <c r="E705" s="46">
        <v>24546</v>
      </c>
      <c r="F705" s="46">
        <v>26065</v>
      </c>
      <c r="G705" s="46">
        <v>27539</v>
      </c>
      <c r="H705" s="46">
        <v>27639</v>
      </c>
      <c r="I705" s="46">
        <v>24978</v>
      </c>
      <c r="J705" s="46">
        <v>25005</v>
      </c>
      <c r="K705" s="46">
        <v>19796</v>
      </c>
      <c r="L705" s="46">
        <v>18287</v>
      </c>
      <c r="M705" s="46">
        <v>0</v>
      </c>
      <c r="N705" s="46">
        <v>0</v>
      </c>
      <c r="O705" s="17">
        <v>0</v>
      </c>
      <c r="P705" s="17">
        <v>0</v>
      </c>
      <c r="Q705" s="17">
        <v>0</v>
      </c>
      <c r="R705" s="30"/>
    </row>
    <row r="706" spans="1:18" x14ac:dyDescent="0.35">
      <c r="A706" s="45" t="s">
        <v>53</v>
      </c>
      <c r="B706" s="46">
        <v>22979</v>
      </c>
      <c r="C706" s="46">
        <v>22142</v>
      </c>
      <c r="D706" s="46">
        <v>22340</v>
      </c>
      <c r="E706" s="46">
        <v>25064</v>
      </c>
      <c r="F706" s="46">
        <v>25554</v>
      </c>
      <c r="G706" s="46">
        <v>20665</v>
      </c>
      <c r="H706" s="46">
        <v>22480</v>
      </c>
      <c r="I706" s="46">
        <v>21422</v>
      </c>
      <c r="J706" s="46">
        <v>21520</v>
      </c>
      <c r="K706" s="46">
        <v>20350</v>
      </c>
      <c r="L706" s="46">
        <v>20502</v>
      </c>
      <c r="M706" s="46">
        <v>0</v>
      </c>
      <c r="N706" s="46">
        <v>0</v>
      </c>
      <c r="O706" s="17">
        <v>0</v>
      </c>
      <c r="P706" s="17">
        <v>0</v>
      </c>
      <c r="Q706" s="17">
        <v>0</v>
      </c>
      <c r="R706" s="30"/>
    </row>
    <row r="707" spans="1:18" x14ac:dyDescent="0.35">
      <c r="A707" s="45" t="s">
        <v>54</v>
      </c>
      <c r="B707" s="46">
        <v>24136</v>
      </c>
      <c r="C707" s="46">
        <v>20715</v>
      </c>
      <c r="D707" s="46">
        <v>18517</v>
      </c>
      <c r="E707" s="46">
        <v>17880</v>
      </c>
      <c r="F707" s="46">
        <v>18817</v>
      </c>
      <c r="G707" s="46">
        <v>16621</v>
      </c>
      <c r="H707" s="46">
        <v>16982</v>
      </c>
      <c r="I707" s="46">
        <v>20063</v>
      </c>
      <c r="J707" s="46">
        <v>16299</v>
      </c>
      <c r="K707" s="46">
        <v>18083</v>
      </c>
      <c r="L707" s="46">
        <v>16002</v>
      </c>
      <c r="M707" s="46">
        <v>0</v>
      </c>
      <c r="N707" s="46">
        <v>0</v>
      </c>
      <c r="O707" s="17">
        <v>0</v>
      </c>
      <c r="P707" s="17">
        <v>0</v>
      </c>
      <c r="Q707" s="17">
        <v>0</v>
      </c>
      <c r="R707" s="30"/>
    </row>
    <row r="708" spans="1:18" x14ac:dyDescent="0.35">
      <c r="A708" s="45" t="s">
        <v>55</v>
      </c>
      <c r="B708" s="46">
        <v>15235</v>
      </c>
      <c r="C708" s="46">
        <v>19208</v>
      </c>
      <c r="D708" s="46">
        <v>18865</v>
      </c>
      <c r="E708" s="46">
        <v>17051</v>
      </c>
      <c r="F708" s="46">
        <v>19864</v>
      </c>
      <c r="G708" s="46">
        <v>15120</v>
      </c>
      <c r="H708" s="46">
        <v>18288</v>
      </c>
      <c r="I708" s="46">
        <v>16868</v>
      </c>
      <c r="J708" s="46">
        <v>15739</v>
      </c>
      <c r="K708" s="46">
        <v>20760</v>
      </c>
      <c r="L708" s="46">
        <v>16776</v>
      </c>
      <c r="M708" s="46">
        <v>0</v>
      </c>
      <c r="N708" s="46">
        <v>0</v>
      </c>
      <c r="O708" s="17">
        <v>0</v>
      </c>
      <c r="P708" s="17">
        <v>0</v>
      </c>
      <c r="Q708" s="17">
        <v>0</v>
      </c>
      <c r="R708" s="30"/>
    </row>
    <row r="709" spans="1:18" x14ac:dyDescent="0.35">
      <c r="A709" s="45" t="s">
        <v>56</v>
      </c>
      <c r="B709" s="46">
        <v>24486</v>
      </c>
      <c r="C709" s="46">
        <v>21918</v>
      </c>
      <c r="D709" s="46">
        <v>20163</v>
      </c>
      <c r="E709" s="46">
        <v>22477</v>
      </c>
      <c r="F709" s="46">
        <v>20922</v>
      </c>
      <c r="G709" s="46">
        <v>30884</v>
      </c>
      <c r="H709" s="46">
        <v>22324</v>
      </c>
      <c r="I709" s="46">
        <v>20786</v>
      </c>
      <c r="J709" s="46">
        <v>19851</v>
      </c>
      <c r="K709" s="46">
        <v>20203</v>
      </c>
      <c r="L709" s="46">
        <v>17720</v>
      </c>
      <c r="M709" s="46">
        <v>0</v>
      </c>
      <c r="N709" s="46">
        <v>0</v>
      </c>
      <c r="O709" s="17">
        <v>0</v>
      </c>
      <c r="P709" s="17">
        <v>0</v>
      </c>
      <c r="Q709" s="17">
        <v>0</v>
      </c>
      <c r="R709" s="30"/>
    </row>
    <row r="710" spans="1:18" ht="15" thickBot="1" x14ac:dyDescent="0.4">
      <c r="A710" s="45" t="s">
        <v>57</v>
      </c>
      <c r="B710" s="46">
        <v>24903</v>
      </c>
      <c r="C710" s="46">
        <v>20882</v>
      </c>
      <c r="D710" s="46">
        <v>20376</v>
      </c>
      <c r="E710" s="46">
        <v>20300</v>
      </c>
      <c r="F710" s="46">
        <v>19806</v>
      </c>
      <c r="G710" s="46">
        <v>30452</v>
      </c>
      <c r="H710" s="46">
        <v>29919</v>
      </c>
      <c r="I710" s="46">
        <v>20040</v>
      </c>
      <c r="J710" s="46">
        <v>19457</v>
      </c>
      <c r="K710" s="46">
        <v>19920</v>
      </c>
      <c r="L710" s="46">
        <v>22369</v>
      </c>
      <c r="M710" s="46">
        <v>0</v>
      </c>
      <c r="N710" s="46">
        <v>0</v>
      </c>
      <c r="O710" s="17">
        <v>0</v>
      </c>
      <c r="P710" s="17">
        <v>0</v>
      </c>
      <c r="Q710" s="17">
        <v>0</v>
      </c>
      <c r="R710" s="30"/>
    </row>
    <row r="711" spans="1:18" ht="15.5" thickTop="1" thickBot="1" x14ac:dyDescent="0.4">
      <c r="A711" s="47" t="s">
        <v>58</v>
      </c>
      <c r="B711" s="61">
        <v>295697</v>
      </c>
      <c r="C711" s="61">
        <v>294790</v>
      </c>
      <c r="D711" s="61">
        <v>276673</v>
      </c>
      <c r="E711" s="61">
        <v>257655</v>
      </c>
      <c r="F711" s="61">
        <v>269741</v>
      </c>
      <c r="G711" s="61">
        <v>269350</v>
      </c>
      <c r="H711" s="61">
        <v>274848</v>
      </c>
      <c r="I711" s="61">
        <v>256661</v>
      </c>
      <c r="J711" s="61">
        <v>260617</v>
      </c>
      <c r="K711" s="61">
        <v>231970</v>
      </c>
      <c r="L711" s="61">
        <v>214861</v>
      </c>
      <c r="M711" s="61">
        <v>0</v>
      </c>
      <c r="N711" s="61">
        <v>0</v>
      </c>
      <c r="O711" s="37">
        <v>0</v>
      </c>
      <c r="P711" s="37">
        <v>0</v>
      </c>
      <c r="Q711" s="37">
        <v>0</v>
      </c>
      <c r="R711" s="30"/>
    </row>
    <row r="712" spans="1:18" ht="15" thickTop="1" x14ac:dyDescent="0.35">
      <c r="R712" s="30"/>
    </row>
    <row r="713" spans="1:18" x14ac:dyDescent="0.35">
      <c r="A713" s="39" t="s">
        <v>106</v>
      </c>
      <c r="B713" s="40" t="s">
        <v>30</v>
      </c>
      <c r="C713" s="40" t="s">
        <v>31</v>
      </c>
      <c r="D713" s="40" t="s">
        <v>32</v>
      </c>
      <c r="E713" s="40" t="s">
        <v>33</v>
      </c>
      <c r="F713" s="40" t="s">
        <v>34</v>
      </c>
      <c r="G713" s="40" t="s">
        <v>35</v>
      </c>
      <c r="H713" s="40" t="s">
        <v>36</v>
      </c>
      <c r="I713" s="40" t="s">
        <v>37</v>
      </c>
      <c r="J713" s="40" t="s">
        <v>38</v>
      </c>
      <c r="K713" s="40" t="s">
        <v>39</v>
      </c>
      <c r="L713" s="40" t="s">
        <v>40</v>
      </c>
      <c r="M713" s="40" t="s">
        <v>41</v>
      </c>
      <c r="N713" s="21" t="s">
        <v>42</v>
      </c>
      <c r="O713" s="41" t="s">
        <v>43</v>
      </c>
      <c r="P713" s="82" t="s">
        <v>44</v>
      </c>
      <c r="Q713" s="82" t="s">
        <v>45</v>
      </c>
      <c r="R713" s="30"/>
    </row>
    <row r="714" spans="1:18" x14ac:dyDescent="0.35">
      <c r="A714" s="43" t="s">
        <v>46</v>
      </c>
      <c r="B714" s="44">
        <v>3067</v>
      </c>
      <c r="C714" s="44">
        <v>3540</v>
      </c>
      <c r="D714" s="44">
        <v>0</v>
      </c>
      <c r="E714" s="44">
        <v>0</v>
      </c>
      <c r="F714" s="44">
        <v>3787</v>
      </c>
      <c r="G714" s="44">
        <v>2979</v>
      </c>
      <c r="H714" s="44">
        <v>2371</v>
      </c>
      <c r="I714" s="44">
        <v>2024</v>
      </c>
      <c r="J714" s="44">
        <v>3301</v>
      </c>
      <c r="K714" s="44">
        <v>2423</v>
      </c>
      <c r="L714" s="44">
        <v>2315</v>
      </c>
      <c r="M714" s="44">
        <v>0</v>
      </c>
      <c r="N714" s="44">
        <v>0</v>
      </c>
      <c r="O714" s="17">
        <v>0</v>
      </c>
      <c r="P714" s="17">
        <v>0</v>
      </c>
      <c r="Q714" s="17">
        <v>0</v>
      </c>
      <c r="R714" s="30"/>
    </row>
    <row r="715" spans="1:18" x14ac:dyDescent="0.35">
      <c r="A715" s="45" t="s">
        <v>47</v>
      </c>
      <c r="B715" s="46">
        <v>1891</v>
      </c>
      <c r="C715" s="46">
        <v>2504</v>
      </c>
      <c r="D715" s="46">
        <v>0</v>
      </c>
      <c r="E715" s="46">
        <v>0</v>
      </c>
      <c r="F715" s="46">
        <v>3079</v>
      </c>
      <c r="G715" s="46">
        <v>2349</v>
      </c>
      <c r="H715" s="46">
        <v>2428</v>
      </c>
      <c r="I715" s="46">
        <v>2204</v>
      </c>
      <c r="J715" s="46">
        <v>2481</v>
      </c>
      <c r="K715" s="46">
        <v>2256</v>
      </c>
      <c r="L715" s="46">
        <v>2115</v>
      </c>
      <c r="M715" s="46">
        <v>0</v>
      </c>
      <c r="N715" s="46">
        <v>0</v>
      </c>
      <c r="O715" s="17">
        <v>0</v>
      </c>
      <c r="P715" s="17">
        <v>0</v>
      </c>
      <c r="Q715" s="17">
        <v>0</v>
      </c>
      <c r="R715" s="30"/>
    </row>
    <row r="716" spans="1:18" x14ac:dyDescent="0.35">
      <c r="A716" s="45" t="s">
        <v>48</v>
      </c>
      <c r="B716" s="46">
        <v>3709</v>
      </c>
      <c r="C716" s="46">
        <v>2471</v>
      </c>
      <c r="D716" s="46">
        <v>0</v>
      </c>
      <c r="E716" s="46">
        <v>0</v>
      </c>
      <c r="F716" s="46">
        <v>2469</v>
      </c>
      <c r="G716" s="46">
        <v>2321</v>
      </c>
      <c r="H716" s="46">
        <v>2355</v>
      </c>
      <c r="I716" s="46">
        <v>2116</v>
      </c>
      <c r="J716" s="46">
        <v>2391</v>
      </c>
      <c r="K716" s="46">
        <v>1619</v>
      </c>
      <c r="L716" s="46">
        <v>1438</v>
      </c>
      <c r="M716" s="46">
        <v>0</v>
      </c>
      <c r="N716" s="46">
        <v>0</v>
      </c>
      <c r="O716" s="17">
        <v>0</v>
      </c>
      <c r="P716" s="17">
        <v>0</v>
      </c>
      <c r="Q716" s="17">
        <v>0</v>
      </c>
      <c r="R716" s="30"/>
    </row>
    <row r="717" spans="1:18" x14ac:dyDescent="0.35">
      <c r="A717" s="45" t="s">
        <v>49</v>
      </c>
      <c r="B717" s="46">
        <v>3299</v>
      </c>
      <c r="C717" s="46">
        <v>2483</v>
      </c>
      <c r="D717" s="46">
        <v>0</v>
      </c>
      <c r="E717" s="46">
        <v>270</v>
      </c>
      <c r="F717" s="46">
        <v>2752</v>
      </c>
      <c r="G717" s="46">
        <v>3180</v>
      </c>
      <c r="H717" s="46">
        <v>3381</v>
      </c>
      <c r="I717" s="46">
        <v>2404</v>
      </c>
      <c r="J717" s="46">
        <v>2465</v>
      </c>
      <c r="K717" s="46">
        <v>2412</v>
      </c>
      <c r="L717" s="46">
        <v>1857</v>
      </c>
      <c r="M717" s="46">
        <v>0</v>
      </c>
      <c r="N717" s="46">
        <v>0</v>
      </c>
      <c r="O717" s="17">
        <v>0</v>
      </c>
      <c r="P717" s="17">
        <v>0</v>
      </c>
      <c r="Q717" s="17">
        <v>0</v>
      </c>
      <c r="R717" s="30"/>
    </row>
    <row r="718" spans="1:18" x14ac:dyDescent="0.35">
      <c r="A718" s="45" t="s">
        <v>50</v>
      </c>
      <c r="B718" s="46">
        <v>5040</v>
      </c>
      <c r="C718" s="46">
        <v>4915</v>
      </c>
      <c r="D718" s="46">
        <v>0</v>
      </c>
      <c r="E718" s="46">
        <v>16345</v>
      </c>
      <c r="F718" s="46">
        <v>4148</v>
      </c>
      <c r="G718" s="46">
        <v>3179</v>
      </c>
      <c r="H718" s="46">
        <v>3564</v>
      </c>
      <c r="I718" s="46">
        <v>3507</v>
      </c>
      <c r="J718" s="46">
        <v>3362</v>
      </c>
      <c r="K718" s="46">
        <v>3012</v>
      </c>
      <c r="L718" s="46">
        <v>2746</v>
      </c>
      <c r="M718" s="46">
        <v>0</v>
      </c>
      <c r="N718" s="46">
        <v>0</v>
      </c>
      <c r="O718" s="17">
        <v>0</v>
      </c>
      <c r="P718" s="17">
        <v>0</v>
      </c>
      <c r="Q718" s="17">
        <v>0</v>
      </c>
      <c r="R718" s="30"/>
    </row>
    <row r="719" spans="1:18" x14ac:dyDescent="0.35">
      <c r="A719" s="45" t="s">
        <v>51</v>
      </c>
      <c r="B719" s="46">
        <v>2872</v>
      </c>
      <c r="C719" s="46">
        <v>0</v>
      </c>
      <c r="D719" s="46">
        <v>0</v>
      </c>
      <c r="E719" s="46">
        <v>5507</v>
      </c>
      <c r="F719" s="46">
        <v>2207</v>
      </c>
      <c r="G719" s="46">
        <v>2099</v>
      </c>
      <c r="H719" s="46">
        <v>2375</v>
      </c>
      <c r="I719" s="46">
        <v>2087</v>
      </c>
      <c r="J719" s="46">
        <v>1931</v>
      </c>
      <c r="K719" s="46">
        <v>1734</v>
      </c>
      <c r="L719" s="46">
        <v>1661</v>
      </c>
      <c r="M719" s="46">
        <v>0</v>
      </c>
      <c r="N719" s="46">
        <v>0</v>
      </c>
      <c r="O719" s="17">
        <v>0</v>
      </c>
      <c r="P719" s="17">
        <v>0</v>
      </c>
      <c r="Q719" s="17">
        <v>0</v>
      </c>
      <c r="R719" s="30"/>
    </row>
    <row r="720" spans="1:18" x14ac:dyDescent="0.35">
      <c r="A720" s="45" t="s">
        <v>52</v>
      </c>
      <c r="B720" s="46">
        <v>3833</v>
      </c>
      <c r="C720" s="46">
        <v>0</v>
      </c>
      <c r="D720" s="46">
        <v>0</v>
      </c>
      <c r="E720" s="46">
        <v>4919</v>
      </c>
      <c r="F720" s="46">
        <v>1936</v>
      </c>
      <c r="G720" s="46">
        <v>2854</v>
      </c>
      <c r="H720" s="46">
        <v>2407</v>
      </c>
      <c r="I720" s="46">
        <v>3023</v>
      </c>
      <c r="J720" s="46">
        <v>2268</v>
      </c>
      <c r="K720" s="46">
        <v>1971</v>
      </c>
      <c r="L720" s="46">
        <v>2089</v>
      </c>
      <c r="M720" s="46">
        <v>0</v>
      </c>
      <c r="N720" s="46">
        <v>0</v>
      </c>
      <c r="O720" s="17">
        <v>0</v>
      </c>
      <c r="P720" s="17">
        <v>0</v>
      </c>
      <c r="Q720" s="17">
        <v>0</v>
      </c>
      <c r="R720" s="30"/>
    </row>
    <row r="721" spans="1:18" x14ac:dyDescent="0.35">
      <c r="A721" s="45" t="s">
        <v>53</v>
      </c>
      <c r="B721" s="46">
        <v>2279</v>
      </c>
      <c r="C721" s="46">
        <v>0</v>
      </c>
      <c r="D721" s="46">
        <v>0</v>
      </c>
      <c r="E721" s="46">
        <v>1821</v>
      </c>
      <c r="F721" s="46">
        <v>1942</v>
      </c>
      <c r="G721" s="46">
        <v>2608</v>
      </c>
      <c r="H721" s="46">
        <v>2050</v>
      </c>
      <c r="I721" s="46">
        <v>2269</v>
      </c>
      <c r="J721" s="46">
        <v>2469</v>
      </c>
      <c r="K721" s="46">
        <v>1857</v>
      </c>
      <c r="L721" s="46">
        <v>1672</v>
      </c>
      <c r="M721" s="46">
        <v>0</v>
      </c>
      <c r="N721" s="46">
        <v>0</v>
      </c>
      <c r="O721" s="17">
        <v>0</v>
      </c>
      <c r="P721" s="17">
        <v>0</v>
      </c>
      <c r="Q721" s="17">
        <v>0</v>
      </c>
      <c r="R721" s="30"/>
    </row>
    <row r="722" spans="1:18" x14ac:dyDescent="0.35">
      <c r="A722" s="45" t="s">
        <v>54</v>
      </c>
      <c r="B722" s="46">
        <v>2530</v>
      </c>
      <c r="C722" s="46">
        <v>0</v>
      </c>
      <c r="D722" s="46">
        <v>0</v>
      </c>
      <c r="E722" s="46">
        <v>1778</v>
      </c>
      <c r="F722" s="46">
        <v>2004</v>
      </c>
      <c r="G722" s="46">
        <v>1266</v>
      </c>
      <c r="H722" s="46">
        <v>1584</v>
      </c>
      <c r="I722" s="46">
        <v>1740</v>
      </c>
      <c r="J722" s="46">
        <v>1100</v>
      </c>
      <c r="K722" s="46">
        <v>1127</v>
      </c>
      <c r="L722" s="46">
        <v>1300</v>
      </c>
      <c r="M722" s="46">
        <v>0</v>
      </c>
      <c r="N722" s="46">
        <v>0</v>
      </c>
      <c r="O722" s="17">
        <v>0</v>
      </c>
      <c r="P722" s="17">
        <v>0</v>
      </c>
      <c r="Q722" s="17">
        <v>0</v>
      </c>
      <c r="R722" s="30"/>
    </row>
    <row r="723" spans="1:18" x14ac:dyDescent="0.35">
      <c r="A723" s="45" t="s">
        <v>55</v>
      </c>
      <c r="B723" s="46">
        <v>1763</v>
      </c>
      <c r="C723" s="46">
        <v>0</v>
      </c>
      <c r="D723" s="46">
        <v>0</v>
      </c>
      <c r="E723" s="46">
        <v>1731</v>
      </c>
      <c r="F723" s="46">
        <v>2776</v>
      </c>
      <c r="G723" s="46">
        <v>941</v>
      </c>
      <c r="H723" s="46">
        <v>1646</v>
      </c>
      <c r="I723" s="46">
        <v>1953</v>
      </c>
      <c r="J723" s="46">
        <v>1417</v>
      </c>
      <c r="K723" s="46">
        <v>1639</v>
      </c>
      <c r="L723" s="46">
        <v>1399</v>
      </c>
      <c r="M723" s="46">
        <v>0</v>
      </c>
      <c r="N723" s="46">
        <v>0</v>
      </c>
      <c r="O723" s="17">
        <v>0</v>
      </c>
      <c r="P723" s="17">
        <v>0</v>
      </c>
      <c r="Q723" s="17">
        <v>0</v>
      </c>
      <c r="R723" s="30"/>
    </row>
    <row r="724" spans="1:18" x14ac:dyDescent="0.35">
      <c r="A724" s="45" t="s">
        <v>56</v>
      </c>
      <c r="B724" s="46">
        <v>2848</v>
      </c>
      <c r="C724" s="46">
        <v>0</v>
      </c>
      <c r="D724" s="46">
        <v>0</v>
      </c>
      <c r="E724" s="46">
        <v>2735</v>
      </c>
      <c r="F724" s="46">
        <v>3070</v>
      </c>
      <c r="G724" s="46">
        <v>2036</v>
      </c>
      <c r="H724" s="46">
        <v>2472</v>
      </c>
      <c r="I724" s="46">
        <v>2980</v>
      </c>
      <c r="J724" s="46">
        <v>2268</v>
      </c>
      <c r="K724" s="46">
        <v>2156</v>
      </c>
      <c r="L724" s="46">
        <v>2141</v>
      </c>
      <c r="M724" s="46">
        <v>0</v>
      </c>
      <c r="N724" s="46">
        <v>0</v>
      </c>
      <c r="O724" s="17">
        <v>0</v>
      </c>
      <c r="P724" s="17">
        <v>0</v>
      </c>
      <c r="Q724" s="17">
        <v>0</v>
      </c>
      <c r="R724" s="30"/>
    </row>
    <row r="725" spans="1:18" ht="15" thickBot="1" x14ac:dyDescent="0.4">
      <c r="A725" s="45" t="s">
        <v>57</v>
      </c>
      <c r="B725" s="46">
        <v>3445</v>
      </c>
      <c r="C725" s="46">
        <v>0</v>
      </c>
      <c r="D725" s="46">
        <v>0</v>
      </c>
      <c r="E725" s="46">
        <v>1730</v>
      </c>
      <c r="F725" s="46">
        <v>2937</v>
      </c>
      <c r="G725" s="46">
        <v>2654</v>
      </c>
      <c r="H725" s="46">
        <v>2384</v>
      </c>
      <c r="I725" s="46">
        <v>2480</v>
      </c>
      <c r="J725" s="46">
        <v>2077</v>
      </c>
      <c r="K725" s="46">
        <v>1918</v>
      </c>
      <c r="L725" s="46">
        <v>1714</v>
      </c>
      <c r="M725" s="46">
        <v>0</v>
      </c>
      <c r="N725" s="46">
        <v>0</v>
      </c>
      <c r="O725" s="17">
        <v>0</v>
      </c>
      <c r="P725" s="17">
        <v>0</v>
      </c>
      <c r="Q725" s="17">
        <v>0</v>
      </c>
      <c r="R725" s="30"/>
    </row>
    <row r="726" spans="1:18" ht="15.5" thickTop="1" thickBot="1" x14ac:dyDescent="0.4">
      <c r="A726" s="47" t="s">
        <v>58</v>
      </c>
      <c r="B726" s="61">
        <v>36576</v>
      </c>
      <c r="C726" s="61">
        <v>15913</v>
      </c>
      <c r="D726" s="61">
        <v>0</v>
      </c>
      <c r="E726" s="61">
        <v>36836</v>
      </c>
      <c r="F726" s="61">
        <v>33107</v>
      </c>
      <c r="G726" s="61">
        <v>28466</v>
      </c>
      <c r="H726" s="61">
        <v>29017</v>
      </c>
      <c r="I726" s="61">
        <v>28787</v>
      </c>
      <c r="J726" s="61">
        <v>27530</v>
      </c>
      <c r="K726" s="61">
        <v>24124</v>
      </c>
      <c r="L726" s="61">
        <v>22447</v>
      </c>
      <c r="M726" s="61">
        <v>0</v>
      </c>
      <c r="N726" s="61">
        <v>0</v>
      </c>
      <c r="O726" s="37">
        <v>0</v>
      </c>
      <c r="P726" s="37">
        <v>0</v>
      </c>
      <c r="Q726" s="37">
        <v>0</v>
      </c>
      <c r="R726" s="30"/>
    </row>
    <row r="727" spans="1:18" ht="15" thickTop="1" x14ac:dyDescent="0.35">
      <c r="R727" s="30"/>
    </row>
    <row r="728" spans="1:18" x14ac:dyDescent="0.35">
      <c r="A728" s="39" t="s">
        <v>107</v>
      </c>
      <c r="B728" s="40" t="s">
        <v>30</v>
      </c>
      <c r="C728" s="40" t="s">
        <v>31</v>
      </c>
      <c r="D728" s="40" t="s">
        <v>32</v>
      </c>
      <c r="E728" s="40" t="s">
        <v>33</v>
      </c>
      <c r="F728" s="40" t="s">
        <v>34</v>
      </c>
      <c r="G728" s="40" t="s">
        <v>35</v>
      </c>
      <c r="H728" s="40" t="s">
        <v>36</v>
      </c>
      <c r="I728" s="40" t="s">
        <v>37</v>
      </c>
      <c r="J728" s="40" t="s">
        <v>38</v>
      </c>
      <c r="K728" s="40" t="s">
        <v>39</v>
      </c>
      <c r="L728" s="40" t="s">
        <v>40</v>
      </c>
      <c r="M728" s="40" t="s">
        <v>41</v>
      </c>
      <c r="N728" s="21" t="s">
        <v>42</v>
      </c>
      <c r="O728" s="41" t="s">
        <v>43</v>
      </c>
      <c r="P728" s="82" t="s">
        <v>44</v>
      </c>
      <c r="Q728" s="82" t="s">
        <v>45</v>
      </c>
      <c r="R728" s="30"/>
    </row>
    <row r="729" spans="1:18" x14ac:dyDescent="0.35">
      <c r="A729" s="43" t="s">
        <v>46</v>
      </c>
      <c r="B729" s="44">
        <v>31</v>
      </c>
      <c r="C729" s="44">
        <v>0</v>
      </c>
      <c r="D729" s="44">
        <v>0</v>
      </c>
      <c r="E729" s="44">
        <v>0</v>
      </c>
      <c r="F729" s="44">
        <v>0</v>
      </c>
      <c r="G729" s="44">
        <v>0</v>
      </c>
      <c r="H729" s="44">
        <v>0</v>
      </c>
      <c r="I729" s="44">
        <v>0</v>
      </c>
      <c r="J729" s="44">
        <v>0</v>
      </c>
      <c r="K729" s="44">
        <v>0</v>
      </c>
      <c r="L729" s="44">
        <v>0</v>
      </c>
      <c r="M729" s="44">
        <v>0</v>
      </c>
      <c r="N729" s="44">
        <v>0</v>
      </c>
      <c r="O729" s="17">
        <v>0</v>
      </c>
      <c r="P729" s="17">
        <v>0</v>
      </c>
      <c r="Q729" s="17">
        <v>0</v>
      </c>
      <c r="R729" s="30"/>
    </row>
    <row r="730" spans="1:18" x14ac:dyDescent="0.35">
      <c r="A730" s="45" t="s">
        <v>47</v>
      </c>
      <c r="B730" s="46">
        <v>168</v>
      </c>
      <c r="C730" s="46">
        <v>51</v>
      </c>
      <c r="D730" s="46">
        <v>0</v>
      </c>
      <c r="E730" s="46">
        <v>0</v>
      </c>
      <c r="F730" s="46">
        <v>0</v>
      </c>
      <c r="G730" s="46">
        <v>0</v>
      </c>
      <c r="H730" s="46">
        <v>0</v>
      </c>
      <c r="I730" s="46">
        <v>0</v>
      </c>
      <c r="J730" s="46">
        <v>0</v>
      </c>
      <c r="K730" s="46">
        <v>0</v>
      </c>
      <c r="L730" s="46">
        <v>0</v>
      </c>
      <c r="M730" s="46">
        <v>0</v>
      </c>
      <c r="N730" s="46">
        <v>0</v>
      </c>
      <c r="O730" s="17">
        <v>0</v>
      </c>
      <c r="P730" s="17">
        <v>0</v>
      </c>
      <c r="Q730" s="17">
        <v>0</v>
      </c>
      <c r="R730" s="30"/>
    </row>
    <row r="731" spans="1:18" x14ac:dyDescent="0.35">
      <c r="A731" s="45" t="s">
        <v>48</v>
      </c>
      <c r="B731" s="46">
        <v>171</v>
      </c>
      <c r="C731" s="46">
        <v>77</v>
      </c>
      <c r="D731" s="46">
        <v>0</v>
      </c>
      <c r="E731" s="46">
        <v>0</v>
      </c>
      <c r="F731" s="46">
        <v>0</v>
      </c>
      <c r="G731" s="46">
        <v>0</v>
      </c>
      <c r="H731" s="46">
        <v>0</v>
      </c>
      <c r="I731" s="46">
        <v>0</v>
      </c>
      <c r="J731" s="46">
        <v>0</v>
      </c>
      <c r="K731" s="46">
        <v>16</v>
      </c>
      <c r="L731" s="46">
        <v>0</v>
      </c>
      <c r="M731" s="46">
        <v>0</v>
      </c>
      <c r="N731" s="46">
        <v>0</v>
      </c>
      <c r="O731" s="17">
        <v>0</v>
      </c>
      <c r="P731" s="17">
        <v>0</v>
      </c>
      <c r="Q731" s="17">
        <v>0</v>
      </c>
      <c r="R731" s="30"/>
    </row>
    <row r="732" spans="1:18" x14ac:dyDescent="0.35">
      <c r="A732" s="45" t="s">
        <v>49</v>
      </c>
      <c r="B732" s="46">
        <v>193</v>
      </c>
      <c r="C732" s="46">
        <v>94</v>
      </c>
      <c r="D732" s="46">
        <v>0</v>
      </c>
      <c r="E732" s="46">
        <v>149</v>
      </c>
      <c r="F732" s="46">
        <v>0</v>
      </c>
      <c r="G732" s="46">
        <v>0</v>
      </c>
      <c r="H732" s="46">
        <v>171</v>
      </c>
      <c r="I732" s="46">
        <v>307</v>
      </c>
      <c r="J732" s="46">
        <v>0</v>
      </c>
      <c r="K732" s="46">
        <v>0</v>
      </c>
      <c r="L732" s="46">
        <v>0</v>
      </c>
      <c r="M732" s="46">
        <v>0</v>
      </c>
      <c r="N732" s="46">
        <v>0</v>
      </c>
      <c r="O732" s="17">
        <v>0</v>
      </c>
      <c r="P732" s="17">
        <v>0</v>
      </c>
      <c r="Q732" s="17">
        <v>0</v>
      </c>
      <c r="R732" s="30"/>
    </row>
    <row r="733" spans="1:18" x14ac:dyDescent="0.35">
      <c r="A733" s="45" t="s">
        <v>50</v>
      </c>
      <c r="B733" s="46">
        <v>131</v>
      </c>
      <c r="C733" s="46">
        <v>263</v>
      </c>
      <c r="D733" s="46">
        <v>130</v>
      </c>
      <c r="E733" s="46">
        <v>0</v>
      </c>
      <c r="F733" s="46">
        <v>166</v>
      </c>
      <c r="G733" s="46">
        <v>209</v>
      </c>
      <c r="H733" s="46">
        <v>0</v>
      </c>
      <c r="I733" s="46">
        <v>0</v>
      </c>
      <c r="J733" s="46">
        <v>214</v>
      </c>
      <c r="K733" s="46">
        <v>150</v>
      </c>
      <c r="L733" s="46">
        <v>0</v>
      </c>
      <c r="M733" s="46">
        <v>0</v>
      </c>
      <c r="N733" s="46">
        <v>0</v>
      </c>
      <c r="O733" s="17">
        <v>0</v>
      </c>
      <c r="P733" s="17">
        <v>0</v>
      </c>
      <c r="Q733" s="17">
        <v>0</v>
      </c>
      <c r="R733" s="30"/>
    </row>
    <row r="734" spans="1:18" x14ac:dyDescent="0.35">
      <c r="A734" s="45" t="s">
        <v>51</v>
      </c>
      <c r="B734" s="46">
        <v>863</v>
      </c>
      <c r="C734" s="46">
        <v>676</v>
      </c>
      <c r="D734" s="46">
        <v>292</v>
      </c>
      <c r="E734" s="46">
        <v>556</v>
      </c>
      <c r="F734" s="46">
        <v>574</v>
      </c>
      <c r="G734" s="46">
        <v>869</v>
      </c>
      <c r="H734" s="46">
        <v>903</v>
      </c>
      <c r="I734" s="46">
        <v>1045</v>
      </c>
      <c r="J734" s="46">
        <v>405</v>
      </c>
      <c r="K734" s="46">
        <v>195</v>
      </c>
      <c r="L734" s="46">
        <v>662</v>
      </c>
      <c r="M734" s="46">
        <v>0</v>
      </c>
      <c r="N734" s="46">
        <v>0</v>
      </c>
      <c r="O734" s="17">
        <v>0</v>
      </c>
      <c r="P734" s="17">
        <v>0</v>
      </c>
      <c r="Q734" s="17">
        <v>0</v>
      </c>
      <c r="R734" s="30"/>
    </row>
    <row r="735" spans="1:18" x14ac:dyDescent="0.35">
      <c r="A735" s="45" t="s">
        <v>52</v>
      </c>
      <c r="B735" s="46">
        <v>0</v>
      </c>
      <c r="C735" s="46">
        <v>0</v>
      </c>
      <c r="D735" s="46">
        <v>0</v>
      </c>
      <c r="E735" s="46">
        <v>0</v>
      </c>
      <c r="F735" s="46">
        <v>249</v>
      </c>
      <c r="G735" s="46">
        <v>87</v>
      </c>
      <c r="H735" s="46">
        <v>62</v>
      </c>
      <c r="I735" s="46">
        <v>0</v>
      </c>
      <c r="J735" s="46">
        <v>10</v>
      </c>
      <c r="K735" s="46">
        <v>0</v>
      </c>
      <c r="L735" s="46">
        <v>0</v>
      </c>
      <c r="M735" s="46">
        <v>0</v>
      </c>
      <c r="N735" s="46">
        <v>0</v>
      </c>
      <c r="O735" s="17">
        <v>0</v>
      </c>
      <c r="P735" s="17">
        <v>0</v>
      </c>
      <c r="Q735" s="17">
        <v>0</v>
      </c>
      <c r="R735" s="30"/>
    </row>
    <row r="736" spans="1:18" x14ac:dyDescent="0.35">
      <c r="A736" s="45" t="s">
        <v>53</v>
      </c>
      <c r="B736" s="46">
        <v>0</v>
      </c>
      <c r="C736" s="46">
        <v>0</v>
      </c>
      <c r="D736" s="46">
        <v>0</v>
      </c>
      <c r="E736" s="46">
        <v>0</v>
      </c>
      <c r="F736" s="46">
        <v>0</v>
      </c>
      <c r="G736" s="46">
        <v>0</v>
      </c>
      <c r="H736" s="46">
        <v>0</v>
      </c>
      <c r="I736" s="46">
        <v>0</v>
      </c>
      <c r="J736" s="46">
        <v>0</v>
      </c>
      <c r="K736" s="46">
        <v>0</v>
      </c>
      <c r="L736" s="46">
        <v>0</v>
      </c>
      <c r="M736" s="46">
        <v>0</v>
      </c>
      <c r="N736" s="46">
        <v>0</v>
      </c>
      <c r="O736" s="17">
        <v>0</v>
      </c>
      <c r="P736" s="17">
        <v>0</v>
      </c>
      <c r="Q736" s="17">
        <v>0</v>
      </c>
      <c r="R736" s="30"/>
    </row>
    <row r="737" spans="1:18" x14ac:dyDescent="0.35">
      <c r="A737" s="45" t="s">
        <v>54</v>
      </c>
      <c r="B737" s="46">
        <v>0</v>
      </c>
      <c r="C737" s="46">
        <v>0</v>
      </c>
      <c r="D737" s="46">
        <v>0</v>
      </c>
      <c r="E737" s="46">
        <v>0</v>
      </c>
      <c r="F737" s="46">
        <v>0</v>
      </c>
      <c r="G737" s="46">
        <v>0</v>
      </c>
      <c r="H737" s="46">
        <v>0</v>
      </c>
      <c r="I737" s="46">
        <v>0</v>
      </c>
      <c r="J737" s="46">
        <v>0</v>
      </c>
      <c r="K737" s="46">
        <v>0</v>
      </c>
      <c r="L737" s="46">
        <v>0</v>
      </c>
      <c r="M737" s="46">
        <v>0</v>
      </c>
      <c r="N737" s="46">
        <v>0</v>
      </c>
      <c r="O737" s="17">
        <v>0</v>
      </c>
      <c r="P737" s="17">
        <v>0</v>
      </c>
      <c r="Q737" s="17">
        <v>0</v>
      </c>
      <c r="R737" s="30"/>
    </row>
    <row r="738" spans="1:18" x14ac:dyDescent="0.35">
      <c r="A738" s="45" t="s">
        <v>55</v>
      </c>
      <c r="B738" s="46">
        <v>0</v>
      </c>
      <c r="C738" s="46">
        <v>0</v>
      </c>
      <c r="D738" s="46">
        <v>0</v>
      </c>
      <c r="E738" s="46">
        <v>0</v>
      </c>
      <c r="F738" s="46">
        <v>0</v>
      </c>
      <c r="G738" s="46">
        <v>0</v>
      </c>
      <c r="H738" s="46">
        <v>0</v>
      </c>
      <c r="I738" s="46">
        <v>0</v>
      </c>
      <c r="J738" s="46">
        <v>0</v>
      </c>
      <c r="K738" s="46">
        <v>0</v>
      </c>
      <c r="L738" s="46">
        <v>0</v>
      </c>
      <c r="M738" s="46">
        <v>0</v>
      </c>
      <c r="N738" s="46">
        <v>0</v>
      </c>
      <c r="O738" s="17">
        <v>0</v>
      </c>
      <c r="P738" s="17">
        <v>0</v>
      </c>
      <c r="Q738" s="17">
        <v>0</v>
      </c>
      <c r="R738" s="30"/>
    </row>
    <row r="739" spans="1:18" x14ac:dyDescent="0.35">
      <c r="A739" s="45" t="s">
        <v>56</v>
      </c>
      <c r="B739" s="46">
        <v>0</v>
      </c>
      <c r="C739" s="46">
        <v>0</v>
      </c>
      <c r="D739" s="46">
        <v>0</v>
      </c>
      <c r="E739" s="46">
        <v>0</v>
      </c>
      <c r="F739" s="46">
        <v>0</v>
      </c>
      <c r="G739" s="46">
        <v>0</v>
      </c>
      <c r="H739" s="46">
        <v>0</v>
      </c>
      <c r="I739" s="46">
        <v>0</v>
      </c>
      <c r="J739" s="46">
        <v>0</v>
      </c>
      <c r="K739" s="46">
        <v>0</v>
      </c>
      <c r="L739" s="46">
        <v>0</v>
      </c>
      <c r="M739" s="46">
        <v>0</v>
      </c>
      <c r="N739" s="46">
        <v>0</v>
      </c>
      <c r="O739" s="17">
        <v>0</v>
      </c>
      <c r="P739" s="17">
        <v>0</v>
      </c>
      <c r="Q739" s="17">
        <v>0</v>
      </c>
      <c r="R739" s="30"/>
    </row>
    <row r="740" spans="1:18" ht="15" thickBot="1" x14ac:dyDescent="0.4">
      <c r="A740" s="45" t="s">
        <v>57</v>
      </c>
      <c r="B740" s="46">
        <v>0</v>
      </c>
      <c r="C740" s="46">
        <v>0</v>
      </c>
      <c r="D740" s="46">
        <v>0</v>
      </c>
      <c r="E740" s="46">
        <v>0</v>
      </c>
      <c r="F740" s="46">
        <v>0</v>
      </c>
      <c r="G740" s="46">
        <v>0</v>
      </c>
      <c r="H740" s="46">
        <v>230</v>
      </c>
      <c r="I740" s="46">
        <v>0</v>
      </c>
      <c r="J740" s="46">
        <v>0</v>
      </c>
      <c r="K740" s="46">
        <v>0</v>
      </c>
      <c r="L740" s="46">
        <v>0</v>
      </c>
      <c r="M740" s="46">
        <v>0</v>
      </c>
      <c r="N740" s="46">
        <v>0</v>
      </c>
      <c r="O740" s="17">
        <v>0</v>
      </c>
      <c r="P740" s="17">
        <v>0</v>
      </c>
      <c r="Q740" s="17">
        <v>0</v>
      </c>
      <c r="R740" s="30"/>
    </row>
    <row r="741" spans="1:18" ht="15.5" thickTop="1" thickBot="1" x14ac:dyDescent="0.4">
      <c r="A741" s="47" t="s">
        <v>58</v>
      </c>
      <c r="B741" s="61">
        <v>1557</v>
      </c>
      <c r="C741" s="61">
        <v>1161</v>
      </c>
      <c r="D741" s="61">
        <v>422</v>
      </c>
      <c r="E741" s="61">
        <v>705</v>
      </c>
      <c r="F741" s="61">
        <v>989</v>
      </c>
      <c r="G741" s="61">
        <v>1165</v>
      </c>
      <c r="H741" s="61">
        <v>1366</v>
      </c>
      <c r="I741" s="61">
        <v>1352</v>
      </c>
      <c r="J741" s="61">
        <v>629</v>
      </c>
      <c r="K741" s="61">
        <v>361</v>
      </c>
      <c r="L741" s="61">
        <v>662</v>
      </c>
      <c r="M741" s="61">
        <v>0</v>
      </c>
      <c r="N741" s="61">
        <v>0</v>
      </c>
      <c r="O741" s="37">
        <v>0</v>
      </c>
      <c r="P741" s="37">
        <v>0</v>
      </c>
      <c r="Q741" s="37">
        <v>0</v>
      </c>
      <c r="R741" s="30"/>
    </row>
    <row r="742" spans="1:18" ht="15" thickTop="1" x14ac:dyDescent="0.35">
      <c r="R742" s="30"/>
    </row>
    <row r="743" spans="1:18" x14ac:dyDescent="0.35">
      <c r="A743" s="39" t="s">
        <v>108</v>
      </c>
      <c r="B743" s="40" t="s">
        <v>30</v>
      </c>
      <c r="C743" s="40" t="s">
        <v>31</v>
      </c>
      <c r="D743" s="40" t="s">
        <v>32</v>
      </c>
      <c r="E743" s="40" t="s">
        <v>33</v>
      </c>
      <c r="F743" s="40" t="s">
        <v>34</v>
      </c>
      <c r="G743" s="40" t="s">
        <v>35</v>
      </c>
      <c r="H743" s="40" t="s">
        <v>36</v>
      </c>
      <c r="I743" s="40" t="s">
        <v>37</v>
      </c>
      <c r="J743" s="40" t="s">
        <v>38</v>
      </c>
      <c r="K743" s="40" t="s">
        <v>39</v>
      </c>
      <c r="L743" s="40" t="s">
        <v>40</v>
      </c>
      <c r="M743" s="40" t="s">
        <v>41</v>
      </c>
      <c r="N743" s="21" t="s">
        <v>42</v>
      </c>
      <c r="O743" s="41" t="s">
        <v>43</v>
      </c>
      <c r="P743" s="82" t="s">
        <v>44</v>
      </c>
      <c r="Q743" s="82" t="s">
        <v>45</v>
      </c>
      <c r="R743" s="30"/>
    </row>
    <row r="744" spans="1:18" x14ac:dyDescent="0.35">
      <c r="A744" s="43" t="s">
        <v>46</v>
      </c>
      <c r="B744" s="44">
        <v>3451</v>
      </c>
      <c r="C744" s="44">
        <v>3794</v>
      </c>
      <c r="D744" s="44">
        <v>3327</v>
      </c>
      <c r="E744" s="44">
        <v>3654</v>
      </c>
      <c r="F744" s="44">
        <v>3881</v>
      </c>
      <c r="G744" s="44">
        <v>2870</v>
      </c>
      <c r="H744" s="44">
        <v>2290</v>
      </c>
      <c r="I744" s="44">
        <v>4047</v>
      </c>
      <c r="J744" s="44">
        <v>3086</v>
      </c>
      <c r="K744" s="44">
        <v>3600</v>
      </c>
      <c r="L744" s="44">
        <v>3088</v>
      </c>
      <c r="M744" s="44">
        <v>0</v>
      </c>
      <c r="N744" s="44">
        <v>0</v>
      </c>
      <c r="O744" s="17">
        <v>0</v>
      </c>
      <c r="P744" s="17">
        <v>0</v>
      </c>
      <c r="Q744" s="17">
        <v>0</v>
      </c>
      <c r="R744" s="30"/>
    </row>
    <row r="745" spans="1:18" x14ac:dyDescent="0.35">
      <c r="A745" s="45" t="s">
        <v>47</v>
      </c>
      <c r="B745" s="46">
        <v>3472</v>
      </c>
      <c r="C745" s="46">
        <v>4312</v>
      </c>
      <c r="D745" s="46">
        <v>3397</v>
      </c>
      <c r="E745" s="46">
        <v>4197</v>
      </c>
      <c r="F745" s="46">
        <v>5198</v>
      </c>
      <c r="G745" s="46">
        <v>4281</v>
      </c>
      <c r="H745" s="46">
        <v>3571</v>
      </c>
      <c r="I745" s="46">
        <v>3299</v>
      </c>
      <c r="J745" s="46">
        <v>3647</v>
      </c>
      <c r="K745" s="46">
        <v>3527</v>
      </c>
      <c r="L745" s="46">
        <v>4076</v>
      </c>
      <c r="M745" s="46">
        <v>0</v>
      </c>
      <c r="N745" s="46">
        <v>0</v>
      </c>
      <c r="O745" s="17">
        <v>0</v>
      </c>
      <c r="P745" s="17">
        <v>0</v>
      </c>
      <c r="Q745" s="17">
        <v>0</v>
      </c>
      <c r="R745" s="30"/>
    </row>
    <row r="746" spans="1:18" x14ac:dyDescent="0.35">
      <c r="A746" s="45" t="s">
        <v>48</v>
      </c>
      <c r="B746" s="46">
        <v>5856</v>
      </c>
      <c r="C746" s="46">
        <v>4451</v>
      </c>
      <c r="D746" s="46">
        <v>3633</v>
      </c>
      <c r="E746" s="46">
        <v>3744</v>
      </c>
      <c r="F746" s="46">
        <v>4179</v>
      </c>
      <c r="G746" s="46">
        <v>3909</v>
      </c>
      <c r="H746" s="46">
        <v>4625</v>
      </c>
      <c r="I746" s="46">
        <v>4012</v>
      </c>
      <c r="J746" s="46">
        <v>4840</v>
      </c>
      <c r="K746" s="46">
        <v>4273</v>
      </c>
      <c r="L746" s="46">
        <v>4415</v>
      </c>
      <c r="M746" s="46">
        <v>0</v>
      </c>
      <c r="N746" s="46">
        <v>0</v>
      </c>
      <c r="O746" s="17">
        <v>0</v>
      </c>
      <c r="P746" s="17">
        <v>0</v>
      </c>
      <c r="Q746" s="17">
        <v>0</v>
      </c>
      <c r="R746" s="30"/>
    </row>
    <row r="747" spans="1:18" x14ac:dyDescent="0.35">
      <c r="A747" s="45" t="s">
        <v>49</v>
      </c>
      <c r="B747" s="46">
        <v>4165</v>
      </c>
      <c r="C747" s="46">
        <v>4721</v>
      </c>
      <c r="D747" s="46">
        <v>4435</v>
      </c>
      <c r="E747" s="46">
        <v>4210</v>
      </c>
      <c r="F747" s="46">
        <v>4195</v>
      </c>
      <c r="G747" s="46">
        <v>3467</v>
      </c>
      <c r="H747" s="46">
        <v>3745</v>
      </c>
      <c r="I747" s="46">
        <v>4049</v>
      </c>
      <c r="J747" s="46">
        <v>3932</v>
      </c>
      <c r="K747" s="46">
        <v>4930</v>
      </c>
      <c r="L747" s="46">
        <v>4628</v>
      </c>
      <c r="M747" s="46">
        <v>0</v>
      </c>
      <c r="N747" s="46">
        <v>0</v>
      </c>
      <c r="O747" s="17">
        <v>0</v>
      </c>
      <c r="P747" s="17">
        <v>0</v>
      </c>
      <c r="Q747" s="17">
        <v>0</v>
      </c>
      <c r="R747" s="30"/>
    </row>
    <row r="748" spans="1:18" x14ac:dyDescent="0.35">
      <c r="A748" s="45" t="s">
        <v>50</v>
      </c>
      <c r="B748" s="46">
        <v>5501</v>
      </c>
      <c r="C748" s="46">
        <v>5661</v>
      </c>
      <c r="D748" s="46">
        <v>6799</v>
      </c>
      <c r="E748" s="46">
        <v>4983</v>
      </c>
      <c r="F748" s="46">
        <v>6048</v>
      </c>
      <c r="G748" s="46">
        <v>4441</v>
      </c>
      <c r="H748" s="46">
        <v>5127</v>
      </c>
      <c r="I748" s="46">
        <v>4989</v>
      </c>
      <c r="J748" s="46">
        <v>3925</v>
      </c>
      <c r="K748" s="46">
        <v>4071</v>
      </c>
      <c r="L748" s="46">
        <v>4121</v>
      </c>
      <c r="M748" s="46">
        <v>0</v>
      </c>
      <c r="N748" s="46">
        <v>0</v>
      </c>
      <c r="O748" s="17">
        <v>0</v>
      </c>
      <c r="P748" s="17">
        <v>0</v>
      </c>
      <c r="Q748" s="17">
        <v>0</v>
      </c>
      <c r="R748" s="30"/>
    </row>
    <row r="749" spans="1:18" x14ac:dyDescent="0.35">
      <c r="A749" s="45" t="s">
        <v>51</v>
      </c>
      <c r="B749" s="46">
        <v>4405</v>
      </c>
      <c r="C749" s="46">
        <v>4598</v>
      </c>
      <c r="D749" s="46">
        <v>3497</v>
      </c>
      <c r="E749" s="46">
        <v>3176</v>
      </c>
      <c r="F749" s="46">
        <v>4109</v>
      </c>
      <c r="G749" s="46">
        <v>3525</v>
      </c>
      <c r="H749" s="46">
        <v>4491</v>
      </c>
      <c r="I749" s="46">
        <v>4509</v>
      </c>
      <c r="J749" s="46">
        <v>3288</v>
      </c>
      <c r="K749" s="46">
        <v>5705</v>
      </c>
      <c r="L749" s="46">
        <v>4027</v>
      </c>
      <c r="M749" s="46">
        <v>0</v>
      </c>
      <c r="N749" s="46">
        <v>0</v>
      </c>
      <c r="O749" s="17">
        <v>0</v>
      </c>
      <c r="P749" s="17">
        <v>0</v>
      </c>
      <c r="Q749" s="17">
        <v>0</v>
      </c>
      <c r="R749" s="30"/>
    </row>
    <row r="750" spans="1:18" x14ac:dyDescent="0.35">
      <c r="A750" s="45" t="s">
        <v>52</v>
      </c>
      <c r="B750" s="46">
        <v>5052</v>
      </c>
      <c r="C750" s="46">
        <v>4640</v>
      </c>
      <c r="D750" s="46">
        <v>6178</v>
      </c>
      <c r="E750" s="46">
        <v>4455</v>
      </c>
      <c r="F750" s="46">
        <v>4615</v>
      </c>
      <c r="G750" s="46">
        <v>3666</v>
      </c>
      <c r="H750" s="46">
        <v>3376</v>
      </c>
      <c r="I750" s="46">
        <v>4695</v>
      </c>
      <c r="J750" s="46">
        <v>3116</v>
      </c>
      <c r="K750" s="46">
        <v>4128</v>
      </c>
      <c r="L750" s="46">
        <v>3817</v>
      </c>
      <c r="M750" s="46">
        <v>0</v>
      </c>
      <c r="N750" s="46">
        <v>0</v>
      </c>
      <c r="O750" s="17">
        <v>0</v>
      </c>
      <c r="P750" s="17">
        <v>0</v>
      </c>
      <c r="Q750" s="17">
        <v>0</v>
      </c>
      <c r="R750" s="30"/>
    </row>
    <row r="751" spans="1:18" x14ac:dyDescent="0.35">
      <c r="A751" s="45" t="s">
        <v>53</v>
      </c>
      <c r="B751" s="46">
        <v>3930</v>
      </c>
      <c r="C751" s="46">
        <v>3600</v>
      </c>
      <c r="D751" s="46">
        <v>3546</v>
      </c>
      <c r="E751" s="46">
        <v>3969</v>
      </c>
      <c r="F751" s="46">
        <v>4609</v>
      </c>
      <c r="G751" s="46">
        <v>4581</v>
      </c>
      <c r="H751" s="46">
        <v>14734</v>
      </c>
      <c r="I751" s="46">
        <v>12233</v>
      </c>
      <c r="J751" s="46">
        <v>12007</v>
      </c>
      <c r="K751" s="46">
        <v>14296</v>
      </c>
      <c r="L751" s="46">
        <v>14498</v>
      </c>
      <c r="M751" s="46">
        <v>0</v>
      </c>
      <c r="N751" s="46">
        <v>0</v>
      </c>
      <c r="O751" s="17">
        <v>0</v>
      </c>
      <c r="P751" s="17">
        <v>0</v>
      </c>
      <c r="Q751" s="17">
        <v>0</v>
      </c>
      <c r="R751" s="30"/>
    </row>
    <row r="752" spans="1:18" x14ac:dyDescent="0.35">
      <c r="A752" s="45" t="s">
        <v>54</v>
      </c>
      <c r="B752" s="46">
        <v>1901</v>
      </c>
      <c r="C752" s="46">
        <v>1139</v>
      </c>
      <c r="D752" s="46">
        <v>1163</v>
      </c>
      <c r="E752" s="46">
        <v>927</v>
      </c>
      <c r="F752" s="46">
        <v>1215</v>
      </c>
      <c r="G752" s="46">
        <v>909</v>
      </c>
      <c r="H752" s="46">
        <v>561</v>
      </c>
      <c r="I752" s="46">
        <v>663</v>
      </c>
      <c r="J752" s="46">
        <v>405</v>
      </c>
      <c r="K752" s="46">
        <v>665</v>
      </c>
      <c r="L752" s="46">
        <v>633</v>
      </c>
      <c r="M752" s="46">
        <v>0</v>
      </c>
      <c r="N752" s="46">
        <v>0</v>
      </c>
      <c r="O752" s="17">
        <v>0</v>
      </c>
      <c r="P752" s="17">
        <v>0</v>
      </c>
      <c r="Q752" s="17">
        <v>0</v>
      </c>
      <c r="R752" s="30"/>
    </row>
    <row r="753" spans="1:18" x14ac:dyDescent="0.35">
      <c r="A753" s="45" t="s">
        <v>55</v>
      </c>
      <c r="B753" s="46">
        <v>2102</v>
      </c>
      <c r="C753" s="46">
        <v>2765</v>
      </c>
      <c r="D753" s="46">
        <v>1945</v>
      </c>
      <c r="E753" s="46">
        <v>1438</v>
      </c>
      <c r="F753" s="46">
        <v>2647</v>
      </c>
      <c r="G753" s="46">
        <v>899</v>
      </c>
      <c r="H753" s="46">
        <v>1367</v>
      </c>
      <c r="I753" s="46">
        <v>708</v>
      </c>
      <c r="J753" s="46">
        <v>393</v>
      </c>
      <c r="K753" s="46">
        <v>1199</v>
      </c>
      <c r="L753" s="46">
        <v>900</v>
      </c>
      <c r="M753" s="46">
        <v>0</v>
      </c>
      <c r="N753" s="46">
        <v>0</v>
      </c>
      <c r="O753" s="17">
        <v>0</v>
      </c>
      <c r="P753" s="17">
        <v>0</v>
      </c>
      <c r="Q753" s="17">
        <v>0</v>
      </c>
      <c r="R753" s="30"/>
    </row>
    <row r="754" spans="1:18" x14ac:dyDescent="0.35">
      <c r="A754" s="45" t="s">
        <v>56</v>
      </c>
      <c r="B754" s="46">
        <v>3426</v>
      </c>
      <c r="C754" s="46">
        <v>3597</v>
      </c>
      <c r="D754" s="46">
        <v>3256</v>
      </c>
      <c r="E754" s="46">
        <v>2618</v>
      </c>
      <c r="F754" s="46">
        <v>2442</v>
      </c>
      <c r="G754" s="46">
        <v>2044</v>
      </c>
      <c r="H754" s="46">
        <v>2566</v>
      </c>
      <c r="I754" s="46">
        <v>2304</v>
      </c>
      <c r="J754" s="46">
        <v>1748</v>
      </c>
      <c r="K754" s="46">
        <v>2185</v>
      </c>
      <c r="L754" s="46">
        <v>1856</v>
      </c>
      <c r="M754" s="46">
        <v>0</v>
      </c>
      <c r="N754" s="46">
        <v>0</v>
      </c>
      <c r="O754" s="84">
        <v>0</v>
      </c>
      <c r="P754" s="17">
        <v>0</v>
      </c>
      <c r="Q754" s="17">
        <v>0</v>
      </c>
      <c r="R754" s="30"/>
    </row>
    <row r="755" spans="1:18" ht="15" thickBot="1" x14ac:dyDescent="0.4">
      <c r="A755" s="45" t="s">
        <v>57</v>
      </c>
      <c r="B755" s="46">
        <v>5234</v>
      </c>
      <c r="C755" s="46">
        <v>2902</v>
      </c>
      <c r="D755" s="46">
        <v>3962</v>
      </c>
      <c r="E755" s="46">
        <v>2833</v>
      </c>
      <c r="F755" s="46">
        <v>3300</v>
      </c>
      <c r="G755" s="46">
        <v>8331</v>
      </c>
      <c r="H755" s="46">
        <v>2669</v>
      </c>
      <c r="I755" s="46">
        <v>2641</v>
      </c>
      <c r="J755" s="46">
        <v>2071</v>
      </c>
      <c r="K755" s="46">
        <v>2633</v>
      </c>
      <c r="L755" s="46">
        <v>2468</v>
      </c>
      <c r="M755" s="46">
        <v>0</v>
      </c>
      <c r="N755" s="46">
        <v>0</v>
      </c>
      <c r="O755" s="84">
        <v>0</v>
      </c>
      <c r="P755" s="17">
        <v>0</v>
      </c>
      <c r="Q755" s="17">
        <v>0</v>
      </c>
      <c r="R755" s="30"/>
    </row>
    <row r="756" spans="1:18" ht="15.5" thickTop="1" thickBot="1" x14ac:dyDescent="0.4">
      <c r="A756" s="47" t="s">
        <v>58</v>
      </c>
      <c r="B756" s="61">
        <v>48495</v>
      </c>
      <c r="C756" s="61">
        <v>46180</v>
      </c>
      <c r="D756" s="61">
        <v>45138</v>
      </c>
      <c r="E756" s="61">
        <v>40204</v>
      </c>
      <c r="F756" s="61">
        <v>46438</v>
      </c>
      <c r="G756" s="61">
        <v>42923</v>
      </c>
      <c r="H756" s="61">
        <v>49122</v>
      </c>
      <c r="I756" s="61">
        <v>48149</v>
      </c>
      <c r="J756" s="61">
        <v>42458</v>
      </c>
      <c r="K756" s="61">
        <v>51212</v>
      </c>
      <c r="L756" s="61">
        <v>48527</v>
      </c>
      <c r="M756" s="61">
        <v>0</v>
      </c>
      <c r="N756" s="61">
        <v>0</v>
      </c>
      <c r="O756" s="37">
        <v>0</v>
      </c>
      <c r="P756" s="37">
        <v>0</v>
      </c>
      <c r="Q756" s="37">
        <v>0</v>
      </c>
      <c r="R756" s="30"/>
    </row>
    <row r="757" spans="1:18" ht="15" thickTop="1" x14ac:dyDescent="0.35">
      <c r="R757" s="30"/>
    </row>
    <row r="758" spans="1:18" x14ac:dyDescent="0.35">
      <c r="A758" s="39" t="s">
        <v>109</v>
      </c>
      <c r="B758" s="40" t="s">
        <v>30</v>
      </c>
      <c r="C758" s="40" t="s">
        <v>31</v>
      </c>
      <c r="D758" s="40" t="s">
        <v>32</v>
      </c>
      <c r="E758" s="40" t="s">
        <v>33</v>
      </c>
      <c r="F758" s="40" t="s">
        <v>34</v>
      </c>
      <c r="G758" s="40" t="s">
        <v>35</v>
      </c>
      <c r="H758" s="40" t="s">
        <v>36</v>
      </c>
      <c r="I758" s="40" t="s">
        <v>37</v>
      </c>
      <c r="J758" s="40" t="s">
        <v>38</v>
      </c>
      <c r="K758" s="40" t="s">
        <v>39</v>
      </c>
      <c r="L758" s="40" t="s">
        <v>40</v>
      </c>
      <c r="M758" s="40" t="s">
        <v>41</v>
      </c>
      <c r="N758" s="21" t="s">
        <v>42</v>
      </c>
      <c r="O758" s="41" t="s">
        <v>43</v>
      </c>
      <c r="P758" s="82" t="s">
        <v>44</v>
      </c>
      <c r="Q758" s="82" t="s">
        <v>45</v>
      </c>
      <c r="R758" s="30"/>
    </row>
    <row r="759" spans="1:18" x14ac:dyDescent="0.35">
      <c r="A759" s="43" t="s">
        <v>46</v>
      </c>
      <c r="B759" s="44">
        <v>2918</v>
      </c>
      <c r="C759" s="44">
        <v>4190</v>
      </c>
      <c r="D759" s="44">
        <v>2801</v>
      </c>
      <c r="E759" s="44">
        <v>2212</v>
      </c>
      <c r="F759" s="44">
        <v>3329</v>
      </c>
      <c r="G759" s="44">
        <v>2903</v>
      </c>
      <c r="H759" s="44">
        <v>2779</v>
      </c>
      <c r="I759" s="44">
        <v>2155</v>
      </c>
      <c r="J759" s="44">
        <v>2248</v>
      </c>
      <c r="K759" s="44">
        <v>1948</v>
      </c>
      <c r="L759" s="44">
        <v>2350</v>
      </c>
      <c r="M759" s="44">
        <v>0</v>
      </c>
      <c r="N759" s="44">
        <v>0</v>
      </c>
      <c r="O759" s="17">
        <v>0</v>
      </c>
      <c r="P759" s="17">
        <v>0</v>
      </c>
      <c r="Q759" s="17">
        <v>0</v>
      </c>
      <c r="R759" s="30"/>
    </row>
    <row r="760" spans="1:18" x14ac:dyDescent="0.35">
      <c r="A760" s="45" t="s">
        <v>47</v>
      </c>
      <c r="B760" s="46">
        <v>2488</v>
      </c>
      <c r="C760" s="46">
        <v>3496</v>
      </c>
      <c r="D760" s="46">
        <v>2577</v>
      </c>
      <c r="E760" s="46">
        <v>3116</v>
      </c>
      <c r="F760" s="46">
        <v>3023</v>
      </c>
      <c r="G760" s="46">
        <v>3365</v>
      </c>
      <c r="H760" s="46">
        <v>3149</v>
      </c>
      <c r="I760" s="46">
        <v>2857</v>
      </c>
      <c r="J760" s="46">
        <v>3226</v>
      </c>
      <c r="K760" s="46">
        <v>2297</v>
      </c>
      <c r="L760" s="46">
        <v>3067</v>
      </c>
      <c r="M760" s="46">
        <v>0</v>
      </c>
      <c r="N760" s="46">
        <v>0</v>
      </c>
      <c r="O760" s="17">
        <v>0</v>
      </c>
      <c r="P760" s="17">
        <v>0</v>
      </c>
      <c r="Q760" s="17">
        <v>0</v>
      </c>
      <c r="R760" s="30"/>
    </row>
    <row r="761" spans="1:18" x14ac:dyDescent="0.35">
      <c r="A761" s="45" t="s">
        <v>48</v>
      </c>
      <c r="B761" s="46">
        <v>3379</v>
      </c>
      <c r="C761" s="46">
        <v>3520</v>
      </c>
      <c r="D761" s="46">
        <v>2805</v>
      </c>
      <c r="E761" s="46">
        <v>2261</v>
      </c>
      <c r="F761" s="46">
        <v>2788</v>
      </c>
      <c r="G761" s="46">
        <v>2782</v>
      </c>
      <c r="H761" s="46">
        <v>2311</v>
      </c>
      <c r="I761" s="46">
        <v>2635</v>
      </c>
      <c r="J761" s="46">
        <v>1821</v>
      </c>
      <c r="K761" s="46">
        <v>1749</v>
      </c>
      <c r="L761" s="46">
        <v>1916</v>
      </c>
      <c r="M761" s="46">
        <v>0</v>
      </c>
      <c r="N761" s="46">
        <v>0</v>
      </c>
      <c r="O761" s="17">
        <v>0</v>
      </c>
      <c r="P761" s="17">
        <v>0</v>
      </c>
      <c r="Q761" s="17">
        <v>0</v>
      </c>
      <c r="R761" s="30"/>
    </row>
    <row r="762" spans="1:18" x14ac:dyDescent="0.35">
      <c r="A762" s="45" t="s">
        <v>49</v>
      </c>
      <c r="B762" s="46">
        <v>3322</v>
      </c>
      <c r="C762" s="46">
        <v>3051</v>
      </c>
      <c r="D762" s="46">
        <v>3805</v>
      </c>
      <c r="E762" s="46">
        <v>2534</v>
      </c>
      <c r="F762" s="46">
        <v>2128</v>
      </c>
      <c r="G762" s="46">
        <v>3720</v>
      </c>
      <c r="H762" s="46">
        <v>2896</v>
      </c>
      <c r="I762" s="46">
        <v>2709</v>
      </c>
      <c r="J762" s="46">
        <v>1703</v>
      </c>
      <c r="K762" s="46">
        <v>1677</v>
      </c>
      <c r="L762" s="46">
        <v>2015</v>
      </c>
      <c r="M762" s="46">
        <v>0</v>
      </c>
      <c r="N762" s="46">
        <v>0</v>
      </c>
      <c r="O762" s="17">
        <v>0</v>
      </c>
      <c r="P762" s="17">
        <v>0</v>
      </c>
      <c r="Q762" s="17">
        <v>0</v>
      </c>
      <c r="R762" s="30"/>
    </row>
    <row r="763" spans="1:18" x14ac:dyDescent="0.35">
      <c r="A763" s="45" t="s">
        <v>50</v>
      </c>
      <c r="B763" s="46">
        <v>4095</v>
      </c>
      <c r="C763" s="46">
        <v>3586</v>
      </c>
      <c r="D763" s="46">
        <v>5411</v>
      </c>
      <c r="E763" s="46">
        <v>2892</v>
      </c>
      <c r="F763" s="46">
        <v>3129</v>
      </c>
      <c r="G763" s="46">
        <v>2905</v>
      </c>
      <c r="H763" s="46">
        <v>3623</v>
      </c>
      <c r="I763" s="46">
        <v>2747</v>
      </c>
      <c r="J763" s="46">
        <v>1651</v>
      </c>
      <c r="K763" s="46">
        <v>1773</v>
      </c>
      <c r="L763" s="46">
        <v>2354</v>
      </c>
      <c r="M763" s="46">
        <v>0</v>
      </c>
      <c r="N763" s="46">
        <v>0</v>
      </c>
      <c r="O763" s="17">
        <v>0</v>
      </c>
      <c r="P763" s="17">
        <v>0</v>
      </c>
      <c r="Q763" s="17">
        <v>0</v>
      </c>
      <c r="R763" s="30"/>
    </row>
    <row r="764" spans="1:18" x14ac:dyDescent="0.35">
      <c r="A764" s="45" t="s">
        <v>51</v>
      </c>
      <c r="B764" s="46">
        <v>3299</v>
      </c>
      <c r="C764" s="46">
        <v>6719</v>
      </c>
      <c r="D764" s="46">
        <v>3327</v>
      </c>
      <c r="E764" s="46">
        <v>2716</v>
      </c>
      <c r="F764" s="46">
        <v>2282</v>
      </c>
      <c r="G764" s="46">
        <v>2986</v>
      </c>
      <c r="H764" s="46">
        <v>2871</v>
      </c>
      <c r="I764" s="46">
        <v>2693</v>
      </c>
      <c r="J764" s="46">
        <v>2372</v>
      </c>
      <c r="K764" s="46">
        <v>1694</v>
      </c>
      <c r="L764" s="46">
        <v>2555</v>
      </c>
      <c r="M764" s="46">
        <v>0</v>
      </c>
      <c r="N764" s="46">
        <v>0</v>
      </c>
      <c r="O764" s="17">
        <v>0</v>
      </c>
      <c r="P764" s="17">
        <v>0</v>
      </c>
      <c r="Q764" s="17">
        <v>0</v>
      </c>
      <c r="R764" s="30"/>
    </row>
    <row r="765" spans="1:18" x14ac:dyDescent="0.35">
      <c r="A765" s="45" t="s">
        <v>52</v>
      </c>
      <c r="B765" s="46">
        <v>2849</v>
      </c>
      <c r="C765" s="46">
        <v>8946</v>
      </c>
      <c r="D765" s="46">
        <v>4449</v>
      </c>
      <c r="E765" s="46">
        <v>3091</v>
      </c>
      <c r="F765" s="46">
        <v>2759</v>
      </c>
      <c r="G765" s="46">
        <v>5948</v>
      </c>
      <c r="H765" s="46">
        <v>3268</v>
      </c>
      <c r="I765" s="46">
        <v>3252</v>
      </c>
      <c r="J765" s="46">
        <v>2692</v>
      </c>
      <c r="K765" s="46">
        <v>2174</v>
      </c>
      <c r="L765" s="46">
        <v>2352</v>
      </c>
      <c r="M765" s="46">
        <v>0</v>
      </c>
      <c r="N765" s="46">
        <v>0</v>
      </c>
      <c r="O765" s="17">
        <v>0</v>
      </c>
      <c r="P765" s="17">
        <v>0</v>
      </c>
      <c r="Q765" s="17">
        <v>0</v>
      </c>
      <c r="R765" s="30"/>
    </row>
    <row r="766" spans="1:18" x14ac:dyDescent="0.35">
      <c r="A766" s="45" t="s">
        <v>53</v>
      </c>
      <c r="B766" s="46">
        <v>3696</v>
      </c>
      <c r="C766" s="46">
        <v>3873</v>
      </c>
      <c r="D766" s="46">
        <v>4488</v>
      </c>
      <c r="E766" s="46">
        <v>3422</v>
      </c>
      <c r="F766" s="46">
        <v>4622</v>
      </c>
      <c r="G766" s="46">
        <v>5356</v>
      </c>
      <c r="H766" s="46">
        <v>3500</v>
      </c>
      <c r="I766" s="46">
        <v>3932</v>
      </c>
      <c r="J766" s="46">
        <v>3307</v>
      </c>
      <c r="K766" s="46">
        <v>2406</v>
      </c>
      <c r="L766" s="46">
        <v>2931</v>
      </c>
      <c r="M766" s="46">
        <v>0</v>
      </c>
      <c r="N766" s="46">
        <v>0</v>
      </c>
      <c r="O766" s="17">
        <v>0</v>
      </c>
      <c r="P766" s="17">
        <v>0</v>
      </c>
      <c r="Q766" s="17">
        <v>0</v>
      </c>
      <c r="R766" s="30"/>
    </row>
    <row r="767" spans="1:18" x14ac:dyDescent="0.35">
      <c r="A767" s="45" t="s">
        <v>54</v>
      </c>
      <c r="B767" s="46">
        <v>4321</v>
      </c>
      <c r="C767" s="46">
        <v>3028</v>
      </c>
      <c r="D767" s="46">
        <v>2649</v>
      </c>
      <c r="E767" s="46">
        <v>2745</v>
      </c>
      <c r="F767" s="46">
        <v>3219</v>
      </c>
      <c r="G767" s="46">
        <v>2847</v>
      </c>
      <c r="H767" s="46">
        <v>1907</v>
      </c>
      <c r="I767" s="46">
        <v>2104</v>
      </c>
      <c r="J767" s="46">
        <v>1469</v>
      </c>
      <c r="K767" s="46">
        <v>1176</v>
      </c>
      <c r="L767" s="46">
        <v>1517</v>
      </c>
      <c r="M767" s="46">
        <v>0</v>
      </c>
      <c r="N767" s="46">
        <v>0</v>
      </c>
      <c r="O767" s="17">
        <v>0</v>
      </c>
      <c r="P767" s="17">
        <v>0</v>
      </c>
      <c r="Q767" s="17">
        <v>0</v>
      </c>
      <c r="R767" s="30"/>
    </row>
    <row r="768" spans="1:18" x14ac:dyDescent="0.35">
      <c r="A768" s="45" t="s">
        <v>55</v>
      </c>
      <c r="B768" s="46">
        <v>2572</v>
      </c>
      <c r="C768" s="46">
        <v>2322</v>
      </c>
      <c r="D768" s="46">
        <v>2445</v>
      </c>
      <c r="E768" s="46">
        <v>1774</v>
      </c>
      <c r="F768" s="46">
        <v>2438</v>
      </c>
      <c r="G768" s="46">
        <v>4128</v>
      </c>
      <c r="H768" s="46">
        <v>2487</v>
      </c>
      <c r="I768" s="46">
        <v>1841</v>
      </c>
      <c r="J768" s="46">
        <v>2054</v>
      </c>
      <c r="K768" s="46">
        <v>1391</v>
      </c>
      <c r="L768" s="46">
        <v>1877</v>
      </c>
      <c r="M768" s="46">
        <v>0</v>
      </c>
      <c r="N768" s="46">
        <v>0</v>
      </c>
      <c r="O768" s="17">
        <v>0</v>
      </c>
      <c r="P768" s="17">
        <v>0</v>
      </c>
      <c r="Q768" s="17">
        <v>0</v>
      </c>
      <c r="R768" s="30"/>
    </row>
    <row r="769" spans="1:18" x14ac:dyDescent="0.35">
      <c r="A769" s="45" t="s">
        <v>56</v>
      </c>
      <c r="B769" s="46">
        <v>3634</v>
      </c>
      <c r="C769" s="46">
        <v>2668</v>
      </c>
      <c r="D769" s="46">
        <v>2333</v>
      </c>
      <c r="E769" s="46">
        <v>2233</v>
      </c>
      <c r="F769" s="46">
        <v>3415</v>
      </c>
      <c r="G769" s="46">
        <v>3332</v>
      </c>
      <c r="H769" s="46">
        <v>3521</v>
      </c>
      <c r="I769" s="46">
        <v>3406</v>
      </c>
      <c r="J769" s="46">
        <v>2323</v>
      </c>
      <c r="K769" s="46">
        <v>2012</v>
      </c>
      <c r="L769" s="46">
        <v>2001</v>
      </c>
      <c r="M769" s="46">
        <v>0</v>
      </c>
      <c r="N769" s="46">
        <v>0</v>
      </c>
      <c r="O769" s="17">
        <v>0</v>
      </c>
      <c r="P769" s="17">
        <v>0</v>
      </c>
      <c r="Q769" s="17">
        <v>0</v>
      </c>
      <c r="R769" s="30"/>
    </row>
    <row r="770" spans="1:18" ht="15" thickBot="1" x14ac:dyDescent="0.4">
      <c r="A770" s="45" t="s">
        <v>57</v>
      </c>
      <c r="B770" s="46">
        <v>4451</v>
      </c>
      <c r="C770" s="46">
        <v>2676</v>
      </c>
      <c r="D770" s="46">
        <v>2799</v>
      </c>
      <c r="E770" s="46">
        <v>2910</v>
      </c>
      <c r="F770" s="46">
        <v>3625</v>
      </c>
      <c r="G770" s="46">
        <v>3028</v>
      </c>
      <c r="H770" s="46">
        <v>2608</v>
      </c>
      <c r="I770" s="46">
        <v>3597</v>
      </c>
      <c r="J770" s="46">
        <v>2382</v>
      </c>
      <c r="K770" s="46">
        <v>2297</v>
      </c>
      <c r="L770" s="46">
        <v>2934</v>
      </c>
      <c r="M770" s="46">
        <v>0</v>
      </c>
      <c r="N770" s="46">
        <v>0</v>
      </c>
      <c r="O770" s="17">
        <v>0</v>
      </c>
      <c r="P770" s="17">
        <v>0</v>
      </c>
      <c r="Q770" s="17">
        <v>0</v>
      </c>
      <c r="R770" s="30"/>
    </row>
    <row r="771" spans="1:18" ht="15.5" thickTop="1" thickBot="1" x14ac:dyDescent="0.4">
      <c r="A771" s="47" t="s">
        <v>58</v>
      </c>
      <c r="B771" s="61">
        <v>41024</v>
      </c>
      <c r="C771" s="61">
        <v>48075</v>
      </c>
      <c r="D771" s="61">
        <v>39889</v>
      </c>
      <c r="E771" s="61">
        <v>31906</v>
      </c>
      <c r="F771" s="61">
        <v>36757</v>
      </c>
      <c r="G771" s="61">
        <v>43300</v>
      </c>
      <c r="H771" s="61">
        <v>34920</v>
      </c>
      <c r="I771" s="61">
        <v>33928</v>
      </c>
      <c r="J771" s="61">
        <v>27248</v>
      </c>
      <c r="K771" s="61">
        <v>22594</v>
      </c>
      <c r="L771" s="61">
        <v>27869</v>
      </c>
      <c r="M771" s="61">
        <v>0</v>
      </c>
      <c r="N771" s="61">
        <v>0</v>
      </c>
      <c r="O771" s="37">
        <v>0</v>
      </c>
      <c r="P771" s="37">
        <v>0</v>
      </c>
      <c r="Q771" s="37">
        <v>0</v>
      </c>
      <c r="R771" s="30"/>
    </row>
    <row r="772" spans="1:18" ht="15" thickTop="1" x14ac:dyDescent="0.35">
      <c r="R772" s="30"/>
    </row>
    <row r="773" spans="1:18" x14ac:dyDescent="0.35">
      <c r="A773" s="39" t="s">
        <v>110</v>
      </c>
      <c r="B773" s="40" t="s">
        <v>30</v>
      </c>
      <c r="C773" s="40" t="s">
        <v>31</v>
      </c>
      <c r="D773" s="40" t="s">
        <v>32</v>
      </c>
      <c r="E773" s="40" t="s">
        <v>33</v>
      </c>
      <c r="F773" s="40" t="s">
        <v>34</v>
      </c>
      <c r="G773" s="40" t="s">
        <v>35</v>
      </c>
      <c r="H773" s="40" t="s">
        <v>36</v>
      </c>
      <c r="I773" s="40" t="s">
        <v>37</v>
      </c>
      <c r="J773" s="40" t="s">
        <v>38</v>
      </c>
      <c r="K773" s="40" t="s">
        <v>39</v>
      </c>
      <c r="L773" s="40" t="s">
        <v>40</v>
      </c>
      <c r="M773" s="40" t="s">
        <v>41</v>
      </c>
      <c r="N773" s="21" t="s">
        <v>42</v>
      </c>
      <c r="O773" s="41" t="s">
        <v>43</v>
      </c>
      <c r="P773" s="82" t="s">
        <v>44</v>
      </c>
      <c r="Q773" s="82" t="s">
        <v>45</v>
      </c>
      <c r="R773" s="30"/>
    </row>
    <row r="774" spans="1:18" x14ac:dyDescent="0.35">
      <c r="A774" s="43" t="s">
        <v>46</v>
      </c>
      <c r="B774" s="44">
        <v>21926</v>
      </c>
      <c r="C774" s="44">
        <v>13638</v>
      </c>
      <c r="D774" s="44">
        <v>17706</v>
      </c>
      <c r="E774" s="44">
        <v>17893</v>
      </c>
      <c r="F774" s="44">
        <v>14862</v>
      </c>
      <c r="G774" s="44">
        <v>18044</v>
      </c>
      <c r="H774" s="44">
        <v>17715</v>
      </c>
      <c r="I774" s="44">
        <v>14084</v>
      </c>
      <c r="J774" s="44">
        <v>12366</v>
      </c>
      <c r="K774" s="44">
        <v>12723</v>
      </c>
      <c r="L774" s="44">
        <v>12922</v>
      </c>
      <c r="M774" s="44">
        <v>0</v>
      </c>
      <c r="N774" s="44">
        <v>0</v>
      </c>
      <c r="O774" s="17">
        <v>0</v>
      </c>
      <c r="P774" s="17">
        <v>0</v>
      </c>
      <c r="Q774" s="17">
        <v>0</v>
      </c>
      <c r="R774" s="30"/>
    </row>
    <row r="775" spans="1:18" x14ac:dyDescent="0.35">
      <c r="A775" s="45" t="s">
        <v>47</v>
      </c>
      <c r="B775" s="46">
        <v>12571</v>
      </c>
      <c r="C775" s="46">
        <v>13062</v>
      </c>
      <c r="D775" s="46">
        <v>13875</v>
      </c>
      <c r="E775" s="46">
        <v>15096</v>
      </c>
      <c r="F775" s="46">
        <v>14883</v>
      </c>
      <c r="G775" s="46">
        <v>15685</v>
      </c>
      <c r="H775" s="46">
        <v>13465</v>
      </c>
      <c r="I775" s="46">
        <v>9672</v>
      </c>
      <c r="J775" s="46">
        <v>8712</v>
      </c>
      <c r="K775" s="46">
        <v>10742</v>
      </c>
      <c r="L775" s="46">
        <v>10242</v>
      </c>
      <c r="M775" s="46">
        <v>0</v>
      </c>
      <c r="N775" s="46">
        <v>0</v>
      </c>
      <c r="O775" s="17">
        <v>0</v>
      </c>
      <c r="P775" s="17">
        <v>0</v>
      </c>
      <c r="Q775" s="17">
        <v>0</v>
      </c>
      <c r="R775" s="30"/>
    </row>
    <row r="776" spans="1:18" x14ac:dyDescent="0.35">
      <c r="A776" s="45" t="s">
        <v>48</v>
      </c>
      <c r="B776" s="46">
        <v>18809</v>
      </c>
      <c r="C776" s="46">
        <v>13868</v>
      </c>
      <c r="D776" s="46">
        <v>12812</v>
      </c>
      <c r="E776" s="46">
        <v>13891</v>
      </c>
      <c r="F776" s="46">
        <v>10037</v>
      </c>
      <c r="G776" s="46">
        <v>10584</v>
      </c>
      <c r="H776" s="46">
        <v>19125</v>
      </c>
      <c r="I776" s="46">
        <v>10626</v>
      </c>
      <c r="J776" s="46">
        <v>9948</v>
      </c>
      <c r="K776" s="46">
        <v>10586</v>
      </c>
      <c r="L776" s="46">
        <v>10650</v>
      </c>
      <c r="M776" s="46">
        <v>0</v>
      </c>
      <c r="N776" s="46">
        <v>0</v>
      </c>
      <c r="O776" s="17">
        <v>0</v>
      </c>
      <c r="P776" s="17">
        <v>0</v>
      </c>
      <c r="Q776" s="17">
        <v>0</v>
      </c>
      <c r="R776" s="30"/>
    </row>
    <row r="777" spans="1:18" x14ac:dyDescent="0.35">
      <c r="A777" s="45" t="s">
        <v>49</v>
      </c>
      <c r="B777" s="46">
        <v>21003</v>
      </c>
      <c r="C777" s="46">
        <v>20155</v>
      </c>
      <c r="D777" s="46">
        <v>18929</v>
      </c>
      <c r="E777" s="46">
        <v>19048</v>
      </c>
      <c r="F777" s="46">
        <v>17604</v>
      </c>
      <c r="G777" s="46">
        <v>21927</v>
      </c>
      <c r="H777" s="46">
        <v>30545</v>
      </c>
      <c r="I777" s="46">
        <v>14734</v>
      </c>
      <c r="J777" s="46">
        <v>13642</v>
      </c>
      <c r="K777" s="46">
        <v>12906</v>
      </c>
      <c r="L777" s="46">
        <v>12939</v>
      </c>
      <c r="M777" s="46">
        <v>0</v>
      </c>
      <c r="N777" s="46">
        <v>0</v>
      </c>
      <c r="O777" s="17">
        <v>0</v>
      </c>
      <c r="P777" s="17">
        <v>0</v>
      </c>
      <c r="Q777" s="17">
        <v>0</v>
      </c>
      <c r="R777" s="30"/>
    </row>
    <row r="778" spans="1:18" x14ac:dyDescent="0.35">
      <c r="A778" s="45" t="s">
        <v>50</v>
      </c>
      <c r="B778" s="46">
        <v>24211</v>
      </c>
      <c r="C778" s="46">
        <v>25777</v>
      </c>
      <c r="D778" s="46">
        <v>26073</v>
      </c>
      <c r="E778" s="46">
        <v>29074</v>
      </c>
      <c r="F778" s="46">
        <v>24699</v>
      </c>
      <c r="G778" s="46">
        <v>24274</v>
      </c>
      <c r="H778" s="46">
        <v>43230</v>
      </c>
      <c r="I778" s="46">
        <v>21269</v>
      </c>
      <c r="J778" s="46">
        <v>18740</v>
      </c>
      <c r="K778" s="46">
        <v>16315</v>
      </c>
      <c r="L778" s="46">
        <v>17174</v>
      </c>
      <c r="M778" s="46">
        <v>0</v>
      </c>
      <c r="N778" s="46">
        <v>0</v>
      </c>
      <c r="O778" s="17">
        <v>0</v>
      </c>
      <c r="P778" s="17">
        <v>0</v>
      </c>
      <c r="Q778" s="17">
        <v>0</v>
      </c>
      <c r="R778" s="30"/>
    </row>
    <row r="779" spans="1:18" x14ac:dyDescent="0.35">
      <c r="A779" s="45" t="s">
        <v>51</v>
      </c>
      <c r="B779" s="46">
        <v>15306</v>
      </c>
      <c r="C779" s="46">
        <v>11718</v>
      </c>
      <c r="D779" s="46">
        <v>13776</v>
      </c>
      <c r="E779" s="46">
        <v>11950</v>
      </c>
      <c r="F779" s="46">
        <v>11821</v>
      </c>
      <c r="G779" s="46">
        <v>12027</v>
      </c>
      <c r="H779" s="46">
        <v>17690</v>
      </c>
      <c r="I779" s="46">
        <v>10790</v>
      </c>
      <c r="J779" s="46">
        <v>9397</v>
      </c>
      <c r="K779" s="46">
        <v>10771</v>
      </c>
      <c r="L779" s="46">
        <v>10654</v>
      </c>
      <c r="M779" s="46">
        <v>0</v>
      </c>
      <c r="N779" s="46">
        <v>0</v>
      </c>
      <c r="O779" s="17">
        <v>0</v>
      </c>
      <c r="P779" s="17">
        <v>0</v>
      </c>
      <c r="Q779" s="17">
        <v>0</v>
      </c>
      <c r="R779" s="30"/>
    </row>
    <row r="780" spans="1:18" x14ac:dyDescent="0.35">
      <c r="A780" s="45" t="s">
        <v>52</v>
      </c>
      <c r="B780" s="46">
        <v>11089</v>
      </c>
      <c r="C780" s="46">
        <v>12934</v>
      </c>
      <c r="D780" s="46">
        <v>14774</v>
      </c>
      <c r="E780" s="46">
        <v>13142</v>
      </c>
      <c r="F780" s="46">
        <v>14416</v>
      </c>
      <c r="G780" s="46">
        <v>11955</v>
      </c>
      <c r="H780" s="46">
        <v>11926</v>
      </c>
      <c r="I780" s="46">
        <v>12492</v>
      </c>
      <c r="J780" s="46">
        <v>9770</v>
      </c>
      <c r="K780" s="46">
        <v>10429</v>
      </c>
      <c r="L780" s="46">
        <v>10834</v>
      </c>
      <c r="M780" s="46">
        <v>0</v>
      </c>
      <c r="N780" s="46">
        <v>0</v>
      </c>
      <c r="O780" s="17">
        <v>0</v>
      </c>
      <c r="P780" s="17">
        <v>0</v>
      </c>
      <c r="Q780" s="17">
        <v>0</v>
      </c>
      <c r="R780" s="30"/>
    </row>
    <row r="781" spans="1:18" x14ac:dyDescent="0.35">
      <c r="A781" s="45" t="s">
        <v>53</v>
      </c>
      <c r="B781" s="46">
        <v>7604</v>
      </c>
      <c r="C781" s="46">
        <v>6800</v>
      </c>
      <c r="D781" s="46">
        <v>8765</v>
      </c>
      <c r="E781" s="46">
        <v>7847</v>
      </c>
      <c r="F781" s="46">
        <v>10863</v>
      </c>
      <c r="G781" s="46">
        <v>7959</v>
      </c>
      <c r="H781" s="46">
        <v>6100</v>
      </c>
      <c r="I781" s="46">
        <v>8260</v>
      </c>
      <c r="J781" s="46">
        <v>8892</v>
      </c>
      <c r="K781" s="46">
        <v>8720</v>
      </c>
      <c r="L781" s="46">
        <v>8307</v>
      </c>
      <c r="M781" s="46">
        <v>0</v>
      </c>
      <c r="N781" s="46">
        <v>0</v>
      </c>
      <c r="O781" s="17">
        <v>0</v>
      </c>
      <c r="P781" s="17">
        <v>0</v>
      </c>
      <c r="Q781" s="17">
        <v>0</v>
      </c>
      <c r="R781" s="30"/>
    </row>
    <row r="782" spans="1:18" x14ac:dyDescent="0.35">
      <c r="A782" s="45" t="s">
        <v>54</v>
      </c>
      <c r="B782" s="46">
        <v>9652</v>
      </c>
      <c r="C782" s="46">
        <v>9580</v>
      </c>
      <c r="D782" s="46">
        <v>10989</v>
      </c>
      <c r="E782" s="46">
        <v>9196</v>
      </c>
      <c r="F782" s="46">
        <v>10592</v>
      </c>
      <c r="G782" s="46">
        <v>6669</v>
      </c>
      <c r="H782" s="46">
        <v>7593</v>
      </c>
      <c r="I782" s="46">
        <v>5095</v>
      </c>
      <c r="J782" s="46">
        <v>4288</v>
      </c>
      <c r="K782" s="46">
        <v>5057</v>
      </c>
      <c r="L782" s="46">
        <v>3932</v>
      </c>
      <c r="M782" s="46">
        <v>0</v>
      </c>
      <c r="N782" s="46">
        <v>0</v>
      </c>
      <c r="O782" s="17">
        <v>0</v>
      </c>
      <c r="P782" s="17">
        <v>0</v>
      </c>
      <c r="Q782" s="17">
        <v>0</v>
      </c>
      <c r="R782" s="30"/>
    </row>
    <row r="783" spans="1:18" x14ac:dyDescent="0.35">
      <c r="A783" s="45" t="s">
        <v>55</v>
      </c>
      <c r="B783" s="46">
        <v>5846</v>
      </c>
      <c r="C783" s="46">
        <v>7144</v>
      </c>
      <c r="D783" s="46">
        <v>10804</v>
      </c>
      <c r="E783" s="46">
        <v>7387</v>
      </c>
      <c r="F783" s="46">
        <v>11236</v>
      </c>
      <c r="G783" s="46">
        <v>5504</v>
      </c>
      <c r="H783" s="46">
        <v>7391</v>
      </c>
      <c r="I783" s="46">
        <v>6647</v>
      </c>
      <c r="J783" s="46">
        <v>6011</v>
      </c>
      <c r="K783" s="46">
        <v>5642</v>
      </c>
      <c r="L783" s="46">
        <v>5840</v>
      </c>
      <c r="M783" s="46">
        <v>0</v>
      </c>
      <c r="N783" s="46">
        <v>0</v>
      </c>
      <c r="O783" s="17">
        <v>0</v>
      </c>
      <c r="P783" s="17">
        <v>0</v>
      </c>
      <c r="Q783" s="17">
        <v>0</v>
      </c>
      <c r="R783" s="30"/>
    </row>
    <row r="784" spans="1:18" x14ac:dyDescent="0.35">
      <c r="A784" s="45" t="s">
        <v>56</v>
      </c>
      <c r="B784" s="46">
        <v>9854</v>
      </c>
      <c r="C784" s="46">
        <v>9820</v>
      </c>
      <c r="D784" s="46">
        <v>16351</v>
      </c>
      <c r="E784" s="46">
        <v>12745</v>
      </c>
      <c r="F784" s="46">
        <v>11843</v>
      </c>
      <c r="G784" s="46">
        <v>11320</v>
      </c>
      <c r="H784" s="46">
        <v>11936</v>
      </c>
      <c r="I784" s="46">
        <v>11450</v>
      </c>
      <c r="J784" s="46">
        <v>10542</v>
      </c>
      <c r="K784" s="46">
        <v>10611</v>
      </c>
      <c r="L784" s="46">
        <v>8838</v>
      </c>
      <c r="M784" s="46">
        <v>0</v>
      </c>
      <c r="N784" s="46">
        <v>0</v>
      </c>
      <c r="O784" s="17">
        <v>0</v>
      </c>
      <c r="P784" s="17">
        <v>0</v>
      </c>
      <c r="Q784" s="17">
        <v>0</v>
      </c>
      <c r="R784" s="30"/>
    </row>
    <row r="785" spans="1:18" ht="15" thickBot="1" x14ac:dyDescent="0.4">
      <c r="A785" s="45" t="s">
        <v>57</v>
      </c>
      <c r="B785" s="46">
        <v>12877</v>
      </c>
      <c r="C785" s="46">
        <v>7396</v>
      </c>
      <c r="D785" s="46">
        <v>12555</v>
      </c>
      <c r="E785" s="46">
        <v>10422</v>
      </c>
      <c r="F785" s="46">
        <v>9660</v>
      </c>
      <c r="G785" s="46">
        <v>11967</v>
      </c>
      <c r="H785" s="46">
        <v>9491</v>
      </c>
      <c r="I785" s="46">
        <v>10033</v>
      </c>
      <c r="J785" s="46">
        <v>11887</v>
      </c>
      <c r="K785" s="46">
        <v>9267</v>
      </c>
      <c r="L785" s="46">
        <v>12340</v>
      </c>
      <c r="M785" s="46">
        <v>0</v>
      </c>
      <c r="N785" s="46">
        <v>0</v>
      </c>
      <c r="O785" s="17">
        <v>0</v>
      </c>
      <c r="P785" s="17">
        <v>0</v>
      </c>
      <c r="Q785" s="17">
        <v>0</v>
      </c>
      <c r="R785" s="30"/>
    </row>
    <row r="786" spans="1:18" ht="15.5" thickTop="1" thickBot="1" x14ac:dyDescent="0.4">
      <c r="A786" s="47" t="s">
        <v>58</v>
      </c>
      <c r="B786" s="61">
        <v>170748</v>
      </c>
      <c r="C786" s="61">
        <v>151892</v>
      </c>
      <c r="D786" s="61">
        <v>177409</v>
      </c>
      <c r="E786" s="61">
        <v>167691</v>
      </c>
      <c r="F786" s="61">
        <v>162516</v>
      </c>
      <c r="G786" s="61">
        <v>157915</v>
      </c>
      <c r="H786" s="61">
        <v>196207</v>
      </c>
      <c r="I786" s="61">
        <v>135152</v>
      </c>
      <c r="J786" s="61">
        <v>124195</v>
      </c>
      <c r="K786" s="61">
        <v>123769</v>
      </c>
      <c r="L786" s="61">
        <v>124672</v>
      </c>
      <c r="M786" s="61">
        <v>0</v>
      </c>
      <c r="N786" s="61">
        <v>0</v>
      </c>
      <c r="O786" s="37">
        <v>0</v>
      </c>
      <c r="P786" s="37">
        <v>0</v>
      </c>
      <c r="Q786" s="37">
        <v>0</v>
      </c>
      <c r="R786" s="30"/>
    </row>
    <row r="787" spans="1:18" ht="15" thickTop="1" x14ac:dyDescent="0.35">
      <c r="R787" s="30"/>
    </row>
    <row r="788" spans="1:18" x14ac:dyDescent="0.35">
      <c r="A788" s="39" t="s">
        <v>111</v>
      </c>
      <c r="B788" s="40" t="s">
        <v>30</v>
      </c>
      <c r="C788" s="40" t="s">
        <v>31</v>
      </c>
      <c r="D788" s="40" t="s">
        <v>32</v>
      </c>
      <c r="E788" s="40" t="s">
        <v>33</v>
      </c>
      <c r="F788" s="40" t="s">
        <v>34</v>
      </c>
      <c r="G788" s="40" t="s">
        <v>35</v>
      </c>
      <c r="H788" s="40" t="s">
        <v>36</v>
      </c>
      <c r="I788" s="40" t="s">
        <v>37</v>
      </c>
      <c r="J788" s="40" t="s">
        <v>38</v>
      </c>
      <c r="K788" s="40" t="s">
        <v>39</v>
      </c>
      <c r="L788" s="40" t="s">
        <v>40</v>
      </c>
      <c r="M788" s="40" t="s">
        <v>41</v>
      </c>
      <c r="N788" s="21" t="s">
        <v>42</v>
      </c>
      <c r="O788" s="41" t="s">
        <v>43</v>
      </c>
      <c r="P788" s="82" t="s">
        <v>44</v>
      </c>
      <c r="Q788" s="82" t="s">
        <v>45</v>
      </c>
      <c r="R788" s="30"/>
    </row>
    <row r="789" spans="1:18" x14ac:dyDescent="0.35">
      <c r="A789" s="43" t="s">
        <v>46</v>
      </c>
      <c r="B789" s="44">
        <v>0</v>
      </c>
      <c r="C789" s="44">
        <v>0</v>
      </c>
      <c r="D789" s="44">
        <v>0</v>
      </c>
      <c r="E789" s="44">
        <v>0</v>
      </c>
      <c r="F789" s="44">
        <v>0</v>
      </c>
      <c r="G789" s="44">
        <v>2467</v>
      </c>
      <c r="H789" s="44">
        <v>1206</v>
      </c>
      <c r="I789" s="44">
        <v>1360</v>
      </c>
      <c r="J789" s="44">
        <v>1208</v>
      </c>
      <c r="K789" s="44">
        <v>2083</v>
      </c>
      <c r="L789" s="44">
        <v>2766</v>
      </c>
      <c r="M789" s="44">
        <v>0</v>
      </c>
      <c r="N789" s="44">
        <v>0</v>
      </c>
      <c r="O789" s="17">
        <v>0</v>
      </c>
      <c r="P789" s="17">
        <v>0</v>
      </c>
      <c r="Q789" s="17">
        <v>0</v>
      </c>
      <c r="R789" s="30"/>
    </row>
    <row r="790" spans="1:18" x14ac:dyDescent="0.35">
      <c r="A790" s="45" t="s">
        <v>47</v>
      </c>
      <c r="B790" s="46">
        <v>0</v>
      </c>
      <c r="C790" s="46">
        <v>0</v>
      </c>
      <c r="D790" s="46">
        <v>0</v>
      </c>
      <c r="E790" s="46">
        <v>0</v>
      </c>
      <c r="F790" s="46">
        <v>0</v>
      </c>
      <c r="G790" s="46">
        <v>4107</v>
      </c>
      <c r="H790" s="46">
        <v>1714</v>
      </c>
      <c r="I790" s="46">
        <v>1326</v>
      </c>
      <c r="J790" s="46">
        <v>683</v>
      </c>
      <c r="K790" s="46">
        <v>3239</v>
      </c>
      <c r="L790" s="46">
        <v>3418</v>
      </c>
      <c r="M790" s="46">
        <v>0</v>
      </c>
      <c r="N790" s="46">
        <v>0</v>
      </c>
      <c r="O790" s="17">
        <v>0</v>
      </c>
      <c r="P790" s="17">
        <v>0</v>
      </c>
      <c r="Q790" s="17">
        <v>0</v>
      </c>
      <c r="R790" s="30"/>
    </row>
    <row r="791" spans="1:18" x14ac:dyDescent="0.35">
      <c r="A791" s="45" t="s">
        <v>48</v>
      </c>
      <c r="B791" s="46">
        <v>0</v>
      </c>
      <c r="C791" s="46">
        <v>0</v>
      </c>
      <c r="D791" s="46">
        <v>0</v>
      </c>
      <c r="E791" s="46">
        <v>0</v>
      </c>
      <c r="F791" s="46">
        <v>0</v>
      </c>
      <c r="G791" s="46">
        <v>1888</v>
      </c>
      <c r="H791" s="46">
        <v>1896</v>
      </c>
      <c r="I791" s="46">
        <v>2737</v>
      </c>
      <c r="J791" s="46">
        <v>2226</v>
      </c>
      <c r="K791" s="46">
        <v>2569</v>
      </c>
      <c r="L791" s="46">
        <v>3525</v>
      </c>
      <c r="M791" s="46">
        <v>0</v>
      </c>
      <c r="N791" s="46">
        <v>0</v>
      </c>
      <c r="O791" s="17">
        <v>0</v>
      </c>
      <c r="P791" s="17">
        <v>0</v>
      </c>
      <c r="Q791" s="17">
        <v>0</v>
      </c>
      <c r="R791" s="30"/>
    </row>
    <row r="792" spans="1:18" x14ac:dyDescent="0.35">
      <c r="A792" s="45" t="s">
        <v>49</v>
      </c>
      <c r="B792" s="46">
        <v>0</v>
      </c>
      <c r="C792" s="46">
        <v>0</v>
      </c>
      <c r="D792" s="46">
        <v>0</v>
      </c>
      <c r="E792" s="46">
        <v>0</v>
      </c>
      <c r="F792" s="46">
        <v>0</v>
      </c>
      <c r="G792" s="46">
        <v>1814</v>
      </c>
      <c r="H792" s="46">
        <v>1867</v>
      </c>
      <c r="I792" s="46">
        <v>2581</v>
      </c>
      <c r="J792" s="46">
        <v>1778</v>
      </c>
      <c r="K792" s="46">
        <v>2719</v>
      </c>
      <c r="L792" s="46">
        <v>2667</v>
      </c>
      <c r="M792" s="46">
        <v>0</v>
      </c>
      <c r="N792" s="46">
        <v>0</v>
      </c>
      <c r="O792" s="17">
        <v>0</v>
      </c>
      <c r="P792" s="17">
        <v>0</v>
      </c>
      <c r="Q792" s="17">
        <v>0</v>
      </c>
      <c r="R792" s="30"/>
    </row>
    <row r="793" spans="1:18" x14ac:dyDescent="0.35">
      <c r="A793" s="45" t="s">
        <v>50</v>
      </c>
      <c r="B793" s="46">
        <v>0</v>
      </c>
      <c r="C793" s="46">
        <v>0</v>
      </c>
      <c r="D793" s="46">
        <v>0</v>
      </c>
      <c r="E793" s="46">
        <v>0</v>
      </c>
      <c r="F793" s="46">
        <v>0</v>
      </c>
      <c r="G793" s="46">
        <v>1597</v>
      </c>
      <c r="H793" s="46">
        <v>2043</v>
      </c>
      <c r="I793" s="46">
        <v>2144</v>
      </c>
      <c r="J793" s="46">
        <v>1900</v>
      </c>
      <c r="K793" s="46">
        <v>2183</v>
      </c>
      <c r="L793" s="46">
        <v>2135</v>
      </c>
      <c r="M793" s="46">
        <v>0</v>
      </c>
      <c r="N793" s="46">
        <v>0</v>
      </c>
      <c r="O793" s="17">
        <v>0</v>
      </c>
      <c r="P793" s="17">
        <v>0</v>
      </c>
      <c r="Q793" s="17">
        <v>0</v>
      </c>
      <c r="R793" s="30"/>
    </row>
    <row r="794" spans="1:18" x14ac:dyDescent="0.35">
      <c r="A794" s="45" t="s">
        <v>51</v>
      </c>
      <c r="B794" s="46">
        <v>0</v>
      </c>
      <c r="C794" s="46">
        <v>0</v>
      </c>
      <c r="D794" s="46">
        <v>0</v>
      </c>
      <c r="E794" s="46">
        <v>0</v>
      </c>
      <c r="F794" s="46">
        <v>0</v>
      </c>
      <c r="G794" s="46">
        <v>1697</v>
      </c>
      <c r="H794" s="46">
        <v>1530</v>
      </c>
      <c r="I794" s="46">
        <v>1443</v>
      </c>
      <c r="J794" s="46">
        <v>2353</v>
      </c>
      <c r="K794" s="46">
        <v>2157</v>
      </c>
      <c r="L794" s="46">
        <v>2867</v>
      </c>
      <c r="M794" s="46">
        <v>0</v>
      </c>
      <c r="N794" s="46">
        <v>0</v>
      </c>
      <c r="O794" s="17">
        <v>0</v>
      </c>
      <c r="P794" s="17">
        <v>0</v>
      </c>
      <c r="Q794" s="17">
        <v>0</v>
      </c>
      <c r="R794" s="30"/>
    </row>
    <row r="795" spans="1:18" x14ac:dyDescent="0.35">
      <c r="A795" s="45" t="s">
        <v>52</v>
      </c>
      <c r="B795" s="46">
        <v>0</v>
      </c>
      <c r="C795" s="46">
        <v>0</v>
      </c>
      <c r="D795" s="46">
        <v>0</v>
      </c>
      <c r="E795" s="46">
        <v>0</v>
      </c>
      <c r="F795" s="46">
        <v>4531</v>
      </c>
      <c r="G795" s="46">
        <v>1772</v>
      </c>
      <c r="H795" s="46">
        <v>2427</v>
      </c>
      <c r="I795" s="46">
        <v>2697</v>
      </c>
      <c r="J795" s="46">
        <v>2400</v>
      </c>
      <c r="K795" s="46">
        <v>2784</v>
      </c>
      <c r="L795" s="46">
        <v>3939</v>
      </c>
      <c r="M795" s="46">
        <v>0</v>
      </c>
      <c r="N795" s="46">
        <v>0</v>
      </c>
      <c r="O795" s="17">
        <v>0</v>
      </c>
      <c r="P795" s="17">
        <v>0</v>
      </c>
      <c r="Q795" s="17">
        <v>0</v>
      </c>
      <c r="R795" s="30"/>
    </row>
    <row r="796" spans="1:18" x14ac:dyDescent="0.35">
      <c r="A796" s="45" t="s">
        <v>53</v>
      </c>
      <c r="B796" s="46">
        <v>0</v>
      </c>
      <c r="C796" s="46">
        <v>0</v>
      </c>
      <c r="D796" s="46">
        <v>0</v>
      </c>
      <c r="E796" s="46">
        <v>0</v>
      </c>
      <c r="F796" s="46">
        <v>2283</v>
      </c>
      <c r="G796" s="46">
        <v>854</v>
      </c>
      <c r="H796" s="46">
        <v>1634</v>
      </c>
      <c r="I796" s="46">
        <v>1337</v>
      </c>
      <c r="J796" s="46">
        <v>1524</v>
      </c>
      <c r="K796" s="46">
        <v>2852</v>
      </c>
      <c r="L796" s="46">
        <v>3407</v>
      </c>
      <c r="M796" s="46">
        <v>0</v>
      </c>
      <c r="N796" s="46">
        <v>0</v>
      </c>
      <c r="O796" s="17">
        <v>0</v>
      </c>
      <c r="P796" s="17">
        <v>0</v>
      </c>
      <c r="Q796" s="17">
        <v>0</v>
      </c>
      <c r="R796" s="30"/>
    </row>
    <row r="797" spans="1:18" x14ac:dyDescent="0.35">
      <c r="A797" s="45" t="s">
        <v>54</v>
      </c>
      <c r="B797" s="46">
        <v>0</v>
      </c>
      <c r="C797" s="46">
        <v>0</v>
      </c>
      <c r="D797" s="46">
        <v>0</v>
      </c>
      <c r="E797" s="46">
        <v>0</v>
      </c>
      <c r="F797" s="46">
        <v>3701</v>
      </c>
      <c r="G797" s="46">
        <v>816</v>
      </c>
      <c r="H797" s="46">
        <v>4648</v>
      </c>
      <c r="I797" s="46">
        <v>1316</v>
      </c>
      <c r="J797" s="46">
        <v>1002</v>
      </c>
      <c r="K797" s="46">
        <v>1646</v>
      </c>
      <c r="L797" s="46">
        <v>1305</v>
      </c>
      <c r="M797" s="46">
        <v>0</v>
      </c>
      <c r="N797" s="46">
        <v>0</v>
      </c>
      <c r="O797" s="17">
        <v>0</v>
      </c>
      <c r="P797" s="17">
        <v>0</v>
      </c>
      <c r="Q797" s="17">
        <v>0</v>
      </c>
      <c r="R797" s="30"/>
    </row>
    <row r="798" spans="1:18" x14ac:dyDescent="0.35">
      <c r="A798" s="45" t="s">
        <v>55</v>
      </c>
      <c r="B798" s="46">
        <v>0</v>
      </c>
      <c r="C798" s="46">
        <v>0</v>
      </c>
      <c r="D798" s="46">
        <v>0</v>
      </c>
      <c r="E798" s="46">
        <v>0</v>
      </c>
      <c r="F798" s="46">
        <v>420</v>
      </c>
      <c r="G798" s="46">
        <v>1062</v>
      </c>
      <c r="H798" s="46">
        <v>1466</v>
      </c>
      <c r="I798" s="46">
        <v>1330</v>
      </c>
      <c r="J798" s="46">
        <v>1388</v>
      </c>
      <c r="K798" s="46">
        <v>2557</v>
      </c>
      <c r="L798" s="46">
        <v>1627</v>
      </c>
      <c r="M798" s="46">
        <v>0</v>
      </c>
      <c r="N798" s="46">
        <v>0</v>
      </c>
      <c r="O798" s="17">
        <v>0</v>
      </c>
      <c r="P798" s="17">
        <v>0</v>
      </c>
      <c r="Q798" s="17">
        <v>0</v>
      </c>
      <c r="R798" s="30"/>
    </row>
    <row r="799" spans="1:18" x14ac:dyDescent="0.35">
      <c r="A799" s="45" t="s">
        <v>56</v>
      </c>
      <c r="B799" s="46">
        <v>0</v>
      </c>
      <c r="C799" s="46">
        <v>0</v>
      </c>
      <c r="D799" s="46">
        <v>0</v>
      </c>
      <c r="E799" s="46">
        <v>0</v>
      </c>
      <c r="F799" s="46">
        <v>3110</v>
      </c>
      <c r="G799" s="46">
        <v>1412</v>
      </c>
      <c r="H799" s="46">
        <v>1787</v>
      </c>
      <c r="I799" s="46">
        <v>1309</v>
      </c>
      <c r="J799" s="46">
        <v>1983</v>
      </c>
      <c r="K799" s="46">
        <v>4061</v>
      </c>
      <c r="L799" s="46">
        <v>3010</v>
      </c>
      <c r="M799" s="46">
        <v>0</v>
      </c>
      <c r="N799" s="46">
        <v>0</v>
      </c>
      <c r="O799" s="17">
        <v>0</v>
      </c>
      <c r="P799" s="17">
        <v>0</v>
      </c>
      <c r="Q799" s="17">
        <v>0</v>
      </c>
      <c r="R799" s="30"/>
    </row>
    <row r="800" spans="1:18" ht="15" thickBot="1" x14ac:dyDescent="0.4">
      <c r="A800" s="45" t="s">
        <v>57</v>
      </c>
      <c r="B800" s="46">
        <v>0</v>
      </c>
      <c r="C800" s="46">
        <v>0</v>
      </c>
      <c r="D800" s="46">
        <v>0</v>
      </c>
      <c r="E800" s="46">
        <v>0</v>
      </c>
      <c r="F800" s="46">
        <v>2983</v>
      </c>
      <c r="G800" s="46">
        <v>2646</v>
      </c>
      <c r="H800" s="46">
        <v>2303</v>
      </c>
      <c r="I800" s="46">
        <v>2097</v>
      </c>
      <c r="J800" s="46">
        <v>2560</v>
      </c>
      <c r="K800" s="46">
        <v>3714</v>
      </c>
      <c r="L800" s="46">
        <v>3163</v>
      </c>
      <c r="M800" s="46">
        <v>0</v>
      </c>
      <c r="N800" s="46">
        <v>0</v>
      </c>
      <c r="O800" s="17">
        <v>0</v>
      </c>
      <c r="P800" s="17">
        <v>0</v>
      </c>
      <c r="Q800" s="17">
        <v>0</v>
      </c>
      <c r="R800" s="30"/>
    </row>
    <row r="801" spans="1:18" ht="15.5" thickTop="1" thickBot="1" x14ac:dyDescent="0.4">
      <c r="A801" s="47" t="s">
        <v>58</v>
      </c>
      <c r="B801" s="61">
        <v>0</v>
      </c>
      <c r="C801" s="61">
        <v>0</v>
      </c>
      <c r="D801" s="61">
        <v>0</v>
      </c>
      <c r="E801" s="61">
        <v>0</v>
      </c>
      <c r="F801" s="61">
        <v>17028</v>
      </c>
      <c r="G801" s="61">
        <v>22132</v>
      </c>
      <c r="H801" s="61">
        <v>24521</v>
      </c>
      <c r="I801" s="61">
        <v>21677</v>
      </c>
      <c r="J801" s="61">
        <v>21005</v>
      </c>
      <c r="K801" s="61">
        <v>32564</v>
      </c>
      <c r="L801" s="61">
        <v>33829</v>
      </c>
      <c r="M801" s="61">
        <v>0</v>
      </c>
      <c r="N801" s="61">
        <v>0</v>
      </c>
      <c r="O801" s="37">
        <v>0</v>
      </c>
      <c r="P801" s="37">
        <v>0</v>
      </c>
      <c r="Q801" s="37">
        <v>0</v>
      </c>
      <c r="R801" s="30"/>
    </row>
    <row r="802" spans="1:18" ht="15" thickTop="1" x14ac:dyDescent="0.35">
      <c r="R802" s="30"/>
    </row>
    <row r="803" spans="1:18" x14ac:dyDescent="0.35">
      <c r="A803" s="39" t="s">
        <v>112</v>
      </c>
      <c r="B803" s="40" t="s">
        <v>30</v>
      </c>
      <c r="C803" s="40" t="s">
        <v>31</v>
      </c>
      <c r="D803" s="40" t="s">
        <v>32</v>
      </c>
      <c r="E803" s="40" t="s">
        <v>33</v>
      </c>
      <c r="F803" s="40" t="s">
        <v>34</v>
      </c>
      <c r="G803" s="40" t="s">
        <v>35</v>
      </c>
      <c r="H803" s="40" t="s">
        <v>36</v>
      </c>
      <c r="I803" s="40" t="s">
        <v>37</v>
      </c>
      <c r="J803" s="40" t="s">
        <v>38</v>
      </c>
      <c r="K803" s="40" t="s">
        <v>39</v>
      </c>
      <c r="L803" s="40" t="s">
        <v>40</v>
      </c>
      <c r="M803" s="40" t="s">
        <v>41</v>
      </c>
      <c r="N803" s="21" t="s">
        <v>42</v>
      </c>
      <c r="O803" s="41" t="s">
        <v>43</v>
      </c>
      <c r="P803" s="82" t="s">
        <v>44</v>
      </c>
      <c r="Q803" s="82" t="s">
        <v>45</v>
      </c>
      <c r="R803" s="30"/>
    </row>
    <row r="804" spans="1:18" x14ac:dyDescent="0.35">
      <c r="A804" s="43" t="s">
        <v>46</v>
      </c>
      <c r="B804" s="44">
        <v>334</v>
      </c>
      <c r="C804" s="44">
        <v>173</v>
      </c>
      <c r="D804" s="44">
        <v>191</v>
      </c>
      <c r="E804" s="44">
        <v>6163</v>
      </c>
      <c r="F804" s="44">
        <v>3763</v>
      </c>
      <c r="G804" s="44">
        <v>2346</v>
      </c>
      <c r="H804" s="44">
        <v>2976</v>
      </c>
      <c r="I804" s="44">
        <v>2134</v>
      </c>
      <c r="J804" s="44">
        <v>3742</v>
      </c>
      <c r="K804" s="44">
        <v>4144</v>
      </c>
      <c r="L804" s="44">
        <v>6528</v>
      </c>
      <c r="M804" s="44">
        <v>0</v>
      </c>
      <c r="N804" s="44">
        <v>0</v>
      </c>
      <c r="O804" s="17">
        <v>0</v>
      </c>
      <c r="P804" s="17">
        <v>0</v>
      </c>
      <c r="Q804" s="17">
        <v>0</v>
      </c>
      <c r="R804" s="30"/>
    </row>
    <row r="805" spans="1:18" x14ac:dyDescent="0.35">
      <c r="A805" s="45" t="s">
        <v>47</v>
      </c>
      <c r="B805" s="46">
        <v>4085</v>
      </c>
      <c r="C805" s="46">
        <v>3475</v>
      </c>
      <c r="D805" s="46">
        <v>2771</v>
      </c>
      <c r="E805" s="46">
        <v>5679</v>
      </c>
      <c r="F805" s="46">
        <v>2757</v>
      </c>
      <c r="G805" s="46">
        <v>1801</v>
      </c>
      <c r="H805" s="46">
        <v>2099</v>
      </c>
      <c r="I805" s="46">
        <v>3052</v>
      </c>
      <c r="J805" s="46">
        <v>2229</v>
      </c>
      <c r="K805" s="46">
        <v>2886</v>
      </c>
      <c r="L805" s="46">
        <v>4786</v>
      </c>
      <c r="M805" s="46">
        <v>0</v>
      </c>
      <c r="N805" s="46">
        <v>0</v>
      </c>
      <c r="O805" s="17">
        <v>0</v>
      </c>
      <c r="P805" s="17">
        <v>0</v>
      </c>
      <c r="Q805" s="17">
        <v>0</v>
      </c>
      <c r="R805" s="30"/>
    </row>
    <row r="806" spans="1:18" x14ac:dyDescent="0.35">
      <c r="A806" s="45" t="s">
        <v>48</v>
      </c>
      <c r="B806" s="46">
        <v>3790</v>
      </c>
      <c r="C806" s="46">
        <v>3423</v>
      </c>
      <c r="D806" s="46">
        <v>1803</v>
      </c>
      <c r="E806" s="46">
        <v>3176</v>
      </c>
      <c r="F806" s="46">
        <v>2416</v>
      </c>
      <c r="G806" s="46">
        <v>1191</v>
      </c>
      <c r="H806" s="46">
        <v>1482</v>
      </c>
      <c r="I806" s="46">
        <v>1985</v>
      </c>
      <c r="J806" s="46">
        <v>4224</v>
      </c>
      <c r="K806" s="46">
        <v>3012</v>
      </c>
      <c r="L806" s="46">
        <v>3279</v>
      </c>
      <c r="M806" s="46">
        <v>0</v>
      </c>
      <c r="N806" s="46">
        <v>0</v>
      </c>
      <c r="O806" s="17">
        <v>0</v>
      </c>
      <c r="P806" s="17">
        <v>0</v>
      </c>
      <c r="Q806" s="17">
        <v>0</v>
      </c>
      <c r="R806" s="30"/>
    </row>
    <row r="807" spans="1:18" x14ac:dyDescent="0.35">
      <c r="A807" s="45" t="s">
        <v>49</v>
      </c>
      <c r="B807" s="46">
        <v>5399</v>
      </c>
      <c r="C807" s="46">
        <v>6399</v>
      </c>
      <c r="D807" s="46">
        <v>2621</v>
      </c>
      <c r="E807" s="46">
        <v>6986</v>
      </c>
      <c r="F807" s="46">
        <v>4595</v>
      </c>
      <c r="G807" s="46">
        <v>3936</v>
      </c>
      <c r="H807" s="46">
        <v>2581</v>
      </c>
      <c r="I807" s="46">
        <v>2905</v>
      </c>
      <c r="J807" s="46">
        <v>3174</v>
      </c>
      <c r="K807" s="46">
        <v>3566</v>
      </c>
      <c r="L807" s="46">
        <v>3971</v>
      </c>
      <c r="M807" s="46">
        <v>0</v>
      </c>
      <c r="N807" s="46">
        <v>0</v>
      </c>
      <c r="O807" s="17">
        <v>0</v>
      </c>
      <c r="P807" s="17">
        <v>0</v>
      </c>
      <c r="Q807" s="17">
        <v>0</v>
      </c>
      <c r="R807" s="30"/>
    </row>
    <row r="808" spans="1:18" x14ac:dyDescent="0.35">
      <c r="A808" s="45" t="s">
        <v>50</v>
      </c>
      <c r="B808" s="46">
        <v>7519</v>
      </c>
      <c r="C808" s="46">
        <v>10391</v>
      </c>
      <c r="D808" s="46">
        <v>8260</v>
      </c>
      <c r="E808" s="46">
        <v>9422</v>
      </c>
      <c r="F808" s="46">
        <v>9368</v>
      </c>
      <c r="G808" s="46">
        <v>4742</v>
      </c>
      <c r="H808" s="46">
        <v>4852</v>
      </c>
      <c r="I808" s="46">
        <v>5618</v>
      </c>
      <c r="J808" s="46">
        <v>6115</v>
      </c>
      <c r="K808" s="46">
        <v>7148</v>
      </c>
      <c r="L808" s="46">
        <v>6697</v>
      </c>
      <c r="M808" s="46">
        <v>0</v>
      </c>
      <c r="N808" s="46">
        <v>0</v>
      </c>
      <c r="O808" s="17">
        <v>0</v>
      </c>
      <c r="P808" s="17">
        <v>0</v>
      </c>
      <c r="Q808" s="17">
        <v>0</v>
      </c>
      <c r="R808" s="30"/>
    </row>
    <row r="809" spans="1:18" x14ac:dyDescent="0.35">
      <c r="A809" s="45" t="s">
        <v>51</v>
      </c>
      <c r="B809" s="46">
        <v>5828</v>
      </c>
      <c r="C809" s="46">
        <v>3029</v>
      </c>
      <c r="D809" s="46">
        <v>3084</v>
      </c>
      <c r="E809" s="46">
        <v>1804</v>
      </c>
      <c r="F809" s="46">
        <v>1920</v>
      </c>
      <c r="G809" s="46">
        <v>1610</v>
      </c>
      <c r="H809" s="46">
        <v>1607</v>
      </c>
      <c r="I809" s="46">
        <v>2007</v>
      </c>
      <c r="J809" s="46">
        <v>2337</v>
      </c>
      <c r="K809" s="46">
        <v>2369</v>
      </c>
      <c r="L809" s="46">
        <v>2313</v>
      </c>
      <c r="M809" s="46">
        <v>0</v>
      </c>
      <c r="N809" s="46">
        <v>0</v>
      </c>
      <c r="O809" s="17">
        <v>0</v>
      </c>
      <c r="P809" s="17">
        <v>0</v>
      </c>
      <c r="Q809" s="17">
        <v>0</v>
      </c>
      <c r="R809" s="30"/>
    </row>
    <row r="810" spans="1:18" x14ac:dyDescent="0.35">
      <c r="A810" s="45" t="s">
        <v>52</v>
      </c>
      <c r="B810" s="46">
        <v>1912</v>
      </c>
      <c r="C810" s="46">
        <v>3058</v>
      </c>
      <c r="D810" s="46">
        <v>3601</v>
      </c>
      <c r="E810" s="46">
        <v>4460</v>
      </c>
      <c r="F810" s="46">
        <v>2805</v>
      </c>
      <c r="G810" s="46">
        <v>1350</v>
      </c>
      <c r="H810" s="46">
        <v>3120</v>
      </c>
      <c r="I810" s="46">
        <v>2876</v>
      </c>
      <c r="J810" s="46">
        <v>3243</v>
      </c>
      <c r="K810" s="46">
        <v>3511</v>
      </c>
      <c r="L810" s="46">
        <v>3808</v>
      </c>
      <c r="M810" s="46">
        <v>0</v>
      </c>
      <c r="N810" s="46">
        <v>0</v>
      </c>
      <c r="O810" s="17">
        <v>0</v>
      </c>
      <c r="P810" s="17">
        <v>0</v>
      </c>
      <c r="Q810" s="17">
        <v>0</v>
      </c>
      <c r="R810" s="30"/>
    </row>
    <row r="811" spans="1:18" x14ac:dyDescent="0.35">
      <c r="A811" s="45" t="s">
        <v>53</v>
      </c>
      <c r="B811" s="46">
        <v>409</v>
      </c>
      <c r="C811" s="46">
        <v>149</v>
      </c>
      <c r="D811" s="46">
        <v>146</v>
      </c>
      <c r="E811" s="46">
        <v>467</v>
      </c>
      <c r="F811" s="46">
        <v>463</v>
      </c>
      <c r="G811" s="46">
        <v>1208</v>
      </c>
      <c r="H811" s="46">
        <v>456</v>
      </c>
      <c r="I811" s="46">
        <v>156</v>
      </c>
      <c r="J811" s="46">
        <v>897</v>
      </c>
      <c r="K811" s="46">
        <v>1464</v>
      </c>
      <c r="L811" s="46">
        <v>1529</v>
      </c>
      <c r="M811" s="46">
        <v>0</v>
      </c>
      <c r="N811" s="46">
        <v>0</v>
      </c>
      <c r="O811" s="17">
        <v>0</v>
      </c>
      <c r="P811" s="17">
        <v>0</v>
      </c>
      <c r="Q811" s="17">
        <v>0</v>
      </c>
      <c r="R811" s="30"/>
    </row>
    <row r="812" spans="1:18" x14ac:dyDescent="0.35">
      <c r="A812" s="45" t="s">
        <v>54</v>
      </c>
      <c r="B812" s="46">
        <v>0</v>
      </c>
      <c r="C812" s="46">
        <v>110</v>
      </c>
      <c r="D812" s="46">
        <v>1231</v>
      </c>
      <c r="E812" s="46">
        <v>1705</v>
      </c>
      <c r="F812" s="46">
        <v>2284</v>
      </c>
      <c r="G812" s="46">
        <v>2378</v>
      </c>
      <c r="H812" s="46">
        <v>1582</v>
      </c>
      <c r="I812" s="46">
        <v>2284</v>
      </c>
      <c r="J812" s="46">
        <v>3192</v>
      </c>
      <c r="K812" s="46">
        <v>5100</v>
      </c>
      <c r="L812" s="46">
        <v>2756</v>
      </c>
      <c r="M812" s="46">
        <v>0</v>
      </c>
      <c r="N812" s="46">
        <v>0</v>
      </c>
      <c r="O812" s="17">
        <v>0</v>
      </c>
      <c r="P812" s="17">
        <v>0</v>
      </c>
      <c r="Q812" s="17">
        <v>0</v>
      </c>
      <c r="R812" s="30"/>
    </row>
    <row r="813" spans="1:18" x14ac:dyDescent="0.35">
      <c r="A813" s="45" t="s">
        <v>55</v>
      </c>
      <c r="B813" s="46">
        <v>228</v>
      </c>
      <c r="C813" s="46">
        <v>132</v>
      </c>
      <c r="D813" s="46">
        <v>126</v>
      </c>
      <c r="E813" s="46">
        <v>118</v>
      </c>
      <c r="F813" s="46">
        <v>26</v>
      </c>
      <c r="G813" s="46">
        <v>135</v>
      </c>
      <c r="H813" s="46">
        <v>138</v>
      </c>
      <c r="I813" s="46">
        <v>297</v>
      </c>
      <c r="J813" s="46">
        <v>179</v>
      </c>
      <c r="K813" s="46">
        <v>0</v>
      </c>
      <c r="L813" s="46">
        <v>0</v>
      </c>
      <c r="M813" s="46">
        <v>0</v>
      </c>
      <c r="N813" s="46">
        <v>0</v>
      </c>
      <c r="O813" s="17">
        <v>0</v>
      </c>
      <c r="P813" s="17">
        <v>0</v>
      </c>
      <c r="Q813" s="17">
        <v>0</v>
      </c>
      <c r="R813" s="30"/>
    </row>
    <row r="814" spans="1:18" x14ac:dyDescent="0.35">
      <c r="A814" s="45" t="s">
        <v>56</v>
      </c>
      <c r="B814" s="46">
        <v>695</v>
      </c>
      <c r="C814" s="46">
        <v>196</v>
      </c>
      <c r="D814" s="46">
        <v>1786</v>
      </c>
      <c r="E814" s="46">
        <v>1204</v>
      </c>
      <c r="F814" s="46">
        <v>1017</v>
      </c>
      <c r="G814" s="46">
        <v>1796</v>
      </c>
      <c r="H814" s="46">
        <v>1202</v>
      </c>
      <c r="I814" s="46">
        <v>1608</v>
      </c>
      <c r="J814" s="46">
        <v>1182</v>
      </c>
      <c r="K814" s="46">
        <v>1743</v>
      </c>
      <c r="L814" s="46">
        <v>6085</v>
      </c>
      <c r="M814" s="46">
        <v>0</v>
      </c>
      <c r="N814" s="46">
        <v>0</v>
      </c>
      <c r="O814" s="17">
        <v>0</v>
      </c>
      <c r="P814" s="17">
        <v>0</v>
      </c>
      <c r="Q814" s="17">
        <v>0</v>
      </c>
      <c r="R814" s="30"/>
    </row>
    <row r="815" spans="1:18" ht="15" thickBot="1" x14ac:dyDescent="0.4">
      <c r="A815" s="45" t="s">
        <v>57</v>
      </c>
      <c r="B815" s="46">
        <v>908</v>
      </c>
      <c r="C815" s="46">
        <v>287</v>
      </c>
      <c r="D815" s="46">
        <v>516</v>
      </c>
      <c r="E815" s="46">
        <v>1434</v>
      </c>
      <c r="F815" s="46">
        <v>329</v>
      </c>
      <c r="G815" s="46">
        <v>399</v>
      </c>
      <c r="H815" s="46">
        <v>195</v>
      </c>
      <c r="I815" s="46">
        <v>686</v>
      </c>
      <c r="J815" s="46">
        <v>2650</v>
      </c>
      <c r="K815" s="46">
        <v>484</v>
      </c>
      <c r="L815" s="46">
        <v>0</v>
      </c>
      <c r="M815" s="46">
        <v>0</v>
      </c>
      <c r="N815" s="46">
        <v>0</v>
      </c>
      <c r="O815" s="17">
        <v>0</v>
      </c>
      <c r="P815" s="17">
        <v>0</v>
      </c>
      <c r="Q815" s="17">
        <v>0</v>
      </c>
      <c r="R815" s="30"/>
    </row>
    <row r="816" spans="1:18" ht="15.5" thickTop="1" thickBot="1" x14ac:dyDescent="0.4">
      <c r="A816" s="47" t="s">
        <v>58</v>
      </c>
      <c r="B816" s="61">
        <v>31107</v>
      </c>
      <c r="C816" s="61">
        <v>30822</v>
      </c>
      <c r="D816" s="61">
        <v>26136</v>
      </c>
      <c r="E816" s="61">
        <v>42618</v>
      </c>
      <c r="F816" s="61">
        <v>31743</v>
      </c>
      <c r="G816" s="61">
        <v>22892</v>
      </c>
      <c r="H816" s="61">
        <v>22290</v>
      </c>
      <c r="I816" s="61">
        <v>25608</v>
      </c>
      <c r="J816" s="61">
        <v>33164</v>
      </c>
      <c r="K816" s="61">
        <v>35427</v>
      </c>
      <c r="L816" s="61">
        <v>41752</v>
      </c>
      <c r="M816" s="61">
        <v>0</v>
      </c>
      <c r="N816" s="61">
        <v>0</v>
      </c>
      <c r="O816" s="37">
        <v>0</v>
      </c>
      <c r="P816" s="37">
        <v>0</v>
      </c>
      <c r="Q816" s="37">
        <v>0</v>
      </c>
      <c r="R816" s="30"/>
    </row>
    <row r="817" spans="1:18" ht="15" thickTop="1" x14ac:dyDescent="0.35">
      <c r="R817" s="30"/>
    </row>
    <row r="818" spans="1:18" x14ac:dyDescent="0.35">
      <c r="A818" s="39" t="s">
        <v>113</v>
      </c>
      <c r="B818" s="40" t="s">
        <v>30</v>
      </c>
      <c r="C818" s="40" t="s">
        <v>31</v>
      </c>
      <c r="D818" s="40" t="s">
        <v>32</v>
      </c>
      <c r="E818" s="40" t="s">
        <v>33</v>
      </c>
      <c r="F818" s="40" t="s">
        <v>34</v>
      </c>
      <c r="G818" s="40" t="s">
        <v>35</v>
      </c>
      <c r="H818" s="40" t="s">
        <v>36</v>
      </c>
      <c r="I818" s="40" t="s">
        <v>37</v>
      </c>
      <c r="J818" s="40" t="s">
        <v>38</v>
      </c>
      <c r="K818" s="40" t="s">
        <v>39</v>
      </c>
      <c r="L818" s="40" t="s">
        <v>40</v>
      </c>
      <c r="M818" s="40" t="s">
        <v>41</v>
      </c>
      <c r="N818" s="21" t="s">
        <v>42</v>
      </c>
      <c r="O818" s="41" t="s">
        <v>43</v>
      </c>
      <c r="P818" s="82" t="s">
        <v>44</v>
      </c>
      <c r="Q818" s="82" t="s">
        <v>45</v>
      </c>
      <c r="R818" s="30"/>
    </row>
    <row r="819" spans="1:18" x14ac:dyDescent="0.35">
      <c r="A819" s="43" t="s">
        <v>46</v>
      </c>
      <c r="B819" s="44">
        <v>27179</v>
      </c>
      <c r="C819" s="44">
        <v>24361</v>
      </c>
      <c r="D819" s="44">
        <v>32609</v>
      </c>
      <c r="E819" s="44">
        <v>28527</v>
      </c>
      <c r="F819" s="44">
        <v>33204</v>
      </c>
      <c r="G819" s="44">
        <v>32946</v>
      </c>
      <c r="H819" s="44">
        <v>33598</v>
      </c>
      <c r="I819" s="44">
        <v>32192</v>
      </c>
      <c r="J819" s="44">
        <v>27869</v>
      </c>
      <c r="K819" s="44">
        <v>29157</v>
      </c>
      <c r="L819" s="44">
        <v>30650</v>
      </c>
      <c r="M819" s="44">
        <v>0</v>
      </c>
      <c r="N819" s="44">
        <v>0</v>
      </c>
      <c r="O819" s="17">
        <v>0</v>
      </c>
      <c r="P819" s="17">
        <v>0</v>
      </c>
      <c r="Q819" s="17">
        <v>0</v>
      </c>
      <c r="R819" s="30"/>
    </row>
    <row r="820" spans="1:18" x14ac:dyDescent="0.35">
      <c r="A820" s="45" t="s">
        <v>47</v>
      </c>
      <c r="B820" s="46">
        <v>20746</v>
      </c>
      <c r="C820" s="46">
        <v>22132</v>
      </c>
      <c r="D820" s="46">
        <v>27836</v>
      </c>
      <c r="E820" s="46">
        <v>30287</v>
      </c>
      <c r="F820" s="46">
        <v>27479</v>
      </c>
      <c r="G820" s="46">
        <v>30627</v>
      </c>
      <c r="H820" s="46">
        <v>29971</v>
      </c>
      <c r="I820" s="46">
        <v>25191</v>
      </c>
      <c r="J820" s="46">
        <v>23155</v>
      </c>
      <c r="K820" s="46">
        <v>29782</v>
      </c>
      <c r="L820" s="46">
        <v>35155</v>
      </c>
      <c r="M820" s="46">
        <v>0</v>
      </c>
      <c r="N820" s="46">
        <v>0</v>
      </c>
      <c r="O820" s="17">
        <v>0</v>
      </c>
      <c r="P820" s="17">
        <v>0</v>
      </c>
      <c r="Q820" s="17">
        <v>0</v>
      </c>
      <c r="R820" s="30"/>
    </row>
    <row r="821" spans="1:18" x14ac:dyDescent="0.35">
      <c r="A821" s="45" t="s">
        <v>48</v>
      </c>
      <c r="B821" s="46">
        <v>30713</v>
      </c>
      <c r="C821" s="46">
        <v>24526</v>
      </c>
      <c r="D821" s="46">
        <v>28063</v>
      </c>
      <c r="E821" s="46">
        <v>27693</v>
      </c>
      <c r="F821" s="46">
        <v>26453</v>
      </c>
      <c r="G821" s="46">
        <v>28416</v>
      </c>
      <c r="H821" s="46">
        <v>31289</v>
      </c>
      <c r="I821" s="46">
        <v>25910</v>
      </c>
      <c r="J821" s="46">
        <v>26410</v>
      </c>
      <c r="K821" s="46">
        <v>33795</v>
      </c>
      <c r="L821" s="46">
        <v>25922</v>
      </c>
      <c r="M821" s="46">
        <v>0</v>
      </c>
      <c r="N821" s="46">
        <v>0</v>
      </c>
      <c r="O821" s="17">
        <v>0</v>
      </c>
      <c r="P821" s="17">
        <v>0</v>
      </c>
      <c r="Q821" s="17">
        <v>0</v>
      </c>
      <c r="R821" s="30"/>
    </row>
    <row r="822" spans="1:18" x14ac:dyDescent="0.35">
      <c r="A822" s="45" t="s">
        <v>49</v>
      </c>
      <c r="B822" s="46">
        <v>29780</v>
      </c>
      <c r="C822" s="46">
        <v>27232</v>
      </c>
      <c r="D822" s="46">
        <v>32035</v>
      </c>
      <c r="E822" s="46">
        <v>35133</v>
      </c>
      <c r="F822" s="46">
        <v>32418</v>
      </c>
      <c r="G822" s="46">
        <v>41212</v>
      </c>
      <c r="H822" s="46">
        <v>33576</v>
      </c>
      <c r="I822" s="46">
        <v>36454</v>
      </c>
      <c r="J822" s="46">
        <v>28760</v>
      </c>
      <c r="K822" s="46">
        <v>40470</v>
      </c>
      <c r="L822" s="46">
        <v>33825</v>
      </c>
      <c r="M822" s="46">
        <v>0</v>
      </c>
      <c r="N822" s="46">
        <v>0</v>
      </c>
      <c r="O822" s="17">
        <v>0</v>
      </c>
      <c r="P822" s="17">
        <v>0</v>
      </c>
      <c r="Q822" s="17">
        <v>0</v>
      </c>
      <c r="R822" s="30"/>
    </row>
    <row r="823" spans="1:18" x14ac:dyDescent="0.35">
      <c r="A823" s="45" t="s">
        <v>50</v>
      </c>
      <c r="B823" s="46">
        <v>39037</v>
      </c>
      <c r="C823" s="46">
        <v>40045</v>
      </c>
      <c r="D823" s="46">
        <v>44185</v>
      </c>
      <c r="E823" s="46">
        <v>41110</v>
      </c>
      <c r="F823" s="46">
        <v>39688</v>
      </c>
      <c r="G823" s="46">
        <v>47086</v>
      </c>
      <c r="H823" s="46">
        <v>45326</v>
      </c>
      <c r="I823" s="46">
        <v>45792</v>
      </c>
      <c r="J823" s="46">
        <v>35184</v>
      </c>
      <c r="K823" s="46">
        <v>50390</v>
      </c>
      <c r="L823" s="46">
        <v>40548</v>
      </c>
      <c r="M823" s="46">
        <v>0</v>
      </c>
      <c r="N823" s="46">
        <v>0</v>
      </c>
      <c r="O823" s="17">
        <v>0</v>
      </c>
      <c r="P823" s="17">
        <v>0</v>
      </c>
      <c r="Q823" s="17">
        <v>0</v>
      </c>
      <c r="R823" s="30"/>
    </row>
    <row r="824" spans="1:18" x14ac:dyDescent="0.35">
      <c r="A824" s="45" t="s">
        <v>51</v>
      </c>
      <c r="B824" s="46">
        <v>28357</v>
      </c>
      <c r="C824" s="46">
        <v>26205</v>
      </c>
      <c r="D824" s="46">
        <v>25268</v>
      </c>
      <c r="E824" s="46">
        <v>28206</v>
      </c>
      <c r="F824" s="46">
        <v>21398</v>
      </c>
      <c r="G824" s="46">
        <v>29696</v>
      </c>
      <c r="H824" s="46">
        <v>28692</v>
      </c>
      <c r="I824" s="46">
        <v>25407</v>
      </c>
      <c r="J824" s="46">
        <v>24047</v>
      </c>
      <c r="K824" s="46">
        <v>28802</v>
      </c>
      <c r="L824" s="46">
        <v>24764</v>
      </c>
      <c r="M824" s="46">
        <v>0</v>
      </c>
      <c r="N824" s="46">
        <v>0</v>
      </c>
      <c r="O824" s="17">
        <v>0</v>
      </c>
      <c r="P824" s="17">
        <v>0</v>
      </c>
      <c r="Q824" s="17">
        <v>0</v>
      </c>
      <c r="R824" s="30"/>
    </row>
    <row r="825" spans="1:18" x14ac:dyDescent="0.35">
      <c r="A825" s="45" t="s">
        <v>52</v>
      </c>
      <c r="B825" s="46">
        <v>22650</v>
      </c>
      <c r="C825" s="46">
        <v>30294</v>
      </c>
      <c r="D825" s="46">
        <v>29334</v>
      </c>
      <c r="E825" s="46">
        <v>26235</v>
      </c>
      <c r="F825" s="46">
        <v>24620</v>
      </c>
      <c r="G825" s="46">
        <v>25300</v>
      </c>
      <c r="H825" s="46">
        <v>27343</v>
      </c>
      <c r="I825" s="46">
        <v>26671</v>
      </c>
      <c r="J825" s="46">
        <v>29515</v>
      </c>
      <c r="K825" s="46">
        <v>26476</v>
      </c>
      <c r="L825" s="46">
        <v>33123</v>
      </c>
      <c r="M825" s="46">
        <v>0</v>
      </c>
      <c r="N825" s="46">
        <v>0</v>
      </c>
      <c r="O825" s="17">
        <v>0</v>
      </c>
      <c r="P825" s="17">
        <v>0</v>
      </c>
      <c r="Q825" s="17">
        <v>0</v>
      </c>
      <c r="R825" s="30"/>
    </row>
    <row r="826" spans="1:18" x14ac:dyDescent="0.35">
      <c r="A826" s="45" t="s">
        <v>53</v>
      </c>
      <c r="B826" s="46">
        <v>20843</v>
      </c>
      <c r="C826" s="46">
        <v>21364</v>
      </c>
      <c r="D826" s="46">
        <v>21921</v>
      </c>
      <c r="E826" s="46">
        <v>20617</v>
      </c>
      <c r="F826" s="46">
        <v>19723</v>
      </c>
      <c r="G826" s="46">
        <v>18765</v>
      </c>
      <c r="H826" s="46">
        <v>18793</v>
      </c>
      <c r="I826" s="46">
        <v>20222</v>
      </c>
      <c r="J826" s="46">
        <v>24643</v>
      </c>
      <c r="K826" s="46">
        <v>22105</v>
      </c>
      <c r="L826" s="46">
        <v>24862</v>
      </c>
      <c r="M826" s="46">
        <v>0</v>
      </c>
      <c r="N826" s="46">
        <v>0</v>
      </c>
      <c r="O826" s="17">
        <v>0</v>
      </c>
      <c r="P826" s="17">
        <v>0</v>
      </c>
      <c r="Q826" s="17">
        <v>0</v>
      </c>
      <c r="R826" s="30"/>
    </row>
    <row r="827" spans="1:18" x14ac:dyDescent="0.35">
      <c r="A827" s="45" t="s">
        <v>54</v>
      </c>
      <c r="B827" s="46">
        <v>23651</v>
      </c>
      <c r="C827" s="46">
        <v>19420</v>
      </c>
      <c r="D827" s="46">
        <v>22185</v>
      </c>
      <c r="E827" s="46">
        <v>20167</v>
      </c>
      <c r="F827" s="46">
        <v>19416</v>
      </c>
      <c r="G827" s="46">
        <v>17530</v>
      </c>
      <c r="H827" s="46">
        <v>21047</v>
      </c>
      <c r="I827" s="46">
        <v>18027</v>
      </c>
      <c r="J827" s="46">
        <v>13209</v>
      </c>
      <c r="K827" s="46">
        <v>15238</v>
      </c>
      <c r="L827" s="46">
        <v>19861</v>
      </c>
      <c r="M827" s="46">
        <v>0</v>
      </c>
      <c r="N827" s="46">
        <v>0</v>
      </c>
      <c r="O827" s="17">
        <v>0</v>
      </c>
      <c r="P827" s="17">
        <v>0</v>
      </c>
      <c r="Q827" s="17">
        <v>0</v>
      </c>
      <c r="R827" s="30"/>
    </row>
    <row r="828" spans="1:18" x14ac:dyDescent="0.35">
      <c r="A828" s="45" t="s">
        <v>55</v>
      </c>
      <c r="B828" s="46">
        <v>14573</v>
      </c>
      <c r="C828" s="46">
        <v>20402</v>
      </c>
      <c r="D828" s="46">
        <v>21650</v>
      </c>
      <c r="E828" s="46">
        <v>20637</v>
      </c>
      <c r="F828" s="46">
        <v>20667</v>
      </c>
      <c r="G828" s="46">
        <v>17350</v>
      </c>
      <c r="H828" s="46">
        <v>19087</v>
      </c>
      <c r="I828" s="46">
        <v>20256</v>
      </c>
      <c r="J828" s="46">
        <v>14937</v>
      </c>
      <c r="K828" s="46">
        <v>17154</v>
      </c>
      <c r="L828" s="46">
        <v>17922</v>
      </c>
      <c r="M828" s="46">
        <v>0</v>
      </c>
      <c r="N828" s="46">
        <v>0</v>
      </c>
      <c r="O828" s="17">
        <v>0</v>
      </c>
      <c r="P828" s="17">
        <v>0</v>
      </c>
      <c r="Q828" s="17">
        <v>0</v>
      </c>
      <c r="R828" s="30"/>
    </row>
    <row r="829" spans="1:18" x14ac:dyDescent="0.35">
      <c r="A829" s="45" t="s">
        <v>56</v>
      </c>
      <c r="B829" s="46">
        <v>22602</v>
      </c>
      <c r="C829" s="46">
        <v>27739</v>
      </c>
      <c r="D829" s="46">
        <v>27469</v>
      </c>
      <c r="E829" s="46">
        <v>26074</v>
      </c>
      <c r="F829" s="46">
        <v>26491</v>
      </c>
      <c r="G829" s="46">
        <v>27982</v>
      </c>
      <c r="H829" s="46">
        <v>26554</v>
      </c>
      <c r="I829" s="46">
        <v>24951</v>
      </c>
      <c r="J829" s="46">
        <v>27616</v>
      </c>
      <c r="K829" s="46">
        <v>24825</v>
      </c>
      <c r="L829" s="46">
        <v>25372</v>
      </c>
      <c r="M829" s="46">
        <v>0</v>
      </c>
      <c r="N829" s="46">
        <v>0</v>
      </c>
      <c r="O829" s="17">
        <v>0</v>
      </c>
      <c r="P829" s="17">
        <v>0</v>
      </c>
      <c r="Q829" s="17">
        <v>0</v>
      </c>
      <c r="R829" s="30"/>
    </row>
    <row r="830" spans="1:18" ht="15" thickBot="1" x14ac:dyDescent="0.4">
      <c r="A830" s="45" t="s">
        <v>57</v>
      </c>
      <c r="B830" s="46">
        <v>27674</v>
      </c>
      <c r="C830" s="46">
        <v>23335</v>
      </c>
      <c r="D830" s="46">
        <v>24202</v>
      </c>
      <c r="E830" s="46">
        <v>22028</v>
      </c>
      <c r="F830" s="46">
        <v>24380</v>
      </c>
      <c r="G830" s="46">
        <v>26084</v>
      </c>
      <c r="H830" s="46">
        <v>24832</v>
      </c>
      <c r="I830" s="46">
        <v>26006</v>
      </c>
      <c r="J830" s="46">
        <v>25502</v>
      </c>
      <c r="K830" s="46">
        <v>23897</v>
      </c>
      <c r="L830" s="46">
        <v>22134</v>
      </c>
      <c r="M830" s="46">
        <v>0</v>
      </c>
      <c r="N830" s="46">
        <v>0</v>
      </c>
      <c r="O830" s="17">
        <v>0</v>
      </c>
      <c r="P830" s="17">
        <v>0</v>
      </c>
      <c r="Q830" s="17">
        <v>0</v>
      </c>
      <c r="R830" s="30"/>
    </row>
    <row r="831" spans="1:18" ht="15.5" thickTop="1" thickBot="1" x14ac:dyDescent="0.4">
      <c r="A831" s="47" t="s">
        <v>58</v>
      </c>
      <c r="B831" s="61">
        <v>307805</v>
      </c>
      <c r="C831" s="61">
        <v>307055</v>
      </c>
      <c r="D831" s="61">
        <v>336757</v>
      </c>
      <c r="E831" s="61">
        <v>326714</v>
      </c>
      <c r="F831" s="61">
        <v>315937</v>
      </c>
      <c r="G831" s="61">
        <v>342994</v>
      </c>
      <c r="H831" s="61">
        <v>340108</v>
      </c>
      <c r="I831" s="61">
        <v>327079</v>
      </c>
      <c r="J831" s="61">
        <v>300847</v>
      </c>
      <c r="K831" s="61">
        <v>342091</v>
      </c>
      <c r="L831" s="61">
        <v>334138</v>
      </c>
      <c r="M831" s="61">
        <v>0</v>
      </c>
      <c r="N831" s="61">
        <v>0</v>
      </c>
      <c r="O831" s="37">
        <v>0</v>
      </c>
      <c r="P831" s="37">
        <v>0</v>
      </c>
      <c r="Q831" s="37">
        <v>0</v>
      </c>
      <c r="R831" s="30"/>
    </row>
    <row r="832" spans="1:18" ht="15" thickTop="1" x14ac:dyDescent="0.35">
      <c r="R832" s="30"/>
    </row>
    <row r="833" spans="1:18" x14ac:dyDescent="0.35">
      <c r="A833" s="39" t="s">
        <v>114</v>
      </c>
      <c r="B833" s="40" t="s">
        <v>30</v>
      </c>
      <c r="C833" s="40" t="s">
        <v>31</v>
      </c>
      <c r="D833" s="40" t="s">
        <v>32</v>
      </c>
      <c r="E833" s="40" t="s">
        <v>33</v>
      </c>
      <c r="F833" s="40" t="s">
        <v>34</v>
      </c>
      <c r="G833" s="40" t="s">
        <v>35</v>
      </c>
      <c r="H833" s="40" t="s">
        <v>36</v>
      </c>
      <c r="I833" s="40" t="s">
        <v>37</v>
      </c>
      <c r="J833" s="40" t="s">
        <v>38</v>
      </c>
      <c r="K833" s="40" t="s">
        <v>39</v>
      </c>
      <c r="L833" s="40" t="s">
        <v>40</v>
      </c>
      <c r="M833" s="40" t="s">
        <v>41</v>
      </c>
      <c r="N833" s="21" t="s">
        <v>42</v>
      </c>
      <c r="O833" s="41" t="s">
        <v>43</v>
      </c>
      <c r="P833" s="82" t="s">
        <v>44</v>
      </c>
      <c r="Q833" s="82" t="s">
        <v>45</v>
      </c>
      <c r="R833" s="30"/>
    </row>
    <row r="834" spans="1:18" x14ac:dyDescent="0.35">
      <c r="A834" s="43" t="s">
        <v>46</v>
      </c>
      <c r="B834" s="44">
        <v>12054</v>
      </c>
      <c r="C834" s="44">
        <v>3362</v>
      </c>
      <c r="D834" s="44">
        <v>11255</v>
      </c>
      <c r="E834" s="44">
        <v>11230</v>
      </c>
      <c r="F834" s="44">
        <v>5908</v>
      </c>
      <c r="G834" s="44">
        <v>11009</v>
      </c>
      <c r="H834" s="44">
        <v>8982</v>
      </c>
      <c r="I834" s="44">
        <v>0</v>
      </c>
      <c r="J834" s="44">
        <v>0</v>
      </c>
      <c r="K834" s="44">
        <v>0</v>
      </c>
      <c r="L834" s="44">
        <v>0</v>
      </c>
      <c r="M834" s="44">
        <v>0</v>
      </c>
      <c r="N834" s="44">
        <v>0</v>
      </c>
      <c r="O834" s="17">
        <v>0</v>
      </c>
      <c r="P834" s="17">
        <v>0</v>
      </c>
      <c r="Q834" s="17">
        <v>0</v>
      </c>
      <c r="R834" s="30"/>
    </row>
    <row r="835" spans="1:18" x14ac:dyDescent="0.35">
      <c r="A835" s="45" t="s">
        <v>47</v>
      </c>
      <c r="B835" s="46">
        <v>9652</v>
      </c>
      <c r="C835" s="46">
        <v>7608</v>
      </c>
      <c r="D835" s="46">
        <v>8367</v>
      </c>
      <c r="E835" s="46">
        <v>9154</v>
      </c>
      <c r="F835" s="46">
        <v>10115</v>
      </c>
      <c r="G835" s="46">
        <v>12570</v>
      </c>
      <c r="H835" s="46">
        <v>9870</v>
      </c>
      <c r="I835" s="46">
        <v>0</v>
      </c>
      <c r="J835" s="46">
        <v>0</v>
      </c>
      <c r="K835" s="46">
        <v>0</v>
      </c>
      <c r="L835" s="46">
        <v>0</v>
      </c>
      <c r="M835" s="46">
        <v>0</v>
      </c>
      <c r="N835" s="46">
        <v>0</v>
      </c>
      <c r="O835" s="17">
        <v>0</v>
      </c>
      <c r="P835" s="17">
        <v>0</v>
      </c>
      <c r="Q835" s="17">
        <v>0</v>
      </c>
      <c r="R835" s="30"/>
    </row>
    <row r="836" spans="1:18" x14ac:dyDescent="0.35">
      <c r="A836" s="45" t="s">
        <v>48</v>
      </c>
      <c r="B836" s="46">
        <v>9076</v>
      </c>
      <c r="C836" s="46">
        <v>7426</v>
      </c>
      <c r="D836" s="46">
        <v>8363</v>
      </c>
      <c r="E836" s="46">
        <v>7220</v>
      </c>
      <c r="F836" s="46">
        <v>8215</v>
      </c>
      <c r="G836" s="46">
        <v>8036</v>
      </c>
      <c r="H836" s="46">
        <v>9422</v>
      </c>
      <c r="I836" s="46">
        <v>0</v>
      </c>
      <c r="J836" s="46">
        <v>0</v>
      </c>
      <c r="K836" s="46">
        <v>0</v>
      </c>
      <c r="L836" s="46">
        <v>0</v>
      </c>
      <c r="M836" s="46">
        <v>0</v>
      </c>
      <c r="N836" s="46">
        <v>0</v>
      </c>
      <c r="O836" s="17">
        <v>0</v>
      </c>
      <c r="P836" s="17">
        <v>0</v>
      </c>
      <c r="Q836" s="17">
        <v>0</v>
      </c>
      <c r="R836" s="30"/>
    </row>
    <row r="837" spans="1:18" x14ac:dyDescent="0.35">
      <c r="A837" s="45" t="s">
        <v>49</v>
      </c>
      <c r="B837" s="46">
        <v>14126</v>
      </c>
      <c r="C837" s="46">
        <v>10904</v>
      </c>
      <c r="D837" s="46">
        <v>12501</v>
      </c>
      <c r="E837" s="46">
        <v>11406</v>
      </c>
      <c r="F837" s="46">
        <v>11104</v>
      </c>
      <c r="G837" s="46">
        <v>12044</v>
      </c>
      <c r="H837" s="46">
        <v>11189</v>
      </c>
      <c r="I837" s="46">
        <v>0</v>
      </c>
      <c r="J837" s="46">
        <v>0</v>
      </c>
      <c r="K837" s="46">
        <v>0</v>
      </c>
      <c r="L837" s="46">
        <v>0</v>
      </c>
      <c r="M837" s="46">
        <v>0</v>
      </c>
      <c r="N837" s="46">
        <v>0</v>
      </c>
      <c r="O837" s="17">
        <v>0</v>
      </c>
      <c r="P837" s="17">
        <v>0</v>
      </c>
      <c r="Q837" s="17">
        <v>0</v>
      </c>
      <c r="R837" s="30"/>
    </row>
    <row r="838" spans="1:18" x14ac:dyDescent="0.35">
      <c r="A838" s="45" t="s">
        <v>50</v>
      </c>
      <c r="B838" s="46">
        <v>22402</v>
      </c>
      <c r="C838" s="46">
        <v>24681</v>
      </c>
      <c r="D838" s="46">
        <v>19706</v>
      </c>
      <c r="E838" s="46">
        <v>19591</v>
      </c>
      <c r="F838" s="46">
        <v>17457</v>
      </c>
      <c r="G838" s="46">
        <v>21536</v>
      </c>
      <c r="H838" s="46">
        <v>19894</v>
      </c>
      <c r="I838" s="46">
        <v>0</v>
      </c>
      <c r="J838" s="46">
        <v>0</v>
      </c>
      <c r="K838" s="46">
        <v>0</v>
      </c>
      <c r="L838" s="46">
        <v>0</v>
      </c>
      <c r="M838" s="46">
        <v>0</v>
      </c>
      <c r="N838" s="46">
        <v>0</v>
      </c>
      <c r="O838" s="17">
        <v>0</v>
      </c>
      <c r="P838" s="17">
        <v>0</v>
      </c>
      <c r="Q838" s="17">
        <v>0</v>
      </c>
      <c r="R838" s="30"/>
    </row>
    <row r="839" spans="1:18" x14ac:dyDescent="0.35">
      <c r="A839" s="45" t="s">
        <v>51</v>
      </c>
      <c r="B839" s="46">
        <v>8901</v>
      </c>
      <c r="C839" s="46">
        <v>8602</v>
      </c>
      <c r="D839" s="46">
        <v>9426</v>
      </c>
      <c r="E839" s="46">
        <v>9629</v>
      </c>
      <c r="F839" s="46">
        <v>7690</v>
      </c>
      <c r="G839" s="46">
        <v>10163</v>
      </c>
      <c r="H839" s="46">
        <v>10654</v>
      </c>
      <c r="I839" s="46">
        <v>0</v>
      </c>
      <c r="J839" s="46">
        <v>0</v>
      </c>
      <c r="K839" s="46">
        <v>0</v>
      </c>
      <c r="L839" s="46">
        <v>0</v>
      </c>
      <c r="M839" s="46">
        <v>0</v>
      </c>
      <c r="N839" s="46">
        <v>0</v>
      </c>
      <c r="O839" s="17">
        <v>0</v>
      </c>
      <c r="P839" s="17">
        <v>0</v>
      </c>
      <c r="Q839" s="17">
        <v>0</v>
      </c>
      <c r="R839" s="30"/>
    </row>
    <row r="840" spans="1:18" x14ac:dyDescent="0.35">
      <c r="A840" s="45" t="s">
        <v>52</v>
      </c>
      <c r="B840" s="46">
        <v>6825</v>
      </c>
      <c r="C840" s="46">
        <v>6818</v>
      </c>
      <c r="D840" s="46">
        <v>8059</v>
      </c>
      <c r="E840" s="46">
        <v>7523</v>
      </c>
      <c r="F840" s="46">
        <v>9053</v>
      </c>
      <c r="G840" s="46">
        <v>10133</v>
      </c>
      <c r="H840" s="46">
        <v>10053</v>
      </c>
      <c r="I840" s="46">
        <v>0</v>
      </c>
      <c r="J840" s="46">
        <v>0</v>
      </c>
      <c r="K840" s="46">
        <v>0</v>
      </c>
      <c r="L840" s="46">
        <v>0</v>
      </c>
      <c r="M840" s="46">
        <v>0</v>
      </c>
      <c r="N840" s="46">
        <v>0</v>
      </c>
      <c r="O840" s="17">
        <v>0</v>
      </c>
      <c r="P840" s="17">
        <v>0</v>
      </c>
      <c r="Q840" s="17">
        <v>0</v>
      </c>
      <c r="R840" s="30"/>
    </row>
    <row r="841" spans="1:18" x14ac:dyDescent="0.35">
      <c r="A841" s="45" t="s">
        <v>53</v>
      </c>
      <c r="B841" s="46">
        <v>94</v>
      </c>
      <c r="C841" s="46">
        <v>0</v>
      </c>
      <c r="D841" s="46">
        <v>517</v>
      </c>
      <c r="E841" s="46">
        <v>205</v>
      </c>
      <c r="F841" s="46">
        <v>98</v>
      </c>
      <c r="G841" s="46">
        <v>589</v>
      </c>
      <c r="H841" s="46">
        <v>200</v>
      </c>
      <c r="I841" s="46">
        <v>0</v>
      </c>
      <c r="J841" s="46">
        <v>0</v>
      </c>
      <c r="K841" s="46">
        <v>0</v>
      </c>
      <c r="L841" s="46">
        <v>0</v>
      </c>
      <c r="M841" s="46">
        <v>0</v>
      </c>
      <c r="N841" s="46">
        <v>0</v>
      </c>
      <c r="O841" s="17">
        <v>0</v>
      </c>
      <c r="P841" s="17">
        <v>0</v>
      </c>
      <c r="Q841" s="17">
        <v>0</v>
      </c>
      <c r="R841" s="30"/>
    </row>
    <row r="842" spans="1:18" x14ac:dyDescent="0.35">
      <c r="A842" s="45" t="s">
        <v>54</v>
      </c>
      <c r="B842" s="46">
        <v>0</v>
      </c>
      <c r="C842" s="46">
        <v>18</v>
      </c>
      <c r="D842" s="46">
        <v>45</v>
      </c>
      <c r="E842" s="46">
        <v>92</v>
      </c>
      <c r="F842" s="46">
        <v>0</v>
      </c>
      <c r="G842" s="46">
        <v>354</v>
      </c>
      <c r="H842" s="46">
        <v>354</v>
      </c>
      <c r="I842" s="46">
        <v>0</v>
      </c>
      <c r="J842" s="46">
        <v>0</v>
      </c>
      <c r="K842" s="46">
        <v>0</v>
      </c>
      <c r="L842" s="46">
        <v>0</v>
      </c>
      <c r="M842" s="46">
        <v>0</v>
      </c>
      <c r="N842" s="46">
        <v>0</v>
      </c>
      <c r="O842" s="17">
        <v>0</v>
      </c>
      <c r="P842" s="17">
        <v>0</v>
      </c>
      <c r="Q842" s="17">
        <v>0</v>
      </c>
    </row>
    <row r="843" spans="1:18" x14ac:dyDescent="0.35">
      <c r="A843" s="45" t="s">
        <v>55</v>
      </c>
      <c r="B843" s="46">
        <v>189</v>
      </c>
      <c r="C843" s="46">
        <v>18</v>
      </c>
      <c r="D843" s="46">
        <v>119</v>
      </c>
      <c r="E843" s="46">
        <v>124</v>
      </c>
      <c r="F843" s="46">
        <v>0</v>
      </c>
      <c r="G843" s="46">
        <v>216</v>
      </c>
      <c r="H843" s="46">
        <v>226</v>
      </c>
      <c r="I843" s="46">
        <v>0</v>
      </c>
      <c r="J843" s="46">
        <v>0</v>
      </c>
      <c r="K843" s="46">
        <v>0</v>
      </c>
      <c r="L843" s="46">
        <v>0</v>
      </c>
      <c r="M843" s="46">
        <v>0</v>
      </c>
      <c r="N843" s="46">
        <v>0</v>
      </c>
      <c r="O843" s="17">
        <v>0</v>
      </c>
      <c r="P843" s="17">
        <v>0</v>
      </c>
      <c r="Q843" s="17">
        <v>0</v>
      </c>
    </row>
    <row r="844" spans="1:18" x14ac:dyDescent="0.35">
      <c r="A844" s="45" t="s">
        <v>56</v>
      </c>
      <c r="B844" s="46">
        <v>104</v>
      </c>
      <c r="C844" s="46">
        <v>37</v>
      </c>
      <c r="D844" s="46">
        <v>437</v>
      </c>
      <c r="E844" s="46">
        <v>273</v>
      </c>
      <c r="F844" s="46">
        <v>637</v>
      </c>
      <c r="G844" s="46">
        <v>1724</v>
      </c>
      <c r="H844" s="46">
        <v>0</v>
      </c>
      <c r="I844" s="46">
        <v>0</v>
      </c>
      <c r="J844" s="46">
        <v>0</v>
      </c>
      <c r="K844" s="46">
        <v>0</v>
      </c>
      <c r="L844" s="46">
        <v>0</v>
      </c>
      <c r="M844" s="46">
        <v>0</v>
      </c>
      <c r="N844" s="46">
        <v>0</v>
      </c>
      <c r="O844" s="17">
        <v>0</v>
      </c>
      <c r="P844" s="17">
        <v>0</v>
      </c>
      <c r="Q844" s="17">
        <v>0</v>
      </c>
    </row>
    <row r="845" spans="1:18" ht="15" thickBot="1" x14ac:dyDescent="0.4">
      <c r="A845" s="45" t="s">
        <v>57</v>
      </c>
      <c r="B845" s="46">
        <v>4179</v>
      </c>
      <c r="C845" s="46">
        <v>63</v>
      </c>
      <c r="D845" s="46">
        <v>124</v>
      </c>
      <c r="E845" s="46">
        <v>2809</v>
      </c>
      <c r="F845" s="46">
        <v>269</v>
      </c>
      <c r="G845" s="46">
        <v>1170</v>
      </c>
      <c r="H845" s="46">
        <v>0</v>
      </c>
      <c r="I845" s="46">
        <v>0</v>
      </c>
      <c r="J845" s="46">
        <v>0</v>
      </c>
      <c r="K845" s="46">
        <v>0</v>
      </c>
      <c r="L845" s="46">
        <v>0</v>
      </c>
      <c r="M845" s="46">
        <v>0</v>
      </c>
      <c r="N845" s="46">
        <v>0</v>
      </c>
      <c r="O845" s="17">
        <v>0</v>
      </c>
      <c r="P845" s="17">
        <v>0</v>
      </c>
      <c r="Q845" s="17">
        <v>0</v>
      </c>
    </row>
    <row r="846" spans="1:18" ht="15.5" thickTop="1" thickBot="1" x14ac:dyDescent="0.4">
      <c r="A846" s="47" t="s">
        <v>58</v>
      </c>
      <c r="B846" s="61">
        <v>87602</v>
      </c>
      <c r="C846" s="61">
        <v>69537</v>
      </c>
      <c r="D846" s="61">
        <v>78919</v>
      </c>
      <c r="E846" s="61">
        <v>79256</v>
      </c>
      <c r="F846" s="61">
        <v>70546</v>
      </c>
      <c r="G846" s="61">
        <v>89544</v>
      </c>
      <c r="H846" s="61">
        <v>80844</v>
      </c>
      <c r="I846" s="61">
        <v>0</v>
      </c>
      <c r="J846" s="61">
        <v>0</v>
      </c>
      <c r="K846" s="61">
        <v>0</v>
      </c>
      <c r="L846" s="61">
        <v>0</v>
      </c>
      <c r="M846" s="61">
        <v>0</v>
      </c>
      <c r="N846" s="61">
        <v>0</v>
      </c>
      <c r="O846" s="37">
        <v>0</v>
      </c>
      <c r="P846" s="37">
        <v>0</v>
      </c>
      <c r="Q846" s="37">
        <v>0</v>
      </c>
    </row>
    <row r="847" spans="1:18" ht="15" thickTop="1" x14ac:dyDescent="0.35">
      <c r="A847" s="55"/>
    </row>
    <row r="848" spans="1:18" x14ac:dyDescent="0.35">
      <c r="A848" s="39" t="s">
        <v>115</v>
      </c>
      <c r="B848" s="40" t="s">
        <v>30</v>
      </c>
      <c r="C848" s="40" t="s">
        <v>31</v>
      </c>
      <c r="D848" s="40" t="s">
        <v>32</v>
      </c>
      <c r="E848" s="40" t="s">
        <v>33</v>
      </c>
      <c r="F848" s="40" t="s">
        <v>34</v>
      </c>
      <c r="G848" s="40" t="s">
        <v>35</v>
      </c>
      <c r="H848" s="40" t="s">
        <v>36</v>
      </c>
      <c r="I848" s="40" t="s">
        <v>37</v>
      </c>
      <c r="J848" s="40" t="s">
        <v>38</v>
      </c>
      <c r="K848" s="40" t="s">
        <v>39</v>
      </c>
      <c r="L848" s="40" t="s">
        <v>40</v>
      </c>
      <c r="M848" s="40" t="s">
        <v>41</v>
      </c>
      <c r="N848" s="21" t="s">
        <v>42</v>
      </c>
      <c r="O848" s="41" t="s">
        <v>43</v>
      </c>
      <c r="P848" s="82" t="s">
        <v>44</v>
      </c>
      <c r="Q848" s="82" t="s">
        <v>45</v>
      </c>
    </row>
    <row r="849" spans="1:17" x14ac:dyDescent="0.35">
      <c r="A849" s="43" t="s">
        <v>46</v>
      </c>
      <c r="B849" s="44">
        <v>34158</v>
      </c>
      <c r="C849" s="44">
        <v>40424</v>
      </c>
      <c r="D849" s="44">
        <v>38534</v>
      </c>
      <c r="E849" s="44">
        <v>30330</v>
      </c>
      <c r="F849" s="44">
        <v>0</v>
      </c>
      <c r="G849" s="44">
        <v>0</v>
      </c>
      <c r="H849" s="44">
        <v>0</v>
      </c>
      <c r="I849" s="44">
        <v>0</v>
      </c>
      <c r="J849" s="44">
        <v>0</v>
      </c>
      <c r="K849" s="44">
        <v>0</v>
      </c>
      <c r="L849" s="44">
        <v>0</v>
      </c>
      <c r="M849" s="44">
        <v>0</v>
      </c>
      <c r="N849" s="44">
        <v>0</v>
      </c>
      <c r="O849" s="17">
        <v>0</v>
      </c>
      <c r="P849" s="17">
        <v>0</v>
      </c>
      <c r="Q849" s="17">
        <v>0</v>
      </c>
    </row>
    <row r="850" spans="1:17" x14ac:dyDescent="0.35">
      <c r="A850" s="45" t="s">
        <v>47</v>
      </c>
      <c r="B850" s="46">
        <v>31006</v>
      </c>
      <c r="C850" s="46">
        <v>36006</v>
      </c>
      <c r="D850" s="46">
        <v>32510</v>
      </c>
      <c r="E850" s="46">
        <v>34275</v>
      </c>
      <c r="F850" s="46">
        <v>0</v>
      </c>
      <c r="G850" s="46">
        <v>0</v>
      </c>
      <c r="H850" s="46">
        <v>0</v>
      </c>
      <c r="I850" s="46">
        <v>0</v>
      </c>
      <c r="J850" s="46">
        <v>0</v>
      </c>
      <c r="K850" s="46">
        <v>0</v>
      </c>
      <c r="L850" s="46">
        <v>0</v>
      </c>
      <c r="M850" s="46">
        <v>0</v>
      </c>
      <c r="N850" s="46">
        <v>0</v>
      </c>
      <c r="O850" s="17">
        <v>0</v>
      </c>
      <c r="P850" s="17">
        <v>0</v>
      </c>
      <c r="Q850" s="17">
        <v>0</v>
      </c>
    </row>
    <row r="851" spans="1:17" x14ac:dyDescent="0.35">
      <c r="A851" s="45" t="s">
        <v>48</v>
      </c>
      <c r="B851" s="46">
        <v>30417</v>
      </c>
      <c r="C851" s="46">
        <v>32595</v>
      </c>
      <c r="D851" s="46">
        <v>26865</v>
      </c>
      <c r="E851" s="46">
        <v>26293</v>
      </c>
      <c r="F851" s="46">
        <v>0</v>
      </c>
      <c r="G851" s="46">
        <v>0</v>
      </c>
      <c r="H851" s="46">
        <v>0</v>
      </c>
      <c r="I851" s="46">
        <v>0</v>
      </c>
      <c r="J851" s="46">
        <v>0</v>
      </c>
      <c r="K851" s="46">
        <v>0</v>
      </c>
      <c r="L851" s="46">
        <v>0</v>
      </c>
      <c r="M851" s="46">
        <v>0</v>
      </c>
      <c r="N851" s="46">
        <v>0</v>
      </c>
      <c r="O851" s="17">
        <v>0</v>
      </c>
      <c r="P851" s="17">
        <v>0</v>
      </c>
      <c r="Q851" s="17">
        <v>0</v>
      </c>
    </row>
    <row r="852" spans="1:17" x14ac:dyDescent="0.35">
      <c r="A852" s="45" t="s">
        <v>49</v>
      </c>
      <c r="B852" s="46">
        <v>38545</v>
      </c>
      <c r="C852" s="46">
        <v>28154</v>
      </c>
      <c r="D852" s="46">
        <v>27909</v>
      </c>
      <c r="E852" s="46">
        <v>27792</v>
      </c>
      <c r="F852" s="46">
        <v>0</v>
      </c>
      <c r="G852" s="46">
        <v>0</v>
      </c>
      <c r="H852" s="46">
        <v>0</v>
      </c>
      <c r="I852" s="46">
        <v>0</v>
      </c>
      <c r="J852" s="46">
        <v>0</v>
      </c>
      <c r="K852" s="46">
        <v>0</v>
      </c>
      <c r="L852" s="46">
        <v>0</v>
      </c>
      <c r="M852" s="46">
        <v>0</v>
      </c>
      <c r="N852" s="46">
        <v>0</v>
      </c>
      <c r="O852" s="17">
        <v>0</v>
      </c>
      <c r="P852" s="17">
        <v>0</v>
      </c>
      <c r="Q852" s="17">
        <v>0</v>
      </c>
    </row>
    <row r="853" spans="1:17" x14ac:dyDescent="0.35">
      <c r="A853" s="45" t="s">
        <v>50</v>
      </c>
      <c r="B853" s="46">
        <v>38014</v>
      </c>
      <c r="C853" s="46">
        <v>22471</v>
      </c>
      <c r="D853" s="46">
        <v>37207</v>
      </c>
      <c r="E853" s="46">
        <v>28846</v>
      </c>
      <c r="F853" s="46">
        <v>0</v>
      </c>
      <c r="G853" s="46">
        <v>0</v>
      </c>
      <c r="H853" s="46">
        <v>0</v>
      </c>
      <c r="I853" s="46">
        <v>0</v>
      </c>
      <c r="J853" s="46">
        <v>0</v>
      </c>
      <c r="K853" s="46">
        <v>0</v>
      </c>
      <c r="L853" s="46">
        <v>0</v>
      </c>
      <c r="M853" s="46">
        <v>0</v>
      </c>
      <c r="N853" s="46">
        <v>0</v>
      </c>
      <c r="O853" s="17">
        <v>0</v>
      </c>
      <c r="P853" s="17">
        <v>0</v>
      </c>
      <c r="Q853" s="17">
        <v>0</v>
      </c>
    </row>
    <row r="854" spans="1:17" x14ac:dyDescent="0.35">
      <c r="A854" s="45" t="s">
        <v>51</v>
      </c>
      <c r="B854" s="46">
        <v>30916</v>
      </c>
      <c r="C854" s="46">
        <v>24359</v>
      </c>
      <c r="D854" s="46">
        <v>25611</v>
      </c>
      <c r="E854" s="46">
        <v>20664</v>
      </c>
      <c r="F854" s="46">
        <v>0</v>
      </c>
      <c r="G854" s="46">
        <v>0</v>
      </c>
      <c r="H854" s="46">
        <v>0</v>
      </c>
      <c r="I854" s="46">
        <v>0</v>
      </c>
      <c r="J854" s="46">
        <v>0</v>
      </c>
      <c r="K854" s="46">
        <v>0</v>
      </c>
      <c r="L854" s="46">
        <v>0</v>
      </c>
      <c r="M854" s="46">
        <v>0</v>
      </c>
      <c r="N854" s="46">
        <v>0</v>
      </c>
      <c r="O854" s="17">
        <v>0</v>
      </c>
      <c r="P854" s="17">
        <v>0</v>
      </c>
      <c r="Q854" s="17">
        <v>0</v>
      </c>
    </row>
    <row r="855" spans="1:17" x14ac:dyDescent="0.35">
      <c r="A855" s="45" t="s">
        <v>52</v>
      </c>
      <c r="B855" s="46">
        <v>47732</v>
      </c>
      <c r="C855" s="46">
        <v>32870</v>
      </c>
      <c r="D855" s="46">
        <v>39234</v>
      </c>
      <c r="E855" s="46">
        <v>28432</v>
      </c>
      <c r="F855" s="46">
        <v>0</v>
      </c>
      <c r="G855" s="46">
        <v>0</v>
      </c>
      <c r="H855" s="46">
        <v>0</v>
      </c>
      <c r="I855" s="46">
        <v>0</v>
      </c>
      <c r="J855" s="46">
        <v>0</v>
      </c>
      <c r="K855" s="46">
        <v>0</v>
      </c>
      <c r="L855" s="46">
        <v>0</v>
      </c>
      <c r="M855" s="46">
        <v>0</v>
      </c>
      <c r="N855" s="46">
        <v>0</v>
      </c>
      <c r="O855" s="17">
        <v>0</v>
      </c>
      <c r="P855" s="17">
        <v>0</v>
      </c>
      <c r="Q855" s="17">
        <v>0</v>
      </c>
    </row>
    <row r="856" spans="1:17" x14ac:dyDescent="0.35">
      <c r="A856" s="45" t="s">
        <v>53</v>
      </c>
      <c r="B856" s="46">
        <v>43130</v>
      </c>
      <c r="C856" s="46">
        <v>30522</v>
      </c>
      <c r="D856" s="46">
        <v>34542</v>
      </c>
      <c r="E856" s="46">
        <v>23965</v>
      </c>
      <c r="F856" s="46">
        <v>0</v>
      </c>
      <c r="G856" s="46">
        <v>0</v>
      </c>
      <c r="H856" s="46">
        <v>0</v>
      </c>
      <c r="I856" s="46">
        <v>0</v>
      </c>
      <c r="J856" s="46">
        <v>0</v>
      </c>
      <c r="K856" s="46">
        <v>0</v>
      </c>
      <c r="L856" s="46">
        <v>0</v>
      </c>
      <c r="M856" s="46">
        <v>0</v>
      </c>
      <c r="N856" s="46">
        <v>0</v>
      </c>
      <c r="O856" s="17">
        <v>0</v>
      </c>
      <c r="P856" s="17">
        <v>0</v>
      </c>
      <c r="Q856" s="17">
        <v>0</v>
      </c>
    </row>
    <row r="857" spans="1:17" x14ac:dyDescent="0.35">
      <c r="A857" s="45" t="s">
        <v>54</v>
      </c>
      <c r="B857" s="46">
        <v>31183</v>
      </c>
      <c r="C857" s="46">
        <v>23757</v>
      </c>
      <c r="D857" s="46">
        <v>22227</v>
      </c>
      <c r="E857" s="46">
        <v>16383</v>
      </c>
      <c r="F857" s="46">
        <v>0</v>
      </c>
      <c r="G857" s="46">
        <v>0</v>
      </c>
      <c r="H857" s="46">
        <v>0</v>
      </c>
      <c r="I857" s="46">
        <v>0</v>
      </c>
      <c r="J857" s="46">
        <v>0</v>
      </c>
      <c r="K857" s="46">
        <v>0</v>
      </c>
      <c r="L857" s="46">
        <v>0</v>
      </c>
      <c r="M857" s="46">
        <v>0</v>
      </c>
      <c r="N857" s="46">
        <v>0</v>
      </c>
      <c r="O857" s="17">
        <v>0</v>
      </c>
      <c r="P857" s="17">
        <v>0</v>
      </c>
      <c r="Q857" s="17">
        <v>0</v>
      </c>
    </row>
    <row r="858" spans="1:17" x14ac:dyDescent="0.35">
      <c r="A858" s="45" t="s">
        <v>55</v>
      </c>
      <c r="B858" s="46">
        <v>33103</v>
      </c>
      <c r="C858" s="46">
        <v>31420</v>
      </c>
      <c r="D858" s="46">
        <v>27260</v>
      </c>
      <c r="E858" s="46">
        <v>18598</v>
      </c>
      <c r="F858" s="46">
        <v>0</v>
      </c>
      <c r="G858" s="46">
        <v>0</v>
      </c>
      <c r="H858" s="46">
        <v>0</v>
      </c>
      <c r="I858" s="46">
        <v>0</v>
      </c>
      <c r="J858" s="46">
        <v>0</v>
      </c>
      <c r="K858" s="46">
        <v>0</v>
      </c>
      <c r="L858" s="46">
        <v>0</v>
      </c>
      <c r="M858" s="46">
        <v>0</v>
      </c>
      <c r="N858" s="46">
        <v>0</v>
      </c>
      <c r="O858" s="17">
        <v>0</v>
      </c>
      <c r="P858" s="17">
        <v>0</v>
      </c>
      <c r="Q858" s="17">
        <v>0</v>
      </c>
    </row>
    <row r="859" spans="1:17" x14ac:dyDescent="0.35">
      <c r="A859" s="45" t="s">
        <v>56</v>
      </c>
      <c r="B859" s="46">
        <v>47901</v>
      </c>
      <c r="C859" s="46">
        <v>39698</v>
      </c>
      <c r="D859" s="46">
        <v>35651</v>
      </c>
      <c r="E859" s="46">
        <v>29711</v>
      </c>
      <c r="F859" s="46">
        <v>0</v>
      </c>
      <c r="G859" s="46">
        <v>0</v>
      </c>
      <c r="H859" s="46">
        <v>0</v>
      </c>
      <c r="I859" s="46">
        <v>0</v>
      </c>
      <c r="J859" s="46">
        <v>0</v>
      </c>
      <c r="K859" s="46">
        <v>0</v>
      </c>
      <c r="L859" s="46">
        <v>0</v>
      </c>
      <c r="M859" s="46">
        <v>0</v>
      </c>
      <c r="N859" s="46">
        <v>0</v>
      </c>
      <c r="O859" s="17">
        <v>0</v>
      </c>
      <c r="P859" s="17">
        <v>0</v>
      </c>
      <c r="Q859" s="17">
        <v>0</v>
      </c>
    </row>
    <row r="860" spans="1:17" ht="15" thickBot="1" x14ac:dyDescent="0.4">
      <c r="A860" s="45" t="s">
        <v>57</v>
      </c>
      <c r="B860" s="46">
        <v>43585</v>
      </c>
      <c r="C860" s="46">
        <v>38515</v>
      </c>
      <c r="D860" s="46">
        <v>31318</v>
      </c>
      <c r="E860" s="46">
        <v>31703</v>
      </c>
      <c r="F860" s="46">
        <v>0</v>
      </c>
      <c r="G860" s="46">
        <v>0</v>
      </c>
      <c r="H860" s="46">
        <v>0</v>
      </c>
      <c r="I860" s="46">
        <v>0</v>
      </c>
      <c r="J860" s="46">
        <v>0</v>
      </c>
      <c r="K860" s="46">
        <v>0</v>
      </c>
      <c r="L860" s="46">
        <v>0</v>
      </c>
      <c r="M860" s="46">
        <v>0</v>
      </c>
      <c r="N860" s="46">
        <v>0</v>
      </c>
      <c r="O860" s="17">
        <v>0</v>
      </c>
      <c r="P860" s="17">
        <v>0</v>
      </c>
      <c r="Q860" s="17">
        <v>0</v>
      </c>
    </row>
    <row r="861" spans="1:17" ht="15.5" thickTop="1" thickBot="1" x14ac:dyDescent="0.4">
      <c r="A861" s="47" t="s">
        <v>58</v>
      </c>
      <c r="B861" s="61">
        <v>449690</v>
      </c>
      <c r="C861" s="61">
        <v>380791</v>
      </c>
      <c r="D861" s="61">
        <v>378868</v>
      </c>
      <c r="E861" s="61">
        <v>316992</v>
      </c>
      <c r="F861" s="61">
        <v>0</v>
      </c>
      <c r="G861" s="61">
        <v>0</v>
      </c>
      <c r="H861" s="61">
        <v>0</v>
      </c>
      <c r="I861" s="61">
        <v>0</v>
      </c>
      <c r="J861" s="61">
        <v>0</v>
      </c>
      <c r="K861" s="61">
        <v>0</v>
      </c>
      <c r="L861" s="61">
        <v>0</v>
      </c>
      <c r="M861" s="61">
        <v>0</v>
      </c>
      <c r="N861" s="61">
        <v>0</v>
      </c>
      <c r="O861" s="37">
        <v>0</v>
      </c>
      <c r="P861" s="37">
        <v>0</v>
      </c>
      <c r="Q861" s="37">
        <v>0</v>
      </c>
    </row>
    <row r="862" spans="1:17" ht="15" thickTop="1" x14ac:dyDescent="0.35">
      <c r="A862" s="55" t="s">
        <v>116</v>
      </c>
    </row>
    <row r="864" spans="1:17" x14ac:dyDescent="0.35">
      <c r="A864" s="39" t="s">
        <v>117</v>
      </c>
      <c r="B864" s="40" t="s">
        <v>30</v>
      </c>
      <c r="C864" s="40" t="s">
        <v>31</v>
      </c>
      <c r="D864" s="40" t="s">
        <v>32</v>
      </c>
      <c r="E864" s="40" t="s">
        <v>33</v>
      </c>
      <c r="F864" s="40" t="s">
        <v>34</v>
      </c>
      <c r="G864" s="40" t="s">
        <v>35</v>
      </c>
      <c r="H864" s="40" t="s">
        <v>36</v>
      </c>
      <c r="I864" s="40" t="s">
        <v>37</v>
      </c>
      <c r="J864" s="40" t="s">
        <v>38</v>
      </c>
      <c r="K864" s="40" t="s">
        <v>39</v>
      </c>
      <c r="L864" s="40" t="s">
        <v>40</v>
      </c>
      <c r="M864" s="40" t="s">
        <v>41</v>
      </c>
      <c r="N864" s="21" t="s">
        <v>42</v>
      </c>
      <c r="O864" s="41" t="s">
        <v>43</v>
      </c>
      <c r="P864" s="82" t="s">
        <v>44</v>
      </c>
      <c r="Q864" s="82" t="s">
        <v>45</v>
      </c>
    </row>
    <row r="865" spans="1:17" x14ac:dyDescent="0.35">
      <c r="A865" s="43" t="s">
        <v>46</v>
      </c>
      <c r="B865" s="44">
        <v>8450</v>
      </c>
      <c r="C865" s="44">
        <v>9059</v>
      </c>
      <c r="D865" s="44">
        <v>8685</v>
      </c>
      <c r="E865" s="44">
        <v>7288</v>
      </c>
      <c r="F865" s="44">
        <v>0</v>
      </c>
      <c r="G865" s="44">
        <v>0</v>
      </c>
      <c r="H865" s="44">
        <v>0</v>
      </c>
      <c r="I865" s="44">
        <v>0</v>
      </c>
      <c r="J865" s="44">
        <v>0</v>
      </c>
      <c r="K865" s="44">
        <v>0</v>
      </c>
      <c r="L865" s="44">
        <v>0</v>
      </c>
      <c r="M865" s="44">
        <v>0</v>
      </c>
      <c r="N865" s="44">
        <v>0</v>
      </c>
      <c r="O865" s="17">
        <v>0</v>
      </c>
      <c r="P865" s="17">
        <v>0</v>
      </c>
      <c r="Q865" s="17">
        <v>0</v>
      </c>
    </row>
    <row r="866" spans="1:17" x14ac:dyDescent="0.35">
      <c r="A866" s="45" t="s">
        <v>47</v>
      </c>
      <c r="B866" s="46">
        <v>9461</v>
      </c>
      <c r="C866" s="46">
        <v>8622</v>
      </c>
      <c r="D866" s="46">
        <v>7674</v>
      </c>
      <c r="E866" s="46">
        <v>8328</v>
      </c>
      <c r="F866" s="46">
        <v>0</v>
      </c>
      <c r="G866" s="46">
        <v>0</v>
      </c>
      <c r="H866" s="46">
        <v>0</v>
      </c>
      <c r="I866" s="46">
        <v>0</v>
      </c>
      <c r="J866" s="46">
        <v>0</v>
      </c>
      <c r="K866" s="46">
        <v>0</v>
      </c>
      <c r="L866" s="46">
        <v>0</v>
      </c>
      <c r="M866" s="46">
        <v>0</v>
      </c>
      <c r="N866" s="46">
        <v>0</v>
      </c>
      <c r="O866" s="17">
        <v>0</v>
      </c>
      <c r="P866" s="17">
        <v>0</v>
      </c>
      <c r="Q866" s="17">
        <v>0</v>
      </c>
    </row>
    <row r="867" spans="1:17" x14ac:dyDescent="0.35">
      <c r="A867" s="45" t="s">
        <v>48</v>
      </c>
      <c r="B867" s="46">
        <v>16400</v>
      </c>
      <c r="C867" s="46">
        <v>7013</v>
      </c>
      <c r="D867" s="46">
        <v>6004</v>
      </c>
      <c r="E867" s="46">
        <v>6761</v>
      </c>
      <c r="F867" s="46">
        <v>0</v>
      </c>
      <c r="G867" s="46">
        <v>0</v>
      </c>
      <c r="H867" s="46">
        <v>0</v>
      </c>
      <c r="I867" s="46">
        <v>0</v>
      </c>
      <c r="J867" s="46">
        <v>0</v>
      </c>
      <c r="K867" s="46">
        <v>0</v>
      </c>
      <c r="L867" s="46">
        <v>0</v>
      </c>
      <c r="M867" s="46">
        <v>0</v>
      </c>
      <c r="N867" s="46">
        <v>0</v>
      </c>
      <c r="O867" s="17">
        <v>0</v>
      </c>
      <c r="P867" s="17">
        <v>0</v>
      </c>
      <c r="Q867" s="17">
        <v>0</v>
      </c>
    </row>
    <row r="868" spans="1:17" x14ac:dyDescent="0.35">
      <c r="A868" s="45" t="s">
        <v>49</v>
      </c>
      <c r="B868" s="46">
        <v>7868</v>
      </c>
      <c r="C868" s="46">
        <v>4934</v>
      </c>
      <c r="D868" s="46">
        <v>6616</v>
      </c>
      <c r="E868" s="46">
        <v>6907</v>
      </c>
      <c r="F868" s="46">
        <v>0</v>
      </c>
      <c r="G868" s="46">
        <v>0</v>
      </c>
      <c r="H868" s="46">
        <v>0</v>
      </c>
      <c r="I868" s="46">
        <v>0</v>
      </c>
      <c r="J868" s="46">
        <v>0</v>
      </c>
      <c r="K868" s="46">
        <v>0</v>
      </c>
      <c r="L868" s="46">
        <v>0</v>
      </c>
      <c r="M868" s="46">
        <v>0</v>
      </c>
      <c r="N868" s="46">
        <v>0</v>
      </c>
      <c r="O868" s="17">
        <v>0</v>
      </c>
      <c r="P868" s="17">
        <v>0</v>
      </c>
      <c r="Q868" s="17">
        <v>0</v>
      </c>
    </row>
    <row r="869" spans="1:17" x14ac:dyDescent="0.35">
      <c r="A869" s="45" t="s">
        <v>50</v>
      </c>
      <c r="B869" s="46">
        <v>7840</v>
      </c>
      <c r="C869" s="46">
        <v>14209</v>
      </c>
      <c r="D869" s="46">
        <v>15040</v>
      </c>
      <c r="E869" s="46">
        <v>7237</v>
      </c>
      <c r="F869" s="46">
        <v>0</v>
      </c>
      <c r="G869" s="46">
        <v>0</v>
      </c>
      <c r="H869" s="46">
        <v>0</v>
      </c>
      <c r="I869" s="46">
        <v>0</v>
      </c>
      <c r="J869" s="46">
        <v>0</v>
      </c>
      <c r="K869" s="46">
        <v>0</v>
      </c>
      <c r="L869" s="46">
        <v>0</v>
      </c>
      <c r="M869" s="46">
        <v>0</v>
      </c>
      <c r="N869" s="46">
        <v>0</v>
      </c>
      <c r="O869" s="17">
        <v>0</v>
      </c>
      <c r="P869" s="17">
        <v>0</v>
      </c>
      <c r="Q869" s="17">
        <v>0</v>
      </c>
    </row>
    <row r="870" spans="1:17" x14ac:dyDescent="0.35">
      <c r="A870" s="45" t="s">
        <v>51</v>
      </c>
      <c r="B870" s="46">
        <v>6396</v>
      </c>
      <c r="C870" s="46">
        <v>5887</v>
      </c>
      <c r="D870" s="46">
        <v>5247</v>
      </c>
      <c r="E870" s="46">
        <v>4731</v>
      </c>
      <c r="F870" s="46">
        <v>0</v>
      </c>
      <c r="G870" s="46">
        <v>0</v>
      </c>
      <c r="H870" s="46">
        <v>0</v>
      </c>
      <c r="I870" s="46">
        <v>0</v>
      </c>
      <c r="J870" s="46">
        <v>0</v>
      </c>
      <c r="K870" s="46">
        <v>0</v>
      </c>
      <c r="L870" s="46">
        <v>0</v>
      </c>
      <c r="M870" s="46">
        <v>0</v>
      </c>
      <c r="N870" s="46">
        <v>0</v>
      </c>
      <c r="O870" s="17">
        <v>0</v>
      </c>
      <c r="P870" s="17">
        <v>0</v>
      </c>
      <c r="Q870" s="17">
        <v>0</v>
      </c>
    </row>
    <row r="871" spans="1:17" x14ac:dyDescent="0.35">
      <c r="A871" s="45" t="s">
        <v>52</v>
      </c>
      <c r="B871" s="46">
        <v>10246</v>
      </c>
      <c r="C871" s="46">
        <v>9282</v>
      </c>
      <c r="D871" s="46">
        <v>8574</v>
      </c>
      <c r="E871" s="46">
        <v>8616</v>
      </c>
      <c r="F871" s="46">
        <v>0</v>
      </c>
      <c r="G871" s="46">
        <v>0</v>
      </c>
      <c r="H871" s="46">
        <v>0</v>
      </c>
      <c r="I871" s="46">
        <v>0</v>
      </c>
      <c r="J871" s="46">
        <v>0</v>
      </c>
      <c r="K871" s="46">
        <v>0</v>
      </c>
      <c r="L871" s="46">
        <v>0</v>
      </c>
      <c r="M871" s="46">
        <v>0</v>
      </c>
      <c r="N871" s="46">
        <v>0</v>
      </c>
      <c r="O871" s="17">
        <v>0</v>
      </c>
      <c r="P871" s="17">
        <v>0</v>
      </c>
      <c r="Q871" s="17">
        <v>0</v>
      </c>
    </row>
    <row r="872" spans="1:17" x14ac:dyDescent="0.35">
      <c r="A872" s="45" t="s">
        <v>53</v>
      </c>
      <c r="B872" s="46">
        <v>6871</v>
      </c>
      <c r="C872" s="46">
        <v>7051</v>
      </c>
      <c r="D872" s="46">
        <v>5925</v>
      </c>
      <c r="E872" s="46">
        <v>10721</v>
      </c>
      <c r="F872" s="46">
        <v>0</v>
      </c>
      <c r="G872" s="46">
        <v>0</v>
      </c>
      <c r="H872" s="46">
        <v>0</v>
      </c>
      <c r="I872" s="46">
        <v>0</v>
      </c>
      <c r="J872" s="46">
        <v>0</v>
      </c>
      <c r="K872" s="46">
        <v>0</v>
      </c>
      <c r="L872" s="46">
        <v>0</v>
      </c>
      <c r="M872" s="46">
        <v>0</v>
      </c>
      <c r="N872" s="46">
        <v>0</v>
      </c>
      <c r="O872" s="17">
        <v>0</v>
      </c>
      <c r="P872" s="17">
        <v>0</v>
      </c>
      <c r="Q872" s="17">
        <v>0</v>
      </c>
    </row>
    <row r="873" spans="1:17" x14ac:dyDescent="0.35">
      <c r="A873" s="45" t="s">
        <v>54</v>
      </c>
      <c r="B873" s="46">
        <v>4729</v>
      </c>
      <c r="C873" s="46">
        <v>5421</v>
      </c>
      <c r="D873" s="46">
        <v>5519</v>
      </c>
      <c r="E873" s="46">
        <v>7674</v>
      </c>
      <c r="F873" s="46">
        <v>0</v>
      </c>
      <c r="G873" s="46">
        <v>0</v>
      </c>
      <c r="H873" s="46">
        <v>0</v>
      </c>
      <c r="I873" s="46">
        <v>0</v>
      </c>
      <c r="J873" s="46">
        <v>0</v>
      </c>
      <c r="K873" s="46">
        <v>0</v>
      </c>
      <c r="L873" s="46">
        <v>0</v>
      </c>
      <c r="M873" s="46">
        <v>0</v>
      </c>
      <c r="N873" s="46">
        <v>0</v>
      </c>
      <c r="O873" s="17">
        <v>0</v>
      </c>
      <c r="P873" s="17">
        <v>0</v>
      </c>
      <c r="Q873" s="17">
        <v>0</v>
      </c>
    </row>
    <row r="874" spans="1:17" x14ac:dyDescent="0.35">
      <c r="A874" s="45" t="s">
        <v>55</v>
      </c>
      <c r="B874" s="46">
        <v>9343</v>
      </c>
      <c r="C874" s="46">
        <v>5360</v>
      </c>
      <c r="D874" s="46">
        <v>6101</v>
      </c>
      <c r="E874" s="46">
        <v>7204</v>
      </c>
      <c r="F874" s="46">
        <v>0</v>
      </c>
      <c r="G874" s="46">
        <v>0</v>
      </c>
      <c r="H874" s="46">
        <v>0</v>
      </c>
      <c r="I874" s="46">
        <v>0</v>
      </c>
      <c r="J874" s="46">
        <v>0</v>
      </c>
      <c r="K874" s="46">
        <v>0</v>
      </c>
      <c r="L874" s="46">
        <v>0</v>
      </c>
      <c r="M874" s="46">
        <v>0</v>
      </c>
      <c r="N874" s="46">
        <v>0</v>
      </c>
      <c r="O874" s="17">
        <v>0</v>
      </c>
      <c r="P874" s="17">
        <v>0</v>
      </c>
      <c r="Q874" s="17">
        <v>0</v>
      </c>
    </row>
    <row r="875" spans="1:17" x14ac:dyDescent="0.35">
      <c r="A875" s="45" t="s">
        <v>56</v>
      </c>
      <c r="B875" s="46">
        <v>9929</v>
      </c>
      <c r="C875" s="46">
        <v>12452</v>
      </c>
      <c r="D875" s="46">
        <v>9194</v>
      </c>
      <c r="E875" s="46">
        <v>11067</v>
      </c>
      <c r="F875" s="46">
        <v>0</v>
      </c>
      <c r="G875" s="46">
        <v>0</v>
      </c>
      <c r="H875" s="46">
        <v>0</v>
      </c>
      <c r="I875" s="46">
        <v>0</v>
      </c>
      <c r="J875" s="46">
        <v>0</v>
      </c>
      <c r="K875" s="46">
        <v>0</v>
      </c>
      <c r="L875" s="46">
        <v>0</v>
      </c>
      <c r="M875" s="46">
        <v>0</v>
      </c>
      <c r="N875" s="46">
        <v>0</v>
      </c>
      <c r="O875" s="17">
        <v>0</v>
      </c>
      <c r="P875" s="17">
        <v>0</v>
      </c>
      <c r="Q875" s="17">
        <v>0</v>
      </c>
    </row>
    <row r="876" spans="1:17" ht="15" thickBot="1" x14ac:dyDescent="0.4">
      <c r="A876" s="45" t="s">
        <v>57</v>
      </c>
      <c r="B876" s="46">
        <v>9323</v>
      </c>
      <c r="C876" s="46">
        <v>11785</v>
      </c>
      <c r="D876" s="46">
        <v>9480</v>
      </c>
      <c r="E876" s="46">
        <v>14300</v>
      </c>
      <c r="F876" s="46">
        <v>0</v>
      </c>
      <c r="G876" s="46">
        <v>0</v>
      </c>
      <c r="H876" s="46">
        <v>0</v>
      </c>
      <c r="I876" s="46">
        <v>0</v>
      </c>
      <c r="J876" s="46">
        <v>0</v>
      </c>
      <c r="K876" s="46">
        <v>0</v>
      </c>
      <c r="L876" s="46">
        <v>0</v>
      </c>
      <c r="M876" s="46">
        <v>0</v>
      </c>
      <c r="N876" s="46">
        <v>0</v>
      </c>
      <c r="O876" s="17">
        <v>0</v>
      </c>
      <c r="P876" s="17">
        <v>0</v>
      </c>
      <c r="Q876" s="17">
        <v>0</v>
      </c>
    </row>
    <row r="877" spans="1:17" ht="15.5" thickTop="1" thickBot="1" x14ac:dyDescent="0.4">
      <c r="A877" s="47" t="s">
        <v>58</v>
      </c>
      <c r="B877" s="61">
        <v>106856</v>
      </c>
      <c r="C877" s="61">
        <v>101075</v>
      </c>
      <c r="D877" s="61">
        <v>94059</v>
      </c>
      <c r="E877" s="61">
        <v>100834</v>
      </c>
      <c r="F877" s="61">
        <v>0</v>
      </c>
      <c r="G877" s="61">
        <v>0</v>
      </c>
      <c r="H877" s="61">
        <v>0</v>
      </c>
      <c r="I877" s="61">
        <v>0</v>
      </c>
      <c r="J877" s="61">
        <v>0</v>
      </c>
      <c r="K877" s="61">
        <v>0</v>
      </c>
      <c r="L877" s="61">
        <v>0</v>
      </c>
      <c r="M877" s="61">
        <v>0</v>
      </c>
      <c r="N877" s="61">
        <v>0</v>
      </c>
      <c r="O877" s="37">
        <v>0</v>
      </c>
      <c r="P877" s="37">
        <v>0</v>
      </c>
      <c r="Q877" s="37">
        <v>0</v>
      </c>
    </row>
    <row r="878" spans="1:17" ht="15" thickTop="1" x14ac:dyDescent="0.35">
      <c r="A878" s="55"/>
    </row>
    <row r="881" spans="2:14" x14ac:dyDescent="0.35">
      <c r="B881" s="31"/>
      <c r="C881" s="31"/>
      <c r="D881" s="31"/>
      <c r="E881" s="31"/>
      <c r="F881" s="31"/>
      <c r="G881" s="31"/>
      <c r="H881" s="31"/>
      <c r="I881" s="31"/>
      <c r="J881" s="31"/>
      <c r="K881" s="31"/>
      <c r="L881" s="30"/>
      <c r="M881" s="30"/>
      <c r="N881" s="30"/>
    </row>
    <row r="882" spans="2:14" x14ac:dyDescent="0.35">
      <c r="B882" s="85"/>
      <c r="C882" s="85"/>
      <c r="D882" s="85"/>
      <c r="E882" s="85"/>
      <c r="F882" s="85"/>
      <c r="G882" s="85"/>
      <c r="H882" s="85"/>
      <c r="I882" s="85"/>
      <c r="J882" s="85"/>
      <c r="K882" s="85"/>
      <c r="L882" s="85"/>
      <c r="M882" s="85"/>
      <c r="N882" s="85"/>
    </row>
    <row r="883" spans="2:14" x14ac:dyDescent="0.35">
      <c r="B883" s="31"/>
      <c r="C883" s="31"/>
      <c r="D883" s="31"/>
      <c r="E883" s="31"/>
      <c r="F883" s="31"/>
      <c r="G883" s="31"/>
      <c r="H883" s="31"/>
      <c r="I883" s="31"/>
      <c r="J883" s="31"/>
      <c r="K883" s="31"/>
      <c r="L883" s="31"/>
      <c r="M883" s="31"/>
      <c r="N883" s="31"/>
    </row>
    <row r="884" spans="2:14" x14ac:dyDescent="0.35">
      <c r="B884" s="31"/>
      <c r="C884" s="31"/>
      <c r="D884" s="31"/>
      <c r="E884" s="31"/>
      <c r="F884" s="31"/>
      <c r="G884" s="31"/>
      <c r="H884" s="31"/>
      <c r="I884" s="31"/>
      <c r="J884" s="31"/>
      <c r="K884" s="31"/>
      <c r="L884" s="31"/>
      <c r="M884" s="31"/>
      <c r="N884" s="31"/>
    </row>
    <row r="885" spans="2:14" x14ac:dyDescent="0.35">
      <c r="B885" s="31"/>
      <c r="C885" s="31"/>
      <c r="D885" s="31"/>
      <c r="E885" s="31"/>
      <c r="F885" s="31"/>
      <c r="G885" s="31"/>
      <c r="H885" s="31"/>
      <c r="I885" s="31"/>
      <c r="J885" s="31"/>
      <c r="K885" s="31"/>
      <c r="L885" s="31"/>
      <c r="M885" s="31"/>
      <c r="N885" s="31"/>
    </row>
    <row r="886" spans="2:14" x14ac:dyDescent="0.35">
      <c r="B886" s="31"/>
      <c r="C886" s="31"/>
      <c r="D886" s="31"/>
      <c r="E886" s="31"/>
      <c r="F886" s="31"/>
      <c r="G886" s="31"/>
      <c r="H886" s="31"/>
      <c r="I886" s="31"/>
      <c r="J886" s="31"/>
      <c r="K886" s="31"/>
      <c r="L886" s="31"/>
      <c r="M886" s="31"/>
      <c r="N886" s="31"/>
    </row>
    <row r="888" spans="2:14" x14ac:dyDescent="0.35">
      <c r="B888" s="31"/>
      <c r="C888" s="31"/>
      <c r="D888" s="31"/>
      <c r="E888" s="31"/>
      <c r="F888" s="31"/>
      <c r="G888" s="31"/>
      <c r="H888" s="31"/>
      <c r="I888" s="31"/>
      <c r="J888" s="31"/>
      <c r="K888" s="31"/>
      <c r="L888" s="31"/>
      <c r="M888" s="31"/>
      <c r="N888" s="31"/>
    </row>
  </sheetData>
  <dataConsolidate/>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9"/>
  <sheetViews>
    <sheetView zoomScaleNormal="100" workbookViewId="0">
      <pane xSplit="1" topLeftCell="B1" activePane="topRight" state="frozen"/>
      <selection activeCell="U7" sqref="U7"/>
      <selection pane="topRight"/>
    </sheetView>
  </sheetViews>
  <sheetFormatPr defaultColWidth="8.54296875" defaultRowHeight="14.5" x14ac:dyDescent="0.35"/>
  <cols>
    <col min="1" max="1" width="36.453125" customWidth="1"/>
    <col min="2" max="2" width="10.81640625" customWidth="1"/>
    <col min="3" max="3" width="11.453125" customWidth="1"/>
    <col min="4" max="4" width="11.1796875" customWidth="1"/>
    <col min="5" max="5" width="12.453125" customWidth="1"/>
    <col min="6" max="7" width="11.453125" customWidth="1"/>
    <col min="8" max="8" width="11.54296875" customWidth="1"/>
    <col min="9" max="9" width="11.453125" bestFit="1" customWidth="1"/>
    <col min="10" max="12" width="11.453125" customWidth="1"/>
    <col min="13" max="13" width="11.54296875" customWidth="1"/>
    <col min="14" max="14" width="15.26953125" customWidth="1"/>
    <col min="15" max="15" width="11.453125" bestFit="1" customWidth="1"/>
    <col min="16" max="16" width="11.453125" customWidth="1"/>
    <col min="17" max="17" width="14.453125" customWidth="1"/>
    <col min="18" max="18" width="16.81640625" customWidth="1"/>
    <col min="19" max="19" width="17.54296875" customWidth="1"/>
  </cols>
  <sheetData>
    <row r="1" spans="1:19" x14ac:dyDescent="0.35">
      <c r="R1" s="16"/>
      <c r="S1" s="16"/>
    </row>
    <row r="2" spans="1:19" ht="18" customHeight="1" x14ac:dyDescent="0.35">
      <c r="A2" s="20" t="s">
        <v>29</v>
      </c>
      <c r="B2" s="21" t="s">
        <v>30</v>
      </c>
      <c r="C2" s="21" t="s">
        <v>31</v>
      </c>
      <c r="D2" s="21" t="s">
        <v>32</v>
      </c>
      <c r="E2" s="21" t="s">
        <v>33</v>
      </c>
      <c r="F2" s="21" t="s">
        <v>34</v>
      </c>
      <c r="G2" s="21" t="s">
        <v>35</v>
      </c>
      <c r="H2" s="21" t="s">
        <v>36</v>
      </c>
      <c r="I2" s="21" t="s">
        <v>37</v>
      </c>
      <c r="J2" s="21" t="s">
        <v>38</v>
      </c>
      <c r="K2" s="21" t="s">
        <v>39</v>
      </c>
      <c r="L2" s="21" t="s">
        <v>40</v>
      </c>
      <c r="M2" s="86" t="s">
        <v>41</v>
      </c>
      <c r="N2" s="86" t="s">
        <v>42</v>
      </c>
      <c r="O2" s="87" t="s">
        <v>43</v>
      </c>
      <c r="P2" s="42" t="s">
        <v>44</v>
      </c>
      <c r="Q2" s="42" t="s">
        <v>45</v>
      </c>
    </row>
    <row r="3" spans="1:19" x14ac:dyDescent="0.35">
      <c r="A3" t="s">
        <v>118</v>
      </c>
      <c r="B3" s="85">
        <v>0</v>
      </c>
      <c r="C3" s="85">
        <v>0</v>
      </c>
      <c r="D3" s="85">
        <v>0</v>
      </c>
      <c r="E3" s="85">
        <v>0</v>
      </c>
      <c r="F3" s="85">
        <v>9631016</v>
      </c>
      <c r="G3" s="85">
        <v>10244321.960000001</v>
      </c>
      <c r="H3" s="85">
        <v>10767595.82</v>
      </c>
      <c r="I3" s="85">
        <v>10938777.98</v>
      </c>
      <c r="J3" s="85">
        <v>12636754</v>
      </c>
      <c r="K3" s="85">
        <v>12796189</v>
      </c>
      <c r="L3" s="85">
        <v>13116526</v>
      </c>
      <c r="M3" s="85">
        <v>12504790</v>
      </c>
      <c r="N3" s="85">
        <v>11490622</v>
      </c>
      <c r="O3" s="85">
        <v>12244798</v>
      </c>
      <c r="P3" s="85">
        <v>12486307</v>
      </c>
      <c r="Q3" s="85">
        <v>12976178</v>
      </c>
      <c r="R3" s="88"/>
      <c r="S3" s="89"/>
    </row>
    <row r="4" spans="1:19" x14ac:dyDescent="0.35">
      <c r="A4" t="s">
        <v>119</v>
      </c>
      <c r="B4" s="85">
        <v>0</v>
      </c>
      <c r="C4" s="85">
        <v>0</v>
      </c>
      <c r="D4" s="85">
        <v>0</v>
      </c>
      <c r="E4" s="85">
        <v>0</v>
      </c>
      <c r="F4" s="85">
        <v>11529568</v>
      </c>
      <c r="G4" s="85">
        <v>11855451.4661</v>
      </c>
      <c r="H4" s="85">
        <v>12695597.17</v>
      </c>
      <c r="I4" s="85">
        <v>13566930.08</v>
      </c>
      <c r="J4" s="85">
        <v>12258619</v>
      </c>
      <c r="K4" s="85">
        <v>13900073</v>
      </c>
      <c r="L4" s="85">
        <v>14649667</v>
      </c>
      <c r="M4" s="85">
        <v>13584483</v>
      </c>
      <c r="N4" s="85">
        <v>13362327</v>
      </c>
      <c r="O4" s="85">
        <v>13100294</v>
      </c>
      <c r="P4" s="85">
        <v>14226939</v>
      </c>
      <c r="Q4" s="85">
        <v>14184870</v>
      </c>
      <c r="R4" s="88"/>
      <c r="S4" s="89"/>
    </row>
    <row r="5" spans="1:19" x14ac:dyDescent="0.35">
      <c r="A5" t="s">
        <v>120</v>
      </c>
      <c r="B5" s="85">
        <v>0</v>
      </c>
      <c r="C5" s="85">
        <v>0</v>
      </c>
      <c r="D5" s="85">
        <v>0</v>
      </c>
      <c r="E5" s="85">
        <v>0</v>
      </c>
      <c r="F5" s="85">
        <v>9077135</v>
      </c>
      <c r="G5" s="85">
        <v>9537130.6981999986</v>
      </c>
      <c r="H5" s="85">
        <v>9601281.9800000004</v>
      </c>
      <c r="I5" s="85">
        <v>10367621.42</v>
      </c>
      <c r="J5" s="85">
        <v>10686088</v>
      </c>
      <c r="K5" s="85">
        <v>10646427</v>
      </c>
      <c r="L5" s="85">
        <v>11534835</v>
      </c>
      <c r="M5" s="85">
        <v>10416829</v>
      </c>
      <c r="N5" s="85">
        <v>11249766</v>
      </c>
      <c r="O5" s="85">
        <v>10599946</v>
      </c>
      <c r="P5" s="85">
        <v>11408617</v>
      </c>
      <c r="Q5" s="85">
        <v>11495210</v>
      </c>
      <c r="R5" s="88"/>
      <c r="S5" s="89"/>
    </row>
    <row r="6" spans="1:19" ht="15" thickBot="1" x14ac:dyDescent="0.4">
      <c r="A6" t="s">
        <v>121</v>
      </c>
      <c r="B6" s="85">
        <v>0</v>
      </c>
      <c r="C6" s="85">
        <v>0</v>
      </c>
      <c r="D6" s="85">
        <v>0</v>
      </c>
      <c r="E6" s="85">
        <v>0</v>
      </c>
      <c r="F6" s="85">
        <v>9293893</v>
      </c>
      <c r="G6" s="85">
        <v>9897070.6184</v>
      </c>
      <c r="H6" s="85">
        <v>10027809.73</v>
      </c>
      <c r="I6" s="85">
        <v>11025925.92</v>
      </c>
      <c r="J6" s="85">
        <v>11406580</v>
      </c>
      <c r="K6" s="85">
        <v>11472408</v>
      </c>
      <c r="L6" s="85">
        <v>11510428</v>
      </c>
      <c r="M6" s="85">
        <v>11169197</v>
      </c>
      <c r="N6" s="85">
        <v>11210055</v>
      </c>
      <c r="O6" s="85">
        <v>11319552</v>
      </c>
      <c r="P6" s="85">
        <v>11643078</v>
      </c>
      <c r="Q6" s="85">
        <v>8871248</v>
      </c>
      <c r="R6" s="88"/>
      <c r="S6" s="89"/>
    </row>
    <row r="7" spans="1:19" ht="15.5" thickTop="1" thickBot="1" x14ac:dyDescent="0.4">
      <c r="A7" s="35" t="s">
        <v>58</v>
      </c>
      <c r="B7" s="36">
        <v>36094536</v>
      </c>
      <c r="C7" s="36">
        <v>33983069</v>
      </c>
      <c r="D7" s="36">
        <v>39045622</v>
      </c>
      <c r="E7" s="36">
        <v>40212115</v>
      </c>
      <c r="F7" s="36">
        <v>40386976</v>
      </c>
      <c r="G7" s="36">
        <v>42226120.742699996</v>
      </c>
      <c r="H7" s="90">
        <v>43092284.700000003</v>
      </c>
      <c r="I7" s="90">
        <v>45899255.400000006</v>
      </c>
      <c r="J7" s="90">
        <v>46988041</v>
      </c>
      <c r="K7" s="90">
        <v>48815097</v>
      </c>
      <c r="L7" s="90">
        <v>50811456</v>
      </c>
      <c r="M7" s="90">
        <v>47675299</v>
      </c>
      <c r="N7" s="90">
        <v>47312770</v>
      </c>
      <c r="O7" s="90">
        <v>47264590</v>
      </c>
      <c r="P7" s="90">
        <f t="shared" ref="P7:Q7" si="0">SUM(P3:P6)</f>
        <v>49764941</v>
      </c>
      <c r="Q7" s="90">
        <f t="shared" si="0"/>
        <v>47527506</v>
      </c>
      <c r="R7" s="88"/>
      <c r="S7" s="89"/>
    </row>
    <row r="8" spans="1:19" ht="15" thickTop="1" x14ac:dyDescent="0.35"/>
    <row r="10" spans="1:19" x14ac:dyDescent="0.35">
      <c r="A10" s="20" t="s">
        <v>9</v>
      </c>
      <c r="B10" s="21" t="s">
        <v>30</v>
      </c>
      <c r="C10" s="21" t="s">
        <v>31</v>
      </c>
      <c r="D10" s="21" t="s">
        <v>32</v>
      </c>
      <c r="E10" s="21" t="s">
        <v>33</v>
      </c>
      <c r="F10" s="21" t="s">
        <v>34</v>
      </c>
      <c r="G10" s="21" t="s">
        <v>35</v>
      </c>
      <c r="H10" s="21" t="s">
        <v>36</v>
      </c>
      <c r="I10" s="21" t="s">
        <v>37</v>
      </c>
      <c r="J10" s="21" t="s">
        <v>38</v>
      </c>
      <c r="K10" s="21" t="s">
        <v>39</v>
      </c>
      <c r="L10" s="21" t="s">
        <v>40</v>
      </c>
      <c r="M10" s="86" t="s">
        <v>41</v>
      </c>
      <c r="N10" s="86" t="s">
        <v>42</v>
      </c>
      <c r="O10" s="87" t="s">
        <v>43</v>
      </c>
      <c r="P10" s="42" t="s">
        <v>44</v>
      </c>
      <c r="Q10" s="42" t="s">
        <v>45</v>
      </c>
    </row>
    <row r="11" spans="1:19" x14ac:dyDescent="0.35">
      <c r="A11" t="s">
        <v>118</v>
      </c>
      <c r="B11" s="85">
        <v>1123859</v>
      </c>
      <c r="C11" s="85">
        <v>1177781</v>
      </c>
      <c r="D11" s="85">
        <v>1317504</v>
      </c>
      <c r="E11" s="85">
        <v>1234228</v>
      </c>
      <c r="F11" s="85">
        <v>1299887</v>
      </c>
      <c r="G11" s="85">
        <v>1440524</v>
      </c>
      <c r="H11" s="85">
        <v>1514992</v>
      </c>
      <c r="I11" s="85">
        <v>1508157</v>
      </c>
      <c r="J11" s="85">
        <v>1499943</v>
      </c>
      <c r="K11" s="85">
        <v>1885052</v>
      </c>
      <c r="L11" s="85">
        <v>1892014</v>
      </c>
      <c r="M11" s="85">
        <v>1837266</v>
      </c>
      <c r="N11" s="85">
        <v>1665901</v>
      </c>
      <c r="O11" s="85">
        <v>1649481</v>
      </c>
      <c r="P11" s="85">
        <v>1459319</v>
      </c>
      <c r="Q11" s="85">
        <v>1611709</v>
      </c>
      <c r="R11" s="88"/>
      <c r="S11" s="89"/>
    </row>
    <row r="12" spans="1:19" x14ac:dyDescent="0.35">
      <c r="A12" t="s">
        <v>119</v>
      </c>
      <c r="B12" s="85">
        <v>1354962</v>
      </c>
      <c r="C12" s="85">
        <v>1080649</v>
      </c>
      <c r="D12" s="85">
        <v>1321648</v>
      </c>
      <c r="E12" s="85">
        <v>1453219</v>
      </c>
      <c r="F12" s="85">
        <v>1577837</v>
      </c>
      <c r="G12" s="85">
        <v>1533597</v>
      </c>
      <c r="H12" s="85">
        <v>1631020</v>
      </c>
      <c r="I12" s="85">
        <v>1725097</v>
      </c>
      <c r="J12" s="85">
        <v>1417113</v>
      </c>
      <c r="K12" s="85">
        <v>2043374</v>
      </c>
      <c r="L12" s="85">
        <v>1899933</v>
      </c>
      <c r="M12" s="85">
        <v>2003979</v>
      </c>
      <c r="N12" s="85">
        <v>1801757</v>
      </c>
      <c r="O12" s="85">
        <v>1692954</v>
      </c>
      <c r="P12" s="85">
        <v>1737760</v>
      </c>
      <c r="Q12" s="85">
        <v>1774110</v>
      </c>
      <c r="R12" s="88"/>
      <c r="S12" s="89"/>
    </row>
    <row r="13" spans="1:19" x14ac:dyDescent="0.35">
      <c r="A13" t="s">
        <v>120</v>
      </c>
      <c r="B13" s="85">
        <v>1239277</v>
      </c>
      <c r="C13" s="85">
        <v>1149156</v>
      </c>
      <c r="D13" s="85">
        <v>1120874</v>
      </c>
      <c r="E13" s="85">
        <v>1588585</v>
      </c>
      <c r="F13" s="85">
        <v>1287852</v>
      </c>
      <c r="G13" s="85">
        <v>1296060</v>
      </c>
      <c r="H13" s="85">
        <v>1315919</v>
      </c>
      <c r="I13" s="85">
        <v>1207815</v>
      </c>
      <c r="J13" s="85">
        <v>1258301</v>
      </c>
      <c r="K13" s="85">
        <v>1355153</v>
      </c>
      <c r="L13" s="85">
        <v>1427910</v>
      </c>
      <c r="M13" s="85">
        <v>1521308</v>
      </c>
      <c r="N13" s="85">
        <v>1461750</v>
      </c>
      <c r="O13" s="85">
        <v>1264661</v>
      </c>
      <c r="P13" s="85">
        <v>1416054</v>
      </c>
      <c r="Q13" s="85">
        <v>1410205</v>
      </c>
      <c r="R13" s="88"/>
      <c r="S13" s="89"/>
    </row>
    <row r="14" spans="1:19" ht="15" thickBot="1" x14ac:dyDescent="0.4">
      <c r="A14" t="s">
        <v>121</v>
      </c>
      <c r="B14" s="85">
        <v>1060102</v>
      </c>
      <c r="C14" s="85">
        <v>1077896</v>
      </c>
      <c r="D14" s="85">
        <v>1142233</v>
      </c>
      <c r="E14" s="85">
        <v>1761898</v>
      </c>
      <c r="F14" s="85">
        <v>1306480</v>
      </c>
      <c r="G14" s="85">
        <v>1380207</v>
      </c>
      <c r="H14" s="85">
        <v>1407465</v>
      </c>
      <c r="I14" s="85">
        <v>1400589</v>
      </c>
      <c r="J14" s="85">
        <v>1417457</v>
      </c>
      <c r="K14" s="85">
        <v>1475356</v>
      </c>
      <c r="L14" s="85">
        <v>1458133</v>
      </c>
      <c r="M14" s="85">
        <v>1490987</v>
      </c>
      <c r="N14" s="85">
        <v>1299620</v>
      </c>
      <c r="O14" s="85">
        <v>1215419</v>
      </c>
      <c r="P14" s="85">
        <v>1412338</v>
      </c>
      <c r="Q14" s="85">
        <v>1115361</v>
      </c>
      <c r="R14" s="88"/>
      <c r="S14" s="89"/>
    </row>
    <row r="15" spans="1:19" ht="15.5" thickTop="1" thickBot="1" x14ac:dyDescent="0.4">
      <c r="A15" s="35" t="s">
        <v>58</v>
      </c>
      <c r="B15" s="36">
        <v>4778200</v>
      </c>
      <c r="C15" s="36">
        <v>4485482</v>
      </c>
      <c r="D15" s="36">
        <v>4902259</v>
      </c>
      <c r="E15" s="36">
        <v>6037930</v>
      </c>
      <c r="F15" s="36">
        <v>5472056</v>
      </c>
      <c r="G15" s="36">
        <v>5650388</v>
      </c>
      <c r="H15" s="36">
        <v>5869396</v>
      </c>
      <c r="I15" s="36">
        <v>5841658</v>
      </c>
      <c r="J15" s="36">
        <v>5592814</v>
      </c>
      <c r="K15" s="36">
        <v>6758935</v>
      </c>
      <c r="L15" s="36">
        <v>6677990</v>
      </c>
      <c r="M15" s="36">
        <v>6853540</v>
      </c>
      <c r="N15" s="36">
        <v>6229028</v>
      </c>
      <c r="O15" s="36">
        <v>5822515</v>
      </c>
      <c r="P15" s="36">
        <f t="shared" ref="P15:Q15" si="1">SUM(P11:P14)</f>
        <v>6025471</v>
      </c>
      <c r="Q15" s="36">
        <f t="shared" si="1"/>
        <v>5911385</v>
      </c>
      <c r="R15" s="88"/>
      <c r="S15" s="89"/>
    </row>
    <row r="16" spans="1:19" ht="15" thickTop="1" x14ac:dyDescent="0.35"/>
    <row r="17" spans="1:19" x14ac:dyDescent="0.35">
      <c r="A17" s="39" t="s">
        <v>10</v>
      </c>
      <c r="B17" s="21" t="s">
        <v>30</v>
      </c>
      <c r="C17" s="21" t="s">
        <v>31</v>
      </c>
      <c r="D17" s="21" t="s">
        <v>32</v>
      </c>
      <c r="E17" s="21" t="s">
        <v>33</v>
      </c>
      <c r="F17" s="21" t="s">
        <v>34</v>
      </c>
      <c r="G17" s="21" t="s">
        <v>35</v>
      </c>
      <c r="H17" s="21" t="s">
        <v>36</v>
      </c>
      <c r="I17" s="21" t="s">
        <v>37</v>
      </c>
      <c r="J17" s="21" t="s">
        <v>38</v>
      </c>
      <c r="K17" s="21" t="s">
        <v>39</v>
      </c>
      <c r="L17" s="21" t="s">
        <v>40</v>
      </c>
      <c r="M17" s="86" t="s">
        <v>41</v>
      </c>
      <c r="N17" s="86" t="s">
        <v>42</v>
      </c>
      <c r="O17" s="87" t="s">
        <v>43</v>
      </c>
      <c r="P17" s="42" t="s">
        <v>44</v>
      </c>
      <c r="Q17" s="42" t="s">
        <v>45</v>
      </c>
    </row>
    <row r="18" spans="1:19" x14ac:dyDescent="0.35">
      <c r="A18" t="s">
        <v>118</v>
      </c>
      <c r="B18" s="85">
        <v>18858</v>
      </c>
      <c r="C18" s="85">
        <v>16285</v>
      </c>
      <c r="D18" s="85">
        <v>16164</v>
      </c>
      <c r="E18" s="85">
        <v>20820</v>
      </c>
      <c r="F18" s="85">
        <v>16733</v>
      </c>
      <c r="G18" s="85">
        <v>19982</v>
      </c>
      <c r="H18" s="85">
        <v>24378</v>
      </c>
      <c r="I18" s="85">
        <v>24432</v>
      </c>
      <c r="J18" s="85">
        <v>23578</v>
      </c>
      <c r="K18" s="85">
        <v>26840</v>
      </c>
      <c r="L18" s="85">
        <v>27662</v>
      </c>
      <c r="M18" s="85">
        <v>25666</v>
      </c>
      <c r="N18" s="85">
        <v>30831</v>
      </c>
      <c r="O18" s="85">
        <v>26984</v>
      </c>
      <c r="P18" s="85">
        <v>2314</v>
      </c>
      <c r="Q18" s="85">
        <v>7532</v>
      </c>
      <c r="R18" s="88"/>
      <c r="S18" s="89"/>
    </row>
    <row r="19" spans="1:19" x14ac:dyDescent="0.35">
      <c r="A19" t="s">
        <v>119</v>
      </c>
      <c r="B19" s="85">
        <v>19252</v>
      </c>
      <c r="C19" s="85">
        <v>14836</v>
      </c>
      <c r="D19" s="85">
        <v>14272</v>
      </c>
      <c r="E19" s="85">
        <v>16155</v>
      </c>
      <c r="F19" s="85">
        <v>18416</v>
      </c>
      <c r="G19" s="85">
        <v>19583</v>
      </c>
      <c r="H19" s="85">
        <v>24594</v>
      </c>
      <c r="I19" s="85">
        <v>25844</v>
      </c>
      <c r="J19" s="85">
        <v>22828</v>
      </c>
      <c r="K19" s="85">
        <v>25640</v>
      </c>
      <c r="L19" s="85">
        <v>25837</v>
      </c>
      <c r="M19" s="85">
        <v>26189</v>
      </c>
      <c r="N19" s="85">
        <v>28153</v>
      </c>
      <c r="O19" s="85">
        <v>33144</v>
      </c>
      <c r="P19" s="85">
        <v>29651</v>
      </c>
      <c r="Q19" s="85">
        <v>7253</v>
      </c>
      <c r="R19" s="88"/>
      <c r="S19" s="89"/>
    </row>
    <row r="20" spans="1:19" x14ac:dyDescent="0.35">
      <c r="A20" t="s">
        <v>120</v>
      </c>
      <c r="B20" s="85">
        <v>23566</v>
      </c>
      <c r="C20" s="85">
        <v>24604</v>
      </c>
      <c r="D20" s="85">
        <v>23946</v>
      </c>
      <c r="E20" s="85">
        <v>23832</v>
      </c>
      <c r="F20" s="85">
        <v>29363</v>
      </c>
      <c r="G20" s="85">
        <v>29354</v>
      </c>
      <c r="H20" s="85">
        <v>30013</v>
      </c>
      <c r="I20" s="85">
        <v>30819</v>
      </c>
      <c r="J20" s="85">
        <v>31350</v>
      </c>
      <c r="K20" s="85">
        <v>33596</v>
      </c>
      <c r="L20" s="85">
        <v>30597</v>
      </c>
      <c r="M20" s="85">
        <v>35308</v>
      </c>
      <c r="N20" s="85">
        <v>35677</v>
      </c>
      <c r="O20" s="85">
        <v>39991</v>
      </c>
      <c r="P20" s="85">
        <v>5786</v>
      </c>
      <c r="Q20" s="85">
        <v>1595</v>
      </c>
      <c r="R20" s="88"/>
      <c r="S20" s="89"/>
    </row>
    <row r="21" spans="1:19" ht="15" thickBot="1" x14ac:dyDescent="0.4">
      <c r="A21" t="s">
        <v>121</v>
      </c>
      <c r="B21" s="85">
        <v>18283</v>
      </c>
      <c r="C21" s="85">
        <v>23683</v>
      </c>
      <c r="D21" s="85">
        <v>22525</v>
      </c>
      <c r="E21" s="85">
        <v>19545</v>
      </c>
      <c r="F21" s="85">
        <v>21987</v>
      </c>
      <c r="G21" s="85">
        <v>24455</v>
      </c>
      <c r="H21" s="85">
        <v>25706</v>
      </c>
      <c r="I21" s="85">
        <v>23794</v>
      </c>
      <c r="J21" s="85">
        <v>27730</v>
      </c>
      <c r="K21" s="85">
        <v>27047</v>
      </c>
      <c r="L21" s="85">
        <v>24072</v>
      </c>
      <c r="M21" s="85">
        <v>27027</v>
      </c>
      <c r="N21" s="85">
        <v>27109</v>
      </c>
      <c r="O21" s="85">
        <v>14787</v>
      </c>
      <c r="P21" s="85">
        <v>712</v>
      </c>
      <c r="Q21" s="85">
        <v>654</v>
      </c>
      <c r="R21" s="88"/>
      <c r="S21" s="89"/>
    </row>
    <row r="22" spans="1:19" ht="15.5" thickTop="1" thickBot="1" x14ac:dyDescent="0.4">
      <c r="A22" s="35" t="s">
        <v>58</v>
      </c>
      <c r="B22" s="36">
        <v>79959</v>
      </c>
      <c r="C22" s="36">
        <v>79408</v>
      </c>
      <c r="D22" s="36">
        <v>76907</v>
      </c>
      <c r="E22" s="36">
        <v>80352</v>
      </c>
      <c r="F22" s="36">
        <v>86499</v>
      </c>
      <c r="G22" s="36">
        <v>93374</v>
      </c>
      <c r="H22" s="36">
        <v>104691</v>
      </c>
      <c r="I22" s="36">
        <v>104889</v>
      </c>
      <c r="J22" s="36">
        <v>105486</v>
      </c>
      <c r="K22" s="36">
        <v>113123</v>
      </c>
      <c r="L22" s="36">
        <v>108168</v>
      </c>
      <c r="M22" s="36">
        <v>114190</v>
      </c>
      <c r="N22" s="36">
        <v>121770</v>
      </c>
      <c r="O22" s="36">
        <v>114906</v>
      </c>
      <c r="P22" s="36">
        <f t="shared" ref="P22:Q22" si="2">SUM(P18:P21)</f>
        <v>38463</v>
      </c>
      <c r="Q22" s="36">
        <f t="shared" si="2"/>
        <v>17034</v>
      </c>
      <c r="R22" s="88"/>
      <c r="S22" s="89"/>
    </row>
    <row r="23" spans="1:19" ht="15" thickTop="1" x14ac:dyDescent="0.35">
      <c r="R23" s="88"/>
    </row>
    <row r="24" spans="1:19" x14ac:dyDescent="0.35">
      <c r="A24" s="39" t="s">
        <v>62</v>
      </c>
      <c r="B24" s="21" t="s">
        <v>30</v>
      </c>
      <c r="C24" s="21" t="s">
        <v>31</v>
      </c>
      <c r="D24" s="21" t="s">
        <v>32</v>
      </c>
      <c r="E24" s="21" t="s">
        <v>33</v>
      </c>
      <c r="F24" s="21" t="s">
        <v>34</v>
      </c>
      <c r="G24" s="21" t="s">
        <v>35</v>
      </c>
      <c r="H24" s="21" t="s">
        <v>36</v>
      </c>
      <c r="I24" s="21" t="s">
        <v>37</v>
      </c>
      <c r="J24" s="21" t="s">
        <v>38</v>
      </c>
      <c r="K24" s="21" t="s">
        <v>39</v>
      </c>
      <c r="L24" s="21" t="s">
        <v>40</v>
      </c>
      <c r="M24" s="86" t="s">
        <v>41</v>
      </c>
      <c r="N24" s="86" t="s">
        <v>42</v>
      </c>
      <c r="O24" s="87" t="s">
        <v>43</v>
      </c>
      <c r="P24" s="42" t="s">
        <v>44</v>
      </c>
      <c r="Q24" s="42" t="s">
        <v>45</v>
      </c>
      <c r="R24" s="88"/>
    </row>
    <row r="25" spans="1:19" x14ac:dyDescent="0.35">
      <c r="A25" t="s">
        <v>118</v>
      </c>
      <c r="B25" s="85">
        <v>82294</v>
      </c>
      <c r="C25" s="85">
        <v>70091</v>
      </c>
      <c r="D25" s="85">
        <v>79570</v>
      </c>
      <c r="E25" s="85">
        <v>127517</v>
      </c>
      <c r="F25" s="85">
        <v>126241</v>
      </c>
      <c r="G25" s="85">
        <v>163048</v>
      </c>
      <c r="H25" s="85">
        <v>169692</v>
      </c>
      <c r="I25" s="85">
        <v>131734</v>
      </c>
      <c r="J25" s="85">
        <v>154954</v>
      </c>
      <c r="K25" s="85">
        <v>171021</v>
      </c>
      <c r="L25" s="85">
        <v>194181</v>
      </c>
      <c r="M25" s="85">
        <v>207373</v>
      </c>
      <c r="N25" s="85">
        <v>188453</v>
      </c>
      <c r="O25" s="85">
        <v>209545</v>
      </c>
      <c r="P25" s="85">
        <v>203107</v>
      </c>
      <c r="Q25" s="85">
        <v>229190</v>
      </c>
      <c r="R25" s="88"/>
      <c r="S25" s="89"/>
    </row>
    <row r="26" spans="1:19" x14ac:dyDescent="0.35">
      <c r="A26" t="s">
        <v>119</v>
      </c>
      <c r="B26" s="85">
        <v>90861</v>
      </c>
      <c r="C26" s="85">
        <v>84083</v>
      </c>
      <c r="D26" s="85">
        <v>137457</v>
      </c>
      <c r="E26" s="85">
        <v>149125</v>
      </c>
      <c r="F26" s="85">
        <v>142735</v>
      </c>
      <c r="G26" s="85">
        <v>199905</v>
      </c>
      <c r="H26" s="85">
        <v>183445</v>
      </c>
      <c r="I26" s="85">
        <v>146409</v>
      </c>
      <c r="J26" s="85">
        <v>171835</v>
      </c>
      <c r="K26" s="85">
        <v>194287</v>
      </c>
      <c r="L26" s="85">
        <v>225358</v>
      </c>
      <c r="M26" s="85">
        <v>218412</v>
      </c>
      <c r="N26" s="85">
        <v>223978</v>
      </c>
      <c r="O26" s="85">
        <v>234324</v>
      </c>
      <c r="P26" s="85">
        <v>228869</v>
      </c>
      <c r="Q26" s="85">
        <v>224859</v>
      </c>
      <c r="R26" s="88"/>
      <c r="S26" s="89"/>
    </row>
    <row r="27" spans="1:19" x14ac:dyDescent="0.35">
      <c r="A27" t="s">
        <v>120</v>
      </c>
      <c r="B27" s="85">
        <v>61085</v>
      </c>
      <c r="C27" s="85">
        <v>62275</v>
      </c>
      <c r="D27" s="85">
        <v>96916</v>
      </c>
      <c r="E27" s="85">
        <v>89573</v>
      </c>
      <c r="F27" s="85">
        <v>97510</v>
      </c>
      <c r="G27" s="85">
        <v>120053</v>
      </c>
      <c r="H27" s="85">
        <v>106782</v>
      </c>
      <c r="I27" s="85">
        <v>102901</v>
      </c>
      <c r="J27" s="85">
        <v>130725</v>
      </c>
      <c r="K27" s="85">
        <v>162594</v>
      </c>
      <c r="L27" s="85">
        <v>162820</v>
      </c>
      <c r="M27" s="85">
        <v>165053</v>
      </c>
      <c r="N27" s="85">
        <v>176031</v>
      </c>
      <c r="O27" s="85">
        <v>179117</v>
      </c>
      <c r="P27" s="85">
        <v>173488</v>
      </c>
      <c r="Q27" s="85">
        <v>163047</v>
      </c>
      <c r="R27" s="88"/>
      <c r="S27" s="89"/>
    </row>
    <row r="28" spans="1:19" ht="15" thickBot="1" x14ac:dyDescent="0.4">
      <c r="A28" t="s">
        <v>121</v>
      </c>
      <c r="B28" s="85">
        <v>69188</v>
      </c>
      <c r="C28" s="85">
        <v>66419</v>
      </c>
      <c r="D28" s="85">
        <v>115923</v>
      </c>
      <c r="E28" s="85">
        <v>111679</v>
      </c>
      <c r="F28" s="85">
        <v>116627</v>
      </c>
      <c r="G28" s="85">
        <v>138295</v>
      </c>
      <c r="H28" s="85">
        <v>125055</v>
      </c>
      <c r="I28" s="85">
        <v>128235</v>
      </c>
      <c r="J28" s="85">
        <v>158561</v>
      </c>
      <c r="K28" s="85">
        <v>170149</v>
      </c>
      <c r="L28" s="85">
        <v>168030</v>
      </c>
      <c r="M28" s="85">
        <v>203045</v>
      </c>
      <c r="N28" s="85">
        <v>196466</v>
      </c>
      <c r="O28" s="85">
        <v>190209</v>
      </c>
      <c r="P28" s="85">
        <v>202733</v>
      </c>
      <c r="Q28" s="85">
        <v>141503</v>
      </c>
      <c r="R28" s="88"/>
      <c r="S28" s="89"/>
    </row>
    <row r="29" spans="1:19" ht="15.5" thickTop="1" thickBot="1" x14ac:dyDescent="0.4">
      <c r="A29" s="35" t="s">
        <v>58</v>
      </c>
      <c r="B29" s="36">
        <v>303428</v>
      </c>
      <c r="C29" s="36">
        <v>282868</v>
      </c>
      <c r="D29" s="36">
        <v>429866</v>
      </c>
      <c r="E29" s="36">
        <v>477894</v>
      </c>
      <c r="F29" s="36">
        <v>483113</v>
      </c>
      <c r="G29" s="36">
        <v>621301</v>
      </c>
      <c r="H29" s="36">
        <v>584974</v>
      </c>
      <c r="I29" s="36">
        <v>509279</v>
      </c>
      <c r="J29" s="36">
        <v>616075</v>
      </c>
      <c r="K29" s="36">
        <v>698051</v>
      </c>
      <c r="L29" s="36">
        <v>750389</v>
      </c>
      <c r="M29" s="36">
        <v>793883</v>
      </c>
      <c r="N29" s="36">
        <v>784928</v>
      </c>
      <c r="O29" s="36">
        <v>813195</v>
      </c>
      <c r="P29" s="36">
        <f t="shared" ref="P29:Q29" si="3">SUM(P25:P28)</f>
        <v>808197</v>
      </c>
      <c r="Q29" s="36">
        <f t="shared" si="3"/>
        <v>758599</v>
      </c>
      <c r="R29" s="88"/>
      <c r="S29" s="89"/>
    </row>
    <row r="30" spans="1:19" ht="15" thickTop="1" x14ac:dyDescent="0.35">
      <c r="R30" s="88"/>
    </row>
    <row r="31" spans="1:19" x14ac:dyDescent="0.35">
      <c r="A31" s="20" t="s">
        <v>122</v>
      </c>
      <c r="B31" s="21" t="s">
        <v>30</v>
      </c>
      <c r="C31" s="21" t="s">
        <v>31</v>
      </c>
      <c r="D31" s="21" t="s">
        <v>32</v>
      </c>
      <c r="E31" s="21" t="s">
        <v>33</v>
      </c>
      <c r="F31" s="21" t="s">
        <v>34</v>
      </c>
      <c r="G31" s="21" t="s">
        <v>35</v>
      </c>
      <c r="H31" s="21" t="s">
        <v>36</v>
      </c>
      <c r="I31" s="21" t="s">
        <v>37</v>
      </c>
      <c r="J31" s="21" t="s">
        <v>38</v>
      </c>
      <c r="K31" s="21" t="s">
        <v>39</v>
      </c>
      <c r="L31" s="21" t="s">
        <v>40</v>
      </c>
      <c r="M31" s="86" t="s">
        <v>41</v>
      </c>
      <c r="N31" s="86" t="s">
        <v>42</v>
      </c>
      <c r="O31" s="87" t="s">
        <v>43</v>
      </c>
      <c r="P31" s="42" t="s">
        <v>44</v>
      </c>
      <c r="Q31" s="42" t="s">
        <v>45</v>
      </c>
      <c r="R31" s="88"/>
    </row>
    <row r="32" spans="1:19" x14ac:dyDescent="0.35">
      <c r="A32" t="s">
        <v>118</v>
      </c>
      <c r="B32" s="85">
        <v>566461</v>
      </c>
      <c r="C32" s="85">
        <v>590876</v>
      </c>
      <c r="D32" s="85">
        <v>523689</v>
      </c>
      <c r="E32" s="85">
        <v>536255</v>
      </c>
      <c r="F32" s="85">
        <v>511725</v>
      </c>
      <c r="G32" s="85">
        <v>545646</v>
      </c>
      <c r="H32" s="85">
        <v>584611</v>
      </c>
      <c r="I32" s="85">
        <v>571770</v>
      </c>
      <c r="J32" s="85">
        <v>605290</v>
      </c>
      <c r="K32" s="85">
        <v>428521</v>
      </c>
      <c r="L32" s="85">
        <v>471907</v>
      </c>
      <c r="M32" s="85">
        <v>706691</v>
      </c>
      <c r="N32" s="85">
        <v>641954</v>
      </c>
      <c r="O32" s="85">
        <v>677267</v>
      </c>
      <c r="P32" s="85">
        <v>654785</v>
      </c>
      <c r="Q32" s="85">
        <v>730065</v>
      </c>
      <c r="R32" s="88"/>
      <c r="S32" s="89"/>
    </row>
    <row r="33" spans="1:19" x14ac:dyDescent="0.35">
      <c r="A33" t="s">
        <v>119</v>
      </c>
      <c r="B33" s="85">
        <v>586650</v>
      </c>
      <c r="C33" s="85">
        <v>532523</v>
      </c>
      <c r="D33" s="85">
        <v>604001</v>
      </c>
      <c r="E33" s="85">
        <v>603873</v>
      </c>
      <c r="F33" s="85">
        <v>592823</v>
      </c>
      <c r="G33" s="85">
        <v>645817</v>
      </c>
      <c r="H33" s="85">
        <v>769266</v>
      </c>
      <c r="I33" s="85">
        <v>747625</v>
      </c>
      <c r="J33" s="85">
        <v>628682</v>
      </c>
      <c r="K33" s="85">
        <v>681132</v>
      </c>
      <c r="L33" s="85">
        <v>1059654</v>
      </c>
      <c r="M33" s="85">
        <v>799160</v>
      </c>
      <c r="N33" s="85">
        <v>746422</v>
      </c>
      <c r="O33" s="85">
        <v>765622</v>
      </c>
      <c r="P33" s="85">
        <v>818613</v>
      </c>
      <c r="Q33" s="85">
        <v>813340</v>
      </c>
      <c r="R33" s="88"/>
      <c r="S33" s="89"/>
    </row>
    <row r="34" spans="1:19" x14ac:dyDescent="0.35">
      <c r="A34" t="s">
        <v>120</v>
      </c>
      <c r="B34" s="85">
        <v>433129</v>
      </c>
      <c r="C34" s="85">
        <v>400169</v>
      </c>
      <c r="D34" s="85">
        <v>418364</v>
      </c>
      <c r="E34" s="85">
        <v>432961</v>
      </c>
      <c r="F34" s="85">
        <v>458507</v>
      </c>
      <c r="G34" s="85">
        <v>450309</v>
      </c>
      <c r="H34" s="85">
        <v>494345</v>
      </c>
      <c r="I34" s="85">
        <v>482191</v>
      </c>
      <c r="J34" s="85">
        <v>483868</v>
      </c>
      <c r="K34" s="85">
        <v>482342</v>
      </c>
      <c r="L34" s="85">
        <v>732122</v>
      </c>
      <c r="M34" s="85">
        <v>505740</v>
      </c>
      <c r="N34" s="85">
        <v>524942</v>
      </c>
      <c r="O34" s="85">
        <v>496782</v>
      </c>
      <c r="P34" s="85">
        <v>668719</v>
      </c>
      <c r="Q34" s="85">
        <v>578631</v>
      </c>
      <c r="R34" s="88"/>
      <c r="S34" s="89"/>
    </row>
    <row r="35" spans="1:19" ht="15" thickBot="1" x14ac:dyDescent="0.4">
      <c r="A35" t="s">
        <v>121</v>
      </c>
      <c r="B35" s="85">
        <v>470206</v>
      </c>
      <c r="C35" s="85">
        <v>382942</v>
      </c>
      <c r="D35" s="85">
        <v>410015</v>
      </c>
      <c r="E35" s="85">
        <v>426242</v>
      </c>
      <c r="F35" s="85">
        <v>443710</v>
      </c>
      <c r="G35" s="85">
        <v>437492</v>
      </c>
      <c r="H35" s="85">
        <v>469417</v>
      </c>
      <c r="I35" s="85">
        <v>448006</v>
      </c>
      <c r="J35" s="85">
        <v>272503</v>
      </c>
      <c r="K35" s="85">
        <v>283929</v>
      </c>
      <c r="L35" s="85">
        <v>550162</v>
      </c>
      <c r="M35" s="85">
        <v>526925</v>
      </c>
      <c r="N35" s="85">
        <v>502659</v>
      </c>
      <c r="O35" s="85">
        <v>525790</v>
      </c>
      <c r="P35" s="85">
        <v>545893</v>
      </c>
      <c r="Q35" s="85">
        <v>376813</v>
      </c>
      <c r="R35" s="88"/>
      <c r="S35" s="89"/>
    </row>
    <row r="36" spans="1:19" ht="15.5" thickTop="1" thickBot="1" x14ac:dyDescent="0.4">
      <c r="A36" s="35" t="s">
        <v>58</v>
      </c>
      <c r="B36" s="36">
        <v>2056446</v>
      </c>
      <c r="C36" s="36">
        <v>1906510</v>
      </c>
      <c r="D36" s="36">
        <v>1956069</v>
      </c>
      <c r="E36" s="36">
        <v>1999331</v>
      </c>
      <c r="F36" s="36">
        <v>2006765</v>
      </c>
      <c r="G36" s="36">
        <v>2079264</v>
      </c>
      <c r="H36" s="36">
        <v>2317639</v>
      </c>
      <c r="I36" s="36">
        <v>2249592</v>
      </c>
      <c r="J36" s="36">
        <v>1990343</v>
      </c>
      <c r="K36" s="36">
        <v>1875924</v>
      </c>
      <c r="L36" s="36">
        <v>2813845</v>
      </c>
      <c r="M36" s="36">
        <v>2538516</v>
      </c>
      <c r="N36" s="36">
        <v>2415977</v>
      </c>
      <c r="O36" s="36">
        <v>2465461</v>
      </c>
      <c r="P36" s="36">
        <f t="shared" ref="P36" si="4">SUM(P32:P35)</f>
        <v>2688010</v>
      </c>
      <c r="Q36" s="36">
        <f t="shared" ref="Q36" si="5">SUM(Q32:Q35)</f>
        <v>2498849</v>
      </c>
      <c r="R36" s="88"/>
      <c r="S36" s="89"/>
    </row>
    <row r="37" spans="1:19" ht="15" thickTop="1" x14ac:dyDescent="0.35">
      <c r="R37" s="88"/>
    </row>
    <row r="38" spans="1:19" x14ac:dyDescent="0.35">
      <c r="A38" s="39" t="s">
        <v>123</v>
      </c>
      <c r="B38" s="21" t="s">
        <v>30</v>
      </c>
      <c r="C38" s="21" t="s">
        <v>31</v>
      </c>
      <c r="D38" s="21" t="s">
        <v>32</v>
      </c>
      <c r="E38" s="21" t="s">
        <v>33</v>
      </c>
      <c r="F38" s="21" t="s">
        <v>34</v>
      </c>
      <c r="G38" s="21" t="s">
        <v>35</v>
      </c>
      <c r="H38" s="21" t="s">
        <v>36</v>
      </c>
      <c r="I38" s="21" t="s">
        <v>37</v>
      </c>
      <c r="J38" s="21" t="s">
        <v>38</v>
      </c>
      <c r="K38" s="21" t="s">
        <v>39</v>
      </c>
      <c r="L38" s="21" t="s">
        <v>40</v>
      </c>
      <c r="M38" s="86" t="s">
        <v>41</v>
      </c>
      <c r="N38" s="86" t="s">
        <v>42</v>
      </c>
      <c r="O38" s="87" t="s">
        <v>43</v>
      </c>
      <c r="P38" s="42" t="s">
        <v>44</v>
      </c>
      <c r="Q38" s="42" t="s">
        <v>45</v>
      </c>
      <c r="R38" s="88"/>
    </row>
    <row r="39" spans="1:19" x14ac:dyDescent="0.35">
      <c r="A39" t="s">
        <v>118</v>
      </c>
      <c r="B39" s="85">
        <v>193846</v>
      </c>
      <c r="C39" s="85">
        <v>224522</v>
      </c>
      <c r="D39" s="85">
        <v>183355</v>
      </c>
      <c r="E39" s="85">
        <v>196960</v>
      </c>
      <c r="F39" s="85">
        <v>211099</v>
      </c>
      <c r="G39" s="85">
        <v>214914</v>
      </c>
      <c r="H39" s="85">
        <v>258605</v>
      </c>
      <c r="I39" s="85">
        <v>215749</v>
      </c>
      <c r="J39" s="85">
        <v>267330</v>
      </c>
      <c r="K39" s="85">
        <v>683</v>
      </c>
      <c r="L39" s="85">
        <v>315</v>
      </c>
      <c r="M39" s="85">
        <v>299488</v>
      </c>
      <c r="N39" s="85">
        <v>260647</v>
      </c>
      <c r="O39" s="85">
        <v>260738</v>
      </c>
      <c r="P39" s="85">
        <v>261238</v>
      </c>
      <c r="Q39" s="85">
        <v>276271</v>
      </c>
      <c r="R39" s="88"/>
      <c r="S39" s="89"/>
    </row>
    <row r="40" spans="1:19" x14ac:dyDescent="0.35">
      <c r="A40" t="s">
        <v>119</v>
      </c>
      <c r="B40" s="85">
        <v>179782</v>
      </c>
      <c r="C40" s="85">
        <v>138435</v>
      </c>
      <c r="D40" s="85">
        <v>190345</v>
      </c>
      <c r="E40" s="85">
        <v>186183</v>
      </c>
      <c r="F40" s="85">
        <v>203304</v>
      </c>
      <c r="G40" s="85">
        <v>230689</v>
      </c>
      <c r="H40" s="85">
        <v>332025</v>
      </c>
      <c r="I40" s="85">
        <v>279530</v>
      </c>
      <c r="J40" s="85">
        <v>234645</v>
      </c>
      <c r="K40" s="85">
        <v>181413</v>
      </c>
      <c r="L40" s="85">
        <v>497889</v>
      </c>
      <c r="M40" s="85">
        <v>295110</v>
      </c>
      <c r="N40" s="85">
        <v>283783</v>
      </c>
      <c r="O40" s="85">
        <v>272092</v>
      </c>
      <c r="P40" s="85">
        <v>275041</v>
      </c>
      <c r="Q40" s="85">
        <v>297142</v>
      </c>
      <c r="R40" s="88"/>
      <c r="S40" s="89"/>
    </row>
    <row r="41" spans="1:19" x14ac:dyDescent="0.35">
      <c r="A41" t="s">
        <v>120</v>
      </c>
      <c r="B41" s="85">
        <v>180212</v>
      </c>
      <c r="C41" s="85">
        <v>156185</v>
      </c>
      <c r="D41" s="85">
        <v>167288</v>
      </c>
      <c r="E41" s="85">
        <v>180005</v>
      </c>
      <c r="F41" s="85">
        <v>223157</v>
      </c>
      <c r="G41" s="85">
        <v>213602</v>
      </c>
      <c r="H41" s="85">
        <v>251405</v>
      </c>
      <c r="I41" s="85">
        <v>220467</v>
      </c>
      <c r="J41" s="85">
        <v>199334</v>
      </c>
      <c r="K41" s="85">
        <v>176002</v>
      </c>
      <c r="L41" s="85">
        <v>404788</v>
      </c>
      <c r="M41" s="85">
        <v>220856</v>
      </c>
      <c r="N41" s="85">
        <v>227671</v>
      </c>
      <c r="O41" s="85">
        <v>221071</v>
      </c>
      <c r="P41" s="85">
        <v>281048</v>
      </c>
      <c r="Q41" s="85">
        <v>255318</v>
      </c>
      <c r="R41" s="88"/>
      <c r="S41" s="89"/>
    </row>
    <row r="42" spans="1:19" ht="15" thickBot="1" x14ac:dyDescent="0.4">
      <c r="A42" t="s">
        <v>121</v>
      </c>
      <c r="B42" s="85">
        <v>211030</v>
      </c>
      <c r="C42" s="85">
        <v>171387</v>
      </c>
      <c r="D42" s="85">
        <v>191319</v>
      </c>
      <c r="E42" s="85">
        <v>196423</v>
      </c>
      <c r="F42" s="85">
        <v>228041</v>
      </c>
      <c r="G42" s="85">
        <v>227323</v>
      </c>
      <c r="H42" s="85">
        <v>253407</v>
      </c>
      <c r="I42" s="85">
        <v>256578</v>
      </c>
      <c r="J42" s="85">
        <v>2788</v>
      </c>
      <c r="K42" s="85">
        <v>11782</v>
      </c>
      <c r="L42" s="85">
        <v>287201</v>
      </c>
      <c r="M42" s="85">
        <v>239071</v>
      </c>
      <c r="N42" s="85">
        <v>238863</v>
      </c>
      <c r="O42" s="85">
        <v>244443</v>
      </c>
      <c r="P42" s="85">
        <v>245205</v>
      </c>
      <c r="Q42" s="85">
        <v>155775</v>
      </c>
      <c r="R42" s="88"/>
      <c r="S42" s="89"/>
    </row>
    <row r="43" spans="1:19" ht="15.5" thickTop="1" thickBot="1" x14ac:dyDescent="0.4">
      <c r="A43" s="35" t="s">
        <v>58</v>
      </c>
      <c r="B43" s="36">
        <v>764870</v>
      </c>
      <c r="C43" s="36">
        <v>690529</v>
      </c>
      <c r="D43" s="36">
        <v>732307</v>
      </c>
      <c r="E43" s="36">
        <v>759571</v>
      </c>
      <c r="F43" s="36">
        <v>865601</v>
      </c>
      <c r="G43" s="36">
        <v>886528</v>
      </c>
      <c r="H43" s="36">
        <v>1095442</v>
      </c>
      <c r="I43" s="36">
        <v>972324</v>
      </c>
      <c r="J43" s="36">
        <v>704097</v>
      </c>
      <c r="K43" s="36">
        <v>369880</v>
      </c>
      <c r="L43" s="36">
        <v>1190193</v>
      </c>
      <c r="M43" s="36">
        <v>1054525</v>
      </c>
      <c r="N43" s="36">
        <v>1010964</v>
      </c>
      <c r="O43" s="36">
        <v>998344</v>
      </c>
      <c r="P43" s="36">
        <f t="shared" ref="P43" si="6">SUM(P39:P42)</f>
        <v>1062532</v>
      </c>
      <c r="Q43" s="36">
        <f t="shared" ref="Q43" si="7">SUM(Q39:Q42)</f>
        <v>984506</v>
      </c>
      <c r="R43" s="88"/>
      <c r="S43" s="89"/>
    </row>
    <row r="44" spans="1:19" ht="15" thickTop="1" x14ac:dyDescent="0.35">
      <c r="R44" s="88"/>
    </row>
    <row r="45" spans="1:19" x14ac:dyDescent="0.35">
      <c r="A45" s="39" t="s">
        <v>124</v>
      </c>
      <c r="B45" s="21" t="s">
        <v>30</v>
      </c>
      <c r="C45" s="21" t="s">
        <v>31</v>
      </c>
      <c r="D45" s="21" t="s">
        <v>32</v>
      </c>
      <c r="E45" s="21" t="s">
        <v>33</v>
      </c>
      <c r="F45" s="21" t="s">
        <v>34</v>
      </c>
      <c r="G45" s="21" t="s">
        <v>35</v>
      </c>
      <c r="H45" s="21" t="s">
        <v>36</v>
      </c>
      <c r="I45" s="21" t="s">
        <v>37</v>
      </c>
      <c r="J45" s="21" t="s">
        <v>38</v>
      </c>
      <c r="K45" s="21" t="s">
        <v>39</v>
      </c>
      <c r="L45" s="21" t="s">
        <v>40</v>
      </c>
      <c r="M45" s="86" t="s">
        <v>41</v>
      </c>
      <c r="N45" s="86" t="s">
        <v>42</v>
      </c>
      <c r="O45" s="87" t="s">
        <v>43</v>
      </c>
      <c r="P45" s="42" t="s">
        <v>44</v>
      </c>
      <c r="Q45" s="42" t="s">
        <v>45</v>
      </c>
      <c r="R45" s="88"/>
    </row>
    <row r="46" spans="1:19" x14ac:dyDescent="0.35">
      <c r="A46" t="s">
        <v>118</v>
      </c>
      <c r="B46" s="85">
        <v>82872</v>
      </c>
      <c r="C46" s="85">
        <v>78220</v>
      </c>
      <c r="D46" s="85">
        <v>84642</v>
      </c>
      <c r="E46" s="85">
        <v>77036</v>
      </c>
      <c r="F46" s="85">
        <v>69060</v>
      </c>
      <c r="G46" s="85">
        <v>80861</v>
      </c>
      <c r="H46" s="85">
        <v>72895</v>
      </c>
      <c r="I46" s="85">
        <v>74663</v>
      </c>
      <c r="J46" s="85">
        <v>31630</v>
      </c>
      <c r="K46" s="85">
        <v>97834</v>
      </c>
      <c r="L46" s="85">
        <v>103896</v>
      </c>
      <c r="M46" s="85">
        <v>87740</v>
      </c>
      <c r="N46" s="85">
        <v>77360</v>
      </c>
      <c r="O46" s="85">
        <v>86980</v>
      </c>
      <c r="P46" s="85">
        <v>83838</v>
      </c>
      <c r="Q46" s="85">
        <v>95011</v>
      </c>
      <c r="R46" s="88"/>
      <c r="S46" s="89"/>
    </row>
    <row r="47" spans="1:19" x14ac:dyDescent="0.35">
      <c r="A47" t="s">
        <v>119</v>
      </c>
      <c r="B47" s="85">
        <v>76653</v>
      </c>
      <c r="C47" s="85">
        <v>55075</v>
      </c>
      <c r="D47" s="85">
        <v>78594</v>
      </c>
      <c r="E47" s="85">
        <v>75173</v>
      </c>
      <c r="F47" s="85">
        <v>73960</v>
      </c>
      <c r="G47" s="85">
        <v>81725</v>
      </c>
      <c r="H47" s="85">
        <v>76342</v>
      </c>
      <c r="I47" s="85">
        <v>84399</v>
      </c>
      <c r="J47" s="85">
        <v>68759</v>
      </c>
      <c r="K47" s="85">
        <v>106655</v>
      </c>
      <c r="L47" s="85">
        <v>112444</v>
      </c>
      <c r="M47" s="85">
        <v>97481</v>
      </c>
      <c r="N47" s="85">
        <v>94075</v>
      </c>
      <c r="O47" s="85">
        <v>88674</v>
      </c>
      <c r="P47" s="85">
        <v>95757</v>
      </c>
      <c r="Q47" s="85">
        <v>104446</v>
      </c>
      <c r="R47" s="88"/>
      <c r="S47" s="89"/>
    </row>
    <row r="48" spans="1:19" x14ac:dyDescent="0.35">
      <c r="A48" t="s">
        <v>120</v>
      </c>
      <c r="B48" s="85">
        <v>59284</v>
      </c>
      <c r="C48" s="85">
        <v>47745</v>
      </c>
      <c r="D48" s="85">
        <v>57249</v>
      </c>
      <c r="E48" s="85">
        <v>51473</v>
      </c>
      <c r="F48" s="85">
        <v>46009</v>
      </c>
      <c r="G48" s="85">
        <v>48331</v>
      </c>
      <c r="H48" s="85">
        <v>47651</v>
      </c>
      <c r="I48" s="85">
        <v>39553</v>
      </c>
      <c r="J48" s="85">
        <v>59969</v>
      </c>
      <c r="K48" s="85">
        <v>65458</v>
      </c>
      <c r="L48" s="85">
        <v>74216</v>
      </c>
      <c r="M48" s="85">
        <v>59607</v>
      </c>
      <c r="N48" s="85">
        <v>62025</v>
      </c>
      <c r="O48" s="85">
        <v>53911</v>
      </c>
      <c r="P48" s="85">
        <v>65886</v>
      </c>
      <c r="Q48" s="85">
        <v>66369</v>
      </c>
      <c r="R48" s="88"/>
      <c r="S48" s="89"/>
    </row>
    <row r="49" spans="1:19" ht="15" thickBot="1" x14ac:dyDescent="0.4">
      <c r="A49" t="s">
        <v>121</v>
      </c>
      <c r="B49" s="85">
        <v>59698</v>
      </c>
      <c r="C49" s="85">
        <v>48453</v>
      </c>
      <c r="D49" s="85">
        <v>52885</v>
      </c>
      <c r="E49" s="85">
        <v>55259</v>
      </c>
      <c r="F49" s="85">
        <v>49506</v>
      </c>
      <c r="G49" s="85">
        <v>43935</v>
      </c>
      <c r="H49" s="85">
        <v>44564</v>
      </c>
      <c r="I49" s="85">
        <v>0</v>
      </c>
      <c r="J49" s="85">
        <v>62396</v>
      </c>
      <c r="K49" s="85">
        <v>55775</v>
      </c>
      <c r="L49" s="85">
        <v>52655</v>
      </c>
      <c r="M49" s="85">
        <v>55841</v>
      </c>
      <c r="N49" s="85">
        <v>48346</v>
      </c>
      <c r="O49" s="85">
        <v>52465</v>
      </c>
      <c r="P49" s="85">
        <v>61380</v>
      </c>
      <c r="Q49" s="85">
        <v>41301</v>
      </c>
      <c r="R49" s="88"/>
      <c r="S49" s="89"/>
    </row>
    <row r="50" spans="1:19" ht="15.5" thickTop="1" thickBot="1" x14ac:dyDescent="0.4">
      <c r="A50" s="35" t="s">
        <v>58</v>
      </c>
      <c r="B50" s="36">
        <v>278507</v>
      </c>
      <c r="C50" s="36">
        <v>229493</v>
      </c>
      <c r="D50" s="36">
        <v>273370</v>
      </c>
      <c r="E50" s="36">
        <v>258941</v>
      </c>
      <c r="F50" s="36">
        <v>238535</v>
      </c>
      <c r="G50" s="36">
        <v>254852</v>
      </c>
      <c r="H50" s="36">
        <v>241452</v>
      </c>
      <c r="I50" s="36">
        <v>198615</v>
      </c>
      <c r="J50" s="36">
        <v>222754</v>
      </c>
      <c r="K50" s="36">
        <v>325722</v>
      </c>
      <c r="L50" s="36">
        <v>343211</v>
      </c>
      <c r="M50" s="36">
        <v>300669</v>
      </c>
      <c r="N50" s="36">
        <v>281806</v>
      </c>
      <c r="O50" s="36">
        <v>282030</v>
      </c>
      <c r="P50" s="36">
        <f t="shared" ref="P50" si="8">SUM(P46:P49)</f>
        <v>306861</v>
      </c>
      <c r="Q50" s="36">
        <f t="shared" ref="Q50" si="9">SUM(Q46:Q49)</f>
        <v>307127</v>
      </c>
      <c r="R50" s="88"/>
      <c r="S50" s="89"/>
    </row>
    <row r="51" spans="1:19" ht="15" thickTop="1" x14ac:dyDescent="0.35">
      <c r="R51" s="88"/>
    </row>
    <row r="52" spans="1:19" x14ac:dyDescent="0.35">
      <c r="A52" s="39" t="s">
        <v>125</v>
      </c>
      <c r="B52" s="21" t="s">
        <v>30</v>
      </c>
      <c r="C52" s="21" t="s">
        <v>31</v>
      </c>
      <c r="D52" s="21" t="s">
        <v>32</v>
      </c>
      <c r="E52" s="21" t="s">
        <v>33</v>
      </c>
      <c r="F52" s="21" t="s">
        <v>34</v>
      </c>
      <c r="G52" s="21" t="s">
        <v>35</v>
      </c>
      <c r="H52" s="21" t="s">
        <v>36</v>
      </c>
      <c r="I52" s="21" t="s">
        <v>37</v>
      </c>
      <c r="J52" s="21" t="s">
        <v>38</v>
      </c>
      <c r="K52" s="21" t="s">
        <v>39</v>
      </c>
      <c r="L52" s="21" t="s">
        <v>40</v>
      </c>
      <c r="M52" s="86" t="s">
        <v>41</v>
      </c>
      <c r="N52" s="86" t="s">
        <v>42</v>
      </c>
      <c r="O52" s="87" t="s">
        <v>43</v>
      </c>
      <c r="P52" s="42" t="s">
        <v>44</v>
      </c>
      <c r="Q52" s="42" t="s">
        <v>45</v>
      </c>
      <c r="R52" s="88"/>
    </row>
    <row r="53" spans="1:19" x14ac:dyDescent="0.35">
      <c r="A53" t="s">
        <v>118</v>
      </c>
      <c r="B53" s="85">
        <v>89214</v>
      </c>
      <c r="C53" s="85">
        <v>101176</v>
      </c>
      <c r="D53" s="85">
        <v>87858</v>
      </c>
      <c r="E53" s="85">
        <v>90161</v>
      </c>
      <c r="F53" s="85">
        <v>79987</v>
      </c>
      <c r="G53" s="85">
        <v>87922</v>
      </c>
      <c r="H53" s="85">
        <v>87537</v>
      </c>
      <c r="I53" s="85">
        <v>103609</v>
      </c>
      <c r="J53" s="85">
        <v>100617</v>
      </c>
      <c r="K53" s="85">
        <v>141135</v>
      </c>
      <c r="L53" s="85">
        <v>141883</v>
      </c>
      <c r="M53" s="85">
        <v>143999</v>
      </c>
      <c r="N53" s="85">
        <v>135035</v>
      </c>
      <c r="O53" s="85">
        <v>161269</v>
      </c>
      <c r="P53" s="85">
        <v>143331</v>
      </c>
      <c r="Q53" s="85">
        <v>170383</v>
      </c>
      <c r="R53" s="88"/>
      <c r="S53" s="89"/>
    </row>
    <row r="54" spans="1:19" x14ac:dyDescent="0.35">
      <c r="A54" t="s">
        <v>119</v>
      </c>
      <c r="B54" s="85">
        <v>80859</v>
      </c>
      <c r="C54" s="85">
        <v>77006</v>
      </c>
      <c r="D54" s="85">
        <v>84907</v>
      </c>
      <c r="E54" s="85">
        <v>87421</v>
      </c>
      <c r="F54" s="85">
        <v>82297</v>
      </c>
      <c r="G54" s="85">
        <v>96358</v>
      </c>
      <c r="H54" s="85">
        <v>106000</v>
      </c>
      <c r="I54" s="85">
        <v>115217</v>
      </c>
      <c r="J54" s="85">
        <v>88338</v>
      </c>
      <c r="K54" s="85">
        <v>152314</v>
      </c>
      <c r="L54" s="85">
        <v>151150</v>
      </c>
      <c r="M54" s="85">
        <v>158781</v>
      </c>
      <c r="N54" s="85">
        <v>150092</v>
      </c>
      <c r="O54" s="85">
        <v>161275</v>
      </c>
      <c r="P54" s="85">
        <v>176766</v>
      </c>
      <c r="Q54" s="85">
        <v>184907</v>
      </c>
      <c r="R54" s="88"/>
      <c r="S54" s="89"/>
    </row>
    <row r="55" spans="1:19" x14ac:dyDescent="0.35">
      <c r="A55" t="s">
        <v>120</v>
      </c>
      <c r="B55" s="85">
        <v>65455</v>
      </c>
      <c r="C55" s="85">
        <v>64871</v>
      </c>
      <c r="D55" s="85">
        <v>63211</v>
      </c>
      <c r="E55" s="85">
        <v>62935</v>
      </c>
      <c r="F55" s="85">
        <v>60225</v>
      </c>
      <c r="G55" s="85">
        <v>70033</v>
      </c>
      <c r="H55" s="85">
        <v>74276</v>
      </c>
      <c r="I55" s="85">
        <v>77714</v>
      </c>
      <c r="J55" s="85">
        <v>89847</v>
      </c>
      <c r="K55" s="85">
        <v>94247</v>
      </c>
      <c r="L55" s="85">
        <v>97333</v>
      </c>
      <c r="M55" s="85">
        <v>103941</v>
      </c>
      <c r="N55" s="85">
        <v>114540</v>
      </c>
      <c r="O55" s="85">
        <v>105715</v>
      </c>
      <c r="P55" s="85">
        <v>136563</v>
      </c>
      <c r="Q55" s="85">
        <v>140541</v>
      </c>
      <c r="R55" s="88"/>
      <c r="S55" s="89"/>
    </row>
    <row r="56" spans="1:19" ht="15" thickBot="1" x14ac:dyDescent="0.4">
      <c r="A56" t="s">
        <v>121</v>
      </c>
      <c r="B56" s="85">
        <v>86527</v>
      </c>
      <c r="C56" s="85">
        <v>61421</v>
      </c>
      <c r="D56" s="85">
        <v>62928</v>
      </c>
      <c r="E56" s="85">
        <v>66083</v>
      </c>
      <c r="F56" s="85">
        <v>59849</v>
      </c>
      <c r="G56" s="85">
        <v>60808</v>
      </c>
      <c r="H56" s="85">
        <v>68325</v>
      </c>
      <c r="I56" s="85">
        <v>64888</v>
      </c>
      <c r="J56" s="85">
        <v>87348</v>
      </c>
      <c r="K56" s="85">
        <v>82380</v>
      </c>
      <c r="L56" s="85">
        <v>90342</v>
      </c>
      <c r="M56" s="85">
        <v>88354</v>
      </c>
      <c r="N56" s="85">
        <v>106464</v>
      </c>
      <c r="O56" s="85">
        <v>122980</v>
      </c>
      <c r="P56" s="85">
        <v>125105</v>
      </c>
      <c r="Q56" s="85">
        <v>93288</v>
      </c>
      <c r="R56" s="88"/>
      <c r="S56" s="89"/>
    </row>
    <row r="57" spans="1:19" ht="15.5" thickTop="1" thickBot="1" x14ac:dyDescent="0.4">
      <c r="A57" s="35" t="s">
        <v>58</v>
      </c>
      <c r="B57" s="36">
        <v>322055</v>
      </c>
      <c r="C57" s="36">
        <v>304474</v>
      </c>
      <c r="D57" s="36">
        <v>298904</v>
      </c>
      <c r="E57" s="36">
        <v>306600</v>
      </c>
      <c r="F57" s="36">
        <v>282358</v>
      </c>
      <c r="G57" s="36">
        <v>315121</v>
      </c>
      <c r="H57" s="36">
        <v>336138</v>
      </c>
      <c r="I57" s="36">
        <v>361428</v>
      </c>
      <c r="J57" s="36">
        <v>366150</v>
      </c>
      <c r="K57" s="36">
        <v>470076</v>
      </c>
      <c r="L57" s="36">
        <v>480708</v>
      </c>
      <c r="M57" s="36">
        <v>495075</v>
      </c>
      <c r="N57" s="36">
        <v>506131</v>
      </c>
      <c r="O57" s="36">
        <v>551239</v>
      </c>
      <c r="P57" s="36">
        <f t="shared" ref="P57" si="10">SUM(P53:P56)</f>
        <v>581765</v>
      </c>
      <c r="Q57" s="36">
        <f t="shared" ref="Q57" si="11">SUM(Q53:Q56)</f>
        <v>589119</v>
      </c>
      <c r="R57" s="88"/>
      <c r="S57" s="89"/>
    </row>
    <row r="58" spans="1:19" ht="15" thickTop="1" x14ac:dyDescent="0.35">
      <c r="R58" s="88"/>
    </row>
    <row r="59" spans="1:19" x14ac:dyDescent="0.35">
      <c r="A59" s="39" t="s">
        <v>126</v>
      </c>
      <c r="B59" s="21" t="s">
        <v>30</v>
      </c>
      <c r="C59" s="21" t="s">
        <v>31</v>
      </c>
      <c r="D59" s="21" t="s">
        <v>32</v>
      </c>
      <c r="E59" s="21" t="s">
        <v>33</v>
      </c>
      <c r="F59" s="21" t="s">
        <v>34</v>
      </c>
      <c r="G59" s="21" t="s">
        <v>35</v>
      </c>
      <c r="H59" s="21" t="s">
        <v>36</v>
      </c>
      <c r="I59" s="21" t="s">
        <v>37</v>
      </c>
      <c r="J59" s="21" t="s">
        <v>38</v>
      </c>
      <c r="K59" s="21" t="s">
        <v>39</v>
      </c>
      <c r="L59" s="21" t="s">
        <v>40</v>
      </c>
      <c r="M59" s="86" t="s">
        <v>41</v>
      </c>
      <c r="N59" s="86" t="s">
        <v>42</v>
      </c>
      <c r="O59" s="87" t="s">
        <v>43</v>
      </c>
      <c r="P59" s="42" t="s">
        <v>44</v>
      </c>
      <c r="Q59" s="42" t="s">
        <v>45</v>
      </c>
      <c r="R59" s="88"/>
    </row>
    <row r="60" spans="1:19" x14ac:dyDescent="0.35">
      <c r="A60" t="s">
        <v>118</v>
      </c>
      <c r="B60" s="85">
        <v>135672</v>
      </c>
      <c r="C60" s="85">
        <v>128055</v>
      </c>
      <c r="D60" s="85">
        <v>107532</v>
      </c>
      <c r="E60" s="85">
        <v>115016</v>
      </c>
      <c r="F60" s="85">
        <v>95577</v>
      </c>
      <c r="G60" s="85">
        <v>104450</v>
      </c>
      <c r="H60" s="85">
        <v>100705</v>
      </c>
      <c r="I60" s="85">
        <v>100476</v>
      </c>
      <c r="J60" s="85">
        <v>116300</v>
      </c>
      <c r="K60" s="85">
        <v>107339</v>
      </c>
      <c r="L60" s="85">
        <v>115608</v>
      </c>
      <c r="M60" s="85">
        <v>100354</v>
      </c>
      <c r="N60" s="85">
        <v>102591</v>
      </c>
      <c r="O60" s="85">
        <v>106184</v>
      </c>
      <c r="P60" s="85">
        <v>105613</v>
      </c>
      <c r="Q60" s="85">
        <v>127935</v>
      </c>
      <c r="R60" s="88"/>
      <c r="S60" s="89"/>
    </row>
    <row r="61" spans="1:19" x14ac:dyDescent="0.35">
      <c r="A61" t="s">
        <v>119</v>
      </c>
      <c r="B61" s="85">
        <v>181711</v>
      </c>
      <c r="C61" s="85">
        <v>200759</v>
      </c>
      <c r="D61" s="85">
        <v>182370</v>
      </c>
      <c r="E61" s="85">
        <v>194036</v>
      </c>
      <c r="F61" s="85">
        <v>163422</v>
      </c>
      <c r="G61" s="85">
        <v>169238</v>
      </c>
      <c r="H61" s="85">
        <v>185003</v>
      </c>
      <c r="I61" s="85">
        <v>167878</v>
      </c>
      <c r="J61" s="85">
        <v>146997</v>
      </c>
      <c r="K61" s="85">
        <v>155118</v>
      </c>
      <c r="L61" s="85">
        <v>172059</v>
      </c>
      <c r="M61" s="85">
        <v>166444</v>
      </c>
      <c r="N61" s="85">
        <v>147512</v>
      </c>
      <c r="O61" s="85">
        <v>172239</v>
      </c>
      <c r="P61" s="85">
        <v>175259</v>
      </c>
      <c r="Q61" s="85">
        <v>159707</v>
      </c>
      <c r="R61" s="88"/>
      <c r="S61" s="89"/>
    </row>
    <row r="62" spans="1:19" x14ac:dyDescent="0.35">
      <c r="A62" t="s">
        <v>120</v>
      </c>
      <c r="B62" s="85">
        <v>73355</v>
      </c>
      <c r="C62" s="85">
        <v>81291</v>
      </c>
      <c r="D62" s="85">
        <v>78401</v>
      </c>
      <c r="E62" s="85">
        <v>87111</v>
      </c>
      <c r="F62" s="85">
        <v>68868</v>
      </c>
      <c r="G62" s="85">
        <v>65798</v>
      </c>
      <c r="H62" s="85">
        <v>69675</v>
      </c>
      <c r="I62" s="85">
        <v>71416</v>
      </c>
      <c r="J62" s="85">
        <v>69671</v>
      </c>
      <c r="K62" s="85">
        <v>64732</v>
      </c>
      <c r="L62" s="85">
        <v>70335</v>
      </c>
      <c r="M62" s="85">
        <v>59451</v>
      </c>
      <c r="N62" s="85">
        <v>64146</v>
      </c>
      <c r="O62" s="85">
        <v>61696</v>
      </c>
      <c r="P62" s="85">
        <v>63543</v>
      </c>
      <c r="Q62" s="85">
        <v>60457</v>
      </c>
      <c r="R62" s="88"/>
      <c r="S62" s="89"/>
    </row>
    <row r="63" spans="1:19" ht="15" thickBot="1" x14ac:dyDescent="0.4">
      <c r="A63" t="s">
        <v>121</v>
      </c>
      <c r="B63" s="85">
        <v>53211</v>
      </c>
      <c r="C63" s="85">
        <v>45992</v>
      </c>
      <c r="D63" s="85">
        <v>49671</v>
      </c>
      <c r="E63" s="85">
        <v>54714</v>
      </c>
      <c r="F63" s="85">
        <v>47636</v>
      </c>
      <c r="G63" s="85">
        <v>43879</v>
      </c>
      <c r="H63" s="85">
        <v>47638</v>
      </c>
      <c r="I63" s="85">
        <v>42420</v>
      </c>
      <c r="J63" s="85">
        <v>50451</v>
      </c>
      <c r="K63" s="85">
        <v>44466</v>
      </c>
      <c r="L63" s="85">
        <v>47870</v>
      </c>
      <c r="M63" s="85">
        <v>55581</v>
      </c>
      <c r="N63" s="85">
        <v>51413</v>
      </c>
      <c r="O63" s="85">
        <v>49636</v>
      </c>
      <c r="P63" s="85">
        <v>53188</v>
      </c>
      <c r="Q63" s="85">
        <v>37800</v>
      </c>
      <c r="R63" s="88"/>
      <c r="S63" s="89"/>
    </row>
    <row r="64" spans="1:19" ht="15.5" thickTop="1" thickBot="1" x14ac:dyDescent="0.4">
      <c r="A64" s="35" t="s">
        <v>58</v>
      </c>
      <c r="B64" s="36">
        <v>443949</v>
      </c>
      <c r="C64" s="36">
        <v>456097</v>
      </c>
      <c r="D64" s="36">
        <v>417974</v>
      </c>
      <c r="E64" s="36">
        <v>450877</v>
      </c>
      <c r="F64" s="36">
        <v>375503</v>
      </c>
      <c r="G64" s="36">
        <v>383365</v>
      </c>
      <c r="H64" s="36">
        <v>403021</v>
      </c>
      <c r="I64" s="36">
        <v>382190</v>
      </c>
      <c r="J64" s="36">
        <v>383419</v>
      </c>
      <c r="K64" s="36">
        <v>371655</v>
      </c>
      <c r="L64" s="36">
        <v>405872</v>
      </c>
      <c r="M64" s="36">
        <v>381830</v>
      </c>
      <c r="N64" s="36">
        <v>365662</v>
      </c>
      <c r="O64" s="36">
        <v>389755</v>
      </c>
      <c r="P64" s="36">
        <v>397603</v>
      </c>
      <c r="Q64" s="36">
        <f t="shared" ref="Q64" si="12">SUM(Q60:Q63)</f>
        <v>385899</v>
      </c>
      <c r="R64" s="88"/>
      <c r="S64" s="89"/>
    </row>
    <row r="65" spans="1:19" ht="15" thickTop="1" x14ac:dyDescent="0.35">
      <c r="R65" s="88"/>
    </row>
    <row r="66" spans="1:19" x14ac:dyDescent="0.35">
      <c r="A66" s="39" t="s">
        <v>127</v>
      </c>
      <c r="B66" s="21" t="s">
        <v>30</v>
      </c>
      <c r="C66" s="21" t="s">
        <v>31</v>
      </c>
      <c r="D66" s="21" t="s">
        <v>32</v>
      </c>
      <c r="E66" s="21" t="s">
        <v>33</v>
      </c>
      <c r="F66" s="21" t="s">
        <v>34</v>
      </c>
      <c r="G66" s="21" t="s">
        <v>35</v>
      </c>
      <c r="H66" s="21" t="s">
        <v>36</v>
      </c>
      <c r="I66" s="21" t="s">
        <v>37</v>
      </c>
      <c r="J66" s="21" t="s">
        <v>38</v>
      </c>
      <c r="K66" s="21" t="s">
        <v>39</v>
      </c>
      <c r="L66" s="21" t="s">
        <v>40</v>
      </c>
      <c r="M66" s="86" t="s">
        <v>41</v>
      </c>
      <c r="N66" s="86" t="s">
        <v>42</v>
      </c>
      <c r="O66" s="87" t="s">
        <v>43</v>
      </c>
      <c r="P66" s="42" t="s">
        <v>44</v>
      </c>
      <c r="Q66" s="42" t="s">
        <v>45</v>
      </c>
      <c r="R66" s="88"/>
    </row>
    <row r="67" spans="1:19" x14ac:dyDescent="0.35">
      <c r="A67" t="s">
        <v>118</v>
      </c>
      <c r="B67" s="85">
        <v>64857</v>
      </c>
      <c r="C67" s="85">
        <v>58903</v>
      </c>
      <c r="D67" s="85">
        <v>60302</v>
      </c>
      <c r="E67" s="85">
        <v>57082</v>
      </c>
      <c r="F67" s="85">
        <v>56002</v>
      </c>
      <c r="G67" s="85">
        <v>57499</v>
      </c>
      <c r="H67" s="85">
        <v>64869</v>
      </c>
      <c r="I67" s="85">
        <v>77273</v>
      </c>
      <c r="J67" s="85">
        <v>89413</v>
      </c>
      <c r="K67" s="85">
        <v>81530</v>
      </c>
      <c r="L67" s="85">
        <v>110205</v>
      </c>
      <c r="M67" s="85">
        <v>75110</v>
      </c>
      <c r="N67" s="85">
        <v>66321</v>
      </c>
      <c r="O67" s="85">
        <v>62096</v>
      </c>
      <c r="P67" s="85">
        <v>60765</v>
      </c>
      <c r="Q67" s="85">
        <v>60465</v>
      </c>
      <c r="R67" s="88"/>
      <c r="S67" s="89"/>
    </row>
    <row r="68" spans="1:19" x14ac:dyDescent="0.35">
      <c r="A68" t="s">
        <v>119</v>
      </c>
      <c r="B68" s="85">
        <v>67645</v>
      </c>
      <c r="C68" s="85">
        <v>61248</v>
      </c>
      <c r="D68" s="85">
        <v>67785</v>
      </c>
      <c r="E68" s="85">
        <v>61060</v>
      </c>
      <c r="F68" s="85">
        <v>69840</v>
      </c>
      <c r="G68" s="85">
        <v>67807</v>
      </c>
      <c r="H68" s="85">
        <v>69896</v>
      </c>
      <c r="I68" s="85">
        <v>100601</v>
      </c>
      <c r="J68" s="85">
        <v>89943</v>
      </c>
      <c r="K68" s="85">
        <v>85632</v>
      </c>
      <c r="L68" s="85">
        <v>126112</v>
      </c>
      <c r="M68" s="85">
        <v>81344</v>
      </c>
      <c r="N68" s="85">
        <v>70960</v>
      </c>
      <c r="O68" s="85">
        <v>71342</v>
      </c>
      <c r="P68" s="85">
        <v>95790</v>
      </c>
      <c r="Q68" s="85">
        <v>67138</v>
      </c>
      <c r="R68" s="88"/>
      <c r="S68" s="89"/>
    </row>
    <row r="69" spans="1:19" x14ac:dyDescent="0.35">
      <c r="A69" t="s">
        <v>120</v>
      </c>
      <c r="B69" s="85">
        <v>54823</v>
      </c>
      <c r="C69" s="85">
        <v>50077</v>
      </c>
      <c r="D69" s="85">
        <v>52215</v>
      </c>
      <c r="E69" s="85">
        <v>51437</v>
      </c>
      <c r="F69" s="85">
        <v>60248</v>
      </c>
      <c r="G69" s="85">
        <v>52545</v>
      </c>
      <c r="H69" s="85">
        <v>51338</v>
      </c>
      <c r="I69" s="85">
        <v>73041</v>
      </c>
      <c r="J69" s="85">
        <v>65047</v>
      </c>
      <c r="K69" s="85">
        <v>81903</v>
      </c>
      <c r="L69" s="85">
        <v>85450</v>
      </c>
      <c r="M69" s="85">
        <v>61885</v>
      </c>
      <c r="N69" s="85">
        <v>56560</v>
      </c>
      <c r="O69" s="85">
        <v>54389</v>
      </c>
      <c r="P69" s="85">
        <v>121679</v>
      </c>
      <c r="Q69" s="85">
        <v>55946</v>
      </c>
      <c r="R69" s="88"/>
      <c r="S69" s="89"/>
    </row>
    <row r="70" spans="1:19" ht="15" thickBot="1" x14ac:dyDescent="0.4">
      <c r="A70" t="s">
        <v>121</v>
      </c>
      <c r="B70" s="85">
        <v>59740</v>
      </c>
      <c r="C70" s="85">
        <v>55689</v>
      </c>
      <c r="D70" s="85">
        <v>53212</v>
      </c>
      <c r="E70" s="85">
        <v>53763</v>
      </c>
      <c r="F70" s="85">
        <v>58678</v>
      </c>
      <c r="G70" s="85">
        <v>61547</v>
      </c>
      <c r="H70" s="85">
        <v>55483</v>
      </c>
      <c r="I70" s="85">
        <v>84120</v>
      </c>
      <c r="J70" s="85">
        <v>69520</v>
      </c>
      <c r="K70" s="85">
        <v>89526</v>
      </c>
      <c r="L70" s="85">
        <v>72094</v>
      </c>
      <c r="M70" s="85">
        <v>88078</v>
      </c>
      <c r="N70" s="85">
        <v>57573</v>
      </c>
      <c r="O70" s="85">
        <v>56266</v>
      </c>
      <c r="P70" s="85">
        <v>61015</v>
      </c>
      <c r="Q70" s="85">
        <v>48649</v>
      </c>
      <c r="R70" s="88"/>
      <c r="S70" s="89"/>
    </row>
    <row r="71" spans="1:19" ht="15.5" thickTop="1" thickBot="1" x14ac:dyDescent="0.4">
      <c r="A71" s="35" t="s">
        <v>58</v>
      </c>
      <c r="B71" s="36">
        <v>247065</v>
      </c>
      <c r="C71" s="36">
        <v>225917</v>
      </c>
      <c r="D71" s="36">
        <v>233514</v>
      </c>
      <c r="E71" s="36">
        <v>223342</v>
      </c>
      <c r="F71" s="36">
        <v>244768</v>
      </c>
      <c r="G71" s="36">
        <v>239398</v>
      </c>
      <c r="H71" s="36">
        <v>241586</v>
      </c>
      <c r="I71" s="36">
        <v>335035</v>
      </c>
      <c r="J71" s="36">
        <v>313923</v>
      </c>
      <c r="K71" s="36">
        <v>338591</v>
      </c>
      <c r="L71" s="36">
        <v>393861</v>
      </c>
      <c r="M71" s="36">
        <v>306417</v>
      </c>
      <c r="N71" s="36">
        <v>251414</v>
      </c>
      <c r="O71" s="36">
        <v>244093</v>
      </c>
      <c r="P71" s="36">
        <f t="shared" ref="P71" si="13">SUM(P67:P70)</f>
        <v>339249</v>
      </c>
      <c r="Q71" s="36">
        <f t="shared" ref="Q71" si="14">SUM(Q67:Q70)</f>
        <v>232198</v>
      </c>
      <c r="R71" s="88"/>
      <c r="S71" s="89"/>
    </row>
    <row r="72" spans="1:19" ht="15" thickTop="1" x14ac:dyDescent="0.35">
      <c r="R72" s="88"/>
    </row>
    <row r="73" spans="1:19" x14ac:dyDescent="0.35">
      <c r="A73" s="39" t="s">
        <v>13</v>
      </c>
      <c r="B73" s="21" t="s">
        <v>30</v>
      </c>
      <c r="C73" s="21" t="s">
        <v>31</v>
      </c>
      <c r="D73" s="21" t="s">
        <v>32</v>
      </c>
      <c r="E73" s="21" t="s">
        <v>33</v>
      </c>
      <c r="F73" s="21" t="s">
        <v>34</v>
      </c>
      <c r="G73" s="21" t="s">
        <v>35</v>
      </c>
      <c r="H73" s="21" t="s">
        <v>36</v>
      </c>
      <c r="I73" s="21" t="s">
        <v>37</v>
      </c>
      <c r="J73" s="21" t="s">
        <v>38</v>
      </c>
      <c r="K73" s="21" t="s">
        <v>39</v>
      </c>
      <c r="L73" s="21" t="s">
        <v>40</v>
      </c>
      <c r="M73" s="86" t="s">
        <v>41</v>
      </c>
      <c r="N73" s="86" t="s">
        <v>42</v>
      </c>
      <c r="O73" s="87" t="s">
        <v>43</v>
      </c>
      <c r="P73" s="42" t="s">
        <v>44</v>
      </c>
      <c r="Q73" s="42" t="s">
        <v>45</v>
      </c>
      <c r="R73" s="88"/>
    </row>
    <row r="74" spans="1:19" x14ac:dyDescent="0.35">
      <c r="A74" t="s">
        <v>118</v>
      </c>
      <c r="B74" s="85">
        <v>1147000</v>
      </c>
      <c r="C74" s="85">
        <v>1148000</v>
      </c>
      <c r="D74" s="85">
        <v>997000</v>
      </c>
      <c r="E74" s="85">
        <v>1096000</v>
      </c>
      <c r="F74" s="85">
        <v>1001000</v>
      </c>
      <c r="G74" s="85">
        <v>1204000</v>
      </c>
      <c r="H74" s="85">
        <v>1149000</v>
      </c>
      <c r="I74" s="85">
        <v>1219000</v>
      </c>
      <c r="J74" s="85">
        <v>1398000</v>
      </c>
      <c r="K74" s="85">
        <v>1553000</v>
      </c>
      <c r="L74" s="85">
        <v>1667000</v>
      </c>
      <c r="M74" s="85">
        <v>1598474</v>
      </c>
      <c r="N74" s="85">
        <v>1546100</v>
      </c>
      <c r="O74" s="85">
        <v>1322929</v>
      </c>
      <c r="P74" s="85">
        <v>1441350</v>
      </c>
      <c r="Q74" s="85">
        <v>1617446</v>
      </c>
      <c r="R74" s="88"/>
      <c r="S74" s="89"/>
    </row>
    <row r="75" spans="1:19" x14ac:dyDescent="0.35">
      <c r="A75" t="s">
        <v>119</v>
      </c>
      <c r="B75" s="85">
        <v>1228000</v>
      </c>
      <c r="C75" s="85">
        <v>877000</v>
      </c>
      <c r="D75" s="85">
        <v>1135000</v>
      </c>
      <c r="E75" s="85">
        <v>1018000</v>
      </c>
      <c r="F75" s="85">
        <v>1243000</v>
      </c>
      <c r="G75" s="85">
        <v>1252000</v>
      </c>
      <c r="H75" s="85">
        <v>1432000</v>
      </c>
      <c r="I75" s="85">
        <v>1398000</v>
      </c>
      <c r="J75" s="85">
        <v>1139000</v>
      </c>
      <c r="K75" s="85">
        <v>1542000</v>
      </c>
      <c r="L75" s="85">
        <v>1643000</v>
      </c>
      <c r="M75" s="85">
        <v>1341136</v>
      </c>
      <c r="N75" s="85">
        <v>1520621</v>
      </c>
      <c r="O75" s="85">
        <v>1231448</v>
      </c>
      <c r="P75" s="85">
        <v>1502327</v>
      </c>
      <c r="Q75" s="85">
        <v>1485033</v>
      </c>
      <c r="R75" s="88"/>
      <c r="S75" s="89"/>
    </row>
    <row r="76" spans="1:19" x14ac:dyDescent="0.35">
      <c r="A76" t="s">
        <v>120</v>
      </c>
      <c r="B76" s="85">
        <v>1283000</v>
      </c>
      <c r="C76" s="85">
        <v>926000</v>
      </c>
      <c r="D76" s="85">
        <v>1430000</v>
      </c>
      <c r="E76" s="85">
        <v>874000</v>
      </c>
      <c r="F76" s="85">
        <v>1050000</v>
      </c>
      <c r="G76" s="85">
        <v>1087000</v>
      </c>
      <c r="H76" s="85">
        <v>1222000</v>
      </c>
      <c r="I76" s="85">
        <v>1354000</v>
      </c>
      <c r="J76" s="85">
        <v>1240000</v>
      </c>
      <c r="K76" s="85">
        <v>1337000</v>
      </c>
      <c r="L76" s="85">
        <v>1637000</v>
      </c>
      <c r="M76" s="85">
        <v>1382066</v>
      </c>
      <c r="N76" s="85">
        <v>1618890</v>
      </c>
      <c r="O76" s="85">
        <v>1185192</v>
      </c>
      <c r="P76" s="85">
        <v>1481703</v>
      </c>
      <c r="Q76" s="85">
        <v>1410950</v>
      </c>
      <c r="R76" s="88"/>
      <c r="S76" s="89"/>
    </row>
    <row r="77" spans="1:19" ht="15" thickBot="1" x14ac:dyDescent="0.4">
      <c r="A77" t="s">
        <v>121</v>
      </c>
      <c r="B77" s="85">
        <v>1251000</v>
      </c>
      <c r="C77" s="85">
        <v>1002000</v>
      </c>
      <c r="D77" s="85">
        <v>1173000</v>
      </c>
      <c r="E77" s="85">
        <v>926000</v>
      </c>
      <c r="F77" s="85">
        <v>1145000</v>
      </c>
      <c r="G77" s="85">
        <v>1152000</v>
      </c>
      <c r="H77" s="85">
        <v>1282000</v>
      </c>
      <c r="I77" s="85">
        <v>1387000</v>
      </c>
      <c r="J77" s="85">
        <v>1599000</v>
      </c>
      <c r="K77" s="85">
        <v>1471000</v>
      </c>
      <c r="L77" s="85">
        <v>1587000</v>
      </c>
      <c r="M77" s="85">
        <v>1577228</v>
      </c>
      <c r="N77" s="85">
        <v>1489623</v>
      </c>
      <c r="O77" s="85">
        <v>1310451</v>
      </c>
      <c r="P77" s="85">
        <v>1497578</v>
      </c>
      <c r="Q77" s="85">
        <v>963326</v>
      </c>
      <c r="R77" s="88"/>
      <c r="S77" s="89"/>
    </row>
    <row r="78" spans="1:19" ht="15.5" thickTop="1" thickBot="1" x14ac:dyDescent="0.4">
      <c r="A78" s="35" t="s">
        <v>58</v>
      </c>
      <c r="B78" s="36">
        <v>4909000</v>
      </c>
      <c r="C78" s="36">
        <v>3953000</v>
      </c>
      <c r="D78" s="36">
        <v>4735000</v>
      </c>
      <c r="E78" s="36">
        <v>3914000</v>
      </c>
      <c r="F78" s="36">
        <v>4439000</v>
      </c>
      <c r="G78" s="36">
        <v>4695000</v>
      </c>
      <c r="H78" s="36">
        <v>5085000</v>
      </c>
      <c r="I78" s="36">
        <v>5358000</v>
      </c>
      <c r="J78" s="36">
        <v>5376000</v>
      </c>
      <c r="K78" s="36">
        <v>5903000</v>
      </c>
      <c r="L78" s="36">
        <v>6534000</v>
      </c>
      <c r="M78" s="36">
        <v>5898904</v>
      </c>
      <c r="N78" s="36">
        <v>6175234</v>
      </c>
      <c r="O78" s="36">
        <v>5050020</v>
      </c>
      <c r="P78" s="36">
        <v>5922958</v>
      </c>
      <c r="Q78" s="36">
        <f t="shared" ref="Q78" si="15">SUM(Q74:Q77)</f>
        <v>5476755</v>
      </c>
      <c r="R78" s="88"/>
      <c r="S78" s="89"/>
    </row>
    <row r="79" spans="1:19" ht="15" thickTop="1" x14ac:dyDescent="0.35">
      <c r="R79" s="88"/>
    </row>
    <row r="80" spans="1:19" x14ac:dyDescent="0.35">
      <c r="A80" s="39" t="s">
        <v>128</v>
      </c>
      <c r="B80" s="21" t="s">
        <v>30</v>
      </c>
      <c r="C80" s="21" t="s">
        <v>31</v>
      </c>
      <c r="D80" s="21" t="s">
        <v>32</v>
      </c>
      <c r="E80" s="21" t="s">
        <v>33</v>
      </c>
      <c r="F80" s="21" t="s">
        <v>34</v>
      </c>
      <c r="G80" s="21" t="s">
        <v>35</v>
      </c>
      <c r="H80" s="21" t="s">
        <v>36</v>
      </c>
      <c r="I80" s="21" t="s">
        <v>37</v>
      </c>
      <c r="J80" s="21" t="s">
        <v>38</v>
      </c>
      <c r="K80" s="21" t="s">
        <v>39</v>
      </c>
      <c r="L80" s="21" t="s">
        <v>40</v>
      </c>
      <c r="M80" s="86" t="s">
        <v>41</v>
      </c>
      <c r="N80" s="86" t="s">
        <v>42</v>
      </c>
      <c r="O80" s="87" t="s">
        <v>43</v>
      </c>
      <c r="P80" s="42" t="s">
        <v>44</v>
      </c>
      <c r="Q80" s="42" t="s">
        <v>45</v>
      </c>
      <c r="R80" s="88"/>
    </row>
    <row r="81" spans="1:19" x14ac:dyDescent="0.35">
      <c r="A81" t="s">
        <v>118</v>
      </c>
      <c r="B81" s="85">
        <v>801173</v>
      </c>
      <c r="C81" s="85">
        <v>843300</v>
      </c>
      <c r="D81" s="85">
        <v>952511</v>
      </c>
      <c r="E81" s="85">
        <v>914636</v>
      </c>
      <c r="F81" s="85">
        <v>941312</v>
      </c>
      <c r="G81" s="85">
        <v>926918</v>
      </c>
      <c r="H81" s="85">
        <v>1183501</v>
      </c>
      <c r="I81" s="85">
        <v>1151820</v>
      </c>
      <c r="J81" s="85">
        <v>1332069</v>
      </c>
      <c r="K81" s="85">
        <v>1382220</v>
      </c>
      <c r="L81" s="85">
        <v>1415574</v>
      </c>
      <c r="M81" s="85">
        <v>1391915</v>
      </c>
      <c r="N81" s="85">
        <v>1158591</v>
      </c>
      <c r="O81" s="85">
        <v>1092143</v>
      </c>
      <c r="P81" s="85">
        <v>1319023</v>
      </c>
      <c r="Q81" s="85">
        <v>1397088</v>
      </c>
      <c r="R81" s="88"/>
      <c r="S81" s="89"/>
    </row>
    <row r="82" spans="1:19" x14ac:dyDescent="0.35">
      <c r="A82" t="s">
        <v>119</v>
      </c>
      <c r="B82" s="85">
        <v>1006746</v>
      </c>
      <c r="C82" s="85">
        <v>775440</v>
      </c>
      <c r="D82" s="85">
        <v>1011036</v>
      </c>
      <c r="E82" s="85">
        <v>1044483</v>
      </c>
      <c r="F82" s="85">
        <v>1099290</v>
      </c>
      <c r="G82" s="85">
        <v>1175780</v>
      </c>
      <c r="H82" s="85">
        <v>1373389</v>
      </c>
      <c r="I82" s="85">
        <v>1408852</v>
      </c>
      <c r="J82" s="85">
        <v>1341203</v>
      </c>
      <c r="K82" s="85">
        <v>1505168</v>
      </c>
      <c r="L82" s="85">
        <v>1498236</v>
      </c>
      <c r="M82" s="85">
        <v>1542155</v>
      </c>
      <c r="N82" s="85">
        <v>1224323</v>
      </c>
      <c r="O82" s="85">
        <v>1230036</v>
      </c>
      <c r="P82" s="85">
        <v>1529427</v>
      </c>
      <c r="Q82" s="85">
        <v>1486199</v>
      </c>
      <c r="R82" s="88"/>
      <c r="S82" s="89"/>
    </row>
    <row r="83" spans="1:19" x14ac:dyDescent="0.35">
      <c r="A83" t="s">
        <v>120</v>
      </c>
      <c r="B83" s="85">
        <v>708478</v>
      </c>
      <c r="C83" s="85">
        <v>784079</v>
      </c>
      <c r="D83" s="85">
        <v>865581</v>
      </c>
      <c r="E83" s="85">
        <v>802373</v>
      </c>
      <c r="F83" s="85">
        <v>793915</v>
      </c>
      <c r="G83" s="85">
        <v>1139918</v>
      </c>
      <c r="H83" s="85">
        <v>1069204</v>
      </c>
      <c r="I83" s="85">
        <v>1163541</v>
      </c>
      <c r="J83" s="85">
        <v>1262838</v>
      </c>
      <c r="K83" s="85">
        <v>1260823</v>
      </c>
      <c r="L83" s="85">
        <v>1209681</v>
      </c>
      <c r="M83" s="85">
        <v>1190440</v>
      </c>
      <c r="N83" s="85">
        <v>1156632</v>
      </c>
      <c r="O83" s="85">
        <v>1189166</v>
      </c>
      <c r="P83" s="85">
        <v>1327139</v>
      </c>
      <c r="Q83" s="85">
        <v>1375196</v>
      </c>
      <c r="R83" s="88"/>
      <c r="S83" s="89"/>
    </row>
    <row r="84" spans="1:19" ht="15" thickBot="1" x14ac:dyDescent="0.4">
      <c r="A84" t="s">
        <v>121</v>
      </c>
      <c r="B84" s="85">
        <v>812081</v>
      </c>
      <c r="C84" s="85">
        <v>905898</v>
      </c>
      <c r="D84" s="85">
        <v>924473</v>
      </c>
      <c r="E84" s="85">
        <v>983428</v>
      </c>
      <c r="F84" s="85">
        <v>978743</v>
      </c>
      <c r="G84" s="85">
        <v>1135951</v>
      </c>
      <c r="H84" s="85">
        <v>1183553</v>
      </c>
      <c r="I84" s="85">
        <v>1222768</v>
      </c>
      <c r="J84" s="85">
        <v>1352239</v>
      </c>
      <c r="K84" s="85">
        <v>1423328</v>
      </c>
      <c r="L84" s="85">
        <v>1312457</v>
      </c>
      <c r="M84" s="85">
        <v>1227287</v>
      </c>
      <c r="N84" s="85">
        <v>1066897</v>
      </c>
      <c r="O84" s="85">
        <v>1201311</v>
      </c>
      <c r="P84" s="85">
        <v>1317056</v>
      </c>
      <c r="Q84" s="85">
        <v>1045376</v>
      </c>
      <c r="R84" s="88"/>
      <c r="S84" s="89"/>
    </row>
    <row r="85" spans="1:19" ht="15.5" thickTop="1" thickBot="1" x14ac:dyDescent="0.4">
      <c r="A85" s="35" t="s">
        <v>58</v>
      </c>
      <c r="B85" s="36">
        <v>3328478</v>
      </c>
      <c r="C85" s="36">
        <v>3308717</v>
      </c>
      <c r="D85" s="36">
        <v>3753601</v>
      </c>
      <c r="E85" s="36">
        <v>3744920</v>
      </c>
      <c r="F85" s="36">
        <v>3813260</v>
      </c>
      <c r="G85" s="36">
        <v>4378567</v>
      </c>
      <c r="H85" s="36">
        <v>4809647</v>
      </c>
      <c r="I85" s="36">
        <v>4946981</v>
      </c>
      <c r="J85" s="36">
        <v>5288349</v>
      </c>
      <c r="K85" s="36">
        <v>5571539</v>
      </c>
      <c r="L85" s="36">
        <v>5435948</v>
      </c>
      <c r="M85" s="36">
        <v>5351797</v>
      </c>
      <c r="N85" s="36">
        <v>4606443</v>
      </c>
      <c r="O85" s="36">
        <v>4712656</v>
      </c>
      <c r="P85" s="36">
        <v>5492645</v>
      </c>
      <c r="Q85" s="36">
        <f t="shared" ref="Q85" si="16">SUM(Q81:Q84)</f>
        <v>5303859</v>
      </c>
      <c r="R85" s="88"/>
      <c r="S85" s="89"/>
    </row>
    <row r="86" spans="1:19" ht="15" thickTop="1" x14ac:dyDescent="0.35">
      <c r="R86" s="88"/>
    </row>
    <row r="87" spans="1:19" x14ac:dyDescent="0.35">
      <c r="A87" s="39" t="s">
        <v>129</v>
      </c>
      <c r="B87" s="21" t="s">
        <v>30</v>
      </c>
      <c r="C87" s="21" t="s">
        <v>31</v>
      </c>
      <c r="D87" s="21" t="s">
        <v>32</v>
      </c>
      <c r="E87" s="21" t="s">
        <v>33</v>
      </c>
      <c r="F87" s="21" t="s">
        <v>34</v>
      </c>
      <c r="G87" s="21" t="s">
        <v>35</v>
      </c>
      <c r="H87" s="21" t="s">
        <v>36</v>
      </c>
      <c r="I87" s="21" t="s">
        <v>37</v>
      </c>
      <c r="J87" s="21" t="s">
        <v>38</v>
      </c>
      <c r="K87" s="21" t="s">
        <v>39</v>
      </c>
      <c r="L87" s="21" t="s">
        <v>40</v>
      </c>
      <c r="M87" s="86" t="s">
        <v>41</v>
      </c>
      <c r="N87" s="86" t="s">
        <v>42</v>
      </c>
      <c r="O87" s="87" t="s">
        <v>43</v>
      </c>
      <c r="P87" s="42" t="s">
        <v>44</v>
      </c>
      <c r="Q87" s="42" t="s">
        <v>45</v>
      </c>
      <c r="R87" s="88"/>
    </row>
    <row r="88" spans="1:19" x14ac:dyDescent="0.35">
      <c r="A88" t="s">
        <v>118</v>
      </c>
      <c r="B88" s="85">
        <v>779691</v>
      </c>
      <c r="C88" s="85">
        <v>818290</v>
      </c>
      <c r="D88" s="85">
        <v>924546</v>
      </c>
      <c r="E88" s="85">
        <v>882967</v>
      </c>
      <c r="F88" s="85">
        <v>913354</v>
      </c>
      <c r="G88" s="85">
        <v>897928</v>
      </c>
      <c r="H88" s="85">
        <v>1157611</v>
      </c>
      <c r="I88" s="85">
        <v>1126734</v>
      </c>
      <c r="J88" s="85">
        <v>1288202</v>
      </c>
      <c r="K88" s="85">
        <v>1344002</v>
      </c>
      <c r="L88" s="85">
        <v>1375292</v>
      </c>
      <c r="M88" s="85">
        <v>1359516</v>
      </c>
      <c r="N88" s="85">
        <v>1120772</v>
      </c>
      <c r="O88" s="85">
        <v>1061414</v>
      </c>
      <c r="P88" s="85">
        <v>1280760</v>
      </c>
      <c r="Q88" s="85">
        <v>1358439</v>
      </c>
      <c r="R88" s="88"/>
      <c r="S88" s="89"/>
    </row>
    <row r="89" spans="1:19" x14ac:dyDescent="0.35">
      <c r="A89" t="s">
        <v>119</v>
      </c>
      <c r="B89" s="85">
        <v>977434</v>
      </c>
      <c r="C89" s="85">
        <v>747746</v>
      </c>
      <c r="D89" s="85">
        <v>976741</v>
      </c>
      <c r="E89" s="85">
        <v>1010996</v>
      </c>
      <c r="F89" s="85">
        <v>1068916</v>
      </c>
      <c r="G89" s="85">
        <v>1142575</v>
      </c>
      <c r="H89" s="85">
        <v>1339742</v>
      </c>
      <c r="I89" s="85">
        <v>1376336</v>
      </c>
      <c r="J89" s="85">
        <v>1304700</v>
      </c>
      <c r="K89" s="85">
        <v>1471934</v>
      </c>
      <c r="L89" s="85">
        <v>1459802</v>
      </c>
      <c r="M89" s="85">
        <v>1498316</v>
      </c>
      <c r="N89" s="85">
        <v>1193111</v>
      </c>
      <c r="O89" s="85">
        <v>1188446</v>
      </c>
      <c r="P89" s="85">
        <v>1495520</v>
      </c>
      <c r="Q89" s="85">
        <v>1447319</v>
      </c>
      <c r="R89" s="88"/>
      <c r="S89" s="89"/>
    </row>
    <row r="90" spans="1:19" x14ac:dyDescent="0.35">
      <c r="A90" t="s">
        <v>120</v>
      </c>
      <c r="B90" s="85">
        <v>687588</v>
      </c>
      <c r="C90" s="85">
        <v>761245</v>
      </c>
      <c r="D90" s="85">
        <v>840593</v>
      </c>
      <c r="E90" s="85">
        <v>780129</v>
      </c>
      <c r="F90" s="85">
        <v>772369</v>
      </c>
      <c r="G90" s="85">
        <v>1116164</v>
      </c>
      <c r="H90" s="85">
        <v>1045376</v>
      </c>
      <c r="I90" s="85">
        <v>1135668</v>
      </c>
      <c r="J90" s="85">
        <v>1234938</v>
      </c>
      <c r="K90" s="85">
        <v>1229411</v>
      </c>
      <c r="L90" s="85">
        <v>1180547</v>
      </c>
      <c r="M90" s="85">
        <v>1160386</v>
      </c>
      <c r="N90" s="85">
        <v>1128785</v>
      </c>
      <c r="O90" s="85">
        <v>1158573</v>
      </c>
      <c r="P90" s="85">
        <v>1297150</v>
      </c>
      <c r="Q90" s="85">
        <v>1342176</v>
      </c>
      <c r="R90" s="88"/>
      <c r="S90" s="89"/>
    </row>
    <row r="91" spans="1:19" ht="15" thickBot="1" x14ac:dyDescent="0.4">
      <c r="A91" t="s">
        <v>121</v>
      </c>
      <c r="B91" s="85">
        <v>780027</v>
      </c>
      <c r="C91" s="85">
        <v>873364</v>
      </c>
      <c r="D91" s="85">
        <v>894353</v>
      </c>
      <c r="E91" s="85">
        <v>943861</v>
      </c>
      <c r="F91" s="85">
        <v>946708</v>
      </c>
      <c r="G91" s="85">
        <v>1103456</v>
      </c>
      <c r="H91" s="85">
        <v>1140054</v>
      </c>
      <c r="I91" s="85">
        <v>1184809</v>
      </c>
      <c r="J91" s="85">
        <v>1304650</v>
      </c>
      <c r="K91" s="85">
        <v>1372639</v>
      </c>
      <c r="L91" s="85">
        <v>1265805</v>
      </c>
      <c r="M91" s="85">
        <v>1181445</v>
      </c>
      <c r="N91" s="85">
        <v>1026087</v>
      </c>
      <c r="O91" s="85">
        <v>1152890</v>
      </c>
      <c r="P91" s="85">
        <v>1275998</v>
      </c>
      <c r="Q91" s="85">
        <v>1004473</v>
      </c>
      <c r="R91" s="88"/>
      <c r="S91" s="89"/>
    </row>
    <row r="92" spans="1:19" ht="15.5" thickTop="1" thickBot="1" x14ac:dyDescent="0.4">
      <c r="A92" s="35" t="s">
        <v>58</v>
      </c>
      <c r="B92" s="36">
        <v>3224740</v>
      </c>
      <c r="C92" s="36">
        <v>3200645</v>
      </c>
      <c r="D92" s="36">
        <v>3636233</v>
      </c>
      <c r="E92" s="36">
        <v>3617953</v>
      </c>
      <c r="F92" s="36">
        <v>3701347</v>
      </c>
      <c r="G92" s="36">
        <v>4260123</v>
      </c>
      <c r="H92" s="36">
        <v>4682783</v>
      </c>
      <c r="I92" s="36">
        <v>4823547</v>
      </c>
      <c r="J92" s="36">
        <v>5132490</v>
      </c>
      <c r="K92" s="36">
        <v>5417986</v>
      </c>
      <c r="L92" s="36">
        <v>5281446</v>
      </c>
      <c r="M92" s="36">
        <v>5199663</v>
      </c>
      <c r="N92" s="36">
        <v>4468755</v>
      </c>
      <c r="O92" s="36">
        <v>4561323</v>
      </c>
      <c r="P92" s="36">
        <v>5349428</v>
      </c>
      <c r="Q92" s="36">
        <f t="shared" ref="Q92" si="17">SUM(Q88:Q91)</f>
        <v>5152407</v>
      </c>
      <c r="R92" s="88"/>
      <c r="S92" s="89"/>
    </row>
    <row r="93" spans="1:19" ht="15" thickTop="1" x14ac:dyDescent="0.35">
      <c r="R93" s="88"/>
    </row>
    <row r="94" spans="1:19" x14ac:dyDescent="0.35">
      <c r="A94" s="39" t="s">
        <v>130</v>
      </c>
      <c r="B94" s="21" t="s">
        <v>30</v>
      </c>
      <c r="C94" s="21" t="s">
        <v>31</v>
      </c>
      <c r="D94" s="21" t="s">
        <v>32</v>
      </c>
      <c r="E94" s="21" t="s">
        <v>33</v>
      </c>
      <c r="F94" s="21" t="s">
        <v>34</v>
      </c>
      <c r="G94" s="21" t="s">
        <v>35</v>
      </c>
      <c r="H94" s="21" t="s">
        <v>36</v>
      </c>
      <c r="I94" s="21" t="s">
        <v>37</v>
      </c>
      <c r="J94" s="21" t="s">
        <v>38</v>
      </c>
      <c r="K94" s="21" t="s">
        <v>39</v>
      </c>
      <c r="L94" s="21" t="s">
        <v>40</v>
      </c>
      <c r="M94" s="86" t="s">
        <v>41</v>
      </c>
      <c r="N94" s="86" t="s">
        <v>42</v>
      </c>
      <c r="O94" s="87" t="s">
        <v>43</v>
      </c>
      <c r="P94" s="42" t="s">
        <v>44</v>
      </c>
      <c r="Q94" s="42" t="s">
        <v>45</v>
      </c>
      <c r="R94" s="88"/>
    </row>
    <row r="95" spans="1:19" x14ac:dyDescent="0.35">
      <c r="A95" t="s">
        <v>118</v>
      </c>
      <c r="B95" s="85">
        <v>21482</v>
      </c>
      <c r="C95" s="85">
        <v>25010</v>
      </c>
      <c r="D95" s="85">
        <v>27965</v>
      </c>
      <c r="E95" s="85">
        <v>31669</v>
      </c>
      <c r="F95" s="85">
        <v>27958</v>
      </c>
      <c r="G95" s="85">
        <v>28990</v>
      </c>
      <c r="H95" s="85">
        <v>25890</v>
      </c>
      <c r="I95" s="85">
        <v>25086</v>
      </c>
      <c r="J95" s="85">
        <v>43867</v>
      </c>
      <c r="K95" s="85">
        <v>38218</v>
      </c>
      <c r="L95" s="85">
        <v>40282</v>
      </c>
      <c r="M95" s="85">
        <v>32399</v>
      </c>
      <c r="N95" s="85">
        <v>37819</v>
      </c>
      <c r="O95" s="85">
        <v>30729</v>
      </c>
      <c r="P95" s="85">
        <v>38263</v>
      </c>
      <c r="Q95" s="85">
        <v>38649</v>
      </c>
      <c r="R95" s="88"/>
      <c r="S95" s="89"/>
    </row>
    <row r="96" spans="1:19" x14ac:dyDescent="0.35">
      <c r="A96" t="s">
        <v>119</v>
      </c>
      <c r="B96" s="85">
        <v>29312</v>
      </c>
      <c r="C96" s="85">
        <v>27694</v>
      </c>
      <c r="D96" s="85">
        <v>34295</v>
      </c>
      <c r="E96" s="85">
        <v>33487</v>
      </c>
      <c r="F96" s="85">
        <v>30374</v>
      </c>
      <c r="G96" s="85">
        <v>33205</v>
      </c>
      <c r="H96" s="85">
        <v>33647</v>
      </c>
      <c r="I96" s="85">
        <v>32516</v>
      </c>
      <c r="J96" s="85">
        <v>36503</v>
      </c>
      <c r="K96" s="85">
        <v>33234</v>
      </c>
      <c r="L96" s="85">
        <v>38434</v>
      </c>
      <c r="M96" s="85">
        <v>43839</v>
      </c>
      <c r="N96" s="85">
        <v>31212</v>
      </c>
      <c r="O96" s="85">
        <v>41590</v>
      </c>
      <c r="P96" s="85">
        <v>33907</v>
      </c>
      <c r="Q96" s="85">
        <v>38880</v>
      </c>
      <c r="R96" s="88"/>
      <c r="S96" s="89"/>
    </row>
    <row r="97" spans="1:19" x14ac:dyDescent="0.35">
      <c r="A97" t="s">
        <v>120</v>
      </c>
      <c r="B97" s="85">
        <v>20890</v>
      </c>
      <c r="C97" s="85">
        <v>22834</v>
      </c>
      <c r="D97" s="85">
        <v>24988</v>
      </c>
      <c r="E97" s="85">
        <v>22244</v>
      </c>
      <c r="F97" s="85">
        <v>21546</v>
      </c>
      <c r="G97" s="85">
        <v>23754</v>
      </c>
      <c r="H97" s="85">
        <v>23828</v>
      </c>
      <c r="I97" s="85">
        <v>27873</v>
      </c>
      <c r="J97" s="85">
        <v>27900</v>
      </c>
      <c r="K97" s="85">
        <v>31412</v>
      </c>
      <c r="L97" s="85">
        <v>29134</v>
      </c>
      <c r="M97" s="85">
        <v>30054</v>
      </c>
      <c r="N97" s="85">
        <v>27847</v>
      </c>
      <c r="O97" s="85">
        <v>30593</v>
      </c>
      <c r="P97" s="85">
        <v>29989</v>
      </c>
      <c r="Q97" s="85">
        <v>33020</v>
      </c>
      <c r="R97" s="88"/>
      <c r="S97" s="89"/>
    </row>
    <row r="98" spans="1:19" ht="15" thickBot="1" x14ac:dyDescent="0.4">
      <c r="A98" t="s">
        <v>121</v>
      </c>
      <c r="B98" s="85">
        <v>32054</v>
      </c>
      <c r="C98" s="85">
        <v>32534</v>
      </c>
      <c r="D98" s="85">
        <v>30120</v>
      </c>
      <c r="E98" s="85">
        <v>39567</v>
      </c>
      <c r="F98" s="85">
        <v>32035</v>
      </c>
      <c r="G98" s="85">
        <v>32495</v>
      </c>
      <c r="H98" s="85">
        <v>43499</v>
      </c>
      <c r="I98" s="85">
        <v>37959</v>
      </c>
      <c r="J98" s="85">
        <v>47589</v>
      </c>
      <c r="K98" s="85">
        <v>50689</v>
      </c>
      <c r="L98" s="85">
        <v>46652</v>
      </c>
      <c r="M98" s="85">
        <v>45842</v>
      </c>
      <c r="N98" s="85">
        <v>40810</v>
      </c>
      <c r="O98" s="85">
        <v>48421</v>
      </c>
      <c r="P98" s="85">
        <v>41058</v>
      </c>
      <c r="Q98" s="85">
        <v>40903</v>
      </c>
      <c r="R98" s="88"/>
      <c r="S98" s="89"/>
    </row>
    <row r="99" spans="1:19" ht="15.5" thickTop="1" thickBot="1" x14ac:dyDescent="0.4">
      <c r="A99" s="35" t="s">
        <v>58</v>
      </c>
      <c r="B99" s="36">
        <f>SUM(B95:B98)</f>
        <v>103738</v>
      </c>
      <c r="C99" s="36">
        <f t="shared" ref="C99:Q99" si="18">SUM(C95:C98)</f>
        <v>108072</v>
      </c>
      <c r="D99" s="36">
        <f t="shared" si="18"/>
        <v>117368</v>
      </c>
      <c r="E99" s="36">
        <f t="shared" si="18"/>
        <v>126967</v>
      </c>
      <c r="F99" s="36">
        <f t="shared" si="18"/>
        <v>111913</v>
      </c>
      <c r="G99" s="36">
        <f t="shared" si="18"/>
        <v>118444</v>
      </c>
      <c r="H99" s="36">
        <f t="shared" si="18"/>
        <v>126864</v>
      </c>
      <c r="I99" s="36">
        <f t="shared" si="18"/>
        <v>123434</v>
      </c>
      <c r="J99" s="36">
        <f t="shared" si="18"/>
        <v>155859</v>
      </c>
      <c r="K99" s="36">
        <f t="shared" si="18"/>
        <v>153553</v>
      </c>
      <c r="L99" s="36">
        <f t="shared" si="18"/>
        <v>154502</v>
      </c>
      <c r="M99" s="36">
        <f t="shared" si="18"/>
        <v>152134</v>
      </c>
      <c r="N99" s="36">
        <f t="shared" si="18"/>
        <v>137688</v>
      </c>
      <c r="O99" s="36">
        <f t="shared" si="18"/>
        <v>151333</v>
      </c>
      <c r="P99" s="36">
        <f t="shared" si="18"/>
        <v>143217</v>
      </c>
      <c r="Q99" s="36">
        <f t="shared" si="18"/>
        <v>151452</v>
      </c>
      <c r="R99" s="88"/>
      <c r="S99" s="89"/>
    </row>
    <row r="100" spans="1:19" ht="15" thickTop="1" x14ac:dyDescent="0.35">
      <c r="R100" s="88"/>
    </row>
    <row r="101" spans="1:19" x14ac:dyDescent="0.35">
      <c r="A101" s="39" t="s">
        <v>15</v>
      </c>
      <c r="B101" s="21" t="s">
        <v>30</v>
      </c>
      <c r="C101" s="21" t="s">
        <v>31</v>
      </c>
      <c r="D101" s="21" t="s">
        <v>32</v>
      </c>
      <c r="E101" s="21" t="s">
        <v>33</v>
      </c>
      <c r="F101" s="21" t="s">
        <v>34</v>
      </c>
      <c r="G101" s="21" t="s">
        <v>35</v>
      </c>
      <c r="H101" s="21" t="s">
        <v>36</v>
      </c>
      <c r="I101" s="21" t="s">
        <v>37</v>
      </c>
      <c r="J101" s="21" t="s">
        <v>38</v>
      </c>
      <c r="K101" s="21" t="s">
        <v>39</v>
      </c>
      <c r="L101" s="21" t="s">
        <v>40</v>
      </c>
      <c r="M101" s="86" t="s">
        <v>41</v>
      </c>
      <c r="N101" s="86" t="s">
        <v>42</v>
      </c>
      <c r="O101" s="87" t="s">
        <v>43</v>
      </c>
      <c r="P101" s="42" t="s">
        <v>44</v>
      </c>
      <c r="Q101" s="42" t="s">
        <v>45</v>
      </c>
      <c r="R101" s="88"/>
    </row>
    <row r="102" spans="1:19" x14ac:dyDescent="0.35">
      <c r="A102" t="s">
        <v>118</v>
      </c>
      <c r="B102" s="85">
        <v>455367</v>
      </c>
      <c r="C102" s="85">
        <v>412303</v>
      </c>
      <c r="D102" s="85">
        <v>448770</v>
      </c>
      <c r="E102" s="85">
        <v>481518</v>
      </c>
      <c r="F102" s="85">
        <v>570083</v>
      </c>
      <c r="G102" s="85">
        <v>704945</v>
      </c>
      <c r="H102" s="85">
        <v>706952</v>
      </c>
      <c r="I102" s="85">
        <v>471181</v>
      </c>
      <c r="J102" s="85">
        <v>611505</v>
      </c>
      <c r="K102" s="85">
        <v>678655</v>
      </c>
      <c r="L102" s="85">
        <v>666585</v>
      </c>
      <c r="M102" s="85">
        <v>641191</v>
      </c>
      <c r="N102" s="85">
        <v>607605</v>
      </c>
      <c r="O102" s="85">
        <v>746582</v>
      </c>
      <c r="P102" s="85">
        <v>698908</v>
      </c>
      <c r="Q102" s="85">
        <v>778667</v>
      </c>
      <c r="R102" s="88"/>
      <c r="S102" s="89"/>
    </row>
    <row r="103" spans="1:19" x14ac:dyDescent="0.35">
      <c r="A103" t="s">
        <v>119</v>
      </c>
      <c r="B103" s="85">
        <v>513820</v>
      </c>
      <c r="C103" s="85">
        <v>507017</v>
      </c>
      <c r="D103" s="85">
        <v>557959</v>
      </c>
      <c r="E103" s="85">
        <v>589068</v>
      </c>
      <c r="F103" s="85">
        <v>716094</v>
      </c>
      <c r="G103" s="85">
        <v>879689</v>
      </c>
      <c r="H103" s="85">
        <v>898980</v>
      </c>
      <c r="I103" s="85">
        <v>585897</v>
      </c>
      <c r="J103" s="85">
        <v>371767</v>
      </c>
      <c r="K103" s="85">
        <v>762817</v>
      </c>
      <c r="L103" s="85">
        <v>762635</v>
      </c>
      <c r="M103" s="85">
        <v>748896</v>
      </c>
      <c r="N103" s="85">
        <v>770202</v>
      </c>
      <c r="O103" s="85">
        <v>829378</v>
      </c>
      <c r="P103" s="85">
        <v>838499</v>
      </c>
      <c r="Q103" s="85">
        <v>907308</v>
      </c>
      <c r="R103" s="88"/>
      <c r="S103" s="89"/>
    </row>
    <row r="104" spans="1:19" x14ac:dyDescent="0.35">
      <c r="A104" t="s">
        <v>120</v>
      </c>
      <c r="B104" s="85">
        <v>258778</v>
      </c>
      <c r="C104" s="85">
        <v>306422</v>
      </c>
      <c r="D104" s="85">
        <v>298281</v>
      </c>
      <c r="E104" s="85">
        <v>314488</v>
      </c>
      <c r="F104" s="85">
        <v>381358</v>
      </c>
      <c r="G104" s="85">
        <v>382561</v>
      </c>
      <c r="H104" s="85">
        <v>402279</v>
      </c>
      <c r="I104" s="85">
        <v>386515</v>
      </c>
      <c r="J104" s="85">
        <v>456766</v>
      </c>
      <c r="K104" s="85">
        <v>455221</v>
      </c>
      <c r="L104" s="85">
        <v>442556</v>
      </c>
      <c r="M104" s="85">
        <v>469807</v>
      </c>
      <c r="N104" s="85">
        <v>529431</v>
      </c>
      <c r="O104" s="85">
        <v>497810</v>
      </c>
      <c r="P104" s="85">
        <v>516548</v>
      </c>
      <c r="Q104" s="85">
        <v>619926</v>
      </c>
      <c r="R104" s="88"/>
      <c r="S104" s="89"/>
    </row>
    <row r="105" spans="1:19" ht="15" thickBot="1" x14ac:dyDescent="0.4">
      <c r="A105" t="s">
        <v>121</v>
      </c>
      <c r="B105" s="85">
        <v>290013</v>
      </c>
      <c r="C105" s="85">
        <v>267300</v>
      </c>
      <c r="D105" s="85">
        <v>310665</v>
      </c>
      <c r="E105" s="85">
        <v>380740</v>
      </c>
      <c r="F105" s="85">
        <v>400709</v>
      </c>
      <c r="G105" s="85">
        <v>411591</v>
      </c>
      <c r="H105" s="85">
        <v>424952</v>
      </c>
      <c r="I105" s="85">
        <v>414945</v>
      </c>
      <c r="J105" s="85">
        <v>489161</v>
      </c>
      <c r="K105" s="85">
        <v>578797</v>
      </c>
      <c r="L105" s="85">
        <v>459075</v>
      </c>
      <c r="M105" s="85">
        <v>543283</v>
      </c>
      <c r="N105" s="85">
        <v>533443</v>
      </c>
      <c r="O105" s="85">
        <v>486380</v>
      </c>
      <c r="P105" s="85">
        <v>600137</v>
      </c>
      <c r="Q105" s="85">
        <v>454291</v>
      </c>
      <c r="R105" s="88"/>
      <c r="S105" s="89"/>
    </row>
    <row r="106" spans="1:19" ht="15.5" thickTop="1" thickBot="1" x14ac:dyDescent="0.4">
      <c r="A106" s="35" t="s">
        <v>58</v>
      </c>
      <c r="B106" s="36">
        <f>SUM(B102:B105)</f>
        <v>1517978</v>
      </c>
      <c r="C106" s="36">
        <f t="shared" ref="C106:Q106" si="19">SUM(C102:C105)</f>
        <v>1493042</v>
      </c>
      <c r="D106" s="36">
        <f t="shared" si="19"/>
        <v>1615675</v>
      </c>
      <c r="E106" s="36">
        <f t="shared" si="19"/>
        <v>1765814</v>
      </c>
      <c r="F106" s="36">
        <f t="shared" si="19"/>
        <v>2068244</v>
      </c>
      <c r="G106" s="36">
        <f t="shared" si="19"/>
        <v>2378786</v>
      </c>
      <c r="H106" s="36">
        <f t="shared" si="19"/>
        <v>2433163</v>
      </c>
      <c r="I106" s="36">
        <f t="shared" si="19"/>
        <v>1858538</v>
      </c>
      <c r="J106" s="36">
        <f t="shared" si="19"/>
        <v>1929199</v>
      </c>
      <c r="K106" s="36">
        <f t="shared" si="19"/>
        <v>2475490</v>
      </c>
      <c r="L106" s="36">
        <f t="shared" si="19"/>
        <v>2330851</v>
      </c>
      <c r="M106" s="36">
        <f t="shared" si="19"/>
        <v>2403177</v>
      </c>
      <c r="N106" s="36">
        <f t="shared" si="19"/>
        <v>2440681</v>
      </c>
      <c r="O106" s="36">
        <f t="shared" si="19"/>
        <v>2560150</v>
      </c>
      <c r="P106" s="36">
        <f t="shared" si="19"/>
        <v>2654092</v>
      </c>
      <c r="Q106" s="36">
        <f t="shared" si="19"/>
        <v>2760192</v>
      </c>
      <c r="R106" s="88"/>
      <c r="S106" s="89"/>
    </row>
    <row r="107" spans="1:19" ht="15" thickTop="1" x14ac:dyDescent="0.35">
      <c r="R107" s="88"/>
    </row>
    <row r="108" spans="1:19" x14ac:dyDescent="0.35">
      <c r="A108" s="39" t="s">
        <v>16</v>
      </c>
      <c r="B108" s="21" t="s">
        <v>30</v>
      </c>
      <c r="C108" s="21" t="s">
        <v>31</v>
      </c>
      <c r="D108" s="21" t="s">
        <v>32</v>
      </c>
      <c r="E108" s="21" t="s">
        <v>33</v>
      </c>
      <c r="F108" s="21" t="s">
        <v>34</v>
      </c>
      <c r="G108" s="21" t="s">
        <v>35</v>
      </c>
      <c r="H108" s="21" t="s">
        <v>36</v>
      </c>
      <c r="I108" s="21" t="s">
        <v>37</v>
      </c>
      <c r="J108" s="21" t="s">
        <v>38</v>
      </c>
      <c r="K108" s="21" t="s">
        <v>39</v>
      </c>
      <c r="L108" s="21" t="s">
        <v>40</v>
      </c>
      <c r="M108" s="86" t="s">
        <v>41</v>
      </c>
      <c r="N108" s="86" t="s">
        <v>42</v>
      </c>
      <c r="O108" s="87" t="s">
        <v>43</v>
      </c>
      <c r="P108" s="42" t="s">
        <v>44</v>
      </c>
      <c r="Q108" s="42" t="s">
        <v>45</v>
      </c>
      <c r="R108" s="88"/>
    </row>
    <row r="109" spans="1:19" x14ac:dyDescent="0.35">
      <c r="A109" t="s">
        <v>118</v>
      </c>
      <c r="B109" s="85">
        <v>401588</v>
      </c>
      <c r="C109" s="85">
        <v>422196</v>
      </c>
      <c r="D109" s="85">
        <v>429732</v>
      </c>
      <c r="E109" s="85">
        <v>528336</v>
      </c>
      <c r="F109" s="85">
        <v>673263</v>
      </c>
      <c r="G109" s="85">
        <v>567226</v>
      </c>
      <c r="H109" s="85">
        <v>607744</v>
      </c>
      <c r="I109" s="85">
        <v>590436</v>
      </c>
      <c r="J109" s="85">
        <v>1001708</v>
      </c>
      <c r="K109" s="85">
        <v>749537</v>
      </c>
      <c r="L109" s="85">
        <v>699545</v>
      </c>
      <c r="M109" s="85">
        <v>736566</v>
      </c>
      <c r="N109" s="85">
        <v>751842</v>
      </c>
      <c r="O109" s="85">
        <v>792257</v>
      </c>
      <c r="P109" s="85">
        <v>1072777</v>
      </c>
      <c r="Q109" s="85">
        <v>832998</v>
      </c>
      <c r="R109" s="88"/>
      <c r="S109" s="89"/>
    </row>
    <row r="110" spans="1:19" x14ac:dyDescent="0.35">
      <c r="A110" t="s">
        <v>119</v>
      </c>
      <c r="B110" s="85">
        <v>489597</v>
      </c>
      <c r="C110" s="85">
        <v>529666</v>
      </c>
      <c r="D110" s="85">
        <v>514799</v>
      </c>
      <c r="E110" s="85">
        <v>669301</v>
      </c>
      <c r="F110" s="85">
        <v>947787</v>
      </c>
      <c r="G110" s="85">
        <v>700835</v>
      </c>
      <c r="H110" s="85">
        <v>818629</v>
      </c>
      <c r="I110" s="85">
        <v>1140573</v>
      </c>
      <c r="J110" s="85">
        <v>987107</v>
      </c>
      <c r="K110" s="85">
        <v>773738</v>
      </c>
      <c r="L110" s="85">
        <v>820362</v>
      </c>
      <c r="M110" s="85">
        <v>890661</v>
      </c>
      <c r="N110" s="85">
        <v>1019266</v>
      </c>
      <c r="O110" s="85">
        <v>1006177</v>
      </c>
      <c r="P110" s="85">
        <v>1369858</v>
      </c>
      <c r="Q110" s="85">
        <v>989184</v>
      </c>
      <c r="R110" s="88"/>
      <c r="S110" s="89"/>
    </row>
    <row r="111" spans="1:19" x14ac:dyDescent="0.35">
      <c r="A111" t="s">
        <v>120</v>
      </c>
      <c r="B111" s="85">
        <v>306724</v>
      </c>
      <c r="C111" s="85">
        <v>294581</v>
      </c>
      <c r="D111" s="85">
        <v>327851</v>
      </c>
      <c r="E111" s="85">
        <v>388045</v>
      </c>
      <c r="F111" s="85">
        <v>526467</v>
      </c>
      <c r="G111" s="85">
        <v>476346</v>
      </c>
      <c r="H111" s="85">
        <v>575742</v>
      </c>
      <c r="I111" s="85">
        <v>669165</v>
      </c>
      <c r="J111" s="85">
        <v>612361</v>
      </c>
      <c r="K111" s="85">
        <v>545746</v>
      </c>
      <c r="L111" s="85">
        <v>552686</v>
      </c>
      <c r="M111" s="85">
        <v>561478</v>
      </c>
      <c r="N111" s="85">
        <v>642184</v>
      </c>
      <c r="O111" s="85">
        <v>629783</v>
      </c>
      <c r="P111" s="85">
        <v>794046</v>
      </c>
      <c r="Q111" s="85">
        <v>651221</v>
      </c>
      <c r="R111" s="88"/>
      <c r="S111" s="89"/>
    </row>
    <row r="112" spans="1:19" ht="15" thickBot="1" x14ac:dyDescent="0.4">
      <c r="A112" t="s">
        <v>121</v>
      </c>
      <c r="B112" s="85">
        <v>339681</v>
      </c>
      <c r="C112" s="85">
        <v>361689</v>
      </c>
      <c r="D112" s="85">
        <v>421683</v>
      </c>
      <c r="E112" s="85">
        <v>589184</v>
      </c>
      <c r="F112" s="85">
        <v>542372</v>
      </c>
      <c r="G112" s="85">
        <v>528574</v>
      </c>
      <c r="H112" s="85">
        <v>629150</v>
      </c>
      <c r="I112" s="85">
        <v>784821</v>
      </c>
      <c r="J112" s="85">
        <v>676127</v>
      </c>
      <c r="K112" s="85">
        <v>641163</v>
      </c>
      <c r="L112" s="85">
        <v>581708</v>
      </c>
      <c r="M112" s="85">
        <v>659282</v>
      </c>
      <c r="N112" s="85">
        <v>619936</v>
      </c>
      <c r="O112" s="85">
        <v>877454</v>
      </c>
      <c r="P112" s="85">
        <v>728772</v>
      </c>
      <c r="Q112" s="85">
        <v>625754</v>
      </c>
      <c r="R112" s="88"/>
      <c r="S112" s="89"/>
    </row>
    <row r="113" spans="1:19" ht="15.5" thickTop="1" thickBot="1" x14ac:dyDescent="0.4">
      <c r="A113" s="35" t="s">
        <v>58</v>
      </c>
      <c r="B113" s="36">
        <f>SUM(B109:B112)</f>
        <v>1537590</v>
      </c>
      <c r="C113" s="36">
        <f t="shared" ref="C113:Q113" si="20">SUM(C109:C112)</f>
        <v>1608132</v>
      </c>
      <c r="D113" s="36">
        <f t="shared" si="20"/>
        <v>1694065</v>
      </c>
      <c r="E113" s="36">
        <f t="shared" si="20"/>
        <v>2174866</v>
      </c>
      <c r="F113" s="36">
        <f t="shared" si="20"/>
        <v>2689889</v>
      </c>
      <c r="G113" s="36">
        <f t="shared" si="20"/>
        <v>2272981</v>
      </c>
      <c r="H113" s="36">
        <f t="shared" si="20"/>
        <v>2631265</v>
      </c>
      <c r="I113" s="36">
        <f t="shared" si="20"/>
        <v>3184995</v>
      </c>
      <c r="J113" s="36">
        <f t="shared" si="20"/>
        <v>3277303</v>
      </c>
      <c r="K113" s="36">
        <f t="shared" si="20"/>
        <v>2710184</v>
      </c>
      <c r="L113" s="36">
        <f t="shared" si="20"/>
        <v>2654301</v>
      </c>
      <c r="M113" s="36">
        <f t="shared" si="20"/>
        <v>2847987</v>
      </c>
      <c r="N113" s="36">
        <f t="shared" si="20"/>
        <v>3033228</v>
      </c>
      <c r="O113" s="36">
        <f t="shared" si="20"/>
        <v>3305671</v>
      </c>
      <c r="P113" s="36">
        <f t="shared" si="20"/>
        <v>3965453</v>
      </c>
      <c r="Q113" s="36">
        <f t="shared" si="20"/>
        <v>3099157</v>
      </c>
      <c r="R113" s="88"/>
      <c r="S113" s="89"/>
    </row>
    <row r="114" spans="1:19" ht="15" thickTop="1" x14ac:dyDescent="0.35">
      <c r="R114" s="88"/>
    </row>
    <row r="115" spans="1:19" x14ac:dyDescent="0.35">
      <c r="A115" s="39" t="s">
        <v>131</v>
      </c>
      <c r="B115" s="21" t="s">
        <v>30</v>
      </c>
      <c r="C115" s="21" t="s">
        <v>31</v>
      </c>
      <c r="D115" s="21" t="s">
        <v>32</v>
      </c>
      <c r="E115" s="21" t="s">
        <v>33</v>
      </c>
      <c r="F115" s="21" t="s">
        <v>34</v>
      </c>
      <c r="G115" s="21" t="s">
        <v>35</v>
      </c>
      <c r="H115" s="21" t="s">
        <v>36</v>
      </c>
      <c r="I115" s="21" t="s">
        <v>37</v>
      </c>
      <c r="J115" s="21" t="s">
        <v>38</v>
      </c>
      <c r="K115" s="21" t="s">
        <v>39</v>
      </c>
      <c r="L115" s="21" t="s">
        <v>40</v>
      </c>
      <c r="M115" s="86" t="s">
        <v>41</v>
      </c>
      <c r="N115" s="86" t="s">
        <v>42</v>
      </c>
      <c r="O115" s="87" t="s">
        <v>43</v>
      </c>
      <c r="P115" s="42" t="s">
        <v>44</v>
      </c>
      <c r="Q115" s="42" t="s">
        <v>45</v>
      </c>
      <c r="R115" s="88"/>
    </row>
    <row r="116" spans="1:19" x14ac:dyDescent="0.35">
      <c r="A116" t="s">
        <v>118</v>
      </c>
      <c r="B116" s="85">
        <v>877837</v>
      </c>
      <c r="C116" s="85">
        <v>898835</v>
      </c>
      <c r="D116" s="85">
        <v>1098969</v>
      </c>
      <c r="E116" s="85">
        <v>1083624</v>
      </c>
      <c r="F116" s="85">
        <v>1031006</v>
      </c>
      <c r="G116" s="85">
        <v>1099636</v>
      </c>
      <c r="H116" s="85">
        <v>1022426</v>
      </c>
      <c r="I116" s="85">
        <v>1231141.98</v>
      </c>
      <c r="J116" s="85">
        <v>1337178</v>
      </c>
      <c r="K116" s="85">
        <v>1349695</v>
      </c>
      <c r="L116" s="85">
        <v>1369785</v>
      </c>
      <c r="M116" s="85">
        <v>1297578</v>
      </c>
      <c r="N116" s="85">
        <v>1233937</v>
      </c>
      <c r="O116" s="85">
        <v>1243777</v>
      </c>
      <c r="P116" s="85">
        <v>1272786</v>
      </c>
      <c r="Q116" s="85">
        <v>1170769</v>
      </c>
      <c r="R116" s="88"/>
      <c r="S116" s="89"/>
    </row>
    <row r="117" spans="1:19" x14ac:dyDescent="0.35">
      <c r="A117" t="s">
        <v>119</v>
      </c>
      <c r="B117" s="85">
        <v>1095001</v>
      </c>
      <c r="C117" s="85">
        <v>913961</v>
      </c>
      <c r="D117" s="85">
        <v>1176450</v>
      </c>
      <c r="E117" s="85">
        <v>1236080</v>
      </c>
      <c r="F117" s="85">
        <v>1256235</v>
      </c>
      <c r="G117" s="85">
        <v>1294145.1461</v>
      </c>
      <c r="H117" s="85">
        <v>1213793</v>
      </c>
      <c r="I117" s="85">
        <v>1615662.0800000001</v>
      </c>
      <c r="J117" s="85">
        <v>1420692</v>
      </c>
      <c r="K117" s="85">
        <v>1621934</v>
      </c>
      <c r="L117" s="85">
        <v>1509070</v>
      </c>
      <c r="M117" s="85">
        <v>1580442</v>
      </c>
      <c r="N117" s="85">
        <v>1457999</v>
      </c>
      <c r="O117" s="85">
        <v>1515620</v>
      </c>
      <c r="P117" s="85">
        <v>1508868</v>
      </c>
      <c r="Q117" s="85">
        <v>1499994</v>
      </c>
      <c r="R117" s="88"/>
      <c r="S117" s="89"/>
    </row>
    <row r="118" spans="1:19" x14ac:dyDescent="0.35">
      <c r="A118" t="s">
        <v>120</v>
      </c>
      <c r="B118" s="85">
        <v>897372</v>
      </c>
      <c r="C118" s="85">
        <v>805084</v>
      </c>
      <c r="D118" s="85">
        <v>973382</v>
      </c>
      <c r="E118" s="85">
        <v>967682</v>
      </c>
      <c r="F118" s="85">
        <v>963258</v>
      </c>
      <c r="G118" s="85">
        <v>916395.94819999998</v>
      </c>
      <c r="H118" s="85">
        <v>865601</v>
      </c>
      <c r="I118" s="85">
        <v>1114187.42</v>
      </c>
      <c r="J118" s="85">
        <v>1116507</v>
      </c>
      <c r="K118" s="85">
        <v>1321390</v>
      </c>
      <c r="L118" s="85">
        <v>1167068</v>
      </c>
      <c r="M118" s="85">
        <v>1260515</v>
      </c>
      <c r="N118" s="85">
        <v>1180621</v>
      </c>
      <c r="O118" s="85">
        <v>1220096</v>
      </c>
      <c r="P118" s="85">
        <v>1211828</v>
      </c>
      <c r="Q118" s="85">
        <v>1237396</v>
      </c>
      <c r="R118" s="88"/>
      <c r="S118" s="89"/>
    </row>
    <row r="119" spans="1:19" ht="15" thickBot="1" x14ac:dyDescent="0.4">
      <c r="A119" t="s">
        <v>121</v>
      </c>
      <c r="B119" s="85">
        <v>939022</v>
      </c>
      <c r="C119" s="85">
        <v>903079</v>
      </c>
      <c r="D119" s="85">
        <v>1073008</v>
      </c>
      <c r="E119" s="85">
        <v>1135534</v>
      </c>
      <c r="F119" s="85">
        <v>1031111</v>
      </c>
      <c r="G119" s="85">
        <v>1002491.0083999999</v>
      </c>
      <c r="H119" s="85">
        <v>991643</v>
      </c>
      <c r="I119" s="85">
        <v>1209513.92</v>
      </c>
      <c r="J119" s="85">
        <v>1274454</v>
      </c>
      <c r="K119" s="85">
        <v>1418601</v>
      </c>
      <c r="L119" s="85">
        <v>1290850</v>
      </c>
      <c r="M119" s="85">
        <v>1410757</v>
      </c>
      <c r="N119" s="85">
        <v>1332267</v>
      </c>
      <c r="O119" s="85">
        <v>1345546</v>
      </c>
      <c r="P119" s="85">
        <v>1216365</v>
      </c>
      <c r="Q119" s="85">
        <v>1030736</v>
      </c>
      <c r="R119" s="88"/>
      <c r="S119" s="89"/>
    </row>
    <row r="120" spans="1:19" ht="15.5" thickTop="1" thickBot="1" x14ac:dyDescent="0.4">
      <c r="A120" s="35" t="s">
        <v>58</v>
      </c>
      <c r="B120" s="36">
        <f>SUM(B116:B119)</f>
        <v>3809232</v>
      </c>
      <c r="C120" s="36">
        <f t="shared" ref="C120:Q120" si="21">SUM(C116:C119)</f>
        <v>3520959</v>
      </c>
      <c r="D120" s="36">
        <f t="shared" si="21"/>
        <v>4321809</v>
      </c>
      <c r="E120" s="36">
        <f t="shared" si="21"/>
        <v>4422920</v>
      </c>
      <c r="F120" s="36">
        <f t="shared" si="21"/>
        <v>4281610</v>
      </c>
      <c r="G120" s="36">
        <f t="shared" si="21"/>
        <v>4312668.1026999997</v>
      </c>
      <c r="H120" s="36">
        <f t="shared" si="21"/>
        <v>4093463</v>
      </c>
      <c r="I120" s="36">
        <f t="shared" si="21"/>
        <v>5170505.4000000004</v>
      </c>
      <c r="J120" s="36">
        <f t="shared" si="21"/>
        <v>5148831</v>
      </c>
      <c r="K120" s="36">
        <f t="shared" si="21"/>
        <v>5711620</v>
      </c>
      <c r="L120" s="36">
        <f t="shared" si="21"/>
        <v>5336773</v>
      </c>
      <c r="M120" s="36">
        <f t="shared" si="21"/>
        <v>5549292</v>
      </c>
      <c r="N120" s="36">
        <f t="shared" si="21"/>
        <v>5204824</v>
      </c>
      <c r="O120" s="36">
        <f t="shared" si="21"/>
        <v>5325039</v>
      </c>
      <c r="P120" s="36">
        <f t="shared" si="21"/>
        <v>5209847</v>
      </c>
      <c r="Q120" s="36">
        <f t="shared" si="21"/>
        <v>4938895</v>
      </c>
      <c r="R120" s="88"/>
      <c r="S120" s="89"/>
    </row>
    <row r="121" spans="1:19" ht="15" thickTop="1" x14ac:dyDescent="0.35">
      <c r="R121" s="88"/>
    </row>
    <row r="122" spans="1:19" x14ac:dyDescent="0.35">
      <c r="A122" s="39" t="s">
        <v>132</v>
      </c>
      <c r="B122" s="21" t="s">
        <v>30</v>
      </c>
      <c r="C122" s="21" t="s">
        <v>31</v>
      </c>
      <c r="D122" s="21" t="s">
        <v>32</v>
      </c>
      <c r="E122" s="21" t="s">
        <v>33</v>
      </c>
      <c r="F122" s="21" t="s">
        <v>34</v>
      </c>
      <c r="G122" s="21" t="s">
        <v>35</v>
      </c>
      <c r="H122" s="21" t="s">
        <v>36</v>
      </c>
      <c r="I122" s="21" t="s">
        <v>37</v>
      </c>
      <c r="J122" s="21" t="s">
        <v>38</v>
      </c>
      <c r="K122" s="21" t="s">
        <v>39</v>
      </c>
      <c r="L122" s="21" t="s">
        <v>40</v>
      </c>
      <c r="M122" s="86" t="s">
        <v>41</v>
      </c>
      <c r="N122" s="86" t="s">
        <v>42</v>
      </c>
      <c r="O122" s="87" t="s">
        <v>43</v>
      </c>
      <c r="P122" s="42" t="s">
        <v>44</v>
      </c>
      <c r="Q122" s="42" t="s">
        <v>45</v>
      </c>
      <c r="R122" s="88"/>
    </row>
    <row r="123" spans="1:19" x14ac:dyDescent="0.35">
      <c r="A123" t="s">
        <v>118</v>
      </c>
      <c r="B123" s="85">
        <v>489456</v>
      </c>
      <c r="C123" s="85">
        <v>547237</v>
      </c>
      <c r="D123" s="85">
        <v>634311</v>
      </c>
      <c r="E123" s="85">
        <v>685210</v>
      </c>
      <c r="F123" s="85">
        <v>646052</v>
      </c>
      <c r="G123" s="85">
        <v>698549</v>
      </c>
      <c r="H123" s="85">
        <v>652153</v>
      </c>
      <c r="I123" s="85">
        <v>631527</v>
      </c>
      <c r="J123" s="85">
        <v>774032</v>
      </c>
      <c r="K123" s="85">
        <v>811929</v>
      </c>
      <c r="L123" s="85">
        <v>852546</v>
      </c>
      <c r="M123" s="85">
        <v>797020</v>
      </c>
      <c r="N123" s="85">
        <v>752104</v>
      </c>
      <c r="O123" s="85">
        <v>747153</v>
      </c>
      <c r="P123" s="85">
        <v>752759</v>
      </c>
      <c r="Q123" s="85">
        <v>738969</v>
      </c>
      <c r="R123" s="88"/>
      <c r="S123" s="89"/>
    </row>
    <row r="124" spans="1:19" x14ac:dyDescent="0.35">
      <c r="A124" t="s">
        <v>119</v>
      </c>
      <c r="B124" s="85">
        <v>626376</v>
      </c>
      <c r="C124" s="85">
        <v>460624</v>
      </c>
      <c r="D124" s="85">
        <v>656607</v>
      </c>
      <c r="E124" s="85">
        <v>721698</v>
      </c>
      <c r="F124" s="85">
        <v>748111</v>
      </c>
      <c r="G124" s="85">
        <v>789394.14610000001</v>
      </c>
      <c r="H124" s="85">
        <v>810128</v>
      </c>
      <c r="I124" s="85">
        <v>890136</v>
      </c>
      <c r="J124" s="85">
        <v>792948</v>
      </c>
      <c r="K124" s="85">
        <v>878445</v>
      </c>
      <c r="L124" s="85">
        <v>917819</v>
      </c>
      <c r="M124" s="85">
        <v>919033</v>
      </c>
      <c r="N124" s="85">
        <v>849656</v>
      </c>
      <c r="O124" s="85">
        <v>906163</v>
      </c>
      <c r="P124" s="85">
        <v>866275</v>
      </c>
      <c r="Q124" s="85">
        <v>914164</v>
      </c>
      <c r="R124" s="88"/>
      <c r="S124" s="89"/>
    </row>
    <row r="125" spans="1:19" x14ac:dyDescent="0.35">
      <c r="A125" t="s">
        <v>120</v>
      </c>
      <c r="B125" s="85">
        <v>498929</v>
      </c>
      <c r="C125" s="85">
        <v>474615</v>
      </c>
      <c r="D125" s="85">
        <v>614198</v>
      </c>
      <c r="E125" s="85">
        <v>586658</v>
      </c>
      <c r="F125" s="85">
        <v>593400</v>
      </c>
      <c r="G125" s="85">
        <v>604720.94819999998</v>
      </c>
      <c r="H125" s="85">
        <v>611927</v>
      </c>
      <c r="I125" s="85">
        <v>674862</v>
      </c>
      <c r="J125" s="85">
        <v>696876</v>
      </c>
      <c r="K125" s="85">
        <v>805742</v>
      </c>
      <c r="L125" s="85">
        <v>739723</v>
      </c>
      <c r="M125" s="85">
        <v>800048</v>
      </c>
      <c r="N125" s="85">
        <v>741519</v>
      </c>
      <c r="O125" s="85">
        <v>722167</v>
      </c>
      <c r="P125" s="85">
        <v>753226</v>
      </c>
      <c r="Q125" s="85">
        <v>805599</v>
      </c>
      <c r="R125" s="88"/>
      <c r="S125" s="89"/>
    </row>
    <row r="126" spans="1:19" ht="15" thickBot="1" x14ac:dyDescent="0.4">
      <c r="A126" t="s">
        <v>121</v>
      </c>
      <c r="B126" s="85">
        <v>537464</v>
      </c>
      <c r="C126" s="85">
        <v>537455</v>
      </c>
      <c r="D126" s="85">
        <v>699496</v>
      </c>
      <c r="E126" s="85">
        <v>718114</v>
      </c>
      <c r="F126" s="85">
        <v>680244</v>
      </c>
      <c r="G126" s="85">
        <v>683709.00839999993</v>
      </c>
      <c r="H126" s="85">
        <v>692786</v>
      </c>
      <c r="I126" s="85">
        <v>725160</v>
      </c>
      <c r="J126" s="85">
        <v>819959</v>
      </c>
      <c r="K126" s="85">
        <v>845984</v>
      </c>
      <c r="L126" s="85">
        <v>838096</v>
      </c>
      <c r="M126" s="85">
        <v>902471</v>
      </c>
      <c r="N126" s="85">
        <v>876151</v>
      </c>
      <c r="O126" s="85">
        <v>802703</v>
      </c>
      <c r="P126" s="85">
        <v>795670</v>
      </c>
      <c r="Q126" s="85">
        <v>654484</v>
      </c>
      <c r="R126" s="88"/>
      <c r="S126" s="89"/>
    </row>
    <row r="127" spans="1:19" ht="15.5" thickTop="1" thickBot="1" x14ac:dyDescent="0.4">
      <c r="A127" s="35" t="s">
        <v>58</v>
      </c>
      <c r="B127" s="36">
        <f>SUM(B123:B126)</f>
        <v>2152225</v>
      </c>
      <c r="C127" s="36">
        <f t="shared" ref="C127:Q127" si="22">SUM(C123:C126)</f>
        <v>2019931</v>
      </c>
      <c r="D127" s="36">
        <f t="shared" si="22"/>
        <v>2604612</v>
      </c>
      <c r="E127" s="36">
        <f t="shared" si="22"/>
        <v>2711680</v>
      </c>
      <c r="F127" s="36">
        <f t="shared" si="22"/>
        <v>2667807</v>
      </c>
      <c r="G127" s="36">
        <f t="shared" si="22"/>
        <v>2776373.1026999997</v>
      </c>
      <c r="H127" s="36">
        <f t="shared" si="22"/>
        <v>2766994</v>
      </c>
      <c r="I127" s="36">
        <f t="shared" si="22"/>
        <v>2921685</v>
      </c>
      <c r="J127" s="36">
        <f t="shared" si="22"/>
        <v>3083815</v>
      </c>
      <c r="K127" s="36">
        <f t="shared" si="22"/>
        <v>3342100</v>
      </c>
      <c r="L127" s="36">
        <f t="shared" si="22"/>
        <v>3348184</v>
      </c>
      <c r="M127" s="36">
        <f t="shared" si="22"/>
        <v>3418572</v>
      </c>
      <c r="N127" s="36">
        <f t="shared" si="22"/>
        <v>3219430</v>
      </c>
      <c r="O127" s="36">
        <f t="shared" si="22"/>
        <v>3178186</v>
      </c>
      <c r="P127" s="36">
        <f t="shared" si="22"/>
        <v>3167930</v>
      </c>
      <c r="Q127" s="36">
        <f t="shared" si="22"/>
        <v>3113216</v>
      </c>
      <c r="R127" s="88"/>
      <c r="S127" s="89"/>
    </row>
    <row r="128" spans="1:19" ht="15" thickTop="1" x14ac:dyDescent="0.35">
      <c r="R128" s="88"/>
    </row>
    <row r="129" spans="1:19" x14ac:dyDescent="0.35">
      <c r="A129" s="39" t="s">
        <v>133</v>
      </c>
      <c r="B129" s="21" t="s">
        <v>30</v>
      </c>
      <c r="C129" s="21" t="s">
        <v>31</v>
      </c>
      <c r="D129" s="21" t="s">
        <v>32</v>
      </c>
      <c r="E129" s="21" t="s">
        <v>33</v>
      </c>
      <c r="F129" s="21" t="s">
        <v>34</v>
      </c>
      <c r="G129" s="21" t="s">
        <v>35</v>
      </c>
      <c r="H129" s="21" t="s">
        <v>36</v>
      </c>
      <c r="I129" s="21" t="s">
        <v>37</v>
      </c>
      <c r="J129" s="21" t="s">
        <v>38</v>
      </c>
      <c r="K129" s="21" t="s">
        <v>39</v>
      </c>
      <c r="L129" s="21" t="s">
        <v>40</v>
      </c>
      <c r="M129" s="86" t="s">
        <v>41</v>
      </c>
      <c r="N129" s="86" t="s">
        <v>42</v>
      </c>
      <c r="O129" s="87" t="s">
        <v>43</v>
      </c>
      <c r="P129" s="42" t="s">
        <v>44</v>
      </c>
      <c r="Q129" s="42" t="s">
        <v>45</v>
      </c>
      <c r="R129" s="88"/>
    </row>
    <row r="130" spans="1:19" x14ac:dyDescent="0.35">
      <c r="A130" t="s">
        <v>118</v>
      </c>
      <c r="B130" s="85">
        <v>140897</v>
      </c>
      <c r="C130" s="85">
        <v>137770</v>
      </c>
      <c r="D130" s="85">
        <v>149670</v>
      </c>
      <c r="E130" s="85">
        <v>151177</v>
      </c>
      <c r="F130" s="85">
        <v>158024</v>
      </c>
      <c r="G130" s="85">
        <v>156747</v>
      </c>
      <c r="H130" s="85">
        <v>117943</v>
      </c>
      <c r="I130" s="85">
        <v>107286</v>
      </c>
      <c r="J130" s="85">
        <v>123335</v>
      </c>
      <c r="K130" s="85">
        <v>126857</v>
      </c>
      <c r="L130" s="85">
        <v>104474</v>
      </c>
      <c r="M130" s="85">
        <v>96803</v>
      </c>
      <c r="N130" s="85">
        <v>87592</v>
      </c>
      <c r="O130" s="85">
        <v>112611</v>
      </c>
      <c r="P130" s="85">
        <v>109215</v>
      </c>
      <c r="Q130" s="85">
        <v>96087</v>
      </c>
      <c r="R130" s="88"/>
      <c r="S130" s="89"/>
    </row>
    <row r="131" spans="1:19" x14ac:dyDescent="0.35">
      <c r="A131" t="s">
        <v>119</v>
      </c>
      <c r="B131" s="85">
        <v>178429</v>
      </c>
      <c r="C131" s="85">
        <v>154391</v>
      </c>
      <c r="D131" s="85">
        <v>175601</v>
      </c>
      <c r="E131" s="85">
        <v>190546</v>
      </c>
      <c r="F131" s="85">
        <v>199308</v>
      </c>
      <c r="G131" s="85">
        <v>148996</v>
      </c>
      <c r="H131" s="85">
        <v>134838</v>
      </c>
      <c r="I131" s="85">
        <v>137600</v>
      </c>
      <c r="J131" s="85">
        <v>144359</v>
      </c>
      <c r="K131" s="85">
        <v>111297</v>
      </c>
      <c r="L131" s="85">
        <v>97945</v>
      </c>
      <c r="M131" s="85">
        <v>125505</v>
      </c>
      <c r="N131" s="85">
        <v>100310</v>
      </c>
      <c r="O131" s="85">
        <v>133716</v>
      </c>
      <c r="P131" s="85">
        <v>125014</v>
      </c>
      <c r="Q131" s="85">
        <v>127742</v>
      </c>
      <c r="R131" s="88"/>
      <c r="S131" s="89"/>
    </row>
    <row r="132" spans="1:19" x14ac:dyDescent="0.35">
      <c r="A132" t="s">
        <v>120</v>
      </c>
      <c r="B132" s="85">
        <v>173596</v>
      </c>
      <c r="C132" s="85">
        <v>154509</v>
      </c>
      <c r="D132" s="85">
        <v>169412</v>
      </c>
      <c r="E132" s="85">
        <v>191677</v>
      </c>
      <c r="F132" s="85">
        <v>184068</v>
      </c>
      <c r="G132" s="85">
        <v>141767</v>
      </c>
      <c r="H132" s="85">
        <v>115380</v>
      </c>
      <c r="I132" s="85">
        <v>107887</v>
      </c>
      <c r="J132" s="85">
        <v>106687</v>
      </c>
      <c r="K132" s="85">
        <v>121990</v>
      </c>
      <c r="L132" s="85">
        <v>109598</v>
      </c>
      <c r="M132" s="85">
        <v>115931</v>
      </c>
      <c r="N132" s="85">
        <v>106205</v>
      </c>
      <c r="O132" s="85">
        <v>136652</v>
      </c>
      <c r="P132" s="85">
        <v>103970</v>
      </c>
      <c r="Q132" s="85">
        <v>98972</v>
      </c>
      <c r="R132" s="88"/>
      <c r="S132" s="89"/>
    </row>
    <row r="133" spans="1:19" ht="15" thickBot="1" x14ac:dyDescent="0.4">
      <c r="A133" t="s">
        <v>121</v>
      </c>
      <c r="B133" s="85">
        <v>166069</v>
      </c>
      <c r="C133" s="85">
        <v>168761</v>
      </c>
      <c r="D133" s="85">
        <v>182346</v>
      </c>
      <c r="E133" s="85">
        <v>204457</v>
      </c>
      <c r="F133" s="85">
        <v>159564</v>
      </c>
      <c r="G133" s="85">
        <v>162164</v>
      </c>
      <c r="H133" s="85">
        <v>128331</v>
      </c>
      <c r="I133" s="85">
        <v>130017</v>
      </c>
      <c r="J133" s="85">
        <v>119014</v>
      </c>
      <c r="K133" s="85">
        <v>119311</v>
      </c>
      <c r="L133" s="85">
        <v>102060</v>
      </c>
      <c r="M133" s="85">
        <v>121784</v>
      </c>
      <c r="N133" s="85">
        <v>110503</v>
      </c>
      <c r="O133" s="85">
        <v>121609</v>
      </c>
      <c r="P133" s="85">
        <v>117115</v>
      </c>
      <c r="Q133" s="85">
        <v>98609</v>
      </c>
      <c r="R133" s="88"/>
      <c r="S133" s="89"/>
    </row>
    <row r="134" spans="1:19" ht="15.5" thickTop="1" thickBot="1" x14ac:dyDescent="0.4">
      <c r="A134" s="35" t="s">
        <v>58</v>
      </c>
      <c r="B134" s="36">
        <f>SUM(B130:B133)</f>
        <v>658991</v>
      </c>
      <c r="C134" s="36">
        <f t="shared" ref="C134:Q134" si="23">SUM(C130:C133)</f>
        <v>615431</v>
      </c>
      <c r="D134" s="36">
        <f t="shared" si="23"/>
        <v>677029</v>
      </c>
      <c r="E134" s="36">
        <f t="shared" si="23"/>
        <v>737857</v>
      </c>
      <c r="F134" s="36">
        <f t="shared" si="23"/>
        <v>700964</v>
      </c>
      <c r="G134" s="36">
        <f t="shared" si="23"/>
        <v>609674</v>
      </c>
      <c r="H134" s="36">
        <f t="shared" si="23"/>
        <v>496492</v>
      </c>
      <c r="I134" s="36">
        <f t="shared" si="23"/>
        <v>482790</v>
      </c>
      <c r="J134" s="36">
        <f t="shared" si="23"/>
        <v>493395</v>
      </c>
      <c r="K134" s="36">
        <f t="shared" si="23"/>
        <v>479455</v>
      </c>
      <c r="L134" s="36">
        <f t="shared" si="23"/>
        <v>414077</v>
      </c>
      <c r="M134" s="36">
        <f t="shared" si="23"/>
        <v>460023</v>
      </c>
      <c r="N134" s="36">
        <f t="shared" si="23"/>
        <v>404610</v>
      </c>
      <c r="O134" s="36">
        <f t="shared" si="23"/>
        <v>504588</v>
      </c>
      <c r="P134" s="36">
        <f t="shared" si="23"/>
        <v>455314</v>
      </c>
      <c r="Q134" s="36">
        <f t="shared" si="23"/>
        <v>421410</v>
      </c>
      <c r="R134" s="88"/>
      <c r="S134" s="89"/>
    </row>
    <row r="135" spans="1:19" ht="15" thickTop="1" x14ac:dyDescent="0.35">
      <c r="R135" s="88"/>
    </row>
    <row r="136" spans="1:19" x14ac:dyDescent="0.35">
      <c r="A136" s="39" t="s">
        <v>134</v>
      </c>
      <c r="B136" s="21" t="s">
        <v>30</v>
      </c>
      <c r="C136" s="21" t="s">
        <v>31</v>
      </c>
      <c r="D136" s="21" t="s">
        <v>32</v>
      </c>
      <c r="E136" s="21" t="s">
        <v>33</v>
      </c>
      <c r="F136" s="21" t="s">
        <v>34</v>
      </c>
      <c r="G136" s="21" t="s">
        <v>35</v>
      </c>
      <c r="H136" s="21" t="s">
        <v>36</v>
      </c>
      <c r="I136" s="21" t="s">
        <v>37</v>
      </c>
      <c r="J136" s="21" t="s">
        <v>38</v>
      </c>
      <c r="K136" s="21" t="s">
        <v>39</v>
      </c>
      <c r="L136" s="21" t="s">
        <v>40</v>
      </c>
      <c r="M136" s="86" t="s">
        <v>41</v>
      </c>
      <c r="N136" s="86" t="s">
        <v>42</v>
      </c>
      <c r="O136" s="87" t="s">
        <v>43</v>
      </c>
      <c r="P136" s="42" t="s">
        <v>44</v>
      </c>
      <c r="Q136" s="42" t="s">
        <v>45</v>
      </c>
      <c r="R136" s="88"/>
    </row>
    <row r="137" spans="1:19" x14ac:dyDescent="0.35">
      <c r="A137" t="s">
        <v>118</v>
      </c>
      <c r="B137" s="85">
        <v>247484</v>
      </c>
      <c r="C137" s="85">
        <v>170463</v>
      </c>
      <c r="D137" s="85">
        <v>270325</v>
      </c>
      <c r="E137" s="85">
        <v>206855</v>
      </c>
      <c r="F137" s="85">
        <v>187103</v>
      </c>
      <c r="G137" s="85">
        <v>198155</v>
      </c>
      <c r="H137" s="85">
        <v>175120</v>
      </c>
      <c r="I137" s="85">
        <v>182944</v>
      </c>
      <c r="J137" s="85">
        <v>210280</v>
      </c>
      <c r="K137" s="85">
        <v>194048</v>
      </c>
      <c r="L137" s="85">
        <v>192513</v>
      </c>
      <c r="M137" s="85">
        <v>179135</v>
      </c>
      <c r="N137" s="85">
        <v>190552</v>
      </c>
      <c r="O137" s="85">
        <v>182962</v>
      </c>
      <c r="P137" s="85">
        <v>197401</v>
      </c>
      <c r="Q137" s="85">
        <v>152452</v>
      </c>
      <c r="R137" s="88"/>
      <c r="S137" s="89"/>
    </row>
    <row r="138" spans="1:19" x14ac:dyDescent="0.35">
      <c r="A138" t="s">
        <v>119</v>
      </c>
      <c r="B138" s="85">
        <v>281741</v>
      </c>
      <c r="C138" s="85">
        <v>251957</v>
      </c>
      <c r="D138" s="85">
        <v>290616</v>
      </c>
      <c r="E138" s="85">
        <v>269643</v>
      </c>
      <c r="F138" s="85">
        <v>255871</v>
      </c>
      <c r="G138" s="85">
        <v>276885</v>
      </c>
      <c r="H138" s="85">
        <v>202023</v>
      </c>
      <c r="I138" s="85">
        <v>251776</v>
      </c>
      <c r="J138" s="85">
        <v>218021</v>
      </c>
      <c r="K138" s="85">
        <v>360763</v>
      </c>
      <c r="L138" s="85">
        <v>227461</v>
      </c>
      <c r="M138" s="85">
        <v>245870</v>
      </c>
      <c r="N138" s="85">
        <v>214640</v>
      </c>
      <c r="O138" s="85">
        <v>232856</v>
      </c>
      <c r="P138" s="85">
        <v>257521</v>
      </c>
      <c r="Q138" s="85">
        <v>216894</v>
      </c>
      <c r="R138" s="88"/>
      <c r="S138" s="89"/>
    </row>
    <row r="139" spans="1:19" x14ac:dyDescent="0.35">
      <c r="A139" t="s">
        <v>120</v>
      </c>
      <c r="B139" s="85">
        <v>157578</v>
      </c>
      <c r="C139" s="85">
        <v>148422</v>
      </c>
      <c r="D139" s="85">
        <v>167578</v>
      </c>
      <c r="E139" s="85">
        <v>161724</v>
      </c>
      <c r="F139" s="85">
        <v>162318</v>
      </c>
      <c r="G139" s="85">
        <v>143867</v>
      </c>
      <c r="H139" s="85">
        <v>113797</v>
      </c>
      <c r="I139" s="85">
        <v>137346</v>
      </c>
      <c r="J139" s="85">
        <v>142303</v>
      </c>
      <c r="K139" s="85">
        <v>220482</v>
      </c>
      <c r="L139" s="85">
        <v>146016</v>
      </c>
      <c r="M139" s="85">
        <v>145139</v>
      </c>
      <c r="N139" s="85">
        <v>148295</v>
      </c>
      <c r="O139" s="85">
        <v>151262</v>
      </c>
      <c r="P139" s="85">
        <v>176884</v>
      </c>
      <c r="Q139" s="85">
        <v>173689</v>
      </c>
      <c r="R139" s="88"/>
      <c r="S139" s="89"/>
    </row>
    <row r="140" spans="1:19" ht="15" thickBot="1" x14ac:dyDescent="0.4">
      <c r="A140" t="s">
        <v>121</v>
      </c>
      <c r="B140" s="85">
        <v>198603</v>
      </c>
      <c r="C140" s="85">
        <v>173630</v>
      </c>
      <c r="D140" s="85">
        <v>172585</v>
      </c>
      <c r="E140" s="85">
        <v>185884</v>
      </c>
      <c r="F140" s="85">
        <v>167865</v>
      </c>
      <c r="G140" s="85">
        <v>130139</v>
      </c>
      <c r="H140" s="85">
        <v>139456</v>
      </c>
      <c r="I140" s="85">
        <v>145208</v>
      </c>
      <c r="J140" s="85">
        <v>156095</v>
      </c>
      <c r="K140" s="85">
        <v>150284</v>
      </c>
      <c r="L140" s="85">
        <v>161459</v>
      </c>
      <c r="M140" s="85">
        <v>179779</v>
      </c>
      <c r="N140" s="85">
        <v>150534</v>
      </c>
      <c r="O140" s="85">
        <v>192984</v>
      </c>
      <c r="P140" s="85">
        <v>149864</v>
      </c>
      <c r="Q140" s="85">
        <v>133213</v>
      </c>
      <c r="R140" s="88"/>
      <c r="S140" s="89"/>
    </row>
    <row r="141" spans="1:19" ht="15.5" thickTop="1" thickBot="1" x14ac:dyDescent="0.4">
      <c r="A141" s="35" t="s">
        <v>58</v>
      </c>
      <c r="B141" s="36">
        <f>SUM(B137:B140)</f>
        <v>885406</v>
      </c>
      <c r="C141" s="36">
        <f t="shared" ref="C141:Q141" si="24">SUM(C137:C140)</f>
        <v>744472</v>
      </c>
      <c r="D141" s="36">
        <f t="shared" si="24"/>
        <v>901104</v>
      </c>
      <c r="E141" s="36">
        <f t="shared" si="24"/>
        <v>824106</v>
      </c>
      <c r="F141" s="36">
        <f t="shared" si="24"/>
        <v>773157</v>
      </c>
      <c r="G141" s="36">
        <f t="shared" si="24"/>
        <v>749046</v>
      </c>
      <c r="H141" s="36">
        <f t="shared" si="24"/>
        <v>630396</v>
      </c>
      <c r="I141" s="36">
        <f t="shared" si="24"/>
        <v>717274</v>
      </c>
      <c r="J141" s="36">
        <f t="shared" si="24"/>
        <v>726699</v>
      </c>
      <c r="K141" s="36">
        <f t="shared" si="24"/>
        <v>925577</v>
      </c>
      <c r="L141" s="36">
        <f t="shared" si="24"/>
        <v>727449</v>
      </c>
      <c r="M141" s="36">
        <f t="shared" si="24"/>
        <v>749923</v>
      </c>
      <c r="N141" s="36">
        <f t="shared" si="24"/>
        <v>704021</v>
      </c>
      <c r="O141" s="36">
        <f t="shared" si="24"/>
        <v>760064</v>
      </c>
      <c r="P141" s="36">
        <f t="shared" si="24"/>
        <v>781670</v>
      </c>
      <c r="Q141" s="36">
        <f t="shared" si="24"/>
        <v>676248</v>
      </c>
      <c r="R141" s="88"/>
      <c r="S141" s="89"/>
    </row>
    <row r="142" spans="1:19" ht="15" thickTop="1" x14ac:dyDescent="0.35">
      <c r="R142" s="88"/>
    </row>
    <row r="143" spans="1:19" x14ac:dyDescent="0.35">
      <c r="A143" s="39" t="s">
        <v>135</v>
      </c>
      <c r="B143" s="21" t="s">
        <v>30</v>
      </c>
      <c r="C143" s="21" t="s">
        <v>31</v>
      </c>
      <c r="D143" s="21" t="s">
        <v>32</v>
      </c>
      <c r="E143" s="21" t="s">
        <v>33</v>
      </c>
      <c r="F143" s="21" t="s">
        <v>34</v>
      </c>
      <c r="G143" s="21" t="s">
        <v>35</v>
      </c>
      <c r="H143" s="21" t="s">
        <v>36</v>
      </c>
      <c r="I143" s="21" t="s">
        <v>37</v>
      </c>
      <c r="J143" s="21" t="s">
        <v>38</v>
      </c>
      <c r="K143" s="21" t="s">
        <v>39</v>
      </c>
      <c r="L143" s="21" t="s">
        <v>40</v>
      </c>
      <c r="M143" s="86" t="s">
        <v>41</v>
      </c>
      <c r="N143" s="86" t="s">
        <v>42</v>
      </c>
      <c r="O143" s="87" t="s">
        <v>43</v>
      </c>
      <c r="P143" s="42" t="s">
        <v>44</v>
      </c>
      <c r="Q143" s="42" t="s">
        <v>45</v>
      </c>
      <c r="R143" s="88"/>
    </row>
    <row r="144" spans="1:19" x14ac:dyDescent="0.35">
      <c r="A144" t="s">
        <v>118</v>
      </c>
      <c r="B144" s="85">
        <v>0</v>
      </c>
      <c r="C144" s="85">
        <v>43365</v>
      </c>
      <c r="D144" s="85">
        <v>44663</v>
      </c>
      <c r="E144" s="85">
        <v>40382</v>
      </c>
      <c r="F144" s="85">
        <v>39618</v>
      </c>
      <c r="G144" s="85">
        <v>46185</v>
      </c>
      <c r="H144" s="85">
        <v>76884</v>
      </c>
      <c r="I144" s="85">
        <v>81064</v>
      </c>
      <c r="J144" s="85">
        <v>47412</v>
      </c>
      <c r="K144" s="85">
        <v>50842</v>
      </c>
      <c r="L144" s="85">
        <v>49216</v>
      </c>
      <c r="M144" s="85">
        <v>53941</v>
      </c>
      <c r="N144" s="85">
        <v>47319</v>
      </c>
      <c r="O144" s="85">
        <v>41658</v>
      </c>
      <c r="P144" s="85">
        <v>35672</v>
      </c>
      <c r="Q144" s="85">
        <v>49517</v>
      </c>
      <c r="R144" s="88"/>
      <c r="S144" s="89"/>
    </row>
    <row r="145" spans="1:19" x14ac:dyDescent="0.35">
      <c r="A145" t="s">
        <v>119</v>
      </c>
      <c r="B145" s="85">
        <v>8455</v>
      </c>
      <c r="C145" s="85">
        <v>46989</v>
      </c>
      <c r="D145" s="85">
        <v>53626</v>
      </c>
      <c r="E145" s="85">
        <v>54193</v>
      </c>
      <c r="F145" s="85">
        <v>52634</v>
      </c>
      <c r="G145" s="85">
        <v>61870</v>
      </c>
      <c r="H145" s="85">
        <v>66430</v>
      </c>
      <c r="I145" s="85">
        <v>69882</v>
      </c>
      <c r="J145" s="85">
        <v>64859</v>
      </c>
      <c r="K145" s="85">
        <v>63493</v>
      </c>
      <c r="L145" s="85">
        <v>50132</v>
      </c>
      <c r="M145" s="85">
        <v>74634</v>
      </c>
      <c r="N145" s="85">
        <v>103537</v>
      </c>
      <c r="O145" s="85">
        <v>55210</v>
      </c>
      <c r="P145" s="85">
        <v>62689</v>
      </c>
      <c r="Q145" s="85">
        <v>69084</v>
      </c>
      <c r="R145" s="88"/>
      <c r="S145" s="89"/>
    </row>
    <row r="146" spans="1:19" x14ac:dyDescent="0.35">
      <c r="A146" t="s">
        <v>120</v>
      </c>
      <c r="B146" s="85">
        <v>67269</v>
      </c>
      <c r="C146" s="85">
        <v>27538</v>
      </c>
      <c r="D146" s="85">
        <v>22194</v>
      </c>
      <c r="E146" s="85">
        <v>27623</v>
      </c>
      <c r="F146" s="85">
        <v>23213</v>
      </c>
      <c r="G146" s="85">
        <v>24041</v>
      </c>
      <c r="H146" s="85">
        <v>24313</v>
      </c>
      <c r="I146" s="85">
        <v>35666</v>
      </c>
      <c r="J146" s="85">
        <v>57239</v>
      </c>
      <c r="K146" s="85">
        <v>35301</v>
      </c>
      <c r="L146" s="85">
        <v>36348</v>
      </c>
      <c r="M146" s="85">
        <v>47670</v>
      </c>
      <c r="N146" s="85">
        <v>48974</v>
      </c>
      <c r="O146" s="85">
        <v>56019</v>
      </c>
      <c r="P146" s="85">
        <v>30748</v>
      </c>
      <c r="Q146" s="85">
        <v>38614</v>
      </c>
      <c r="R146" s="88"/>
      <c r="S146" s="89"/>
    </row>
    <row r="147" spans="1:19" ht="15" thickBot="1" x14ac:dyDescent="0.4">
      <c r="A147" t="s">
        <v>121</v>
      </c>
      <c r="B147" s="85">
        <v>36886</v>
      </c>
      <c r="C147" s="85">
        <v>23233</v>
      </c>
      <c r="D147" s="85">
        <v>18581</v>
      </c>
      <c r="E147" s="85">
        <v>27079</v>
      </c>
      <c r="F147" s="85">
        <v>23188</v>
      </c>
      <c r="G147" s="85">
        <v>26479</v>
      </c>
      <c r="H147" s="85">
        <v>31070</v>
      </c>
      <c r="I147" s="85">
        <v>23497</v>
      </c>
      <c r="J147" s="85">
        <v>33453</v>
      </c>
      <c r="K147" s="85">
        <v>146287</v>
      </c>
      <c r="L147" s="85">
        <v>31766</v>
      </c>
      <c r="M147" s="85">
        <v>37104</v>
      </c>
      <c r="N147" s="85">
        <v>32220</v>
      </c>
      <c r="O147" s="85">
        <v>45626</v>
      </c>
      <c r="P147" s="85">
        <v>23482</v>
      </c>
      <c r="Q147" s="85">
        <v>31642</v>
      </c>
      <c r="R147" s="88"/>
      <c r="S147" s="89"/>
    </row>
    <row r="148" spans="1:19" ht="15.5" thickTop="1" thickBot="1" x14ac:dyDescent="0.4">
      <c r="A148" s="35" t="s">
        <v>58</v>
      </c>
      <c r="B148" s="36">
        <f>SUM(B144:B147)</f>
        <v>112610</v>
      </c>
      <c r="C148" s="36">
        <f t="shared" ref="C148:Q148" si="25">SUM(C144:C147)</f>
        <v>141125</v>
      </c>
      <c r="D148" s="36">
        <f t="shared" si="25"/>
        <v>139064</v>
      </c>
      <c r="E148" s="36">
        <f t="shared" si="25"/>
        <v>149277</v>
      </c>
      <c r="F148" s="36">
        <f t="shared" si="25"/>
        <v>138653</v>
      </c>
      <c r="G148" s="36">
        <f t="shared" si="25"/>
        <v>158575</v>
      </c>
      <c r="H148" s="36">
        <f t="shared" si="25"/>
        <v>198697</v>
      </c>
      <c r="I148" s="36">
        <f t="shared" si="25"/>
        <v>210109</v>
      </c>
      <c r="J148" s="36">
        <f t="shared" si="25"/>
        <v>202963</v>
      </c>
      <c r="K148" s="36">
        <f t="shared" si="25"/>
        <v>295923</v>
      </c>
      <c r="L148" s="36">
        <f t="shared" si="25"/>
        <v>167462</v>
      </c>
      <c r="M148" s="36">
        <f t="shared" si="25"/>
        <v>213349</v>
      </c>
      <c r="N148" s="36">
        <f t="shared" si="25"/>
        <v>232050</v>
      </c>
      <c r="O148" s="36">
        <f t="shared" si="25"/>
        <v>198513</v>
      </c>
      <c r="P148" s="36">
        <f t="shared" si="25"/>
        <v>152591</v>
      </c>
      <c r="Q148" s="36">
        <f t="shared" si="25"/>
        <v>188857</v>
      </c>
      <c r="R148" s="88"/>
      <c r="S148" s="89"/>
    </row>
    <row r="149" spans="1:19" ht="15" thickTop="1" x14ac:dyDescent="0.35">
      <c r="R149" s="88"/>
    </row>
    <row r="150" spans="1:19" x14ac:dyDescent="0.35">
      <c r="A150" s="39" t="s">
        <v>136</v>
      </c>
      <c r="B150" s="21" t="s">
        <v>30</v>
      </c>
      <c r="C150" s="21" t="s">
        <v>31</v>
      </c>
      <c r="D150" s="21" t="s">
        <v>32</v>
      </c>
      <c r="E150" s="21" t="s">
        <v>33</v>
      </c>
      <c r="F150" s="21" t="s">
        <v>34</v>
      </c>
      <c r="G150" s="21" t="s">
        <v>35</v>
      </c>
      <c r="H150" s="21" t="s">
        <v>36</v>
      </c>
      <c r="I150" s="21" t="s">
        <v>37</v>
      </c>
      <c r="J150" s="21" t="s">
        <v>38</v>
      </c>
      <c r="K150" s="21" t="s">
        <v>39</v>
      </c>
      <c r="L150" s="21" t="s">
        <v>40</v>
      </c>
      <c r="M150" s="86" t="s">
        <v>41</v>
      </c>
      <c r="N150" s="86" t="s">
        <v>42</v>
      </c>
      <c r="O150" s="87" t="s">
        <v>43</v>
      </c>
      <c r="P150" s="42" t="s">
        <v>44</v>
      </c>
      <c r="Q150" s="42" t="s">
        <v>45</v>
      </c>
      <c r="R150" s="88"/>
    </row>
    <row r="151" spans="1:19" x14ac:dyDescent="0.35">
      <c r="A151" t="s">
        <v>118</v>
      </c>
      <c r="B151" s="85">
        <v>0</v>
      </c>
      <c r="C151" s="85">
        <v>0</v>
      </c>
      <c r="D151" s="85">
        <v>0</v>
      </c>
      <c r="E151" s="85">
        <v>0</v>
      </c>
      <c r="F151" s="85">
        <v>0</v>
      </c>
      <c r="G151" s="85">
        <v>0</v>
      </c>
      <c r="H151" s="85">
        <v>0</v>
      </c>
      <c r="I151" s="85">
        <v>228320.97999999998</v>
      </c>
      <c r="J151" s="85">
        <v>182119</v>
      </c>
      <c r="K151" s="85">
        <v>166019</v>
      </c>
      <c r="L151" s="85">
        <v>171036</v>
      </c>
      <c r="M151" s="85">
        <v>170679</v>
      </c>
      <c r="N151" s="85">
        <v>156370</v>
      </c>
      <c r="O151" s="85">
        <v>159393</v>
      </c>
      <c r="P151" s="85">
        <v>177739</v>
      </c>
      <c r="Q151" s="85">
        <v>133744</v>
      </c>
      <c r="R151" s="88"/>
      <c r="S151" s="89"/>
    </row>
    <row r="152" spans="1:19" x14ac:dyDescent="0.35">
      <c r="A152" t="s">
        <v>119</v>
      </c>
      <c r="B152" s="85">
        <v>0</v>
      </c>
      <c r="C152" s="85">
        <v>0</v>
      </c>
      <c r="D152" s="85">
        <v>0</v>
      </c>
      <c r="E152" s="85">
        <v>0</v>
      </c>
      <c r="F152" s="85">
        <v>0</v>
      </c>
      <c r="G152" s="85">
        <v>0</v>
      </c>
      <c r="H152" s="85">
        <v>0</v>
      </c>
      <c r="I152" s="85">
        <v>266268.07999999996</v>
      </c>
      <c r="J152" s="85">
        <v>200505</v>
      </c>
      <c r="K152" s="85">
        <v>207936</v>
      </c>
      <c r="L152" s="85">
        <v>215713</v>
      </c>
      <c r="M152" s="85">
        <v>215400</v>
      </c>
      <c r="N152" s="85">
        <v>189856</v>
      </c>
      <c r="O152" s="85">
        <v>187675</v>
      </c>
      <c r="P152" s="85">
        <v>197369</v>
      </c>
      <c r="Q152" s="85">
        <v>172110</v>
      </c>
      <c r="R152" s="88"/>
      <c r="S152" s="89"/>
    </row>
    <row r="153" spans="1:19" x14ac:dyDescent="0.35">
      <c r="A153" t="s">
        <v>120</v>
      </c>
      <c r="B153" s="85">
        <v>0</v>
      </c>
      <c r="C153" s="85">
        <v>0</v>
      </c>
      <c r="D153" s="85">
        <v>0</v>
      </c>
      <c r="E153" s="85">
        <v>0</v>
      </c>
      <c r="F153" s="85">
        <v>0</v>
      </c>
      <c r="G153" s="85">
        <v>0</v>
      </c>
      <c r="H153" s="85">
        <v>0</v>
      </c>
      <c r="I153" s="85">
        <v>158426.42000000001</v>
      </c>
      <c r="J153" s="85">
        <v>113402</v>
      </c>
      <c r="K153" s="85">
        <v>137875</v>
      </c>
      <c r="L153" s="85">
        <v>135383</v>
      </c>
      <c r="M153" s="85">
        <v>151727</v>
      </c>
      <c r="N153" s="85">
        <v>135628</v>
      </c>
      <c r="O153" s="85">
        <v>153996</v>
      </c>
      <c r="P153" s="85">
        <v>147000</v>
      </c>
      <c r="Q153" s="85">
        <v>120522</v>
      </c>
      <c r="R153" s="88"/>
      <c r="S153" s="89"/>
    </row>
    <row r="154" spans="1:19" ht="15" thickBot="1" x14ac:dyDescent="0.4">
      <c r="A154" t="s">
        <v>121</v>
      </c>
      <c r="B154" s="85">
        <v>0</v>
      </c>
      <c r="C154" s="85">
        <v>0</v>
      </c>
      <c r="D154" s="85">
        <v>0</v>
      </c>
      <c r="E154" s="85">
        <v>0</v>
      </c>
      <c r="F154" s="85">
        <v>0</v>
      </c>
      <c r="G154" s="85">
        <v>0</v>
      </c>
      <c r="H154" s="85">
        <v>0</v>
      </c>
      <c r="I154" s="85">
        <v>185631.91999999998</v>
      </c>
      <c r="J154" s="85">
        <v>145933</v>
      </c>
      <c r="K154" s="85">
        <v>156735</v>
      </c>
      <c r="L154" s="85">
        <v>157469</v>
      </c>
      <c r="M154" s="85">
        <v>169619</v>
      </c>
      <c r="N154" s="85">
        <v>162859</v>
      </c>
      <c r="O154" s="85">
        <v>182624</v>
      </c>
      <c r="P154" s="85">
        <v>130234</v>
      </c>
      <c r="Q154" s="85">
        <v>112788</v>
      </c>
      <c r="R154" s="88"/>
      <c r="S154" s="89"/>
    </row>
    <row r="155" spans="1:19" ht="15.5" thickTop="1" thickBot="1" x14ac:dyDescent="0.4">
      <c r="A155" s="35" t="s">
        <v>58</v>
      </c>
      <c r="B155" s="36">
        <f>SUM(B151:B154)</f>
        <v>0</v>
      </c>
      <c r="C155" s="36">
        <f t="shared" ref="C155:Q155" si="26">SUM(C151:C154)</f>
        <v>0</v>
      </c>
      <c r="D155" s="36">
        <f t="shared" si="26"/>
        <v>0</v>
      </c>
      <c r="E155" s="36">
        <f t="shared" si="26"/>
        <v>0</v>
      </c>
      <c r="F155" s="36">
        <f t="shared" si="26"/>
        <v>0</v>
      </c>
      <c r="G155" s="36">
        <f t="shared" si="26"/>
        <v>0</v>
      </c>
      <c r="H155" s="36">
        <f t="shared" si="26"/>
        <v>0</v>
      </c>
      <c r="I155" s="36">
        <f t="shared" si="26"/>
        <v>838647.39999999991</v>
      </c>
      <c r="J155" s="36">
        <f t="shared" si="26"/>
        <v>641959</v>
      </c>
      <c r="K155" s="36">
        <f t="shared" si="26"/>
        <v>668565</v>
      </c>
      <c r="L155" s="36">
        <f t="shared" si="26"/>
        <v>679601</v>
      </c>
      <c r="M155" s="36">
        <f t="shared" si="26"/>
        <v>707425</v>
      </c>
      <c r="N155" s="36">
        <f t="shared" si="26"/>
        <v>644713</v>
      </c>
      <c r="O155" s="36">
        <f t="shared" si="26"/>
        <v>683688</v>
      </c>
      <c r="P155" s="36">
        <f t="shared" si="26"/>
        <v>652342</v>
      </c>
      <c r="Q155" s="36">
        <f t="shared" si="26"/>
        <v>539164</v>
      </c>
      <c r="R155" s="88"/>
      <c r="S155" s="89"/>
    </row>
    <row r="156" spans="1:19" ht="15" thickTop="1" x14ac:dyDescent="0.35">
      <c r="R156" s="88"/>
    </row>
    <row r="157" spans="1:19" x14ac:dyDescent="0.35">
      <c r="A157" s="39" t="s">
        <v>137</v>
      </c>
      <c r="B157" s="21" t="s">
        <v>30</v>
      </c>
      <c r="C157" s="21" t="s">
        <v>31</v>
      </c>
      <c r="D157" s="21" t="s">
        <v>32</v>
      </c>
      <c r="E157" s="21" t="s">
        <v>33</v>
      </c>
      <c r="F157" s="21" t="s">
        <v>34</v>
      </c>
      <c r="G157" s="21" t="s">
        <v>35</v>
      </c>
      <c r="H157" s="21" t="s">
        <v>36</v>
      </c>
      <c r="I157" s="21" t="s">
        <v>37</v>
      </c>
      <c r="J157" s="21" t="s">
        <v>38</v>
      </c>
      <c r="K157" s="21" t="s">
        <v>39</v>
      </c>
      <c r="L157" s="21" t="s">
        <v>40</v>
      </c>
      <c r="M157" s="86" t="s">
        <v>41</v>
      </c>
      <c r="N157" s="86" t="s">
        <v>42</v>
      </c>
      <c r="O157" s="87" t="s">
        <v>43</v>
      </c>
      <c r="P157" s="42" t="s">
        <v>44</v>
      </c>
      <c r="Q157" s="42" t="s">
        <v>45</v>
      </c>
      <c r="R157" s="88"/>
    </row>
    <row r="158" spans="1:19" x14ac:dyDescent="0.35">
      <c r="A158" t="s">
        <v>118</v>
      </c>
      <c r="B158" s="85">
        <v>32914</v>
      </c>
      <c r="C158" s="85">
        <v>34116</v>
      </c>
      <c r="D158" s="85">
        <v>35161</v>
      </c>
      <c r="E158" s="85">
        <v>35003</v>
      </c>
      <c r="F158" s="85">
        <v>29775</v>
      </c>
      <c r="G158" s="85">
        <v>36188</v>
      </c>
      <c r="H158" s="85">
        <v>31832</v>
      </c>
      <c r="I158" s="85">
        <v>27945</v>
      </c>
      <c r="J158" s="85">
        <v>32000</v>
      </c>
      <c r="K158" s="85">
        <v>35700</v>
      </c>
      <c r="L158" s="85">
        <v>38953</v>
      </c>
      <c r="M158" s="85">
        <v>40174</v>
      </c>
      <c r="N158" s="85">
        <v>29820</v>
      </c>
      <c r="O158" s="85">
        <v>35855</v>
      </c>
      <c r="P158" s="85">
        <v>32276</v>
      </c>
      <c r="Q158" s="85">
        <v>31770</v>
      </c>
      <c r="R158" s="88"/>
      <c r="S158" s="89"/>
    </row>
    <row r="159" spans="1:19" x14ac:dyDescent="0.35">
      <c r="A159" t="s">
        <v>119</v>
      </c>
      <c r="B159" s="85">
        <v>33156</v>
      </c>
      <c r="C159" s="85">
        <v>38050</v>
      </c>
      <c r="D159" s="85">
        <v>41434</v>
      </c>
      <c r="E159" s="85">
        <v>43049</v>
      </c>
      <c r="F159" s="85">
        <v>39346</v>
      </c>
      <c r="G159" s="85">
        <v>38446</v>
      </c>
      <c r="H159" s="85">
        <v>35272</v>
      </c>
      <c r="I159" s="85">
        <v>34422</v>
      </c>
      <c r="J159" s="85">
        <v>47000</v>
      </c>
      <c r="K159" s="85">
        <v>37933</v>
      </c>
      <c r="L159" s="85">
        <v>37097</v>
      </c>
      <c r="M159" s="85">
        <v>45211</v>
      </c>
      <c r="N159" s="85">
        <v>38956</v>
      </c>
      <c r="O159" s="85">
        <v>52769</v>
      </c>
      <c r="P159" s="85">
        <v>38007</v>
      </c>
      <c r="Q159" s="85">
        <v>38787</v>
      </c>
      <c r="R159" s="88"/>
      <c r="S159" s="89"/>
    </row>
    <row r="160" spans="1:19" x14ac:dyDescent="0.35">
      <c r="A160" t="s">
        <v>120</v>
      </c>
      <c r="B160" s="85">
        <v>23902</v>
      </c>
      <c r="C160" s="85">
        <v>24432</v>
      </c>
      <c r="D160" s="85">
        <v>27658</v>
      </c>
      <c r="E160" s="85">
        <v>26820</v>
      </c>
      <c r="F160" s="85">
        <v>24215</v>
      </c>
      <c r="G160" s="85">
        <v>22177</v>
      </c>
      <c r="H160" s="85">
        <v>21903</v>
      </c>
      <c r="I160" s="85">
        <v>20401</v>
      </c>
      <c r="J160" s="85">
        <v>22000</v>
      </c>
      <c r="K160" s="85">
        <v>23699</v>
      </c>
      <c r="L160" s="85">
        <v>20692</v>
      </c>
      <c r="M160" s="85">
        <v>24944</v>
      </c>
      <c r="N160" s="85">
        <v>27722</v>
      </c>
      <c r="O160" s="85">
        <v>23637</v>
      </c>
      <c r="P160" s="85">
        <v>21126</v>
      </c>
      <c r="Q160" s="85">
        <v>20756</v>
      </c>
      <c r="R160" s="88"/>
      <c r="S160" s="89"/>
    </row>
    <row r="161" spans="1:19" ht="15" thickBot="1" x14ac:dyDescent="0.4">
      <c r="A161" t="s">
        <v>121</v>
      </c>
      <c r="B161" s="85">
        <v>26581</v>
      </c>
      <c r="C161" s="85">
        <v>23029</v>
      </c>
      <c r="D161" s="85">
        <v>24707</v>
      </c>
      <c r="E161" s="85">
        <v>30827</v>
      </c>
      <c r="F161" s="85">
        <v>22850</v>
      </c>
      <c r="G161" s="85">
        <v>21606</v>
      </c>
      <c r="H161" s="85">
        <v>18575</v>
      </c>
      <c r="I161" s="85">
        <v>18635</v>
      </c>
      <c r="J161" s="85">
        <v>18800</v>
      </c>
      <c r="K161" s="85">
        <v>27985</v>
      </c>
      <c r="L161" s="85">
        <v>22981</v>
      </c>
      <c r="M161" s="85">
        <v>27962</v>
      </c>
      <c r="N161" s="85">
        <v>25434</v>
      </c>
      <c r="O161" s="85">
        <v>22554</v>
      </c>
      <c r="P161" s="85">
        <v>19048</v>
      </c>
      <c r="Q161" s="85">
        <v>17330</v>
      </c>
      <c r="R161" s="88"/>
      <c r="S161" s="89"/>
    </row>
    <row r="162" spans="1:19" ht="15.5" thickTop="1" thickBot="1" x14ac:dyDescent="0.4">
      <c r="A162" s="35" t="s">
        <v>58</v>
      </c>
      <c r="B162" s="36">
        <f>SUM(B158:B161)</f>
        <v>116553</v>
      </c>
      <c r="C162" s="36">
        <f t="shared" ref="C162:Q162" si="27">SUM(C158:C161)</f>
        <v>119627</v>
      </c>
      <c r="D162" s="36">
        <f t="shared" si="27"/>
        <v>128960</v>
      </c>
      <c r="E162" s="36">
        <f t="shared" si="27"/>
        <v>135699</v>
      </c>
      <c r="F162" s="36">
        <f t="shared" si="27"/>
        <v>116186</v>
      </c>
      <c r="G162" s="36">
        <f t="shared" si="27"/>
        <v>118417</v>
      </c>
      <c r="H162" s="36">
        <f t="shared" si="27"/>
        <v>107582</v>
      </c>
      <c r="I162" s="36">
        <f t="shared" si="27"/>
        <v>101403</v>
      </c>
      <c r="J162" s="36">
        <f t="shared" si="27"/>
        <v>119800</v>
      </c>
      <c r="K162" s="36">
        <f t="shared" si="27"/>
        <v>125317</v>
      </c>
      <c r="L162" s="36">
        <f t="shared" si="27"/>
        <v>119723</v>
      </c>
      <c r="M162" s="36">
        <f t="shared" si="27"/>
        <v>138291</v>
      </c>
      <c r="N162" s="36">
        <f t="shared" si="27"/>
        <v>121932</v>
      </c>
      <c r="O162" s="36">
        <f t="shared" si="27"/>
        <v>134815</v>
      </c>
      <c r="P162" s="36">
        <f t="shared" si="27"/>
        <v>110457</v>
      </c>
      <c r="Q162" s="36">
        <f t="shared" si="27"/>
        <v>108643</v>
      </c>
      <c r="R162" s="88"/>
      <c r="S162" s="89"/>
    </row>
    <row r="163" spans="1:19" ht="15" thickTop="1" x14ac:dyDescent="0.35">
      <c r="R163" s="88"/>
    </row>
    <row r="164" spans="1:19" x14ac:dyDescent="0.35">
      <c r="A164" s="39" t="s">
        <v>138</v>
      </c>
      <c r="B164" s="21" t="s">
        <v>30</v>
      </c>
      <c r="C164" s="21" t="s">
        <v>31</v>
      </c>
      <c r="D164" s="21" t="s">
        <v>32</v>
      </c>
      <c r="E164" s="21" t="s">
        <v>33</v>
      </c>
      <c r="F164" s="21" t="s">
        <v>34</v>
      </c>
      <c r="G164" s="21" t="s">
        <v>35</v>
      </c>
      <c r="H164" s="21" t="s">
        <v>36</v>
      </c>
      <c r="I164" s="21" t="s">
        <v>37</v>
      </c>
      <c r="J164" s="21" t="s">
        <v>38</v>
      </c>
      <c r="K164" s="21" t="s">
        <v>39</v>
      </c>
      <c r="L164" s="21" t="s">
        <v>40</v>
      </c>
      <c r="M164" s="86" t="s">
        <v>41</v>
      </c>
      <c r="N164" s="86" t="s">
        <v>42</v>
      </c>
      <c r="O164" s="87" t="s">
        <v>43</v>
      </c>
      <c r="P164" s="42" t="s">
        <v>44</v>
      </c>
      <c r="Q164" s="42" t="s">
        <v>45</v>
      </c>
      <c r="R164" s="88"/>
    </row>
    <row r="165" spans="1:19" x14ac:dyDescent="0.35">
      <c r="A165" t="s">
        <v>118</v>
      </c>
      <c r="B165" s="85">
        <v>11064</v>
      </c>
      <c r="C165" s="85">
        <v>15283</v>
      </c>
      <c r="D165" s="85">
        <v>10363</v>
      </c>
      <c r="E165" s="85">
        <v>4765</v>
      </c>
      <c r="F165" s="85">
        <v>209</v>
      </c>
      <c r="G165" s="85">
        <v>0</v>
      </c>
      <c r="H165" s="85">
        <v>326</v>
      </c>
      <c r="I165" s="85">
        <v>0</v>
      </c>
      <c r="J165" s="85">
        <v>0</v>
      </c>
      <c r="K165" s="85">
        <v>0</v>
      </c>
      <c r="L165" s="85">
        <v>0</v>
      </c>
      <c r="M165" s="85">
        <v>0</v>
      </c>
      <c r="N165" s="85">
        <v>0</v>
      </c>
      <c r="O165" s="85">
        <v>0</v>
      </c>
      <c r="P165" s="85">
        <v>0</v>
      </c>
      <c r="Q165" s="85">
        <v>0</v>
      </c>
      <c r="R165" s="88"/>
    </row>
    <row r="166" spans="1:19" x14ac:dyDescent="0.35">
      <c r="A166" t="s">
        <v>119</v>
      </c>
      <c r="B166" s="85">
        <v>13676</v>
      </c>
      <c r="C166" s="85">
        <v>18469</v>
      </c>
      <c r="D166" s="85">
        <v>31322</v>
      </c>
      <c r="E166" s="85">
        <v>43067</v>
      </c>
      <c r="F166" s="85">
        <v>311</v>
      </c>
      <c r="G166" s="85">
        <v>17000</v>
      </c>
      <c r="H166" s="85">
        <v>374</v>
      </c>
      <c r="I166" s="85">
        <v>0</v>
      </c>
      <c r="J166" s="85">
        <v>0</v>
      </c>
      <c r="K166" s="85">
        <v>0</v>
      </c>
      <c r="L166" s="85">
        <v>0</v>
      </c>
      <c r="M166" s="85">
        <v>0</v>
      </c>
      <c r="N166" s="85">
        <v>0</v>
      </c>
      <c r="O166" s="85">
        <v>0</v>
      </c>
      <c r="P166" s="85">
        <v>0</v>
      </c>
      <c r="Q166" s="85">
        <v>0</v>
      </c>
      <c r="R166" s="88"/>
    </row>
    <row r="167" spans="1:19" x14ac:dyDescent="0.35">
      <c r="A167" t="s">
        <v>120</v>
      </c>
      <c r="B167" s="85">
        <v>3797</v>
      </c>
      <c r="C167" s="85">
        <v>12430</v>
      </c>
      <c r="D167" s="85">
        <v>3408</v>
      </c>
      <c r="E167" s="85">
        <v>1460</v>
      </c>
      <c r="F167" s="85">
        <v>259</v>
      </c>
      <c r="G167" s="85">
        <v>2000</v>
      </c>
      <c r="H167" s="85">
        <v>184</v>
      </c>
      <c r="I167" s="85">
        <v>0</v>
      </c>
      <c r="J167" s="85">
        <v>0</v>
      </c>
      <c r="K167" s="85">
        <v>0</v>
      </c>
      <c r="L167" s="85">
        <v>0</v>
      </c>
      <c r="M167" s="85">
        <v>0</v>
      </c>
      <c r="N167" s="85">
        <v>0</v>
      </c>
      <c r="O167" s="85">
        <v>0</v>
      </c>
      <c r="P167" s="85">
        <v>0</v>
      </c>
      <c r="Q167" s="85">
        <v>0</v>
      </c>
      <c r="R167" s="88"/>
    </row>
    <row r="168" spans="1:19" ht="15" thickBot="1" x14ac:dyDescent="0.4">
      <c r="A168" t="s">
        <v>121</v>
      </c>
      <c r="B168" s="85">
        <v>2821</v>
      </c>
      <c r="C168" s="85">
        <v>1356</v>
      </c>
      <c r="D168" s="85">
        <v>4236</v>
      </c>
      <c r="E168" s="85">
        <v>383</v>
      </c>
      <c r="F168" s="85">
        <v>250</v>
      </c>
      <c r="G168" s="85">
        <v>0</v>
      </c>
      <c r="H168" s="85">
        <v>0</v>
      </c>
      <c r="I168" s="85">
        <v>0</v>
      </c>
      <c r="J168" s="85">
        <v>0</v>
      </c>
      <c r="K168" s="85">
        <v>0</v>
      </c>
      <c r="L168" s="85">
        <v>0</v>
      </c>
      <c r="M168" s="85">
        <v>0</v>
      </c>
      <c r="N168" s="85">
        <v>0</v>
      </c>
      <c r="O168" s="85">
        <v>0</v>
      </c>
      <c r="P168" s="85">
        <v>0</v>
      </c>
      <c r="Q168" s="85">
        <v>0</v>
      </c>
      <c r="R168" s="88"/>
    </row>
    <row r="169" spans="1:19" ht="15.5" thickTop="1" thickBot="1" x14ac:dyDescent="0.4">
      <c r="A169" s="35" t="s">
        <v>58</v>
      </c>
      <c r="B169" s="36">
        <v>31358</v>
      </c>
      <c r="C169" s="36">
        <v>47538</v>
      </c>
      <c r="D169" s="36">
        <v>49329</v>
      </c>
      <c r="E169" s="36">
        <v>49675</v>
      </c>
      <c r="F169" s="36">
        <v>1029</v>
      </c>
      <c r="G169" s="36">
        <v>19000</v>
      </c>
      <c r="H169" s="36">
        <v>884</v>
      </c>
      <c r="I169" s="36">
        <v>0</v>
      </c>
      <c r="J169" s="36">
        <v>0</v>
      </c>
      <c r="K169" s="36">
        <v>0</v>
      </c>
      <c r="L169" s="36">
        <v>0</v>
      </c>
      <c r="M169" s="36">
        <v>0</v>
      </c>
      <c r="N169" s="36">
        <v>0</v>
      </c>
      <c r="O169" s="36">
        <v>0</v>
      </c>
      <c r="P169" s="36">
        <v>0</v>
      </c>
      <c r="Q169" s="36">
        <f t="shared" ref="Q169" si="28">SUM(Q165:Q168)</f>
        <v>0</v>
      </c>
      <c r="R169" s="88"/>
    </row>
    <row r="170" spans="1:19" ht="15" thickTop="1" x14ac:dyDescent="0.35">
      <c r="R170" s="88"/>
    </row>
    <row r="171" spans="1:19" x14ac:dyDescent="0.35">
      <c r="A171" s="39" t="s">
        <v>18</v>
      </c>
      <c r="B171" s="21" t="s">
        <v>30</v>
      </c>
      <c r="C171" s="21" t="s">
        <v>31</v>
      </c>
      <c r="D171" s="21" t="s">
        <v>32</v>
      </c>
      <c r="E171" s="21" t="s">
        <v>33</v>
      </c>
      <c r="F171" s="21" t="s">
        <v>34</v>
      </c>
      <c r="G171" s="21" t="s">
        <v>35</v>
      </c>
      <c r="H171" s="21" t="s">
        <v>36</v>
      </c>
      <c r="I171" s="21" t="s">
        <v>37</v>
      </c>
      <c r="J171" s="21" t="s">
        <v>38</v>
      </c>
      <c r="K171" s="21" t="s">
        <v>39</v>
      </c>
      <c r="L171" s="21" t="s">
        <v>40</v>
      </c>
      <c r="M171" s="86" t="s">
        <v>41</v>
      </c>
      <c r="N171" s="86" t="s">
        <v>42</v>
      </c>
      <c r="O171" s="87" t="s">
        <v>43</v>
      </c>
      <c r="P171" s="42" t="s">
        <v>44</v>
      </c>
      <c r="Q171" s="42" t="s">
        <v>45</v>
      </c>
      <c r="R171" s="88"/>
    </row>
    <row r="172" spans="1:19" x14ac:dyDescent="0.35">
      <c r="A172" t="s">
        <v>118</v>
      </c>
      <c r="B172" s="85">
        <v>373470</v>
      </c>
      <c r="C172" s="85">
        <v>361527</v>
      </c>
      <c r="D172" s="85">
        <v>343000</v>
      </c>
      <c r="E172" s="85">
        <v>360875</v>
      </c>
      <c r="F172" s="85">
        <v>424327</v>
      </c>
      <c r="G172" s="85">
        <v>423458</v>
      </c>
      <c r="H172" s="85">
        <v>405346</v>
      </c>
      <c r="I172" s="85">
        <v>375309</v>
      </c>
      <c r="J172" s="85">
        <v>577768</v>
      </c>
      <c r="K172" s="85">
        <v>479031</v>
      </c>
      <c r="L172" s="85">
        <v>468571</v>
      </c>
      <c r="M172" s="85">
        <v>449170</v>
      </c>
      <c r="N172" s="85">
        <v>491414</v>
      </c>
      <c r="O172" s="85">
        <v>368441</v>
      </c>
      <c r="P172" s="85">
        <v>327366</v>
      </c>
      <c r="Q172" s="85">
        <v>380286</v>
      </c>
      <c r="R172" s="88"/>
      <c r="S172" s="89"/>
    </row>
    <row r="173" spans="1:19" x14ac:dyDescent="0.35">
      <c r="A173" t="s">
        <v>119</v>
      </c>
      <c r="B173" s="85">
        <v>357411</v>
      </c>
      <c r="C173" s="85">
        <v>378783</v>
      </c>
      <c r="D173" s="85">
        <v>393530</v>
      </c>
      <c r="E173" s="85">
        <v>398154</v>
      </c>
      <c r="F173" s="85">
        <v>428430</v>
      </c>
      <c r="G173" s="85">
        <v>530495</v>
      </c>
      <c r="H173" s="85">
        <v>514979</v>
      </c>
      <c r="I173" s="85">
        <v>591685</v>
      </c>
      <c r="J173" s="85">
        <v>465505</v>
      </c>
      <c r="K173" s="85">
        <v>509206</v>
      </c>
      <c r="L173" s="85">
        <v>534278</v>
      </c>
      <c r="M173" s="85">
        <v>675591</v>
      </c>
      <c r="N173" s="85">
        <v>446066</v>
      </c>
      <c r="O173" s="85">
        <v>439090</v>
      </c>
      <c r="P173" s="85">
        <v>438946</v>
      </c>
      <c r="Q173" s="85">
        <v>433712</v>
      </c>
      <c r="R173" s="88"/>
      <c r="S173" s="89"/>
    </row>
    <row r="174" spans="1:19" x14ac:dyDescent="0.35">
      <c r="A174" t="s">
        <v>120</v>
      </c>
      <c r="B174" s="85">
        <v>332387</v>
      </c>
      <c r="C174" s="85">
        <v>393849</v>
      </c>
      <c r="D174" s="85">
        <v>470994</v>
      </c>
      <c r="E174" s="85">
        <v>390813</v>
      </c>
      <c r="F174" s="85">
        <v>494760</v>
      </c>
      <c r="G174" s="85">
        <v>521704</v>
      </c>
      <c r="H174" s="85">
        <v>390310</v>
      </c>
      <c r="I174" s="85">
        <v>465256</v>
      </c>
      <c r="J174" s="85">
        <v>437667</v>
      </c>
      <c r="K174" s="85">
        <v>453012</v>
      </c>
      <c r="L174" s="85">
        <v>512453</v>
      </c>
      <c r="M174" s="85">
        <v>454394</v>
      </c>
      <c r="N174" s="85">
        <v>488030</v>
      </c>
      <c r="O174" s="85">
        <v>439446</v>
      </c>
      <c r="P174" s="85">
        <v>377351</v>
      </c>
      <c r="Q174" s="85">
        <v>399463</v>
      </c>
      <c r="R174" s="88"/>
      <c r="S174" s="89"/>
    </row>
    <row r="175" spans="1:19" ht="15" thickBot="1" x14ac:dyDescent="0.4">
      <c r="A175" t="s">
        <v>121</v>
      </c>
      <c r="B175" s="85">
        <v>405607</v>
      </c>
      <c r="C175" s="85">
        <v>394469</v>
      </c>
      <c r="D175" s="85">
        <v>457925</v>
      </c>
      <c r="E175" s="85">
        <v>495838</v>
      </c>
      <c r="F175" s="85">
        <v>486186</v>
      </c>
      <c r="G175" s="85">
        <v>508807</v>
      </c>
      <c r="H175" s="85">
        <v>447853</v>
      </c>
      <c r="I175" s="85">
        <v>615918</v>
      </c>
      <c r="J175" s="85">
        <v>573387</v>
      </c>
      <c r="K175" s="85">
        <v>547200</v>
      </c>
      <c r="L175" s="85">
        <v>566331</v>
      </c>
      <c r="M175" s="85">
        <v>523820</v>
      </c>
      <c r="N175" s="85">
        <v>453935</v>
      </c>
      <c r="O175" s="85">
        <v>444568</v>
      </c>
      <c r="P175" s="85">
        <v>406233</v>
      </c>
      <c r="Q175" s="85">
        <v>309402</v>
      </c>
      <c r="R175" s="88"/>
      <c r="S175" s="89"/>
    </row>
    <row r="176" spans="1:19" ht="15.5" thickTop="1" thickBot="1" x14ac:dyDescent="0.4">
      <c r="A176" s="35" t="s">
        <v>58</v>
      </c>
      <c r="B176" s="36">
        <f>SUM(B172:B175)</f>
        <v>1468875</v>
      </c>
      <c r="C176" s="36">
        <f t="shared" ref="C176:Q176" si="29">SUM(C172:C175)</f>
        <v>1528628</v>
      </c>
      <c r="D176" s="36">
        <f t="shared" si="29"/>
        <v>1665449</v>
      </c>
      <c r="E176" s="36">
        <f t="shared" si="29"/>
        <v>1645680</v>
      </c>
      <c r="F176" s="36">
        <f t="shared" si="29"/>
        <v>1833703</v>
      </c>
      <c r="G176" s="36">
        <f t="shared" si="29"/>
        <v>1984464</v>
      </c>
      <c r="H176" s="36">
        <f t="shared" si="29"/>
        <v>1758488</v>
      </c>
      <c r="I176" s="36">
        <f t="shared" si="29"/>
        <v>2048168</v>
      </c>
      <c r="J176" s="36">
        <f t="shared" si="29"/>
        <v>2054327</v>
      </c>
      <c r="K176" s="36">
        <f t="shared" si="29"/>
        <v>1988449</v>
      </c>
      <c r="L176" s="36">
        <f t="shared" si="29"/>
        <v>2081633</v>
      </c>
      <c r="M176" s="36">
        <f t="shared" si="29"/>
        <v>2102975</v>
      </c>
      <c r="N176" s="36">
        <f t="shared" si="29"/>
        <v>1879445</v>
      </c>
      <c r="O176" s="36">
        <f t="shared" si="29"/>
        <v>1691545</v>
      </c>
      <c r="P176" s="36">
        <f t="shared" si="29"/>
        <v>1549896</v>
      </c>
      <c r="Q176" s="36">
        <f t="shared" si="29"/>
        <v>1522863</v>
      </c>
      <c r="R176" s="88"/>
      <c r="S176" s="89"/>
    </row>
    <row r="177" spans="1:19" ht="15" thickTop="1" x14ac:dyDescent="0.35">
      <c r="R177" s="88"/>
    </row>
    <row r="178" spans="1:19" x14ac:dyDescent="0.35">
      <c r="A178" s="39" t="s">
        <v>139</v>
      </c>
      <c r="B178" s="21" t="s">
        <v>30</v>
      </c>
      <c r="C178" s="21" t="s">
        <v>31</v>
      </c>
      <c r="D178" s="21" t="s">
        <v>32</v>
      </c>
      <c r="E178" s="21" t="s">
        <v>33</v>
      </c>
      <c r="F178" s="21" t="s">
        <v>34</v>
      </c>
      <c r="G178" s="21" t="s">
        <v>35</v>
      </c>
      <c r="H178" s="21" t="s">
        <v>36</v>
      </c>
      <c r="I178" s="21" t="s">
        <v>37</v>
      </c>
      <c r="J178" s="21" t="s">
        <v>38</v>
      </c>
      <c r="K178" s="21" t="s">
        <v>39</v>
      </c>
      <c r="L178" s="21" t="s">
        <v>40</v>
      </c>
      <c r="M178" s="86" t="s">
        <v>41</v>
      </c>
      <c r="N178" s="86" t="s">
        <v>42</v>
      </c>
      <c r="O178" s="87" t="s">
        <v>43</v>
      </c>
      <c r="P178" s="42" t="s">
        <v>44</v>
      </c>
      <c r="Q178" s="42" t="s">
        <v>45</v>
      </c>
      <c r="R178" s="88"/>
    </row>
    <row r="179" spans="1:19" x14ac:dyDescent="0.35">
      <c r="A179" t="s">
        <v>118</v>
      </c>
      <c r="B179" s="85">
        <v>113517</v>
      </c>
      <c r="C179" s="85">
        <v>89113</v>
      </c>
      <c r="D179" s="85">
        <v>91009</v>
      </c>
      <c r="E179" s="85">
        <v>86019</v>
      </c>
      <c r="F179" s="85">
        <v>73870</v>
      </c>
      <c r="G179" s="85">
        <v>97273</v>
      </c>
      <c r="H179" s="85">
        <v>105159</v>
      </c>
      <c r="I179" s="85">
        <v>542688</v>
      </c>
      <c r="J179" s="85">
        <v>542112</v>
      </c>
      <c r="K179" s="85">
        <v>591172</v>
      </c>
      <c r="L179" s="85">
        <v>589359</v>
      </c>
      <c r="M179" s="85">
        <v>574945</v>
      </c>
      <c r="N179" s="85">
        <v>536021</v>
      </c>
      <c r="O179" s="85">
        <v>674044</v>
      </c>
      <c r="P179" s="85">
        <v>752342</v>
      </c>
      <c r="Q179" s="85">
        <v>682291</v>
      </c>
      <c r="R179" s="88"/>
      <c r="S179" s="89"/>
    </row>
    <row r="180" spans="1:19" x14ac:dyDescent="0.35">
      <c r="A180" t="s">
        <v>119</v>
      </c>
      <c r="B180" s="85">
        <v>118980</v>
      </c>
      <c r="C180" s="85">
        <v>117810</v>
      </c>
      <c r="D180" s="85">
        <v>95576</v>
      </c>
      <c r="E180" s="85">
        <v>139732</v>
      </c>
      <c r="F180" s="85">
        <v>121354</v>
      </c>
      <c r="G180" s="85">
        <v>115758</v>
      </c>
      <c r="H180" s="85">
        <v>110109</v>
      </c>
      <c r="I180" s="85">
        <v>585199</v>
      </c>
      <c r="J180" s="85">
        <v>518404</v>
      </c>
      <c r="K180" s="85">
        <v>604149</v>
      </c>
      <c r="L180" s="85">
        <v>646485</v>
      </c>
      <c r="M180" s="85">
        <v>604346</v>
      </c>
      <c r="N180" s="85">
        <v>573195</v>
      </c>
      <c r="O180" s="85">
        <v>623203</v>
      </c>
      <c r="P180" s="85">
        <v>640963</v>
      </c>
      <c r="Q180" s="85">
        <v>690110</v>
      </c>
      <c r="R180" s="88"/>
      <c r="S180" s="89"/>
    </row>
    <row r="181" spans="1:19" x14ac:dyDescent="0.35">
      <c r="A181" t="s">
        <v>120</v>
      </c>
      <c r="B181" s="85">
        <v>65832</v>
      </c>
      <c r="C181" s="85">
        <v>62107</v>
      </c>
      <c r="D181" s="85">
        <v>56797</v>
      </c>
      <c r="E181" s="85">
        <v>53907</v>
      </c>
      <c r="F181" s="85">
        <v>70843</v>
      </c>
      <c r="G181" s="85">
        <v>62818</v>
      </c>
      <c r="H181" s="85">
        <v>62055</v>
      </c>
      <c r="I181" s="85">
        <v>364317</v>
      </c>
      <c r="J181" s="85">
        <v>373994</v>
      </c>
      <c r="K181" s="85">
        <v>378169</v>
      </c>
      <c r="L181" s="85">
        <v>403583</v>
      </c>
      <c r="M181" s="85">
        <v>367994</v>
      </c>
      <c r="N181" s="85">
        <v>399142</v>
      </c>
      <c r="O181" s="85">
        <v>405417</v>
      </c>
      <c r="P181" s="85">
        <v>458233</v>
      </c>
      <c r="Q181" s="85">
        <v>468739</v>
      </c>
      <c r="R181" s="88"/>
      <c r="S181" s="89"/>
    </row>
    <row r="182" spans="1:19" ht="15" thickBot="1" x14ac:dyDescent="0.4">
      <c r="A182" t="s">
        <v>121</v>
      </c>
      <c r="B182" s="85">
        <v>85822</v>
      </c>
      <c r="C182" s="85">
        <v>59929</v>
      </c>
      <c r="D182" s="85">
        <v>58263</v>
      </c>
      <c r="E182" s="85">
        <v>71896</v>
      </c>
      <c r="F182" s="85">
        <v>72379</v>
      </c>
      <c r="G182" s="85">
        <v>67985</v>
      </c>
      <c r="H182" s="85">
        <v>64336</v>
      </c>
      <c r="I182" s="85">
        <v>360161</v>
      </c>
      <c r="J182" s="85">
        <v>376273</v>
      </c>
      <c r="K182" s="85">
        <v>368043</v>
      </c>
      <c r="L182" s="85">
        <v>385707</v>
      </c>
      <c r="M182" s="85">
        <v>397129</v>
      </c>
      <c r="N182" s="85">
        <v>362176</v>
      </c>
      <c r="O182" s="85">
        <v>409708</v>
      </c>
      <c r="P182" s="85">
        <v>442809</v>
      </c>
      <c r="Q182" s="85">
        <v>339068</v>
      </c>
      <c r="R182" s="88"/>
      <c r="S182" s="89"/>
    </row>
    <row r="183" spans="1:19" ht="15.5" thickTop="1" thickBot="1" x14ac:dyDescent="0.4">
      <c r="A183" s="35" t="s">
        <v>58</v>
      </c>
      <c r="B183" s="36">
        <f>SUM(B179:B182)</f>
        <v>384151</v>
      </c>
      <c r="C183" s="36">
        <f t="shared" ref="C183:Q183" si="30">SUM(C179:C182)</f>
        <v>328959</v>
      </c>
      <c r="D183" s="36">
        <f t="shared" si="30"/>
        <v>301645</v>
      </c>
      <c r="E183" s="36">
        <f t="shared" si="30"/>
        <v>351554</v>
      </c>
      <c r="F183" s="36">
        <f t="shared" si="30"/>
        <v>338446</v>
      </c>
      <c r="G183" s="36">
        <f t="shared" si="30"/>
        <v>343834</v>
      </c>
      <c r="H183" s="36">
        <f t="shared" si="30"/>
        <v>341659</v>
      </c>
      <c r="I183" s="36">
        <f t="shared" si="30"/>
        <v>1852365</v>
      </c>
      <c r="J183" s="36">
        <f t="shared" si="30"/>
        <v>1810783</v>
      </c>
      <c r="K183" s="36">
        <f t="shared" si="30"/>
        <v>1941533</v>
      </c>
      <c r="L183" s="36">
        <f t="shared" si="30"/>
        <v>2025134</v>
      </c>
      <c r="M183" s="36">
        <f t="shared" si="30"/>
        <v>1944414</v>
      </c>
      <c r="N183" s="36">
        <f t="shared" si="30"/>
        <v>1870534</v>
      </c>
      <c r="O183" s="36">
        <f t="shared" si="30"/>
        <v>2112372</v>
      </c>
      <c r="P183" s="36">
        <f t="shared" si="30"/>
        <v>2294347</v>
      </c>
      <c r="Q183" s="36">
        <f t="shared" si="30"/>
        <v>2180208</v>
      </c>
      <c r="R183" s="88"/>
      <c r="S183" s="89"/>
    </row>
    <row r="184" spans="1:19" ht="15" thickTop="1" x14ac:dyDescent="0.35">
      <c r="R184" s="88"/>
    </row>
    <row r="185" spans="1:19" x14ac:dyDescent="0.35">
      <c r="A185" s="39" t="s">
        <v>140</v>
      </c>
      <c r="B185" s="21" t="s">
        <v>30</v>
      </c>
      <c r="C185" s="21" t="s">
        <v>31</v>
      </c>
      <c r="D185" s="21" t="s">
        <v>32</v>
      </c>
      <c r="E185" s="21" t="s">
        <v>33</v>
      </c>
      <c r="F185" s="21" t="s">
        <v>34</v>
      </c>
      <c r="G185" s="21" t="s">
        <v>35</v>
      </c>
      <c r="H185" s="21" t="s">
        <v>36</v>
      </c>
      <c r="I185" s="21" t="s">
        <v>37</v>
      </c>
      <c r="J185" s="21" t="s">
        <v>38</v>
      </c>
      <c r="K185" s="21" t="s">
        <v>39</v>
      </c>
      <c r="L185" s="21" t="s">
        <v>40</v>
      </c>
      <c r="M185" s="86" t="s">
        <v>41</v>
      </c>
      <c r="N185" s="86" t="s">
        <v>42</v>
      </c>
      <c r="O185" s="87" t="s">
        <v>43</v>
      </c>
      <c r="P185" s="42" t="s">
        <v>44</v>
      </c>
      <c r="Q185" s="42" t="s">
        <v>45</v>
      </c>
      <c r="R185" s="88"/>
    </row>
    <row r="186" spans="1:19" x14ac:dyDescent="0.35">
      <c r="A186" t="s">
        <v>118</v>
      </c>
      <c r="B186" s="85">
        <v>90207</v>
      </c>
      <c r="C186" s="85">
        <v>62426</v>
      </c>
      <c r="D186" s="85">
        <v>65683</v>
      </c>
      <c r="E186" s="85">
        <v>60916</v>
      </c>
      <c r="F186" s="85">
        <v>51929</v>
      </c>
      <c r="G186" s="85">
        <v>73239</v>
      </c>
      <c r="H186" s="85">
        <v>81817</v>
      </c>
      <c r="I186" s="85">
        <v>50387</v>
      </c>
      <c r="J186" s="85">
        <v>59558</v>
      </c>
      <c r="K186" s="85">
        <v>60429</v>
      </c>
      <c r="L186" s="85">
        <v>60935</v>
      </c>
      <c r="M186" s="85">
        <v>56101</v>
      </c>
      <c r="N186" s="85">
        <v>56243</v>
      </c>
      <c r="O186" s="85">
        <v>60289</v>
      </c>
      <c r="P186" s="85">
        <v>49820</v>
      </c>
      <c r="Q186" s="85">
        <v>57724</v>
      </c>
      <c r="R186" s="88"/>
      <c r="S186" s="89"/>
    </row>
    <row r="187" spans="1:19" x14ac:dyDescent="0.35">
      <c r="A187" t="s">
        <v>119</v>
      </c>
      <c r="B187" s="85">
        <v>87176</v>
      </c>
      <c r="C187" s="85">
        <v>83887</v>
      </c>
      <c r="D187" s="85">
        <v>66660</v>
      </c>
      <c r="E187" s="85">
        <v>108525</v>
      </c>
      <c r="F187" s="85">
        <v>93845</v>
      </c>
      <c r="G187" s="85">
        <v>86296</v>
      </c>
      <c r="H187" s="85">
        <v>82486</v>
      </c>
      <c r="I187" s="85">
        <v>68462</v>
      </c>
      <c r="J187" s="85">
        <v>71400</v>
      </c>
      <c r="K187" s="85">
        <v>59942</v>
      </c>
      <c r="L187" s="85">
        <v>77068</v>
      </c>
      <c r="M187" s="85">
        <v>69459</v>
      </c>
      <c r="N187" s="85">
        <v>68899</v>
      </c>
      <c r="O187" s="85">
        <v>65185</v>
      </c>
      <c r="P187" s="85">
        <v>56607</v>
      </c>
      <c r="Q187" s="85">
        <v>62054</v>
      </c>
      <c r="R187" s="88"/>
      <c r="S187" s="89"/>
    </row>
    <row r="188" spans="1:19" x14ac:dyDescent="0.35">
      <c r="A188" t="s">
        <v>120</v>
      </c>
      <c r="B188" s="85">
        <v>52258</v>
      </c>
      <c r="C188" s="85">
        <v>47447</v>
      </c>
      <c r="D188" s="85">
        <v>44228</v>
      </c>
      <c r="E188" s="85">
        <v>40768</v>
      </c>
      <c r="F188" s="85">
        <v>59281</v>
      </c>
      <c r="G188" s="85">
        <v>52060</v>
      </c>
      <c r="H188" s="85">
        <v>52469</v>
      </c>
      <c r="I188" s="85">
        <v>48116</v>
      </c>
      <c r="J188" s="85">
        <v>43799</v>
      </c>
      <c r="K188" s="85">
        <v>45812</v>
      </c>
      <c r="L188" s="85">
        <v>44729</v>
      </c>
      <c r="M188" s="85">
        <v>42661</v>
      </c>
      <c r="N188" s="85">
        <v>47132</v>
      </c>
      <c r="O188" s="85">
        <v>44179</v>
      </c>
      <c r="P188" s="85">
        <v>41954</v>
      </c>
      <c r="Q188" s="85">
        <v>50919</v>
      </c>
      <c r="R188" s="88"/>
      <c r="S188" s="89"/>
    </row>
    <row r="189" spans="1:19" ht="15" thickBot="1" x14ac:dyDescent="0.4">
      <c r="A189" t="s">
        <v>121</v>
      </c>
      <c r="B189" s="85">
        <v>72168</v>
      </c>
      <c r="C189" s="85">
        <v>50709</v>
      </c>
      <c r="D189" s="85">
        <v>48846</v>
      </c>
      <c r="E189" s="85">
        <v>57415</v>
      </c>
      <c r="F189" s="85">
        <v>59918</v>
      </c>
      <c r="G189" s="85">
        <v>57996</v>
      </c>
      <c r="H189" s="85">
        <v>55496</v>
      </c>
      <c r="I189" s="85">
        <v>48023</v>
      </c>
      <c r="J189" s="85">
        <v>52651</v>
      </c>
      <c r="K189" s="85">
        <v>54904</v>
      </c>
      <c r="L189" s="85">
        <v>50314</v>
      </c>
      <c r="M189" s="85">
        <v>55997</v>
      </c>
      <c r="N189" s="85">
        <v>48718</v>
      </c>
      <c r="O189" s="85">
        <v>49209</v>
      </c>
      <c r="P189" s="85">
        <v>44595</v>
      </c>
      <c r="Q189" s="85">
        <v>51356</v>
      </c>
      <c r="R189" s="88"/>
      <c r="S189" s="89"/>
    </row>
    <row r="190" spans="1:19" ht="15.5" thickTop="1" thickBot="1" x14ac:dyDescent="0.4">
      <c r="A190" s="35" t="s">
        <v>58</v>
      </c>
      <c r="B190" s="36">
        <f>SUM(B186:B189)</f>
        <v>301809</v>
      </c>
      <c r="C190" s="36">
        <f t="shared" ref="C190:Q190" si="31">SUM(C186:C189)</f>
        <v>244469</v>
      </c>
      <c r="D190" s="36">
        <f t="shared" si="31"/>
        <v>225417</v>
      </c>
      <c r="E190" s="36">
        <f t="shared" si="31"/>
        <v>267624</v>
      </c>
      <c r="F190" s="36">
        <f t="shared" si="31"/>
        <v>264973</v>
      </c>
      <c r="G190" s="36">
        <f t="shared" si="31"/>
        <v>269591</v>
      </c>
      <c r="H190" s="36">
        <f t="shared" si="31"/>
        <v>272268</v>
      </c>
      <c r="I190" s="36">
        <f t="shared" si="31"/>
        <v>214988</v>
      </c>
      <c r="J190" s="36">
        <f t="shared" si="31"/>
        <v>227408</v>
      </c>
      <c r="K190" s="36">
        <f t="shared" si="31"/>
        <v>221087</v>
      </c>
      <c r="L190" s="36">
        <f t="shared" si="31"/>
        <v>233046</v>
      </c>
      <c r="M190" s="36">
        <f t="shared" si="31"/>
        <v>224218</v>
      </c>
      <c r="N190" s="36">
        <f t="shared" si="31"/>
        <v>220992</v>
      </c>
      <c r="O190" s="36">
        <f t="shared" si="31"/>
        <v>218862</v>
      </c>
      <c r="P190" s="36">
        <f t="shared" si="31"/>
        <v>192976</v>
      </c>
      <c r="Q190" s="36">
        <f t="shared" si="31"/>
        <v>222053</v>
      </c>
      <c r="R190" s="88"/>
      <c r="S190" s="89"/>
    </row>
    <row r="191" spans="1:19" ht="15" thickTop="1" x14ac:dyDescent="0.35">
      <c r="R191" s="88"/>
    </row>
    <row r="192" spans="1:19" x14ac:dyDescent="0.35">
      <c r="A192" s="39" t="s">
        <v>141</v>
      </c>
      <c r="B192" s="21" t="s">
        <v>30</v>
      </c>
      <c r="C192" s="21" t="s">
        <v>31</v>
      </c>
      <c r="D192" s="21" t="s">
        <v>32</v>
      </c>
      <c r="E192" s="21" t="s">
        <v>33</v>
      </c>
      <c r="F192" s="21" t="s">
        <v>34</v>
      </c>
      <c r="G192" s="21" t="s">
        <v>35</v>
      </c>
      <c r="H192" s="21" t="s">
        <v>36</v>
      </c>
      <c r="I192" s="21" t="s">
        <v>37</v>
      </c>
      <c r="J192" s="21" t="s">
        <v>38</v>
      </c>
      <c r="K192" s="21" t="s">
        <v>39</v>
      </c>
      <c r="L192" s="21" t="s">
        <v>40</v>
      </c>
      <c r="M192" s="86" t="s">
        <v>41</v>
      </c>
      <c r="N192" s="86" t="s">
        <v>42</v>
      </c>
      <c r="O192" s="87" t="s">
        <v>43</v>
      </c>
      <c r="P192" s="42" t="s">
        <v>44</v>
      </c>
      <c r="Q192" s="42" t="s">
        <v>45</v>
      </c>
      <c r="R192" s="88"/>
    </row>
    <row r="193" spans="1:19" x14ac:dyDescent="0.35">
      <c r="A193" t="s">
        <v>118</v>
      </c>
      <c r="B193" s="85">
        <v>23310</v>
      </c>
      <c r="C193" s="85">
        <v>26687</v>
      </c>
      <c r="D193" s="85">
        <v>25326</v>
      </c>
      <c r="E193" s="85">
        <v>25103</v>
      </c>
      <c r="F193" s="85">
        <v>21941</v>
      </c>
      <c r="G193" s="85">
        <v>24034</v>
      </c>
      <c r="H193" s="85">
        <v>23342</v>
      </c>
      <c r="I193" s="85">
        <v>13872</v>
      </c>
      <c r="J193" s="85">
        <v>21413</v>
      </c>
      <c r="K193" s="85">
        <v>20541</v>
      </c>
      <c r="L193" s="85">
        <v>26327</v>
      </c>
      <c r="M193" s="85">
        <v>27455</v>
      </c>
      <c r="N193" s="85">
        <v>28091</v>
      </c>
      <c r="O193" s="85">
        <v>28896</v>
      </c>
      <c r="P193" s="85">
        <v>171651</v>
      </c>
      <c r="Q193" s="85">
        <v>25297</v>
      </c>
      <c r="R193" s="88"/>
      <c r="S193" s="89"/>
    </row>
    <row r="194" spans="1:19" x14ac:dyDescent="0.35">
      <c r="A194" t="s">
        <v>119</v>
      </c>
      <c r="B194" s="85">
        <v>31804</v>
      </c>
      <c r="C194" s="85">
        <v>33923</v>
      </c>
      <c r="D194" s="85">
        <v>28916</v>
      </c>
      <c r="E194" s="85">
        <v>31207</v>
      </c>
      <c r="F194" s="85">
        <v>27509</v>
      </c>
      <c r="G194" s="85">
        <v>29462</v>
      </c>
      <c r="H194" s="85">
        <v>27623</v>
      </c>
      <c r="I194" s="85">
        <v>32322</v>
      </c>
      <c r="J194" s="85">
        <v>25067</v>
      </c>
      <c r="K194" s="85">
        <v>30116</v>
      </c>
      <c r="L194" s="85">
        <v>32884</v>
      </c>
      <c r="M194" s="85">
        <v>34779</v>
      </c>
      <c r="N194" s="85">
        <v>35936</v>
      </c>
      <c r="O194" s="85">
        <v>36232</v>
      </c>
      <c r="P194" s="85">
        <v>32679</v>
      </c>
      <c r="Q194" s="85">
        <v>32472</v>
      </c>
      <c r="R194" s="88"/>
      <c r="S194" s="89"/>
    </row>
    <row r="195" spans="1:19" x14ac:dyDescent="0.35">
      <c r="A195" t="s">
        <v>120</v>
      </c>
      <c r="B195" s="85">
        <v>13574</v>
      </c>
      <c r="C195" s="85">
        <v>14660</v>
      </c>
      <c r="D195" s="85">
        <v>12569</v>
      </c>
      <c r="E195" s="85">
        <v>13139</v>
      </c>
      <c r="F195" s="85">
        <v>11562</v>
      </c>
      <c r="G195" s="85">
        <v>10758</v>
      </c>
      <c r="H195" s="85">
        <v>9586</v>
      </c>
      <c r="I195" s="85">
        <v>13550</v>
      </c>
      <c r="J195" s="85">
        <v>12582</v>
      </c>
      <c r="K195" s="85">
        <v>17778</v>
      </c>
      <c r="L195" s="85">
        <v>17393</v>
      </c>
      <c r="M195" s="85">
        <v>18149</v>
      </c>
      <c r="N195" s="85">
        <v>21323</v>
      </c>
      <c r="O195" s="85">
        <v>19560</v>
      </c>
      <c r="P195" s="85">
        <v>18445</v>
      </c>
      <c r="Q195" s="85">
        <v>18334</v>
      </c>
      <c r="R195" s="88"/>
      <c r="S195" s="89"/>
    </row>
    <row r="196" spans="1:19" ht="15" thickBot="1" x14ac:dyDescent="0.4">
      <c r="A196" t="s">
        <v>121</v>
      </c>
      <c r="B196" s="85">
        <v>13654</v>
      </c>
      <c r="C196" s="85">
        <v>9220</v>
      </c>
      <c r="D196" s="85">
        <v>9417</v>
      </c>
      <c r="E196" s="85">
        <v>14481</v>
      </c>
      <c r="F196" s="85">
        <v>12461</v>
      </c>
      <c r="G196" s="85">
        <v>9989</v>
      </c>
      <c r="H196" s="85">
        <v>8840</v>
      </c>
      <c r="I196" s="85">
        <v>12070</v>
      </c>
      <c r="J196" s="85">
        <v>11742</v>
      </c>
      <c r="K196" s="85">
        <v>17568</v>
      </c>
      <c r="L196" s="85">
        <v>20080</v>
      </c>
      <c r="M196" s="85">
        <v>22243</v>
      </c>
      <c r="N196" s="85">
        <v>20795</v>
      </c>
      <c r="O196" s="85">
        <v>19245</v>
      </c>
      <c r="P196" s="85">
        <v>18071</v>
      </c>
      <c r="Q196" s="85">
        <v>16089</v>
      </c>
      <c r="R196" s="88"/>
      <c r="S196" s="89"/>
    </row>
    <row r="197" spans="1:19" ht="15.5" thickTop="1" thickBot="1" x14ac:dyDescent="0.4">
      <c r="A197" s="35" t="s">
        <v>58</v>
      </c>
      <c r="B197" s="36">
        <f>SUM(B193:B196)</f>
        <v>82342</v>
      </c>
      <c r="C197" s="36">
        <f t="shared" ref="C197:Q197" si="32">SUM(C193:C196)</f>
        <v>84490</v>
      </c>
      <c r="D197" s="36">
        <f t="shared" si="32"/>
        <v>76228</v>
      </c>
      <c r="E197" s="36">
        <f t="shared" si="32"/>
        <v>83930</v>
      </c>
      <c r="F197" s="36">
        <f t="shared" si="32"/>
        <v>73473</v>
      </c>
      <c r="G197" s="36">
        <f t="shared" si="32"/>
        <v>74243</v>
      </c>
      <c r="H197" s="36">
        <f t="shared" si="32"/>
        <v>69391</v>
      </c>
      <c r="I197" s="36">
        <f t="shared" si="32"/>
        <v>71814</v>
      </c>
      <c r="J197" s="36">
        <f t="shared" si="32"/>
        <v>70804</v>
      </c>
      <c r="K197" s="36">
        <f t="shared" si="32"/>
        <v>86003</v>
      </c>
      <c r="L197" s="36">
        <f t="shared" si="32"/>
        <v>96684</v>
      </c>
      <c r="M197" s="36">
        <f t="shared" si="32"/>
        <v>102626</v>
      </c>
      <c r="N197" s="36">
        <f t="shared" si="32"/>
        <v>106145</v>
      </c>
      <c r="O197" s="36">
        <f t="shared" si="32"/>
        <v>103933</v>
      </c>
      <c r="P197" s="36">
        <f t="shared" si="32"/>
        <v>240846</v>
      </c>
      <c r="Q197" s="36">
        <f t="shared" si="32"/>
        <v>92192</v>
      </c>
      <c r="R197" s="88"/>
      <c r="S197" s="89"/>
    </row>
    <row r="198" spans="1:19" ht="15" thickTop="1" x14ac:dyDescent="0.35">
      <c r="R198" s="88"/>
    </row>
    <row r="199" spans="1:19" x14ac:dyDescent="0.35">
      <c r="A199" s="39" t="s">
        <v>142</v>
      </c>
      <c r="B199" s="21" t="s">
        <v>30</v>
      </c>
      <c r="C199" s="21" t="s">
        <v>31</v>
      </c>
      <c r="D199" s="21" t="s">
        <v>32</v>
      </c>
      <c r="E199" s="21" t="s">
        <v>33</v>
      </c>
      <c r="F199" s="21" t="s">
        <v>34</v>
      </c>
      <c r="G199" s="21" t="s">
        <v>35</v>
      </c>
      <c r="H199" s="21" t="s">
        <v>36</v>
      </c>
      <c r="I199" s="21" t="s">
        <v>37</v>
      </c>
      <c r="J199" s="21" t="s">
        <v>38</v>
      </c>
      <c r="K199" s="21" t="s">
        <v>39</v>
      </c>
      <c r="L199" s="21" t="s">
        <v>40</v>
      </c>
      <c r="M199" s="86" t="s">
        <v>41</v>
      </c>
      <c r="N199" s="86" t="s">
        <v>42</v>
      </c>
      <c r="O199" s="87" t="s">
        <v>43</v>
      </c>
      <c r="P199" s="42" t="s">
        <v>44</v>
      </c>
      <c r="Q199" s="42" t="s">
        <v>45</v>
      </c>
      <c r="R199" s="88"/>
    </row>
    <row r="200" spans="1:19" x14ac:dyDescent="0.35">
      <c r="A200" t="s">
        <v>118</v>
      </c>
      <c r="B200" s="85">
        <v>0</v>
      </c>
      <c r="C200" s="85">
        <v>0</v>
      </c>
      <c r="D200" s="85">
        <v>0</v>
      </c>
      <c r="E200" s="85">
        <v>0</v>
      </c>
      <c r="F200" s="85">
        <v>0</v>
      </c>
      <c r="G200" s="85">
        <v>0</v>
      </c>
      <c r="H200" s="85">
        <v>0</v>
      </c>
      <c r="I200" s="85">
        <v>478429</v>
      </c>
      <c r="J200" s="85">
        <v>461141</v>
      </c>
      <c r="K200" s="85">
        <v>510202</v>
      </c>
      <c r="L200" s="85">
        <v>502097</v>
      </c>
      <c r="M200" s="85">
        <v>491389</v>
      </c>
      <c r="N200" s="85">
        <v>451687</v>
      </c>
      <c r="O200" s="85">
        <v>584859</v>
      </c>
      <c r="P200" s="85">
        <v>530871</v>
      </c>
      <c r="Q200" s="85">
        <v>599270</v>
      </c>
      <c r="R200" s="88"/>
      <c r="S200" s="89"/>
    </row>
    <row r="201" spans="1:19" x14ac:dyDescent="0.35">
      <c r="A201" t="s">
        <v>119</v>
      </c>
      <c r="B201" s="85">
        <v>0</v>
      </c>
      <c r="C201" s="85">
        <v>0</v>
      </c>
      <c r="D201" s="85">
        <v>0</v>
      </c>
      <c r="E201" s="85">
        <v>0</v>
      </c>
      <c r="F201" s="85">
        <v>0</v>
      </c>
      <c r="G201" s="85">
        <v>0</v>
      </c>
      <c r="H201" s="85">
        <v>0</v>
      </c>
      <c r="I201" s="85">
        <v>484415</v>
      </c>
      <c r="J201" s="85">
        <v>421937</v>
      </c>
      <c r="K201" s="85">
        <v>514091</v>
      </c>
      <c r="L201" s="85">
        <v>536533</v>
      </c>
      <c r="M201" s="85">
        <v>500108</v>
      </c>
      <c r="N201" s="85">
        <v>468360</v>
      </c>
      <c r="O201" s="85">
        <v>521786</v>
      </c>
      <c r="P201" s="85">
        <v>551677</v>
      </c>
      <c r="Q201" s="85">
        <v>595584</v>
      </c>
      <c r="R201" s="88"/>
      <c r="S201" s="89"/>
    </row>
    <row r="202" spans="1:19" x14ac:dyDescent="0.35">
      <c r="A202" t="s">
        <v>120</v>
      </c>
      <c r="B202" s="85">
        <v>0</v>
      </c>
      <c r="C202" s="85">
        <v>0</v>
      </c>
      <c r="D202" s="85">
        <v>0</v>
      </c>
      <c r="E202" s="85">
        <v>0</v>
      </c>
      <c r="F202" s="85">
        <v>0</v>
      </c>
      <c r="G202" s="85">
        <v>0</v>
      </c>
      <c r="H202" s="85">
        <v>0</v>
      </c>
      <c r="I202" s="85">
        <v>302651</v>
      </c>
      <c r="J202" s="85">
        <v>317613</v>
      </c>
      <c r="K202" s="85">
        <v>314579</v>
      </c>
      <c r="L202" s="85">
        <v>341461</v>
      </c>
      <c r="M202" s="85">
        <v>307184</v>
      </c>
      <c r="N202" s="85">
        <v>330687</v>
      </c>
      <c r="O202" s="85">
        <v>341678</v>
      </c>
      <c r="P202" s="85">
        <v>397834</v>
      </c>
      <c r="Q202" s="85">
        <v>399486</v>
      </c>
      <c r="R202" s="88"/>
      <c r="S202" s="89"/>
    </row>
    <row r="203" spans="1:19" ht="15" thickBot="1" x14ac:dyDescent="0.4">
      <c r="A203" t="s">
        <v>121</v>
      </c>
      <c r="B203" s="85">
        <v>0</v>
      </c>
      <c r="C203" s="85">
        <v>0</v>
      </c>
      <c r="D203" s="85">
        <v>0</v>
      </c>
      <c r="E203" s="85">
        <v>0</v>
      </c>
      <c r="F203" s="85">
        <v>0</v>
      </c>
      <c r="G203" s="85">
        <v>0</v>
      </c>
      <c r="H203" s="85">
        <v>0</v>
      </c>
      <c r="I203" s="85">
        <v>300068</v>
      </c>
      <c r="J203" s="85">
        <v>311880</v>
      </c>
      <c r="K203" s="85">
        <v>295571</v>
      </c>
      <c r="L203" s="85">
        <v>315313</v>
      </c>
      <c r="M203" s="85">
        <v>318889</v>
      </c>
      <c r="N203" s="85">
        <v>292663</v>
      </c>
      <c r="O203" s="85">
        <v>341254</v>
      </c>
      <c r="P203" s="85">
        <v>380143</v>
      </c>
      <c r="Q203" s="85">
        <v>271623</v>
      </c>
      <c r="R203" s="88"/>
      <c r="S203" s="89"/>
    </row>
    <row r="204" spans="1:19" ht="15.5" thickTop="1" thickBot="1" x14ac:dyDescent="0.4">
      <c r="A204" s="35" t="s">
        <v>58</v>
      </c>
      <c r="B204" s="36">
        <f>SUM(B200:B203)</f>
        <v>0</v>
      </c>
      <c r="C204" s="36">
        <f t="shared" ref="C204:Q204" si="33">SUM(C200:C203)</f>
        <v>0</v>
      </c>
      <c r="D204" s="36">
        <f t="shared" si="33"/>
        <v>0</v>
      </c>
      <c r="E204" s="36">
        <f t="shared" si="33"/>
        <v>0</v>
      </c>
      <c r="F204" s="36">
        <f t="shared" si="33"/>
        <v>0</v>
      </c>
      <c r="G204" s="36">
        <f t="shared" si="33"/>
        <v>0</v>
      </c>
      <c r="H204" s="36">
        <f t="shared" si="33"/>
        <v>0</v>
      </c>
      <c r="I204" s="36">
        <f t="shared" si="33"/>
        <v>1565563</v>
      </c>
      <c r="J204" s="36">
        <f t="shared" si="33"/>
        <v>1512571</v>
      </c>
      <c r="K204" s="36">
        <f t="shared" si="33"/>
        <v>1634443</v>
      </c>
      <c r="L204" s="36">
        <f t="shared" si="33"/>
        <v>1695404</v>
      </c>
      <c r="M204" s="36">
        <f t="shared" si="33"/>
        <v>1617570</v>
      </c>
      <c r="N204" s="36">
        <f t="shared" si="33"/>
        <v>1543397</v>
      </c>
      <c r="O204" s="36">
        <f t="shared" si="33"/>
        <v>1789577</v>
      </c>
      <c r="P204" s="36">
        <f t="shared" si="33"/>
        <v>1860525</v>
      </c>
      <c r="Q204" s="36">
        <f t="shared" si="33"/>
        <v>1865963</v>
      </c>
      <c r="R204" s="88"/>
      <c r="S204" s="89"/>
    </row>
    <row r="205" spans="1:19" ht="15" thickTop="1" x14ac:dyDescent="0.35">
      <c r="R205" s="88"/>
    </row>
    <row r="206" spans="1:19" x14ac:dyDescent="0.35">
      <c r="A206" s="39" t="s">
        <v>20</v>
      </c>
      <c r="B206" s="21" t="s">
        <v>30</v>
      </c>
      <c r="C206" s="21" t="s">
        <v>31</v>
      </c>
      <c r="D206" s="21" t="s">
        <v>32</v>
      </c>
      <c r="E206" s="21" t="s">
        <v>33</v>
      </c>
      <c r="F206" s="21" t="s">
        <v>34</v>
      </c>
      <c r="G206" s="21" t="s">
        <v>35</v>
      </c>
      <c r="H206" s="21" t="s">
        <v>36</v>
      </c>
      <c r="I206" s="21" t="s">
        <v>37</v>
      </c>
      <c r="J206" s="21" t="s">
        <v>38</v>
      </c>
      <c r="K206" s="21" t="s">
        <v>39</v>
      </c>
      <c r="L206" s="21" t="s">
        <v>40</v>
      </c>
      <c r="M206" s="86" t="s">
        <v>41</v>
      </c>
      <c r="N206" s="86" t="s">
        <v>42</v>
      </c>
      <c r="O206" s="87" t="s">
        <v>43</v>
      </c>
      <c r="P206" s="42" t="s">
        <v>44</v>
      </c>
      <c r="Q206" s="42" t="s">
        <v>45</v>
      </c>
      <c r="R206" s="88"/>
    </row>
    <row r="207" spans="1:19" x14ac:dyDescent="0.35">
      <c r="A207" t="s">
        <v>118</v>
      </c>
      <c r="B207" s="85">
        <v>0</v>
      </c>
      <c r="C207" s="85">
        <v>0</v>
      </c>
      <c r="D207" s="85">
        <v>0</v>
      </c>
      <c r="E207" s="85">
        <v>0</v>
      </c>
      <c r="F207" s="85">
        <v>23332</v>
      </c>
      <c r="G207" s="85">
        <v>26583</v>
      </c>
      <c r="H207" s="85">
        <v>27690</v>
      </c>
      <c r="I207" s="85">
        <v>26391</v>
      </c>
      <c r="J207" s="85">
        <v>24539</v>
      </c>
      <c r="K207" s="85">
        <v>31569</v>
      </c>
      <c r="L207" s="85">
        <v>30372</v>
      </c>
      <c r="M207" s="85">
        <v>27996</v>
      </c>
      <c r="N207" s="85">
        <v>31568</v>
      </c>
      <c r="O207" s="85">
        <v>31659</v>
      </c>
      <c r="P207" s="85">
        <v>33670</v>
      </c>
      <c r="Q207" s="85">
        <v>30990</v>
      </c>
      <c r="R207" s="88"/>
      <c r="S207" s="89"/>
    </row>
    <row r="208" spans="1:19" x14ac:dyDescent="0.35">
      <c r="A208" t="s">
        <v>119</v>
      </c>
      <c r="B208" s="85">
        <v>0</v>
      </c>
      <c r="C208" s="85">
        <v>0</v>
      </c>
      <c r="D208" s="85">
        <v>0</v>
      </c>
      <c r="E208" s="85">
        <v>0</v>
      </c>
      <c r="F208" s="85">
        <v>25886</v>
      </c>
      <c r="G208" s="85">
        <v>28239</v>
      </c>
      <c r="H208" s="85">
        <v>29393</v>
      </c>
      <c r="I208" s="85">
        <v>28990</v>
      </c>
      <c r="J208" s="85">
        <v>25252</v>
      </c>
      <c r="K208" s="85">
        <v>31830</v>
      </c>
      <c r="L208" s="85">
        <v>31640</v>
      </c>
      <c r="M208" s="85">
        <v>32424</v>
      </c>
      <c r="N208" s="85">
        <v>29637</v>
      </c>
      <c r="O208" s="85">
        <v>33637</v>
      </c>
      <c r="P208" s="85">
        <v>33976</v>
      </c>
      <c r="Q208" s="85">
        <v>27665</v>
      </c>
      <c r="R208" s="88"/>
      <c r="S208" s="89"/>
    </row>
    <row r="209" spans="1:19" x14ac:dyDescent="0.35">
      <c r="A209" t="s">
        <v>120</v>
      </c>
      <c r="B209" s="85">
        <v>0</v>
      </c>
      <c r="C209" s="85">
        <v>0</v>
      </c>
      <c r="D209" s="85">
        <v>0</v>
      </c>
      <c r="E209" s="85">
        <v>0</v>
      </c>
      <c r="F209" s="85">
        <v>22052</v>
      </c>
      <c r="G209" s="85">
        <v>24257</v>
      </c>
      <c r="H209" s="85">
        <v>25283</v>
      </c>
      <c r="I209" s="85">
        <v>26348</v>
      </c>
      <c r="J209" s="85">
        <v>27286</v>
      </c>
      <c r="K209" s="85">
        <v>27432</v>
      </c>
      <c r="L209" s="85">
        <v>26801</v>
      </c>
      <c r="M209" s="85">
        <v>29388</v>
      </c>
      <c r="N209" s="85">
        <v>31610</v>
      </c>
      <c r="O209" s="85">
        <v>32361</v>
      </c>
      <c r="P209" s="85">
        <v>32718</v>
      </c>
      <c r="Q209" s="85">
        <v>32725</v>
      </c>
      <c r="R209" s="88"/>
      <c r="S209" s="89"/>
    </row>
    <row r="210" spans="1:19" ht="15" thickBot="1" x14ac:dyDescent="0.4">
      <c r="A210" t="s">
        <v>121</v>
      </c>
      <c r="B210" s="85">
        <v>0</v>
      </c>
      <c r="C210" s="85">
        <v>0</v>
      </c>
      <c r="D210" s="85">
        <v>0</v>
      </c>
      <c r="E210" s="85">
        <v>0</v>
      </c>
      <c r="F210" s="85">
        <v>25175</v>
      </c>
      <c r="G210" s="85">
        <v>28419</v>
      </c>
      <c r="H210" s="85">
        <v>27740</v>
      </c>
      <c r="I210" s="85">
        <v>26174</v>
      </c>
      <c r="J210" s="85">
        <v>29073</v>
      </c>
      <c r="K210" s="85">
        <v>28474</v>
      </c>
      <c r="L210" s="85">
        <v>28657</v>
      </c>
      <c r="M210" s="85">
        <v>29553</v>
      </c>
      <c r="N210" s="85">
        <v>28689</v>
      </c>
      <c r="O210" s="85">
        <v>33043</v>
      </c>
      <c r="P210" s="85">
        <v>32122</v>
      </c>
      <c r="Q210" s="85">
        <v>26635</v>
      </c>
      <c r="R210" s="88"/>
      <c r="S210" s="89"/>
    </row>
    <row r="211" spans="1:19" ht="15.5" thickTop="1" thickBot="1" x14ac:dyDescent="0.4">
      <c r="A211" s="35" t="s">
        <v>58</v>
      </c>
      <c r="B211" s="36">
        <f>SUM(B207:B210)</f>
        <v>0</v>
      </c>
      <c r="C211" s="36">
        <f t="shared" ref="C211:Q211" si="34">SUM(C207:C210)</f>
        <v>0</v>
      </c>
      <c r="D211" s="36">
        <f t="shared" si="34"/>
        <v>0</v>
      </c>
      <c r="E211" s="36">
        <f t="shared" si="34"/>
        <v>0</v>
      </c>
      <c r="F211" s="36">
        <f t="shared" si="34"/>
        <v>96445</v>
      </c>
      <c r="G211" s="36">
        <f t="shared" si="34"/>
        <v>107498</v>
      </c>
      <c r="H211" s="36">
        <f t="shared" si="34"/>
        <v>110106</v>
      </c>
      <c r="I211" s="36">
        <f t="shared" si="34"/>
        <v>107903</v>
      </c>
      <c r="J211" s="36">
        <f t="shared" si="34"/>
        <v>106150</v>
      </c>
      <c r="K211" s="36">
        <f t="shared" si="34"/>
        <v>119305</v>
      </c>
      <c r="L211" s="36">
        <f t="shared" si="34"/>
        <v>117470</v>
      </c>
      <c r="M211" s="36">
        <f t="shared" si="34"/>
        <v>119361</v>
      </c>
      <c r="N211" s="36">
        <f t="shared" si="34"/>
        <v>121504</v>
      </c>
      <c r="O211" s="36">
        <f t="shared" si="34"/>
        <v>130700</v>
      </c>
      <c r="P211" s="36">
        <f t="shared" si="34"/>
        <v>132486</v>
      </c>
      <c r="Q211" s="36">
        <f t="shared" si="34"/>
        <v>118015</v>
      </c>
      <c r="R211" s="88"/>
      <c r="S211" s="89"/>
    </row>
    <row r="212" spans="1:19" ht="15" thickTop="1" x14ac:dyDescent="0.35">
      <c r="R212" s="88"/>
    </row>
    <row r="213" spans="1:19" x14ac:dyDescent="0.35">
      <c r="A213" s="39" t="s">
        <v>143</v>
      </c>
      <c r="B213" s="21" t="s">
        <v>30</v>
      </c>
      <c r="C213" s="21" t="s">
        <v>31</v>
      </c>
      <c r="D213" s="21" t="s">
        <v>32</v>
      </c>
      <c r="E213" s="21" t="s">
        <v>33</v>
      </c>
      <c r="F213" s="21" t="s">
        <v>34</v>
      </c>
      <c r="G213" s="21" t="s">
        <v>35</v>
      </c>
      <c r="H213" s="21" t="s">
        <v>36</v>
      </c>
      <c r="I213" s="21" t="s">
        <v>37</v>
      </c>
      <c r="J213" s="21" t="s">
        <v>38</v>
      </c>
      <c r="K213" s="21" t="s">
        <v>39</v>
      </c>
      <c r="L213" s="21" t="s">
        <v>40</v>
      </c>
      <c r="M213" s="86" t="s">
        <v>41</v>
      </c>
      <c r="N213" s="86" t="s">
        <v>42</v>
      </c>
      <c r="O213" s="87" t="s">
        <v>43</v>
      </c>
      <c r="P213" s="42" t="s">
        <v>44</v>
      </c>
      <c r="Q213" s="42" t="s">
        <v>45</v>
      </c>
      <c r="R213" s="88"/>
    </row>
    <row r="214" spans="1:19" x14ac:dyDescent="0.35">
      <c r="A214" t="s">
        <v>118</v>
      </c>
      <c r="B214" s="85">
        <v>1459875</v>
      </c>
      <c r="C214" s="85">
        <v>1667280</v>
      </c>
      <c r="D214" s="85">
        <v>1636326</v>
      </c>
      <c r="E214" s="85">
        <v>1818777</v>
      </c>
      <c r="F214" s="85">
        <v>1844520</v>
      </c>
      <c r="G214" s="85">
        <v>1705912</v>
      </c>
      <c r="H214" s="85">
        <v>1830483</v>
      </c>
      <c r="I214" s="85">
        <v>1799811</v>
      </c>
      <c r="J214" s="85">
        <v>2041595</v>
      </c>
      <c r="K214" s="85">
        <v>1859845</v>
      </c>
      <c r="L214" s="85">
        <v>2084876</v>
      </c>
      <c r="M214" s="85">
        <v>1794697</v>
      </c>
      <c r="N214" s="85">
        <v>1612386</v>
      </c>
      <c r="O214" s="85">
        <v>2404442</v>
      </c>
      <c r="P214" s="85">
        <v>2110466</v>
      </c>
      <c r="Q214" s="85">
        <v>2209090</v>
      </c>
      <c r="R214" s="88"/>
      <c r="S214" s="89"/>
    </row>
    <row r="215" spans="1:19" x14ac:dyDescent="0.35">
      <c r="A215" t="s">
        <v>119</v>
      </c>
      <c r="B215" s="85">
        <v>1865490</v>
      </c>
      <c r="C215" s="85">
        <v>1584129</v>
      </c>
      <c r="D215" s="85">
        <v>2026982</v>
      </c>
      <c r="E215" s="85">
        <v>1947863</v>
      </c>
      <c r="F215" s="85">
        <v>2155838</v>
      </c>
      <c r="G215" s="85">
        <v>1902196</v>
      </c>
      <c r="H215" s="85">
        <v>2104342</v>
      </c>
      <c r="I215" s="85">
        <v>2002007</v>
      </c>
      <c r="J215" s="85">
        <v>2231016</v>
      </c>
      <c r="K215" s="85">
        <v>1951438</v>
      </c>
      <c r="L215" s="85">
        <v>2353175</v>
      </c>
      <c r="M215" s="85">
        <v>1901799</v>
      </c>
      <c r="N215" s="85">
        <v>2526673</v>
      </c>
      <c r="O215" s="85">
        <v>1871051</v>
      </c>
      <c r="P215" s="85">
        <v>2190411</v>
      </c>
      <c r="Q215" s="85">
        <v>2507117</v>
      </c>
      <c r="R215" s="88"/>
      <c r="S215" s="89"/>
    </row>
    <row r="216" spans="1:19" x14ac:dyDescent="0.35">
      <c r="A216" t="s">
        <v>120</v>
      </c>
      <c r="B216" s="85">
        <v>1418694</v>
      </c>
      <c r="C216" s="85">
        <v>1671612</v>
      </c>
      <c r="D216" s="85">
        <v>2159609</v>
      </c>
      <c r="E216" s="85">
        <v>2024932</v>
      </c>
      <c r="F216" s="85">
        <v>1857076</v>
      </c>
      <c r="G216" s="85">
        <v>1781891</v>
      </c>
      <c r="H216" s="85">
        <v>1879314</v>
      </c>
      <c r="I216" s="85">
        <v>1642742</v>
      </c>
      <c r="J216" s="85">
        <v>1762100</v>
      </c>
      <c r="K216" s="85">
        <v>1582483</v>
      </c>
      <c r="L216" s="85">
        <v>1831731</v>
      </c>
      <c r="M216" s="85">
        <v>1522696</v>
      </c>
      <c r="N216" s="85">
        <v>2028369</v>
      </c>
      <c r="O216" s="85">
        <v>1842910</v>
      </c>
      <c r="P216" s="85">
        <v>1802978</v>
      </c>
      <c r="Q216" s="85">
        <v>2075639</v>
      </c>
      <c r="R216" s="88"/>
      <c r="S216" s="89"/>
    </row>
    <row r="217" spans="1:19" ht="15" thickBot="1" x14ac:dyDescent="0.4">
      <c r="A217" t="s">
        <v>121</v>
      </c>
      <c r="B217" s="85">
        <v>1548446</v>
      </c>
      <c r="C217" s="85">
        <v>1489422</v>
      </c>
      <c r="D217" s="85">
        <v>1884919</v>
      </c>
      <c r="E217" s="85">
        <v>1913257</v>
      </c>
      <c r="F217" s="85">
        <v>1617760</v>
      </c>
      <c r="G217" s="85">
        <v>1735174</v>
      </c>
      <c r="H217" s="85">
        <v>1636319</v>
      </c>
      <c r="I217" s="85">
        <v>1621735</v>
      </c>
      <c r="J217" s="85">
        <v>1712242</v>
      </c>
      <c r="K217" s="85">
        <v>1642724</v>
      </c>
      <c r="L217" s="85">
        <v>1634339</v>
      </c>
      <c r="M217" s="85">
        <v>1443268</v>
      </c>
      <c r="N217" s="85">
        <v>2280792</v>
      </c>
      <c r="O217" s="85">
        <v>2047301</v>
      </c>
      <c r="P217" s="85">
        <v>2053900</v>
      </c>
      <c r="Q217" s="85">
        <v>1471982</v>
      </c>
      <c r="R217" s="88"/>
      <c r="S217" s="89"/>
    </row>
    <row r="218" spans="1:19" ht="15.5" thickTop="1" thickBot="1" x14ac:dyDescent="0.4">
      <c r="A218" s="35" t="s">
        <v>58</v>
      </c>
      <c r="B218" s="36">
        <f>SUM(B214:B217)</f>
        <v>6292505</v>
      </c>
      <c r="C218" s="36">
        <f t="shared" ref="C218:Q218" si="35">SUM(C214:C217)</f>
        <v>6412443</v>
      </c>
      <c r="D218" s="36">
        <f t="shared" si="35"/>
        <v>7707836</v>
      </c>
      <c r="E218" s="36">
        <f t="shared" si="35"/>
        <v>7704829</v>
      </c>
      <c r="F218" s="36">
        <f t="shared" si="35"/>
        <v>7475194</v>
      </c>
      <c r="G218" s="36">
        <f t="shared" si="35"/>
        <v>7125173</v>
      </c>
      <c r="H218" s="36">
        <f t="shared" si="35"/>
        <v>7450458</v>
      </c>
      <c r="I218" s="36">
        <f t="shared" si="35"/>
        <v>7066295</v>
      </c>
      <c r="J218" s="36">
        <f t="shared" si="35"/>
        <v>7746953</v>
      </c>
      <c r="K218" s="36">
        <f t="shared" si="35"/>
        <v>7036490</v>
      </c>
      <c r="L218" s="36">
        <f t="shared" si="35"/>
        <v>7904121</v>
      </c>
      <c r="M218" s="36">
        <f t="shared" si="35"/>
        <v>6662460</v>
      </c>
      <c r="N218" s="36">
        <f t="shared" si="35"/>
        <v>8448220</v>
      </c>
      <c r="O218" s="36">
        <f t="shared" si="35"/>
        <v>8165704</v>
      </c>
      <c r="P218" s="36">
        <f t="shared" si="35"/>
        <v>8157755</v>
      </c>
      <c r="Q218" s="36">
        <f t="shared" si="35"/>
        <v>8263828</v>
      </c>
      <c r="R218" s="88"/>
      <c r="S218" s="89"/>
    </row>
    <row r="219" spans="1:19" ht="15" thickTop="1" x14ac:dyDescent="0.35">
      <c r="R219" s="88"/>
    </row>
    <row r="220" spans="1:19" x14ac:dyDescent="0.35">
      <c r="A220" s="39" t="s">
        <v>144</v>
      </c>
      <c r="B220" s="21" t="s">
        <v>30</v>
      </c>
      <c r="C220" s="21" t="s">
        <v>31</v>
      </c>
      <c r="D220" s="21" t="s">
        <v>32</v>
      </c>
      <c r="E220" s="21" t="s">
        <v>33</v>
      </c>
      <c r="F220" s="21" t="s">
        <v>34</v>
      </c>
      <c r="G220" s="21" t="s">
        <v>35</v>
      </c>
      <c r="H220" s="21" t="s">
        <v>36</v>
      </c>
      <c r="I220" s="21" t="s">
        <v>37</v>
      </c>
      <c r="J220" s="21" t="s">
        <v>38</v>
      </c>
      <c r="K220" s="21" t="s">
        <v>39</v>
      </c>
      <c r="L220" s="21" t="s">
        <v>40</v>
      </c>
      <c r="M220" s="86" t="s">
        <v>41</v>
      </c>
      <c r="N220" s="86" t="s">
        <v>42</v>
      </c>
      <c r="O220" s="87" t="s">
        <v>43</v>
      </c>
      <c r="P220" s="42" t="s">
        <v>44</v>
      </c>
      <c r="Q220" s="42" t="s">
        <v>45</v>
      </c>
      <c r="R220" s="88"/>
    </row>
    <row r="221" spans="1:19" x14ac:dyDescent="0.35">
      <c r="A221" t="s">
        <v>118</v>
      </c>
      <c r="B221" s="85">
        <v>214157</v>
      </c>
      <c r="C221" s="85">
        <v>501795</v>
      </c>
      <c r="D221" s="85">
        <v>333321</v>
      </c>
      <c r="E221" s="85">
        <v>376430</v>
      </c>
      <c r="F221" s="85">
        <v>330681</v>
      </c>
      <c r="G221" s="85">
        <v>334580</v>
      </c>
      <c r="H221" s="85">
        <v>404623</v>
      </c>
      <c r="I221" s="85">
        <v>356720</v>
      </c>
      <c r="J221" s="85">
        <v>397263</v>
      </c>
      <c r="K221" s="85">
        <v>300329</v>
      </c>
      <c r="L221" s="85">
        <v>274523</v>
      </c>
      <c r="M221" s="85">
        <v>280410</v>
      </c>
      <c r="N221" s="85">
        <v>242984</v>
      </c>
      <c r="O221" s="85">
        <v>628125</v>
      </c>
      <c r="P221" s="85">
        <v>323104</v>
      </c>
      <c r="Q221" s="85">
        <v>568414</v>
      </c>
      <c r="R221" s="88"/>
      <c r="S221" s="89"/>
    </row>
    <row r="222" spans="1:19" x14ac:dyDescent="0.35">
      <c r="A222" t="s">
        <v>119</v>
      </c>
      <c r="B222" s="85">
        <v>275676</v>
      </c>
      <c r="C222" s="85">
        <v>248552</v>
      </c>
      <c r="D222" s="85">
        <v>368895</v>
      </c>
      <c r="E222" s="85">
        <v>334187</v>
      </c>
      <c r="F222" s="85">
        <v>367645</v>
      </c>
      <c r="G222" s="85">
        <v>329034</v>
      </c>
      <c r="H222" s="85">
        <v>425999</v>
      </c>
      <c r="I222" s="85">
        <v>381530</v>
      </c>
      <c r="J222" s="85">
        <v>308011</v>
      </c>
      <c r="K222" s="85">
        <v>454445</v>
      </c>
      <c r="L222" s="85">
        <v>332563</v>
      </c>
      <c r="M222" s="85">
        <v>353331</v>
      </c>
      <c r="N222" s="85">
        <v>226833</v>
      </c>
      <c r="O222" s="85">
        <v>242137</v>
      </c>
      <c r="P222" s="85">
        <v>292642</v>
      </c>
      <c r="Q222" s="85">
        <v>459464</v>
      </c>
      <c r="R222" s="88"/>
      <c r="S222" s="89"/>
    </row>
    <row r="223" spans="1:19" x14ac:dyDescent="0.35">
      <c r="A223" t="s">
        <v>120</v>
      </c>
      <c r="B223" s="85">
        <v>315915</v>
      </c>
      <c r="C223" s="85">
        <v>472066</v>
      </c>
      <c r="D223" s="85">
        <v>494197</v>
      </c>
      <c r="E223" s="85">
        <v>413368</v>
      </c>
      <c r="F223" s="85">
        <v>510721</v>
      </c>
      <c r="G223" s="85">
        <v>459615</v>
      </c>
      <c r="H223" s="85">
        <v>363503</v>
      </c>
      <c r="I223" s="85">
        <v>333636</v>
      </c>
      <c r="J223" s="85">
        <v>415116</v>
      </c>
      <c r="K223" s="85">
        <v>346278</v>
      </c>
      <c r="L223" s="85">
        <v>432858</v>
      </c>
      <c r="M223" s="85">
        <v>335334</v>
      </c>
      <c r="N223" s="85">
        <v>307100</v>
      </c>
      <c r="O223" s="85">
        <v>320855</v>
      </c>
      <c r="P223" s="85">
        <v>299397</v>
      </c>
      <c r="Q223" s="85">
        <v>338613</v>
      </c>
      <c r="R223" s="88"/>
      <c r="S223" s="89"/>
    </row>
    <row r="224" spans="1:19" ht="15" thickBot="1" x14ac:dyDescent="0.4">
      <c r="A224" t="s">
        <v>121</v>
      </c>
      <c r="B224" s="85">
        <v>510707</v>
      </c>
      <c r="C224" s="85">
        <v>400946</v>
      </c>
      <c r="D224" s="85">
        <v>469292</v>
      </c>
      <c r="E224" s="85">
        <v>409262</v>
      </c>
      <c r="F224" s="85">
        <v>378608</v>
      </c>
      <c r="G224" s="85">
        <v>471166</v>
      </c>
      <c r="H224" s="85">
        <v>416472</v>
      </c>
      <c r="I224" s="85">
        <v>415177</v>
      </c>
      <c r="J224" s="85">
        <v>277220</v>
      </c>
      <c r="K224" s="85">
        <v>317934</v>
      </c>
      <c r="L224" s="85">
        <v>333545</v>
      </c>
      <c r="M224" s="85">
        <v>304625</v>
      </c>
      <c r="N224" s="85">
        <v>586760</v>
      </c>
      <c r="O224" s="85">
        <v>357380</v>
      </c>
      <c r="P224" s="85">
        <v>442146</v>
      </c>
      <c r="Q224" s="85">
        <v>255054</v>
      </c>
      <c r="R224" s="88"/>
      <c r="S224" s="89"/>
    </row>
    <row r="225" spans="1:19" ht="15.5" thickTop="1" thickBot="1" x14ac:dyDescent="0.4">
      <c r="A225" s="35" t="s">
        <v>58</v>
      </c>
      <c r="B225" s="36">
        <f>SUM(B221:B224)</f>
        <v>1316455</v>
      </c>
      <c r="C225" s="36">
        <f t="shared" ref="C225:Q225" si="36">SUM(C221:C224)</f>
        <v>1623359</v>
      </c>
      <c r="D225" s="36">
        <f t="shared" si="36"/>
        <v>1665705</v>
      </c>
      <c r="E225" s="36">
        <f t="shared" si="36"/>
        <v>1533247</v>
      </c>
      <c r="F225" s="36">
        <f t="shared" si="36"/>
        <v>1587655</v>
      </c>
      <c r="G225" s="36">
        <f t="shared" si="36"/>
        <v>1594395</v>
      </c>
      <c r="H225" s="36">
        <f t="shared" si="36"/>
        <v>1610597</v>
      </c>
      <c r="I225" s="36">
        <f t="shared" si="36"/>
        <v>1487063</v>
      </c>
      <c r="J225" s="36">
        <f t="shared" si="36"/>
        <v>1397610</v>
      </c>
      <c r="K225" s="36">
        <f t="shared" si="36"/>
        <v>1418986</v>
      </c>
      <c r="L225" s="36">
        <f t="shared" si="36"/>
        <v>1373489</v>
      </c>
      <c r="M225" s="36">
        <f t="shared" si="36"/>
        <v>1273700</v>
      </c>
      <c r="N225" s="36">
        <f t="shared" si="36"/>
        <v>1363677</v>
      </c>
      <c r="O225" s="36">
        <f t="shared" si="36"/>
        <v>1548497</v>
      </c>
      <c r="P225" s="36">
        <f t="shared" si="36"/>
        <v>1357289</v>
      </c>
      <c r="Q225" s="36">
        <f t="shared" si="36"/>
        <v>1621545</v>
      </c>
      <c r="R225" s="88"/>
      <c r="S225" s="89"/>
    </row>
    <row r="226" spans="1:19" ht="15" thickTop="1" x14ac:dyDescent="0.35">
      <c r="R226" s="88"/>
    </row>
    <row r="227" spans="1:19" x14ac:dyDescent="0.35">
      <c r="A227" s="39" t="s">
        <v>145</v>
      </c>
      <c r="B227" s="21" t="s">
        <v>30</v>
      </c>
      <c r="C227" s="21" t="s">
        <v>31</v>
      </c>
      <c r="D227" s="21" t="s">
        <v>32</v>
      </c>
      <c r="E227" s="21" t="s">
        <v>33</v>
      </c>
      <c r="F227" s="21" t="s">
        <v>34</v>
      </c>
      <c r="G227" s="21" t="s">
        <v>35</v>
      </c>
      <c r="H227" s="21" t="s">
        <v>36</v>
      </c>
      <c r="I227" s="21" t="s">
        <v>37</v>
      </c>
      <c r="J227" s="21" t="s">
        <v>38</v>
      </c>
      <c r="K227" s="21" t="s">
        <v>39</v>
      </c>
      <c r="L227" s="21" t="s">
        <v>40</v>
      </c>
      <c r="M227" s="86" t="s">
        <v>41</v>
      </c>
      <c r="N227" s="86" t="s">
        <v>42</v>
      </c>
      <c r="O227" s="87" t="s">
        <v>43</v>
      </c>
      <c r="P227" s="42" t="s">
        <v>44</v>
      </c>
      <c r="Q227" s="42" t="s">
        <v>45</v>
      </c>
      <c r="R227" s="88"/>
    </row>
    <row r="228" spans="1:19" x14ac:dyDescent="0.35">
      <c r="A228" t="s">
        <v>118</v>
      </c>
      <c r="B228" s="85">
        <v>1018002</v>
      </c>
      <c r="C228" s="85">
        <v>940254</v>
      </c>
      <c r="D228" s="85">
        <v>1100186</v>
      </c>
      <c r="E228" s="85">
        <v>1231966</v>
      </c>
      <c r="F228" s="85">
        <v>1156689</v>
      </c>
      <c r="G228" s="85">
        <v>1176524</v>
      </c>
      <c r="H228" s="85">
        <v>1201773</v>
      </c>
      <c r="I228" s="85">
        <v>1261999</v>
      </c>
      <c r="J228" s="85">
        <v>1442099</v>
      </c>
      <c r="K228" s="85">
        <v>1327905</v>
      </c>
      <c r="L228" s="85">
        <v>1633179</v>
      </c>
      <c r="M228" s="85">
        <v>1294866</v>
      </c>
      <c r="N228" s="85">
        <v>1207027</v>
      </c>
      <c r="O228" s="85">
        <v>1548118</v>
      </c>
      <c r="P228" s="85">
        <v>1511710</v>
      </c>
      <c r="Q228" s="85">
        <v>1403057</v>
      </c>
      <c r="R228" s="88"/>
      <c r="S228" s="89"/>
    </row>
    <row r="229" spans="1:19" x14ac:dyDescent="0.35">
      <c r="A229" t="s">
        <v>119</v>
      </c>
      <c r="B229" s="85">
        <v>1301820</v>
      </c>
      <c r="C229" s="85">
        <v>1027906</v>
      </c>
      <c r="D229" s="85">
        <v>1378397</v>
      </c>
      <c r="E229" s="85">
        <v>1302914</v>
      </c>
      <c r="F229" s="85">
        <v>1226854</v>
      </c>
      <c r="G229" s="85">
        <v>1300543</v>
      </c>
      <c r="H229" s="85">
        <v>1355168</v>
      </c>
      <c r="I229" s="85">
        <v>1300961</v>
      </c>
      <c r="J229" s="85">
        <v>1612365</v>
      </c>
      <c r="K229" s="85">
        <v>1181869</v>
      </c>
      <c r="L229" s="85">
        <v>1727405</v>
      </c>
      <c r="M229" s="85">
        <v>1242115</v>
      </c>
      <c r="N229" s="85">
        <v>2061010</v>
      </c>
      <c r="O229" s="85">
        <v>1337160</v>
      </c>
      <c r="P229" s="85">
        <v>1556865</v>
      </c>
      <c r="Q229" s="85">
        <v>1724877</v>
      </c>
      <c r="R229" s="88"/>
      <c r="S229" s="89"/>
    </row>
    <row r="230" spans="1:19" x14ac:dyDescent="0.35">
      <c r="A230" t="s">
        <v>120</v>
      </c>
      <c r="B230" s="85">
        <v>944402</v>
      </c>
      <c r="C230" s="85">
        <v>1050532</v>
      </c>
      <c r="D230" s="85">
        <v>1497459</v>
      </c>
      <c r="E230" s="85">
        <v>1398494</v>
      </c>
      <c r="F230" s="85">
        <v>1175710</v>
      </c>
      <c r="G230" s="85">
        <v>1182350</v>
      </c>
      <c r="H230" s="85">
        <v>1375459</v>
      </c>
      <c r="I230" s="85">
        <v>1136817</v>
      </c>
      <c r="J230" s="85">
        <v>1183814</v>
      </c>
      <c r="K230" s="85">
        <v>1089549</v>
      </c>
      <c r="L230" s="85">
        <v>1218398</v>
      </c>
      <c r="M230" s="85">
        <v>1052208</v>
      </c>
      <c r="N230" s="85">
        <v>1572901</v>
      </c>
      <c r="O230" s="85">
        <v>1326987</v>
      </c>
      <c r="P230" s="85">
        <v>1303606</v>
      </c>
      <c r="Q230" s="85">
        <v>1543898</v>
      </c>
      <c r="R230" s="88"/>
      <c r="S230" s="89"/>
    </row>
    <row r="231" spans="1:19" ht="15" thickBot="1" x14ac:dyDescent="0.4">
      <c r="A231" t="s">
        <v>121</v>
      </c>
      <c r="B231" s="85">
        <v>883325</v>
      </c>
      <c r="C231" s="85">
        <v>939334</v>
      </c>
      <c r="D231" s="85">
        <v>1258466</v>
      </c>
      <c r="E231" s="85">
        <v>1303328</v>
      </c>
      <c r="F231" s="85">
        <v>1088628</v>
      </c>
      <c r="G231" s="85">
        <v>1128772</v>
      </c>
      <c r="H231" s="85">
        <v>1102610</v>
      </c>
      <c r="I231" s="85">
        <v>1066432</v>
      </c>
      <c r="J231" s="85">
        <v>1285616</v>
      </c>
      <c r="K231" s="85">
        <v>1206445</v>
      </c>
      <c r="L231" s="85">
        <v>1123392</v>
      </c>
      <c r="M231" s="85">
        <v>998259</v>
      </c>
      <c r="N231" s="85">
        <v>1554797</v>
      </c>
      <c r="O231" s="85">
        <v>1496381</v>
      </c>
      <c r="P231" s="85">
        <v>1426508</v>
      </c>
      <c r="Q231" s="85">
        <v>1072292</v>
      </c>
      <c r="R231" s="88"/>
      <c r="S231" s="89"/>
    </row>
    <row r="232" spans="1:19" ht="15.5" thickTop="1" thickBot="1" x14ac:dyDescent="0.4">
      <c r="A232" s="35" t="s">
        <v>58</v>
      </c>
      <c r="B232" s="36">
        <f>SUM(B228:B231)</f>
        <v>4147549</v>
      </c>
      <c r="C232" s="36">
        <f t="shared" ref="C232:Q232" si="37">SUM(C228:C231)</f>
        <v>3958026</v>
      </c>
      <c r="D232" s="36">
        <f t="shared" si="37"/>
        <v>5234508</v>
      </c>
      <c r="E232" s="36">
        <f t="shared" si="37"/>
        <v>5236702</v>
      </c>
      <c r="F232" s="36">
        <f t="shared" si="37"/>
        <v>4647881</v>
      </c>
      <c r="G232" s="36">
        <f t="shared" si="37"/>
        <v>4788189</v>
      </c>
      <c r="H232" s="36">
        <f t="shared" si="37"/>
        <v>5035010</v>
      </c>
      <c r="I232" s="36">
        <f t="shared" si="37"/>
        <v>4766209</v>
      </c>
      <c r="J232" s="36">
        <f t="shared" si="37"/>
        <v>5523894</v>
      </c>
      <c r="K232" s="36">
        <f t="shared" si="37"/>
        <v>4805768</v>
      </c>
      <c r="L232" s="36">
        <f t="shared" si="37"/>
        <v>5702374</v>
      </c>
      <c r="M232" s="36">
        <f t="shared" si="37"/>
        <v>4587448</v>
      </c>
      <c r="N232" s="36">
        <f t="shared" si="37"/>
        <v>6395735</v>
      </c>
      <c r="O232" s="36">
        <f t="shared" si="37"/>
        <v>5708646</v>
      </c>
      <c r="P232" s="36">
        <f t="shared" si="37"/>
        <v>5798689</v>
      </c>
      <c r="Q232" s="36">
        <f t="shared" si="37"/>
        <v>5744124</v>
      </c>
      <c r="R232" s="88"/>
      <c r="S232" s="89"/>
    </row>
    <row r="233" spans="1:19" ht="15" thickTop="1" x14ac:dyDescent="0.35">
      <c r="R233" s="88"/>
    </row>
    <row r="234" spans="1:19" x14ac:dyDescent="0.35">
      <c r="A234" s="39" t="s">
        <v>91</v>
      </c>
      <c r="B234" s="21" t="s">
        <v>30</v>
      </c>
      <c r="C234" s="21" t="s">
        <v>31</v>
      </c>
      <c r="D234" s="21" t="s">
        <v>32</v>
      </c>
      <c r="E234" s="21" t="s">
        <v>33</v>
      </c>
      <c r="F234" s="21" t="s">
        <v>34</v>
      </c>
      <c r="G234" s="21" t="s">
        <v>35</v>
      </c>
      <c r="H234" s="21" t="s">
        <v>36</v>
      </c>
      <c r="I234" s="21" t="s">
        <v>37</v>
      </c>
      <c r="J234" s="21" t="s">
        <v>38</v>
      </c>
      <c r="K234" s="21" t="s">
        <v>39</v>
      </c>
      <c r="L234" s="21" t="s">
        <v>40</v>
      </c>
      <c r="M234" s="86" t="s">
        <v>41</v>
      </c>
      <c r="N234" s="86" t="s">
        <v>42</v>
      </c>
      <c r="O234" s="87" t="s">
        <v>43</v>
      </c>
      <c r="P234" s="42" t="s">
        <v>44</v>
      </c>
      <c r="Q234" s="42" t="s">
        <v>45</v>
      </c>
      <c r="R234" s="88"/>
    </row>
    <row r="235" spans="1:19" x14ac:dyDescent="0.35">
      <c r="A235" t="s">
        <v>118</v>
      </c>
      <c r="B235" s="85">
        <v>157508</v>
      </c>
      <c r="C235" s="85">
        <v>164031</v>
      </c>
      <c r="D235" s="85">
        <v>129729</v>
      </c>
      <c r="E235" s="85">
        <v>137850</v>
      </c>
      <c r="F235" s="85">
        <v>297911</v>
      </c>
      <c r="G235" s="85">
        <v>132068</v>
      </c>
      <c r="H235" s="85">
        <v>166421</v>
      </c>
      <c r="I235" s="85">
        <v>119903</v>
      </c>
      <c r="J235" s="85">
        <v>140486</v>
      </c>
      <c r="K235" s="85">
        <v>152719</v>
      </c>
      <c r="L235" s="85">
        <v>128209</v>
      </c>
      <c r="M235" s="85">
        <v>149950</v>
      </c>
      <c r="N235" s="85">
        <v>146285</v>
      </c>
      <c r="O235" s="85">
        <v>149699</v>
      </c>
      <c r="P235" s="85">
        <v>187495</v>
      </c>
      <c r="Q235" s="85">
        <v>155458</v>
      </c>
      <c r="R235" s="88"/>
      <c r="S235" s="89"/>
    </row>
    <row r="236" spans="1:19" x14ac:dyDescent="0.35">
      <c r="A236" t="s">
        <v>119</v>
      </c>
      <c r="B236" s="85">
        <v>188854</v>
      </c>
      <c r="C236" s="85">
        <v>213311</v>
      </c>
      <c r="D236" s="85">
        <v>183451</v>
      </c>
      <c r="E236" s="85">
        <v>209015</v>
      </c>
      <c r="F236" s="85">
        <v>473871</v>
      </c>
      <c r="G236" s="85">
        <v>180227</v>
      </c>
      <c r="H236" s="85">
        <v>235601</v>
      </c>
      <c r="I236" s="85">
        <v>226596</v>
      </c>
      <c r="J236" s="85">
        <v>228296</v>
      </c>
      <c r="K236" s="85">
        <v>206791</v>
      </c>
      <c r="L236" s="85">
        <v>186439</v>
      </c>
      <c r="M236" s="85">
        <v>205608</v>
      </c>
      <c r="N236" s="85">
        <v>216027</v>
      </c>
      <c r="O236" s="85">
        <v>208077</v>
      </c>
      <c r="P236" s="85">
        <v>219999</v>
      </c>
      <c r="Q236" s="85">
        <v>215242</v>
      </c>
      <c r="R236" s="88"/>
      <c r="S236" s="89"/>
    </row>
    <row r="237" spans="1:19" x14ac:dyDescent="0.35">
      <c r="A237" t="s">
        <v>120</v>
      </c>
      <c r="B237" s="85">
        <v>122591</v>
      </c>
      <c r="C237" s="85">
        <v>114156</v>
      </c>
      <c r="D237" s="85">
        <v>131149</v>
      </c>
      <c r="E237" s="85">
        <v>177229</v>
      </c>
      <c r="F237" s="85">
        <v>140410</v>
      </c>
      <c r="G237" s="85">
        <v>107627</v>
      </c>
      <c r="H237" s="85">
        <v>110125</v>
      </c>
      <c r="I237" s="85">
        <v>142559</v>
      </c>
      <c r="J237" s="85">
        <v>133628</v>
      </c>
      <c r="K237" s="85">
        <v>105163</v>
      </c>
      <c r="L237" s="85">
        <v>139853</v>
      </c>
      <c r="M237" s="85">
        <v>127585</v>
      </c>
      <c r="N237" s="85">
        <v>141721</v>
      </c>
      <c r="O237" s="85">
        <v>137875</v>
      </c>
      <c r="P237" s="85">
        <v>151978</v>
      </c>
      <c r="Q237" s="85">
        <v>146751</v>
      </c>
      <c r="R237" s="88"/>
      <c r="S237" s="89"/>
    </row>
    <row r="238" spans="1:19" ht="15" thickBot="1" x14ac:dyDescent="0.4">
      <c r="A238" t="s">
        <v>121</v>
      </c>
      <c r="B238" s="85">
        <v>122361</v>
      </c>
      <c r="C238" s="85">
        <v>115355</v>
      </c>
      <c r="D238" s="85">
        <v>121935</v>
      </c>
      <c r="E238" s="85">
        <v>166793</v>
      </c>
      <c r="F238" s="85">
        <v>123766</v>
      </c>
      <c r="G238" s="85">
        <v>103449</v>
      </c>
      <c r="H238" s="85">
        <v>94112</v>
      </c>
      <c r="I238" s="85">
        <v>117714</v>
      </c>
      <c r="J238" s="85">
        <v>118445</v>
      </c>
      <c r="K238" s="85">
        <v>106354</v>
      </c>
      <c r="L238" s="85">
        <v>143267</v>
      </c>
      <c r="M238" s="85">
        <v>134521</v>
      </c>
      <c r="N238" s="85">
        <v>132373</v>
      </c>
      <c r="O238" s="85">
        <v>147735</v>
      </c>
      <c r="P238" s="85">
        <v>142571</v>
      </c>
      <c r="Q238" s="85">
        <v>110567</v>
      </c>
      <c r="R238" s="88"/>
      <c r="S238" s="89"/>
    </row>
    <row r="239" spans="1:19" ht="15.5" thickTop="1" thickBot="1" x14ac:dyDescent="0.4">
      <c r="A239" s="35" t="s">
        <v>58</v>
      </c>
      <c r="B239" s="36">
        <f>SUM(B235:B238)</f>
        <v>591314</v>
      </c>
      <c r="C239" s="36">
        <f t="shared" ref="C239:Q239" si="38">SUM(C235:C238)</f>
        <v>606853</v>
      </c>
      <c r="D239" s="36">
        <f t="shared" si="38"/>
        <v>566264</v>
      </c>
      <c r="E239" s="36">
        <f t="shared" si="38"/>
        <v>690887</v>
      </c>
      <c r="F239" s="36">
        <f t="shared" si="38"/>
        <v>1035958</v>
      </c>
      <c r="G239" s="36">
        <f t="shared" si="38"/>
        <v>523371</v>
      </c>
      <c r="H239" s="36">
        <f t="shared" si="38"/>
        <v>606259</v>
      </c>
      <c r="I239" s="36">
        <f t="shared" si="38"/>
        <v>606772</v>
      </c>
      <c r="J239" s="36">
        <f t="shared" si="38"/>
        <v>620855</v>
      </c>
      <c r="K239" s="36">
        <f t="shared" si="38"/>
        <v>571027</v>
      </c>
      <c r="L239" s="36">
        <f t="shared" si="38"/>
        <v>597768</v>
      </c>
      <c r="M239" s="36">
        <f t="shared" si="38"/>
        <v>617664</v>
      </c>
      <c r="N239" s="36">
        <f t="shared" si="38"/>
        <v>636406</v>
      </c>
      <c r="O239" s="36">
        <f t="shared" si="38"/>
        <v>643386</v>
      </c>
      <c r="P239" s="36">
        <f t="shared" si="38"/>
        <v>702043</v>
      </c>
      <c r="Q239" s="36">
        <f t="shared" si="38"/>
        <v>628018</v>
      </c>
      <c r="R239" s="88"/>
      <c r="S239" s="89"/>
    </row>
    <row r="240" spans="1:19" ht="15" thickTop="1" x14ac:dyDescent="0.35">
      <c r="R240" s="88"/>
    </row>
    <row r="241" spans="1:19" x14ac:dyDescent="0.35">
      <c r="A241" s="39" t="s">
        <v>92</v>
      </c>
      <c r="B241" s="21" t="s">
        <v>30</v>
      </c>
      <c r="C241" s="21" t="s">
        <v>31</v>
      </c>
      <c r="D241" s="21" t="s">
        <v>32</v>
      </c>
      <c r="E241" s="21" t="s">
        <v>33</v>
      </c>
      <c r="F241" s="21" t="s">
        <v>34</v>
      </c>
      <c r="G241" s="21" t="s">
        <v>35</v>
      </c>
      <c r="H241" s="21" t="s">
        <v>36</v>
      </c>
      <c r="I241" s="21" t="s">
        <v>37</v>
      </c>
      <c r="J241" s="21" t="s">
        <v>38</v>
      </c>
      <c r="K241" s="21" t="s">
        <v>39</v>
      </c>
      <c r="L241" s="21" t="s">
        <v>40</v>
      </c>
      <c r="M241" s="86" t="s">
        <v>41</v>
      </c>
      <c r="N241" s="86" t="s">
        <v>42</v>
      </c>
      <c r="O241" s="87" t="s">
        <v>43</v>
      </c>
      <c r="P241" s="42" t="s">
        <v>44</v>
      </c>
      <c r="Q241" s="42" t="s">
        <v>45</v>
      </c>
      <c r="R241" s="88"/>
    </row>
    <row r="242" spans="1:19" x14ac:dyDescent="0.35">
      <c r="A242" t="s">
        <v>118</v>
      </c>
      <c r="B242" s="85">
        <v>70208</v>
      </c>
      <c r="C242" s="85">
        <v>61200</v>
      </c>
      <c r="D242" s="85">
        <v>73090</v>
      </c>
      <c r="E242" s="85">
        <v>72531</v>
      </c>
      <c r="F242" s="85">
        <v>59239</v>
      </c>
      <c r="G242" s="85">
        <v>62740</v>
      </c>
      <c r="H242" s="85">
        <v>57666</v>
      </c>
      <c r="I242" s="85">
        <v>61189</v>
      </c>
      <c r="J242" s="85">
        <v>61747</v>
      </c>
      <c r="K242" s="85">
        <v>78892</v>
      </c>
      <c r="L242" s="85">
        <v>48965</v>
      </c>
      <c r="M242" s="85">
        <v>69471</v>
      </c>
      <c r="N242" s="85">
        <v>16090</v>
      </c>
      <c r="O242" s="85">
        <v>78500</v>
      </c>
      <c r="P242" s="85">
        <v>88157</v>
      </c>
      <c r="Q242" s="85">
        <v>82161</v>
      </c>
      <c r="R242" s="88"/>
      <c r="S242" s="89"/>
    </row>
    <row r="243" spans="1:19" x14ac:dyDescent="0.35">
      <c r="A243" t="s">
        <v>119</v>
      </c>
      <c r="B243" s="85">
        <v>99140</v>
      </c>
      <c r="C243" s="85">
        <v>94360</v>
      </c>
      <c r="D243" s="85">
        <v>96239</v>
      </c>
      <c r="E243" s="85">
        <v>101747</v>
      </c>
      <c r="F243" s="85">
        <v>87468</v>
      </c>
      <c r="G243" s="85">
        <v>92392</v>
      </c>
      <c r="H243" s="85">
        <v>87574</v>
      </c>
      <c r="I243" s="85">
        <v>92920</v>
      </c>
      <c r="J243" s="85">
        <v>82344</v>
      </c>
      <c r="K243" s="85">
        <v>108333</v>
      </c>
      <c r="L243" s="85">
        <v>106768</v>
      </c>
      <c r="M243" s="85">
        <v>100745</v>
      </c>
      <c r="N243" s="85">
        <v>22803</v>
      </c>
      <c r="O243" s="85">
        <v>83677</v>
      </c>
      <c r="P243" s="85">
        <v>120905</v>
      </c>
      <c r="Q243" s="85">
        <v>107534</v>
      </c>
      <c r="R243" s="88"/>
      <c r="S243" s="89"/>
    </row>
    <row r="244" spans="1:19" x14ac:dyDescent="0.35">
      <c r="A244" t="s">
        <v>120</v>
      </c>
      <c r="B244" s="85">
        <v>35786</v>
      </c>
      <c r="C244" s="85">
        <v>34858</v>
      </c>
      <c r="D244" s="85">
        <v>36804</v>
      </c>
      <c r="E244" s="85">
        <v>35841</v>
      </c>
      <c r="F244" s="85">
        <v>30235</v>
      </c>
      <c r="G244" s="85">
        <v>32299</v>
      </c>
      <c r="H244" s="85">
        <v>30227</v>
      </c>
      <c r="I244" s="85">
        <v>29730</v>
      </c>
      <c r="J244" s="85">
        <v>29542</v>
      </c>
      <c r="K244" s="85">
        <v>41493</v>
      </c>
      <c r="L244" s="85">
        <v>40622</v>
      </c>
      <c r="M244" s="85">
        <v>7569</v>
      </c>
      <c r="N244" s="85">
        <v>6647</v>
      </c>
      <c r="O244" s="85">
        <v>57193</v>
      </c>
      <c r="P244" s="85">
        <v>47997</v>
      </c>
      <c r="Q244" s="85">
        <v>46377</v>
      </c>
      <c r="R244" s="88"/>
      <c r="S244" s="89"/>
    </row>
    <row r="245" spans="1:19" ht="15" thickBot="1" x14ac:dyDescent="0.4">
      <c r="A245" t="s">
        <v>121</v>
      </c>
      <c r="B245" s="85">
        <v>32053</v>
      </c>
      <c r="C245" s="85">
        <v>33787</v>
      </c>
      <c r="D245" s="85">
        <v>35226</v>
      </c>
      <c r="E245" s="85">
        <v>33874</v>
      </c>
      <c r="F245" s="85">
        <v>26758</v>
      </c>
      <c r="G245" s="85">
        <v>31787</v>
      </c>
      <c r="H245" s="85">
        <v>23125</v>
      </c>
      <c r="I245" s="85">
        <v>22412</v>
      </c>
      <c r="J245" s="85">
        <v>30961</v>
      </c>
      <c r="K245" s="85">
        <v>11991</v>
      </c>
      <c r="L245" s="85">
        <v>34135</v>
      </c>
      <c r="M245" s="85">
        <v>5863</v>
      </c>
      <c r="N245" s="85">
        <v>6862</v>
      </c>
      <c r="O245" s="85">
        <v>45805</v>
      </c>
      <c r="P245" s="85">
        <v>42675</v>
      </c>
      <c r="Q245" s="85">
        <v>34069</v>
      </c>
      <c r="R245" s="88"/>
      <c r="S245" s="89"/>
    </row>
    <row r="246" spans="1:19" ht="15.5" thickTop="1" thickBot="1" x14ac:dyDescent="0.4">
      <c r="A246" s="35" t="s">
        <v>58</v>
      </c>
      <c r="B246" s="36">
        <f>SUM(B242:B245)</f>
        <v>237187</v>
      </c>
      <c r="C246" s="36">
        <f t="shared" ref="C246:Q246" si="39">SUM(C242:C245)</f>
        <v>224205</v>
      </c>
      <c r="D246" s="36">
        <f t="shared" si="39"/>
        <v>241359</v>
      </c>
      <c r="E246" s="36">
        <f t="shared" si="39"/>
        <v>243993</v>
      </c>
      <c r="F246" s="36">
        <f t="shared" si="39"/>
        <v>203700</v>
      </c>
      <c r="G246" s="36">
        <f t="shared" si="39"/>
        <v>219218</v>
      </c>
      <c r="H246" s="36">
        <f t="shared" si="39"/>
        <v>198592</v>
      </c>
      <c r="I246" s="36">
        <f t="shared" si="39"/>
        <v>206251</v>
      </c>
      <c r="J246" s="36">
        <f t="shared" si="39"/>
        <v>204594</v>
      </c>
      <c r="K246" s="36">
        <f t="shared" si="39"/>
        <v>240709</v>
      </c>
      <c r="L246" s="36">
        <f t="shared" si="39"/>
        <v>230490</v>
      </c>
      <c r="M246" s="36">
        <f t="shared" si="39"/>
        <v>183648</v>
      </c>
      <c r="N246" s="36">
        <f t="shared" si="39"/>
        <v>52402</v>
      </c>
      <c r="O246" s="36">
        <f t="shared" si="39"/>
        <v>265175</v>
      </c>
      <c r="P246" s="36">
        <f t="shared" si="39"/>
        <v>299734</v>
      </c>
      <c r="Q246" s="36">
        <f t="shared" si="39"/>
        <v>270141</v>
      </c>
      <c r="R246" s="88"/>
      <c r="S246" s="89"/>
    </row>
    <row r="247" spans="1:19" ht="15" thickTop="1" x14ac:dyDescent="0.35">
      <c r="R247" s="88"/>
    </row>
    <row r="248" spans="1:19" x14ac:dyDescent="0.35">
      <c r="A248" s="39" t="s">
        <v>146</v>
      </c>
      <c r="B248" s="21" t="s">
        <v>30</v>
      </c>
      <c r="C248" s="21" t="s">
        <v>31</v>
      </c>
      <c r="D248" s="21" t="s">
        <v>32</v>
      </c>
      <c r="E248" s="21" t="s">
        <v>33</v>
      </c>
      <c r="F248" s="21" t="s">
        <v>34</v>
      </c>
      <c r="G248" s="21" t="s">
        <v>35</v>
      </c>
      <c r="H248" s="21" t="s">
        <v>36</v>
      </c>
      <c r="I248" s="21" t="s">
        <v>37</v>
      </c>
      <c r="J248" s="21" t="s">
        <v>38</v>
      </c>
      <c r="K248" s="21" t="s">
        <v>39</v>
      </c>
      <c r="L248" s="21" t="s">
        <v>40</v>
      </c>
      <c r="M248" s="86" t="s">
        <v>41</v>
      </c>
      <c r="N248" s="86" t="s">
        <v>42</v>
      </c>
      <c r="O248" s="87" t="s">
        <v>43</v>
      </c>
      <c r="P248" s="42" t="s">
        <v>44</v>
      </c>
      <c r="Q248" s="42" t="s">
        <v>45</v>
      </c>
      <c r="R248" s="88"/>
    </row>
    <row r="249" spans="1:19" x14ac:dyDescent="0.35">
      <c r="A249" t="s">
        <v>118</v>
      </c>
      <c r="B249" s="85">
        <v>647303</v>
      </c>
      <c r="C249" s="85">
        <v>595730</v>
      </c>
      <c r="D249" s="85">
        <v>593502</v>
      </c>
      <c r="E249" s="85">
        <v>656298</v>
      </c>
      <c r="F249" s="85">
        <v>586229</v>
      </c>
      <c r="G249" s="85">
        <v>630485</v>
      </c>
      <c r="H249" s="85">
        <v>798252</v>
      </c>
      <c r="I249" s="85">
        <v>741340</v>
      </c>
      <c r="J249" s="85">
        <v>887963</v>
      </c>
      <c r="K249" s="85">
        <v>1035151</v>
      </c>
      <c r="L249" s="85">
        <v>916739</v>
      </c>
      <c r="M249" s="85">
        <v>1059244</v>
      </c>
      <c r="N249" s="85">
        <v>862970</v>
      </c>
      <c r="O249" s="85">
        <v>850015</v>
      </c>
      <c r="P249" s="85">
        <v>1000810</v>
      </c>
      <c r="Q249" s="85">
        <v>1147732</v>
      </c>
      <c r="R249" s="88"/>
      <c r="S249" s="89"/>
    </row>
    <row r="250" spans="1:19" x14ac:dyDescent="0.35">
      <c r="A250" t="s">
        <v>119</v>
      </c>
      <c r="B250" s="85">
        <v>594450</v>
      </c>
      <c r="C250" s="85">
        <v>517759</v>
      </c>
      <c r="D250" s="85">
        <v>695820</v>
      </c>
      <c r="E250" s="85">
        <v>654129</v>
      </c>
      <c r="F250" s="85">
        <v>617569</v>
      </c>
      <c r="G250" s="85">
        <v>662734</v>
      </c>
      <c r="H250" s="85">
        <v>807777</v>
      </c>
      <c r="I250" s="85">
        <v>865724</v>
      </c>
      <c r="J250" s="85">
        <v>888969</v>
      </c>
      <c r="K250" s="85">
        <v>994713</v>
      </c>
      <c r="L250" s="85">
        <v>1006785</v>
      </c>
      <c r="M250" s="85">
        <v>1073725</v>
      </c>
      <c r="N250" s="85">
        <v>853571</v>
      </c>
      <c r="O250" s="85">
        <v>1430797</v>
      </c>
      <c r="P250" s="85">
        <v>1216779</v>
      </c>
      <c r="Q250" s="85">
        <v>1170025</v>
      </c>
      <c r="R250" s="88"/>
      <c r="S250" s="89"/>
    </row>
    <row r="251" spans="1:19" x14ac:dyDescent="0.35">
      <c r="A251" t="s">
        <v>120</v>
      </c>
      <c r="B251" s="85">
        <v>617183</v>
      </c>
      <c r="C251" s="85">
        <v>571621</v>
      </c>
      <c r="D251" s="85">
        <v>784190</v>
      </c>
      <c r="E251" s="85">
        <v>698326</v>
      </c>
      <c r="F251" s="85">
        <v>602698</v>
      </c>
      <c r="G251" s="85">
        <v>683194</v>
      </c>
      <c r="H251" s="85">
        <v>663752</v>
      </c>
      <c r="I251" s="85">
        <v>853524</v>
      </c>
      <c r="J251" s="85">
        <v>1010025</v>
      </c>
      <c r="K251" s="85">
        <v>761270</v>
      </c>
      <c r="L251" s="85">
        <v>879342</v>
      </c>
      <c r="M251" s="85">
        <v>822067</v>
      </c>
      <c r="N251" s="85">
        <v>843371</v>
      </c>
      <c r="O251" s="85">
        <v>1031894</v>
      </c>
      <c r="P251" s="85">
        <v>1018110</v>
      </c>
      <c r="Q251" s="85">
        <v>929948</v>
      </c>
      <c r="R251" s="88"/>
      <c r="S251" s="89"/>
    </row>
    <row r="252" spans="1:19" ht="15" thickBot="1" x14ac:dyDescent="0.4">
      <c r="A252" t="s">
        <v>121</v>
      </c>
      <c r="B252" s="85">
        <v>612783</v>
      </c>
      <c r="C252" s="85">
        <v>510339</v>
      </c>
      <c r="D252" s="85">
        <v>801185</v>
      </c>
      <c r="E252" s="85">
        <v>614319</v>
      </c>
      <c r="F252" s="85">
        <v>684206</v>
      </c>
      <c r="G252" s="85">
        <v>769637</v>
      </c>
      <c r="H252" s="85">
        <v>779106</v>
      </c>
      <c r="I252" s="85">
        <v>874632</v>
      </c>
      <c r="J252" s="85">
        <v>947300</v>
      </c>
      <c r="K252" s="85">
        <v>855610</v>
      </c>
      <c r="L252" s="85">
        <v>933338</v>
      </c>
      <c r="M252" s="85">
        <v>974773</v>
      </c>
      <c r="N252" s="85">
        <v>879908</v>
      </c>
      <c r="O252" s="85">
        <v>1083851</v>
      </c>
      <c r="P252" s="85">
        <v>1057489</v>
      </c>
      <c r="Q252" s="85">
        <v>834502</v>
      </c>
      <c r="R252" s="88"/>
      <c r="S252" s="89"/>
    </row>
    <row r="253" spans="1:19" ht="15.5" thickTop="1" thickBot="1" x14ac:dyDescent="0.4">
      <c r="A253" s="35" t="s">
        <v>58</v>
      </c>
      <c r="B253" s="36">
        <f>SUM(B249:B252)</f>
        <v>2471719</v>
      </c>
      <c r="C253" s="36">
        <f t="shared" ref="C253:Q253" si="40">SUM(C249:C252)</f>
        <v>2195449</v>
      </c>
      <c r="D253" s="36">
        <f t="shared" si="40"/>
        <v>2874697</v>
      </c>
      <c r="E253" s="36">
        <f t="shared" si="40"/>
        <v>2623072</v>
      </c>
      <c r="F253" s="36">
        <f t="shared" si="40"/>
        <v>2490702</v>
      </c>
      <c r="G253" s="36">
        <f t="shared" si="40"/>
        <v>2746050</v>
      </c>
      <c r="H253" s="36">
        <f t="shared" si="40"/>
        <v>3048887</v>
      </c>
      <c r="I253" s="36">
        <f t="shared" si="40"/>
        <v>3335220</v>
      </c>
      <c r="J253" s="36">
        <f t="shared" si="40"/>
        <v>3734257</v>
      </c>
      <c r="K253" s="36">
        <f t="shared" si="40"/>
        <v>3646744</v>
      </c>
      <c r="L253" s="36">
        <f t="shared" si="40"/>
        <v>3736204</v>
      </c>
      <c r="M253" s="36">
        <f t="shared" si="40"/>
        <v>3929809</v>
      </c>
      <c r="N253" s="36">
        <f t="shared" si="40"/>
        <v>3439820</v>
      </c>
      <c r="O253" s="36">
        <f t="shared" si="40"/>
        <v>4396557</v>
      </c>
      <c r="P253" s="36">
        <f t="shared" si="40"/>
        <v>4293188</v>
      </c>
      <c r="Q253" s="36">
        <f t="shared" si="40"/>
        <v>4082207</v>
      </c>
      <c r="R253" s="88"/>
      <c r="S253" s="89"/>
    </row>
    <row r="254" spans="1:19" ht="15" thickTop="1" x14ac:dyDescent="0.35">
      <c r="R254" s="88"/>
    </row>
    <row r="255" spans="1:19" x14ac:dyDescent="0.35">
      <c r="A255" s="39" t="s">
        <v>147</v>
      </c>
      <c r="B255" s="21" t="s">
        <v>30</v>
      </c>
      <c r="C255" s="21" t="s">
        <v>31</v>
      </c>
      <c r="D255" s="21" t="s">
        <v>32</v>
      </c>
      <c r="E255" s="21" t="s">
        <v>33</v>
      </c>
      <c r="F255" s="21" t="s">
        <v>34</v>
      </c>
      <c r="G255" s="21" t="s">
        <v>35</v>
      </c>
      <c r="H255" s="21" t="s">
        <v>36</v>
      </c>
      <c r="I255" s="21" t="s">
        <v>37</v>
      </c>
      <c r="J255" s="21" t="s">
        <v>38</v>
      </c>
      <c r="K255" s="21" t="s">
        <v>39</v>
      </c>
      <c r="L255" s="21" t="s">
        <v>40</v>
      </c>
      <c r="M255" s="86" t="s">
        <v>41</v>
      </c>
      <c r="N255" s="86" t="s">
        <v>42</v>
      </c>
      <c r="O255" s="87" t="s">
        <v>43</v>
      </c>
      <c r="P255" s="42" t="s">
        <v>44</v>
      </c>
      <c r="Q255" s="42" t="s">
        <v>45</v>
      </c>
      <c r="R255" s="88"/>
    </row>
    <row r="256" spans="1:19" x14ac:dyDescent="0.35">
      <c r="A256" t="s">
        <v>118</v>
      </c>
      <c r="B256" s="85">
        <v>539058</v>
      </c>
      <c r="C256" s="85">
        <v>492496</v>
      </c>
      <c r="D256" s="85">
        <v>551632</v>
      </c>
      <c r="E256" s="85">
        <v>576551</v>
      </c>
      <c r="F256" s="85">
        <v>500803</v>
      </c>
      <c r="G256" s="85">
        <v>535902</v>
      </c>
      <c r="H256" s="85">
        <v>696352</v>
      </c>
      <c r="I256" s="85">
        <v>644614</v>
      </c>
      <c r="J256" s="85">
        <v>780860</v>
      </c>
      <c r="K256" s="85">
        <v>926184</v>
      </c>
      <c r="L256" s="85">
        <v>796507</v>
      </c>
      <c r="M256" s="85">
        <v>955125</v>
      </c>
      <c r="N256" s="85">
        <v>755842</v>
      </c>
      <c r="O256" s="85">
        <v>762727</v>
      </c>
      <c r="P256" s="85">
        <v>902429</v>
      </c>
      <c r="Q256" s="85">
        <v>1057331</v>
      </c>
      <c r="R256" s="88"/>
      <c r="S256" s="89"/>
    </row>
    <row r="257" spans="1:21" x14ac:dyDescent="0.35">
      <c r="A257" t="s">
        <v>119</v>
      </c>
      <c r="B257" s="85">
        <v>475245</v>
      </c>
      <c r="C257" s="85">
        <v>433424</v>
      </c>
      <c r="D257" s="85">
        <v>642045</v>
      </c>
      <c r="E257" s="85">
        <v>568811</v>
      </c>
      <c r="F257" s="85">
        <v>533380</v>
      </c>
      <c r="G257" s="85">
        <v>568099</v>
      </c>
      <c r="H257" s="85">
        <v>709174</v>
      </c>
      <c r="I257" s="85">
        <v>753097</v>
      </c>
      <c r="J257" s="85">
        <v>797710</v>
      </c>
      <c r="K257" s="85">
        <v>902824</v>
      </c>
      <c r="L257" s="85">
        <v>898989</v>
      </c>
      <c r="M257" s="85">
        <v>965946</v>
      </c>
      <c r="N257" s="85">
        <v>759750</v>
      </c>
      <c r="O257" s="85">
        <v>1331757</v>
      </c>
      <c r="P257" s="85">
        <v>1124466</v>
      </c>
      <c r="Q257" s="85">
        <v>1088706</v>
      </c>
      <c r="R257" s="88"/>
      <c r="S257" s="89"/>
    </row>
    <row r="258" spans="1:21" x14ac:dyDescent="0.35">
      <c r="A258" t="s">
        <v>120</v>
      </c>
      <c r="B258" s="85">
        <v>511116</v>
      </c>
      <c r="C258" s="85">
        <v>508473</v>
      </c>
      <c r="D258" s="85">
        <v>711048</v>
      </c>
      <c r="E258" s="85">
        <v>621515</v>
      </c>
      <c r="F258" s="85">
        <v>517208</v>
      </c>
      <c r="G258" s="85">
        <v>588848</v>
      </c>
      <c r="H258" s="85">
        <v>565001</v>
      </c>
      <c r="I258" s="85">
        <v>743117</v>
      </c>
      <c r="J258" s="85">
        <v>905206</v>
      </c>
      <c r="K258" s="85">
        <v>647128</v>
      </c>
      <c r="L258" s="85">
        <v>765652</v>
      </c>
      <c r="M258" s="85">
        <v>708795</v>
      </c>
      <c r="N258" s="85">
        <v>732255</v>
      </c>
      <c r="O258" s="85">
        <v>933695</v>
      </c>
      <c r="P258" s="85">
        <v>904464</v>
      </c>
      <c r="Q258" s="85">
        <v>836073</v>
      </c>
      <c r="R258" s="88"/>
      <c r="S258" s="89"/>
    </row>
    <row r="259" spans="1:21" ht="15" thickBot="1" x14ac:dyDescent="0.4">
      <c r="A259" t="s">
        <v>121</v>
      </c>
      <c r="B259" s="85">
        <v>485826</v>
      </c>
      <c r="C259" s="85">
        <v>468194</v>
      </c>
      <c r="D259" s="85">
        <v>668394</v>
      </c>
      <c r="E259" s="85">
        <v>513882</v>
      </c>
      <c r="F259" s="85">
        <v>577031</v>
      </c>
      <c r="G259" s="85">
        <v>658538</v>
      </c>
      <c r="H259" s="85">
        <v>648978</v>
      </c>
      <c r="I259" s="85">
        <v>747876</v>
      </c>
      <c r="J259" s="85">
        <v>814331</v>
      </c>
      <c r="K259" s="85">
        <v>719302</v>
      </c>
      <c r="L259" s="85">
        <v>802459</v>
      </c>
      <c r="M259" s="85">
        <v>830652</v>
      </c>
      <c r="N259" s="85">
        <v>752165</v>
      </c>
      <c r="O259" s="85">
        <v>965136</v>
      </c>
      <c r="P259" s="85">
        <v>938665</v>
      </c>
      <c r="Q259" s="85">
        <v>742648</v>
      </c>
      <c r="R259" s="88"/>
      <c r="S259" s="89"/>
    </row>
    <row r="260" spans="1:21" ht="15.5" thickTop="1" thickBot="1" x14ac:dyDescent="0.4">
      <c r="A260" s="35" t="s">
        <v>58</v>
      </c>
      <c r="B260" s="36">
        <f>SUM(B256:B259)</f>
        <v>2011245</v>
      </c>
      <c r="C260" s="36">
        <f t="shared" ref="C260:Q260" si="41">SUM(C256:C259)</f>
        <v>1902587</v>
      </c>
      <c r="D260" s="36">
        <f t="shared" si="41"/>
        <v>2573119</v>
      </c>
      <c r="E260" s="36">
        <f t="shared" si="41"/>
        <v>2280759</v>
      </c>
      <c r="F260" s="36">
        <f t="shared" si="41"/>
        <v>2128422</v>
      </c>
      <c r="G260" s="36">
        <f t="shared" si="41"/>
        <v>2351387</v>
      </c>
      <c r="H260" s="36">
        <f t="shared" si="41"/>
        <v>2619505</v>
      </c>
      <c r="I260" s="36">
        <f t="shared" si="41"/>
        <v>2888704</v>
      </c>
      <c r="J260" s="36">
        <f t="shared" si="41"/>
        <v>3298107</v>
      </c>
      <c r="K260" s="36">
        <f t="shared" si="41"/>
        <v>3195438</v>
      </c>
      <c r="L260" s="36">
        <f t="shared" si="41"/>
        <v>3263607</v>
      </c>
      <c r="M260" s="36">
        <f t="shared" si="41"/>
        <v>3460518</v>
      </c>
      <c r="N260" s="36">
        <f t="shared" si="41"/>
        <v>3000012</v>
      </c>
      <c r="O260" s="36">
        <f t="shared" si="41"/>
        <v>3993315</v>
      </c>
      <c r="P260" s="36">
        <f t="shared" si="41"/>
        <v>3870024</v>
      </c>
      <c r="Q260" s="36">
        <f t="shared" si="41"/>
        <v>3724758</v>
      </c>
      <c r="R260" s="88"/>
      <c r="S260" s="89"/>
    </row>
    <row r="261" spans="1:21" ht="15" thickTop="1" x14ac:dyDescent="0.35">
      <c r="R261" s="88"/>
    </row>
    <row r="262" spans="1:21" x14ac:dyDescent="0.35">
      <c r="A262" s="39" t="s">
        <v>148</v>
      </c>
      <c r="B262" s="21" t="s">
        <v>30</v>
      </c>
      <c r="C262" s="21" t="s">
        <v>31</v>
      </c>
      <c r="D262" s="21" t="s">
        <v>32</v>
      </c>
      <c r="E262" s="21" t="s">
        <v>33</v>
      </c>
      <c r="F262" s="21" t="s">
        <v>34</v>
      </c>
      <c r="G262" s="21" t="s">
        <v>35</v>
      </c>
      <c r="H262" s="21" t="s">
        <v>36</v>
      </c>
      <c r="I262" s="21" t="s">
        <v>37</v>
      </c>
      <c r="J262" s="21" t="s">
        <v>38</v>
      </c>
      <c r="K262" s="21" t="s">
        <v>39</v>
      </c>
      <c r="L262" s="21" t="s">
        <v>40</v>
      </c>
      <c r="M262" s="86" t="s">
        <v>41</v>
      </c>
      <c r="N262" s="86" t="s">
        <v>42</v>
      </c>
      <c r="O262" s="87" t="s">
        <v>43</v>
      </c>
      <c r="P262" s="42" t="s">
        <v>44</v>
      </c>
      <c r="Q262" s="42" t="s">
        <v>45</v>
      </c>
      <c r="R262" s="88"/>
    </row>
    <row r="263" spans="1:21" x14ac:dyDescent="0.35">
      <c r="A263" t="s">
        <v>118</v>
      </c>
      <c r="B263" s="85">
        <v>53797</v>
      </c>
      <c r="C263" s="85">
        <v>56193</v>
      </c>
      <c r="D263" s="85">
        <v>0</v>
      </c>
      <c r="E263" s="85">
        <v>74796</v>
      </c>
      <c r="F263" s="85">
        <v>84575</v>
      </c>
      <c r="G263" s="85">
        <v>93867</v>
      </c>
      <c r="H263" s="85">
        <v>97363</v>
      </c>
      <c r="I263" s="85">
        <v>95844</v>
      </c>
      <c r="J263" s="85">
        <v>106471</v>
      </c>
      <c r="K263" s="85">
        <v>108189</v>
      </c>
      <c r="L263" s="85">
        <v>118004</v>
      </c>
      <c r="M263" s="85">
        <v>102513</v>
      </c>
      <c r="N263" s="85">
        <v>105505</v>
      </c>
      <c r="O263" s="85">
        <v>85938</v>
      </c>
      <c r="P263" s="85">
        <v>96952</v>
      </c>
      <c r="Q263" s="85">
        <v>88976</v>
      </c>
      <c r="R263" s="88"/>
      <c r="S263" s="89"/>
    </row>
    <row r="264" spans="1:21" x14ac:dyDescent="0.35">
      <c r="A264" t="s">
        <v>119</v>
      </c>
      <c r="B264" s="85">
        <v>53578</v>
      </c>
      <c r="C264" s="85">
        <v>44291</v>
      </c>
      <c r="D264" s="85">
        <v>0</v>
      </c>
      <c r="E264" s="85">
        <v>82249</v>
      </c>
      <c r="F264" s="85">
        <v>83618</v>
      </c>
      <c r="G264" s="85">
        <v>94061</v>
      </c>
      <c r="H264" s="85">
        <v>97804</v>
      </c>
      <c r="I264" s="85">
        <v>111976</v>
      </c>
      <c r="J264" s="85">
        <v>90773</v>
      </c>
      <c r="K264" s="85">
        <v>91108</v>
      </c>
      <c r="L264" s="85">
        <v>106282</v>
      </c>
      <c r="M264" s="85">
        <v>106409</v>
      </c>
      <c r="N264" s="85">
        <v>92567</v>
      </c>
      <c r="O264" s="85">
        <v>97891</v>
      </c>
      <c r="P264" s="85">
        <v>91031</v>
      </c>
      <c r="Q264" s="85">
        <v>80214</v>
      </c>
      <c r="R264" s="88"/>
      <c r="S264" s="89"/>
    </row>
    <row r="265" spans="1:21" x14ac:dyDescent="0.35">
      <c r="A265" t="s">
        <v>120</v>
      </c>
      <c r="B265" s="85">
        <v>57956</v>
      </c>
      <c r="C265" s="85">
        <v>22892</v>
      </c>
      <c r="D265" s="85">
        <v>29925</v>
      </c>
      <c r="E265" s="85">
        <v>76126</v>
      </c>
      <c r="F265" s="85">
        <v>84672</v>
      </c>
      <c r="G265" s="85">
        <v>93406</v>
      </c>
      <c r="H265" s="85">
        <v>97956</v>
      </c>
      <c r="I265" s="85">
        <v>109515</v>
      </c>
      <c r="J265" s="85">
        <v>104021</v>
      </c>
      <c r="K265" s="85">
        <v>112177</v>
      </c>
      <c r="L265" s="85">
        <v>111956</v>
      </c>
      <c r="M265" s="85">
        <v>111371</v>
      </c>
      <c r="N265" s="85">
        <v>109252</v>
      </c>
      <c r="O265" s="85">
        <v>96153</v>
      </c>
      <c r="P265" s="85">
        <v>112128</v>
      </c>
      <c r="Q265" s="85">
        <v>92265</v>
      </c>
      <c r="R265" s="88"/>
      <c r="S265" s="89"/>
    </row>
    <row r="266" spans="1:21" ht="15" thickBot="1" x14ac:dyDescent="0.4">
      <c r="A266" t="s">
        <v>121</v>
      </c>
      <c r="B266" s="85">
        <v>70096</v>
      </c>
      <c r="C266" s="85">
        <v>0</v>
      </c>
      <c r="D266" s="85">
        <v>124308</v>
      </c>
      <c r="E266" s="85">
        <v>99673</v>
      </c>
      <c r="F266" s="85">
        <v>106489</v>
      </c>
      <c r="G266" s="85">
        <v>110426</v>
      </c>
      <c r="H266" s="85">
        <v>129404</v>
      </c>
      <c r="I266" s="85">
        <v>125967</v>
      </c>
      <c r="J266" s="85">
        <v>131996</v>
      </c>
      <c r="K266" s="85">
        <v>134758</v>
      </c>
      <c r="L266" s="85">
        <v>129494</v>
      </c>
      <c r="M266" s="85">
        <v>142314</v>
      </c>
      <c r="N266" s="85">
        <v>126119</v>
      </c>
      <c r="O266" s="85">
        <v>117236</v>
      </c>
      <c r="P266" s="85">
        <v>117149</v>
      </c>
      <c r="Q266" s="85">
        <v>90709</v>
      </c>
      <c r="R266" s="88"/>
      <c r="S266" s="89"/>
    </row>
    <row r="267" spans="1:21" ht="15.5" thickTop="1" thickBot="1" x14ac:dyDescent="0.4">
      <c r="A267" s="35" t="s">
        <v>58</v>
      </c>
      <c r="B267" s="36">
        <f>SUM(B263:B266)</f>
        <v>235427</v>
      </c>
      <c r="C267" s="36">
        <f t="shared" ref="C267:Q267" si="42">SUM(C263:C266)</f>
        <v>123376</v>
      </c>
      <c r="D267" s="36">
        <f t="shared" si="42"/>
        <v>154233</v>
      </c>
      <c r="E267" s="36">
        <f t="shared" si="42"/>
        <v>332844</v>
      </c>
      <c r="F267" s="36">
        <f t="shared" si="42"/>
        <v>359354</v>
      </c>
      <c r="G267" s="36">
        <f t="shared" si="42"/>
        <v>391760</v>
      </c>
      <c r="H267" s="36">
        <f t="shared" si="42"/>
        <v>422527</v>
      </c>
      <c r="I267" s="36">
        <f t="shared" si="42"/>
        <v>443302</v>
      </c>
      <c r="J267" s="36">
        <f t="shared" si="42"/>
        <v>433261</v>
      </c>
      <c r="K267" s="36">
        <f t="shared" si="42"/>
        <v>446232</v>
      </c>
      <c r="L267" s="36">
        <f t="shared" si="42"/>
        <v>465736</v>
      </c>
      <c r="M267" s="36">
        <f t="shared" si="42"/>
        <v>462607</v>
      </c>
      <c r="N267" s="36">
        <f t="shared" si="42"/>
        <v>433443</v>
      </c>
      <c r="O267" s="36">
        <f t="shared" si="42"/>
        <v>397218</v>
      </c>
      <c r="P267" s="36">
        <f t="shared" si="42"/>
        <v>417260</v>
      </c>
      <c r="Q267" s="36">
        <f t="shared" si="42"/>
        <v>352164</v>
      </c>
      <c r="R267" s="88"/>
      <c r="S267" s="89"/>
    </row>
    <row r="268" spans="1:21" ht="15" thickTop="1" x14ac:dyDescent="0.35">
      <c r="R268" s="88"/>
    </row>
    <row r="269" spans="1:21" s="16" customFormat="1" x14ac:dyDescent="0.35">
      <c r="A269" s="39" t="s">
        <v>149</v>
      </c>
      <c r="B269" s="40" t="s">
        <v>30</v>
      </c>
      <c r="C269" s="40" t="s">
        <v>31</v>
      </c>
      <c r="D269" s="40" t="s">
        <v>32</v>
      </c>
      <c r="E269" s="40" t="s">
        <v>33</v>
      </c>
      <c r="F269" s="40" t="s">
        <v>34</v>
      </c>
      <c r="G269" s="40" t="s">
        <v>35</v>
      </c>
      <c r="H269" s="40" t="s">
        <v>36</v>
      </c>
      <c r="I269" s="40" t="s">
        <v>37</v>
      </c>
      <c r="J269" s="40" t="s">
        <v>38</v>
      </c>
      <c r="K269" s="40" t="s">
        <v>39</v>
      </c>
      <c r="L269" s="40" t="s">
        <v>40</v>
      </c>
      <c r="M269" s="40" t="s">
        <v>41</v>
      </c>
      <c r="N269" s="21" t="s">
        <v>42</v>
      </c>
      <c r="O269" s="91" t="s">
        <v>43</v>
      </c>
      <c r="P269" s="42" t="s">
        <v>44</v>
      </c>
      <c r="Q269" s="42" t="s">
        <v>45</v>
      </c>
      <c r="R269" s="92"/>
      <c r="T269" s="31"/>
      <c r="U269" s="31"/>
    </row>
    <row r="270" spans="1:21" x14ac:dyDescent="0.35">
      <c r="A270" t="s">
        <v>118</v>
      </c>
      <c r="B270" s="85">
        <v>54448</v>
      </c>
      <c r="C270" s="85">
        <v>46634</v>
      </c>
      <c r="D270" s="85">
        <v>41178</v>
      </c>
      <c r="E270" s="85">
        <v>4393</v>
      </c>
      <c r="F270" s="85">
        <v>0</v>
      </c>
      <c r="G270" s="85">
        <v>0</v>
      </c>
      <c r="H270" s="85">
        <v>0</v>
      </c>
      <c r="I270" s="85">
        <v>0</v>
      </c>
      <c r="J270" s="85">
        <v>0</v>
      </c>
      <c r="K270" s="85">
        <v>0</v>
      </c>
      <c r="L270" s="85">
        <v>0</v>
      </c>
      <c r="M270" s="85">
        <v>0</v>
      </c>
      <c r="N270" s="85">
        <v>0</v>
      </c>
      <c r="O270" s="85">
        <v>0</v>
      </c>
      <c r="P270" s="85">
        <v>0</v>
      </c>
      <c r="Q270" s="85">
        <v>0</v>
      </c>
      <c r="R270" s="88"/>
    </row>
    <row r="271" spans="1:21" x14ac:dyDescent="0.35">
      <c r="A271" t="s">
        <v>119</v>
      </c>
      <c r="B271" s="85">
        <v>65627</v>
      </c>
      <c r="C271" s="85">
        <v>39522</v>
      </c>
      <c r="D271" s="85">
        <v>53210</v>
      </c>
      <c r="E271" s="85">
        <v>2459</v>
      </c>
      <c r="F271" s="85">
        <v>0</v>
      </c>
      <c r="G271" s="85">
        <v>0</v>
      </c>
      <c r="H271" s="85">
        <v>0</v>
      </c>
      <c r="I271" s="85">
        <v>0</v>
      </c>
      <c r="J271" s="85">
        <v>0</v>
      </c>
      <c r="K271" s="85">
        <v>0</v>
      </c>
      <c r="L271" s="85">
        <v>0</v>
      </c>
      <c r="M271" s="85">
        <v>0</v>
      </c>
      <c r="N271" s="85">
        <v>0</v>
      </c>
      <c r="O271" s="85">
        <v>0</v>
      </c>
      <c r="P271" s="85">
        <v>0</v>
      </c>
      <c r="Q271" s="85">
        <v>0</v>
      </c>
      <c r="R271" s="88"/>
    </row>
    <row r="272" spans="1:21" x14ac:dyDescent="0.35">
      <c r="A272" t="s">
        <v>120</v>
      </c>
      <c r="B272" s="85">
        <v>48111</v>
      </c>
      <c r="C272" s="85">
        <v>39215</v>
      </c>
      <c r="D272" s="85">
        <v>42345</v>
      </c>
      <c r="E272" s="85">
        <v>0</v>
      </c>
      <c r="F272" s="85">
        <v>0</v>
      </c>
      <c r="G272" s="85">
        <v>0</v>
      </c>
      <c r="H272" s="85">
        <v>0</v>
      </c>
      <c r="I272" s="85">
        <v>0</v>
      </c>
      <c r="J272" s="85">
        <v>0</v>
      </c>
      <c r="K272" s="85">
        <v>0</v>
      </c>
      <c r="L272" s="85">
        <v>0</v>
      </c>
      <c r="M272" s="85">
        <v>0</v>
      </c>
      <c r="N272" s="85">
        <v>0</v>
      </c>
      <c r="O272" s="85">
        <v>0</v>
      </c>
      <c r="P272" s="85">
        <v>0</v>
      </c>
      <c r="Q272" s="85">
        <v>0</v>
      </c>
      <c r="R272" s="88"/>
    </row>
    <row r="273" spans="1:19" ht="15" thickBot="1" x14ac:dyDescent="0.4">
      <c r="A273" t="s">
        <v>121</v>
      </c>
      <c r="B273" s="85">
        <v>56861</v>
      </c>
      <c r="C273" s="85">
        <v>41280</v>
      </c>
      <c r="D273" s="85">
        <v>7724</v>
      </c>
      <c r="E273" s="85">
        <v>0</v>
      </c>
      <c r="F273" s="85">
        <v>0</v>
      </c>
      <c r="G273" s="85">
        <v>0</v>
      </c>
      <c r="H273" s="85">
        <v>0</v>
      </c>
      <c r="I273" s="85">
        <v>0</v>
      </c>
      <c r="J273" s="85">
        <v>0</v>
      </c>
      <c r="K273" s="85">
        <v>0</v>
      </c>
      <c r="L273" s="85">
        <v>0</v>
      </c>
      <c r="M273" s="85">
        <v>0</v>
      </c>
      <c r="N273" s="85">
        <v>0</v>
      </c>
      <c r="O273" s="85">
        <v>0</v>
      </c>
      <c r="P273" s="85">
        <v>0</v>
      </c>
      <c r="Q273" s="85">
        <v>0</v>
      </c>
      <c r="R273" s="88"/>
    </row>
    <row r="274" spans="1:19" ht="15.5" thickTop="1" thickBot="1" x14ac:dyDescent="0.4">
      <c r="A274" s="35" t="s">
        <v>58</v>
      </c>
      <c r="B274" s="36">
        <v>225047</v>
      </c>
      <c r="C274" s="36">
        <v>166651</v>
      </c>
      <c r="D274" s="36">
        <v>144457</v>
      </c>
      <c r="E274" s="36">
        <v>6852</v>
      </c>
      <c r="F274" s="36">
        <v>0</v>
      </c>
      <c r="G274" s="36">
        <v>0</v>
      </c>
      <c r="H274" s="36">
        <v>0</v>
      </c>
      <c r="I274" s="36">
        <v>0</v>
      </c>
      <c r="J274" s="36">
        <v>0</v>
      </c>
      <c r="K274" s="36">
        <v>0</v>
      </c>
      <c r="L274" s="36">
        <v>0</v>
      </c>
      <c r="M274" s="36">
        <v>0</v>
      </c>
      <c r="N274" s="36">
        <v>0</v>
      </c>
      <c r="O274" s="36">
        <v>0</v>
      </c>
      <c r="P274" s="36">
        <v>0</v>
      </c>
      <c r="Q274" s="36">
        <v>0</v>
      </c>
      <c r="R274" s="88"/>
    </row>
    <row r="275" spans="1:19" ht="15" thickTop="1" x14ac:dyDescent="0.35">
      <c r="R275" s="88"/>
    </row>
    <row r="276" spans="1:19" x14ac:dyDescent="0.35">
      <c r="A276" s="39" t="s">
        <v>150</v>
      </c>
      <c r="B276" s="40" t="s">
        <v>30</v>
      </c>
      <c r="C276" s="40" t="s">
        <v>31</v>
      </c>
      <c r="D276" s="40" t="s">
        <v>32</v>
      </c>
      <c r="E276" s="40" t="s">
        <v>33</v>
      </c>
      <c r="F276" s="40" t="s">
        <v>34</v>
      </c>
      <c r="G276" s="40" t="s">
        <v>35</v>
      </c>
      <c r="H276" s="40" t="s">
        <v>36</v>
      </c>
      <c r="I276" s="40" t="s">
        <v>37</v>
      </c>
      <c r="J276" s="40" t="s">
        <v>38</v>
      </c>
      <c r="K276" s="40" t="s">
        <v>39</v>
      </c>
      <c r="L276" s="40" t="s">
        <v>40</v>
      </c>
      <c r="M276" s="40" t="s">
        <v>41</v>
      </c>
      <c r="N276" s="21" t="s">
        <v>42</v>
      </c>
      <c r="O276" s="91" t="s">
        <v>43</v>
      </c>
      <c r="P276" s="42" t="s">
        <v>44</v>
      </c>
      <c r="Q276" s="42" t="s">
        <v>45</v>
      </c>
      <c r="R276" s="88"/>
    </row>
    <row r="277" spans="1:19" x14ac:dyDescent="0.35">
      <c r="A277" t="s">
        <v>118</v>
      </c>
      <c r="B277" s="93">
        <v>0</v>
      </c>
      <c r="C277" s="85">
        <v>407</v>
      </c>
      <c r="D277" s="85">
        <v>692</v>
      </c>
      <c r="E277" s="85">
        <v>558</v>
      </c>
      <c r="F277" s="85">
        <v>851</v>
      </c>
      <c r="G277" s="85">
        <v>716</v>
      </c>
      <c r="H277" s="85">
        <v>4537</v>
      </c>
      <c r="I277" s="85">
        <v>882</v>
      </c>
      <c r="J277" s="85">
        <v>632</v>
      </c>
      <c r="K277" s="85">
        <v>778</v>
      </c>
      <c r="L277" s="85">
        <v>2228</v>
      </c>
      <c r="M277" s="85">
        <v>1606</v>
      </c>
      <c r="N277" s="85">
        <v>1623</v>
      </c>
      <c r="O277" s="85">
        <v>1350</v>
      </c>
      <c r="P277" s="85">
        <v>1429</v>
      </c>
      <c r="Q277" s="85">
        <v>1425</v>
      </c>
      <c r="R277" s="88"/>
      <c r="S277" s="89"/>
    </row>
    <row r="278" spans="1:19" x14ac:dyDescent="0.35">
      <c r="A278" t="s">
        <v>119</v>
      </c>
      <c r="B278" s="93">
        <v>0</v>
      </c>
      <c r="C278" s="85">
        <v>522</v>
      </c>
      <c r="D278" s="85">
        <v>565</v>
      </c>
      <c r="E278" s="85">
        <v>610</v>
      </c>
      <c r="F278" s="85">
        <v>571</v>
      </c>
      <c r="G278" s="85">
        <v>574</v>
      </c>
      <c r="H278" s="85">
        <v>799</v>
      </c>
      <c r="I278" s="85">
        <v>651</v>
      </c>
      <c r="J278" s="85">
        <v>486</v>
      </c>
      <c r="K278" s="85">
        <v>781</v>
      </c>
      <c r="L278" s="85">
        <v>1514</v>
      </c>
      <c r="M278" s="85">
        <v>1370</v>
      </c>
      <c r="N278" s="85">
        <v>1254</v>
      </c>
      <c r="O278" s="85">
        <v>1149</v>
      </c>
      <c r="P278" s="85">
        <v>1282</v>
      </c>
      <c r="Q278" s="85">
        <v>1105</v>
      </c>
      <c r="R278" s="88"/>
      <c r="S278" s="89"/>
    </row>
    <row r="279" spans="1:19" x14ac:dyDescent="0.35">
      <c r="A279" t="s">
        <v>120</v>
      </c>
      <c r="B279" s="93">
        <v>0</v>
      </c>
      <c r="C279" s="85">
        <v>1041</v>
      </c>
      <c r="D279" s="85">
        <v>872</v>
      </c>
      <c r="E279" s="85">
        <v>685</v>
      </c>
      <c r="F279" s="85">
        <v>818</v>
      </c>
      <c r="G279" s="85">
        <v>940</v>
      </c>
      <c r="H279" s="85">
        <v>795</v>
      </c>
      <c r="I279" s="85">
        <v>892</v>
      </c>
      <c r="J279" s="85">
        <v>798</v>
      </c>
      <c r="K279" s="85">
        <v>1965</v>
      </c>
      <c r="L279" s="85">
        <v>1734</v>
      </c>
      <c r="M279" s="85">
        <v>1901</v>
      </c>
      <c r="N279" s="85">
        <v>1864</v>
      </c>
      <c r="O279" s="85">
        <v>2046</v>
      </c>
      <c r="P279" s="85">
        <v>1518</v>
      </c>
      <c r="Q279" s="85">
        <v>1610</v>
      </c>
      <c r="R279" s="88"/>
      <c r="S279" s="89"/>
    </row>
    <row r="280" spans="1:19" ht="15" thickBot="1" x14ac:dyDescent="0.4">
      <c r="A280" t="s">
        <v>121</v>
      </c>
      <c r="B280" s="93">
        <v>0</v>
      </c>
      <c r="C280" s="85">
        <v>865</v>
      </c>
      <c r="D280" s="85">
        <v>759</v>
      </c>
      <c r="E280" s="85">
        <v>764</v>
      </c>
      <c r="F280" s="85">
        <v>686</v>
      </c>
      <c r="G280" s="85">
        <v>673</v>
      </c>
      <c r="H280" s="85">
        <v>724</v>
      </c>
      <c r="I280" s="85">
        <v>789</v>
      </c>
      <c r="J280" s="85">
        <v>973</v>
      </c>
      <c r="K280" s="85">
        <v>1550</v>
      </c>
      <c r="L280" s="85">
        <v>1385</v>
      </c>
      <c r="M280" s="85">
        <v>1807</v>
      </c>
      <c r="N280" s="85">
        <v>1624</v>
      </c>
      <c r="O280" s="85">
        <v>1479</v>
      </c>
      <c r="P280" s="85">
        <v>1675</v>
      </c>
      <c r="Q280" s="85">
        <v>1145</v>
      </c>
      <c r="R280" s="88"/>
      <c r="S280" s="89"/>
    </row>
    <row r="281" spans="1:19" ht="15.5" thickTop="1" thickBot="1" x14ac:dyDescent="0.4">
      <c r="A281" s="35" t="s">
        <v>58</v>
      </c>
      <c r="B281" s="94">
        <f>SUM(B277:B280)</f>
        <v>0</v>
      </c>
      <c r="C281" s="36">
        <f t="shared" ref="C281:Q281" si="43">SUM(C277:C280)</f>
        <v>2835</v>
      </c>
      <c r="D281" s="36">
        <f t="shared" si="43"/>
        <v>2888</v>
      </c>
      <c r="E281" s="36">
        <f t="shared" si="43"/>
        <v>2617</v>
      </c>
      <c r="F281" s="36">
        <f t="shared" si="43"/>
        <v>2926</v>
      </c>
      <c r="G281" s="36">
        <f t="shared" si="43"/>
        <v>2903</v>
      </c>
      <c r="H281" s="36">
        <f t="shared" si="43"/>
        <v>6855</v>
      </c>
      <c r="I281" s="36">
        <f t="shared" si="43"/>
        <v>3214</v>
      </c>
      <c r="J281" s="36">
        <f t="shared" si="43"/>
        <v>2889</v>
      </c>
      <c r="K281" s="36">
        <f t="shared" si="43"/>
        <v>5074</v>
      </c>
      <c r="L281" s="36">
        <f t="shared" si="43"/>
        <v>6861</v>
      </c>
      <c r="M281" s="36">
        <f t="shared" si="43"/>
        <v>6684</v>
      </c>
      <c r="N281" s="36">
        <f t="shared" si="43"/>
        <v>6365</v>
      </c>
      <c r="O281" s="36">
        <f t="shared" si="43"/>
        <v>6024</v>
      </c>
      <c r="P281" s="36">
        <f t="shared" si="43"/>
        <v>5904</v>
      </c>
      <c r="Q281" s="36">
        <f t="shared" si="43"/>
        <v>5285</v>
      </c>
      <c r="R281" s="88"/>
      <c r="S281" s="89"/>
    </row>
    <row r="282" spans="1:19" ht="15" thickTop="1" x14ac:dyDescent="0.35">
      <c r="R282" s="88"/>
    </row>
    <row r="283" spans="1:19" x14ac:dyDescent="0.35">
      <c r="A283" s="39" t="s">
        <v>23</v>
      </c>
      <c r="B283" s="40" t="s">
        <v>30</v>
      </c>
      <c r="C283" s="40" t="s">
        <v>31</v>
      </c>
      <c r="D283" s="40" t="s">
        <v>32</v>
      </c>
      <c r="E283" s="40" t="s">
        <v>33</v>
      </c>
      <c r="F283" s="40" t="s">
        <v>34</v>
      </c>
      <c r="G283" s="40" t="s">
        <v>35</v>
      </c>
      <c r="H283" s="40" t="s">
        <v>36</v>
      </c>
      <c r="I283" s="40" t="s">
        <v>37</v>
      </c>
      <c r="J283" s="40" t="s">
        <v>38</v>
      </c>
      <c r="K283" s="40" t="s">
        <v>39</v>
      </c>
      <c r="L283" s="40" t="s">
        <v>40</v>
      </c>
      <c r="M283" s="40" t="s">
        <v>41</v>
      </c>
      <c r="N283" s="21" t="s">
        <v>42</v>
      </c>
      <c r="O283" s="91" t="s">
        <v>43</v>
      </c>
      <c r="P283" s="42" t="s">
        <v>44</v>
      </c>
      <c r="Q283" s="42" t="s">
        <v>45</v>
      </c>
      <c r="R283" s="88"/>
    </row>
    <row r="284" spans="1:19" x14ac:dyDescent="0.35">
      <c r="A284" t="s">
        <v>118</v>
      </c>
      <c r="B284" s="93">
        <v>104225</v>
      </c>
      <c r="C284" s="93">
        <v>55527</v>
      </c>
      <c r="D284" s="93">
        <v>65800</v>
      </c>
      <c r="E284" s="93">
        <v>83988</v>
      </c>
      <c r="F284" s="93">
        <v>91916</v>
      </c>
      <c r="G284" s="93">
        <v>88559.959999999992</v>
      </c>
      <c r="H284" s="93">
        <v>91836.82</v>
      </c>
      <c r="I284" s="93">
        <v>99586</v>
      </c>
      <c r="J284" s="93">
        <v>98885</v>
      </c>
      <c r="K284" s="93">
        <v>103387</v>
      </c>
      <c r="L284" s="93">
        <v>93607</v>
      </c>
      <c r="M284" s="93">
        <v>115844</v>
      </c>
      <c r="N284" s="93">
        <v>101229</v>
      </c>
      <c r="O284" s="93">
        <v>119377</v>
      </c>
      <c r="P284" s="85">
        <v>105008</v>
      </c>
      <c r="Q284" s="85">
        <v>118555</v>
      </c>
      <c r="R284" s="88"/>
      <c r="S284" s="89"/>
    </row>
    <row r="285" spans="1:19" x14ac:dyDescent="0.35">
      <c r="A285" t="s">
        <v>119</v>
      </c>
      <c r="B285" s="93">
        <v>60081</v>
      </c>
      <c r="C285" s="93">
        <v>46413</v>
      </c>
      <c r="D285" s="93">
        <v>56138</v>
      </c>
      <c r="E285" s="93">
        <v>77968</v>
      </c>
      <c r="F285" s="93">
        <v>87784</v>
      </c>
      <c r="G285" s="93">
        <v>75313.319999999992</v>
      </c>
      <c r="H285" s="93">
        <v>87022.17</v>
      </c>
      <c r="I285" s="93">
        <v>100804</v>
      </c>
      <c r="J285" s="93">
        <v>85501</v>
      </c>
      <c r="K285" s="93">
        <v>103604</v>
      </c>
      <c r="L285" s="93">
        <v>99912</v>
      </c>
      <c r="M285" s="93">
        <v>100357</v>
      </c>
      <c r="N285" s="93">
        <v>101508</v>
      </c>
      <c r="O285" s="93">
        <v>111044</v>
      </c>
      <c r="P285" s="85">
        <v>103985</v>
      </c>
      <c r="Q285" s="85">
        <v>130174</v>
      </c>
      <c r="R285" s="88"/>
      <c r="S285" s="89"/>
    </row>
    <row r="286" spans="1:19" x14ac:dyDescent="0.35">
      <c r="A286" t="s">
        <v>120</v>
      </c>
      <c r="B286" s="93">
        <v>67871</v>
      </c>
      <c r="C286" s="93">
        <v>56495</v>
      </c>
      <c r="D286" s="93">
        <v>72707</v>
      </c>
      <c r="E286" s="93">
        <v>79124</v>
      </c>
      <c r="F286" s="93">
        <v>95694</v>
      </c>
      <c r="G286" s="93">
        <v>120171.74999999997</v>
      </c>
      <c r="H286" s="93">
        <v>87570.98000000001</v>
      </c>
      <c r="I286" s="93">
        <v>99553</v>
      </c>
      <c r="J286" s="93">
        <v>92761</v>
      </c>
      <c r="K286" s="93">
        <v>105832</v>
      </c>
      <c r="L286" s="93">
        <v>114337</v>
      </c>
      <c r="M286" s="93">
        <v>103631</v>
      </c>
      <c r="N286" s="93">
        <v>105364</v>
      </c>
      <c r="O286" s="93">
        <v>121683</v>
      </c>
      <c r="P286" s="85">
        <v>102790</v>
      </c>
      <c r="Q286" s="85">
        <v>119773</v>
      </c>
      <c r="R286" s="88"/>
      <c r="S286" s="89"/>
    </row>
    <row r="287" spans="1:19" ht="15" thickBot="1" x14ac:dyDescent="0.4">
      <c r="A287" t="s">
        <v>121</v>
      </c>
      <c r="B287" s="93">
        <v>55832</v>
      </c>
      <c r="C287" s="93">
        <v>60779</v>
      </c>
      <c r="D287" s="93">
        <v>83005</v>
      </c>
      <c r="E287" s="93">
        <v>94269</v>
      </c>
      <c r="F287" s="93">
        <v>83771</v>
      </c>
      <c r="G287" s="93">
        <v>98727.609999999986</v>
      </c>
      <c r="H287" s="93">
        <v>91107.73</v>
      </c>
      <c r="I287" s="93">
        <v>99369</v>
      </c>
      <c r="J287" s="93">
        <v>100609</v>
      </c>
      <c r="K287" s="93">
        <v>102646</v>
      </c>
      <c r="L287" s="93">
        <v>119980</v>
      </c>
      <c r="M287" s="93">
        <v>106871</v>
      </c>
      <c r="N287" s="93">
        <v>111101</v>
      </c>
      <c r="O287" s="93">
        <v>111180</v>
      </c>
      <c r="P287" s="85">
        <v>109893</v>
      </c>
      <c r="Q287" s="85">
        <v>118515</v>
      </c>
      <c r="R287" s="88"/>
      <c r="S287" s="89"/>
    </row>
    <row r="288" spans="1:19" ht="15.5" thickTop="1" thickBot="1" x14ac:dyDescent="0.4">
      <c r="A288" s="35" t="s">
        <v>58</v>
      </c>
      <c r="B288" s="94">
        <f>SUM(B284:B287)</f>
        <v>288009</v>
      </c>
      <c r="C288" s="36">
        <f t="shared" ref="C288:Q288" si="44">SUM(C284:C287)</f>
        <v>219214</v>
      </c>
      <c r="D288" s="36">
        <f t="shared" si="44"/>
        <v>277650</v>
      </c>
      <c r="E288" s="36">
        <f t="shared" si="44"/>
        <v>335349</v>
      </c>
      <c r="F288" s="36">
        <f t="shared" si="44"/>
        <v>359165</v>
      </c>
      <c r="G288" s="36">
        <f t="shared" si="44"/>
        <v>382772.6399999999</v>
      </c>
      <c r="H288" s="36">
        <f t="shared" si="44"/>
        <v>357537.69999999995</v>
      </c>
      <c r="I288" s="36">
        <f t="shared" si="44"/>
        <v>399312</v>
      </c>
      <c r="J288" s="36">
        <f t="shared" si="44"/>
        <v>377756</v>
      </c>
      <c r="K288" s="36">
        <f t="shared" si="44"/>
        <v>415469</v>
      </c>
      <c r="L288" s="36">
        <f t="shared" si="44"/>
        <v>427836</v>
      </c>
      <c r="M288" s="36">
        <f t="shared" si="44"/>
        <v>426703</v>
      </c>
      <c r="N288" s="36">
        <f t="shared" si="44"/>
        <v>419202</v>
      </c>
      <c r="O288" s="36">
        <f t="shared" si="44"/>
        <v>463284</v>
      </c>
      <c r="P288" s="36">
        <f t="shared" si="44"/>
        <v>421676</v>
      </c>
      <c r="Q288" s="36">
        <f t="shared" si="44"/>
        <v>487017</v>
      </c>
      <c r="R288" s="88"/>
      <c r="S288" s="89"/>
    </row>
    <row r="289" spans="1:17" ht="15" thickTop="1" x14ac:dyDescent="0.35"/>
    <row r="290" spans="1:17" x14ac:dyDescent="0.35">
      <c r="A290" s="20" t="s">
        <v>99</v>
      </c>
      <c r="B290" s="40" t="s">
        <v>30</v>
      </c>
      <c r="C290" s="40" t="s">
        <v>31</v>
      </c>
      <c r="D290" s="40" t="s">
        <v>32</v>
      </c>
      <c r="E290" s="40" t="s">
        <v>33</v>
      </c>
      <c r="F290" s="40" t="s">
        <v>34</v>
      </c>
      <c r="G290" s="40" t="s">
        <v>35</v>
      </c>
      <c r="H290" s="40" t="s">
        <v>36</v>
      </c>
      <c r="I290" s="40" t="s">
        <v>37</v>
      </c>
      <c r="J290" s="40" t="s">
        <v>38</v>
      </c>
      <c r="K290" s="40" t="s">
        <v>39</v>
      </c>
      <c r="L290" s="40" t="s">
        <v>40</v>
      </c>
      <c r="M290" s="40" t="s">
        <v>41</v>
      </c>
      <c r="N290" s="21" t="s">
        <v>42</v>
      </c>
      <c r="O290" s="91" t="s">
        <v>43</v>
      </c>
      <c r="P290" s="42" t="s">
        <v>44</v>
      </c>
      <c r="Q290" s="42" t="s">
        <v>45</v>
      </c>
    </row>
    <row r="291" spans="1:17" x14ac:dyDescent="0.35">
      <c r="A291" t="s">
        <v>118</v>
      </c>
      <c r="B291" s="93">
        <v>436129</v>
      </c>
      <c r="C291" s="93">
        <v>402759</v>
      </c>
      <c r="D291" s="93">
        <v>380982</v>
      </c>
      <c r="E291" s="93">
        <v>385112</v>
      </c>
      <c r="F291" s="93">
        <v>385797</v>
      </c>
      <c r="G291" s="93">
        <v>563938</v>
      </c>
      <c r="H291" s="93">
        <v>513701</v>
      </c>
      <c r="I291" s="93">
        <v>426036</v>
      </c>
      <c r="J291" s="93">
        <v>467667</v>
      </c>
      <c r="K291" s="93">
        <v>435793</v>
      </c>
      <c r="L291" s="93">
        <v>489796</v>
      </c>
      <c r="M291" s="93">
        <v>0</v>
      </c>
      <c r="N291" s="93">
        <v>0</v>
      </c>
      <c r="O291" s="93">
        <v>0</v>
      </c>
      <c r="P291" s="93">
        <v>0</v>
      </c>
      <c r="Q291" s="93">
        <v>0</v>
      </c>
    </row>
    <row r="292" spans="1:17" x14ac:dyDescent="0.35">
      <c r="A292" t="s">
        <v>119</v>
      </c>
      <c r="B292" s="93">
        <v>524248</v>
      </c>
      <c r="C292" s="93">
        <v>490377</v>
      </c>
      <c r="D292" s="93">
        <v>454156</v>
      </c>
      <c r="E292" s="93">
        <v>483235</v>
      </c>
      <c r="F292" s="93">
        <v>459144</v>
      </c>
      <c r="G292" s="93">
        <v>800919</v>
      </c>
      <c r="H292" s="93">
        <v>661587</v>
      </c>
      <c r="I292" s="93">
        <v>564140</v>
      </c>
      <c r="J292" s="93">
        <v>496745</v>
      </c>
      <c r="K292" s="93">
        <v>517110</v>
      </c>
      <c r="L292" s="93">
        <v>496210</v>
      </c>
      <c r="M292" s="93">
        <v>0</v>
      </c>
      <c r="N292" s="93">
        <v>0</v>
      </c>
      <c r="O292" s="93">
        <v>0</v>
      </c>
      <c r="P292" s="93">
        <v>0</v>
      </c>
      <c r="Q292" s="93">
        <v>0</v>
      </c>
    </row>
    <row r="293" spans="1:17" x14ac:dyDescent="0.35">
      <c r="A293" t="s">
        <v>120</v>
      </c>
      <c r="B293" s="93">
        <v>325343</v>
      </c>
      <c r="C293" s="93">
        <v>328420</v>
      </c>
      <c r="D293" s="93">
        <v>311928</v>
      </c>
      <c r="E293" s="93">
        <v>301054</v>
      </c>
      <c r="F293" s="93">
        <v>321567</v>
      </c>
      <c r="G293" s="93">
        <v>422921</v>
      </c>
      <c r="H293" s="93">
        <v>389209</v>
      </c>
      <c r="I293" s="93">
        <v>384346</v>
      </c>
      <c r="J293" s="93">
        <v>367539</v>
      </c>
      <c r="K293" s="93">
        <v>360665</v>
      </c>
      <c r="L293" s="93">
        <v>383456</v>
      </c>
      <c r="M293" s="93">
        <v>0</v>
      </c>
      <c r="N293" s="93">
        <v>0</v>
      </c>
      <c r="O293" s="93">
        <v>0</v>
      </c>
      <c r="P293" s="93">
        <v>0</v>
      </c>
      <c r="Q293" s="93">
        <v>0</v>
      </c>
    </row>
    <row r="294" spans="1:17" ht="15" thickBot="1" x14ac:dyDescent="0.4">
      <c r="A294" t="s">
        <v>121</v>
      </c>
      <c r="B294" s="93">
        <v>347163</v>
      </c>
      <c r="C294" s="93">
        <v>299270</v>
      </c>
      <c r="D294" s="93">
        <v>309177</v>
      </c>
      <c r="E294" s="93">
        <v>300730</v>
      </c>
      <c r="F294" s="93">
        <v>314827</v>
      </c>
      <c r="G294" s="93">
        <v>455659</v>
      </c>
      <c r="H294" s="93">
        <v>423832</v>
      </c>
      <c r="I294" s="93">
        <v>389630</v>
      </c>
      <c r="J294" s="93">
        <v>381664</v>
      </c>
      <c r="K294" s="93">
        <v>410356</v>
      </c>
      <c r="L294" s="93">
        <v>387608</v>
      </c>
      <c r="M294" s="93">
        <v>0</v>
      </c>
      <c r="N294" s="93">
        <v>0</v>
      </c>
      <c r="O294" s="93">
        <v>0</v>
      </c>
      <c r="P294" s="93">
        <v>0</v>
      </c>
      <c r="Q294" s="93">
        <v>0</v>
      </c>
    </row>
    <row r="295" spans="1:17" ht="15.5" thickTop="1" thickBot="1" x14ac:dyDescent="0.4">
      <c r="A295" s="35" t="s">
        <v>58</v>
      </c>
      <c r="B295" s="94">
        <v>1632883</v>
      </c>
      <c r="C295" s="36">
        <v>1520826</v>
      </c>
      <c r="D295" s="36">
        <v>1456243</v>
      </c>
      <c r="E295" s="36">
        <v>1470131</v>
      </c>
      <c r="F295" s="36">
        <v>1481335</v>
      </c>
      <c r="G295" s="36">
        <v>2243437</v>
      </c>
      <c r="H295" s="36">
        <v>1988329</v>
      </c>
      <c r="I295" s="36">
        <v>1764152</v>
      </c>
      <c r="J295" s="36">
        <v>1713615</v>
      </c>
      <c r="K295" s="36">
        <v>1723924</v>
      </c>
      <c r="L295" s="36">
        <v>1757070</v>
      </c>
      <c r="M295" s="94">
        <v>0</v>
      </c>
      <c r="N295" s="94">
        <v>0</v>
      </c>
      <c r="O295" s="94">
        <v>0</v>
      </c>
      <c r="P295" s="94">
        <v>0</v>
      </c>
      <c r="Q295" s="94">
        <v>0</v>
      </c>
    </row>
    <row r="296" spans="1:17" ht="15" thickTop="1" x14ac:dyDescent="0.35"/>
    <row r="297" spans="1:17" x14ac:dyDescent="0.35">
      <c r="A297" s="39" t="s">
        <v>101</v>
      </c>
      <c r="B297" s="40" t="s">
        <v>30</v>
      </c>
      <c r="C297" s="40" t="s">
        <v>31</v>
      </c>
      <c r="D297" s="40" t="s">
        <v>32</v>
      </c>
      <c r="E297" s="40" t="s">
        <v>33</v>
      </c>
      <c r="F297" s="40" t="s">
        <v>34</v>
      </c>
      <c r="G297" s="40" t="s">
        <v>35</v>
      </c>
      <c r="H297" s="40" t="s">
        <v>36</v>
      </c>
      <c r="I297" s="40" t="s">
        <v>37</v>
      </c>
      <c r="J297" s="40" t="s">
        <v>38</v>
      </c>
      <c r="K297" s="40" t="s">
        <v>39</v>
      </c>
      <c r="L297" s="40" t="s">
        <v>40</v>
      </c>
      <c r="M297" s="40" t="s">
        <v>41</v>
      </c>
      <c r="N297" s="21" t="s">
        <v>42</v>
      </c>
      <c r="O297" s="91" t="s">
        <v>43</v>
      </c>
      <c r="P297" s="42" t="s">
        <v>44</v>
      </c>
      <c r="Q297" s="42" t="s">
        <v>45</v>
      </c>
    </row>
    <row r="298" spans="1:17" x14ac:dyDescent="0.35">
      <c r="A298" t="s">
        <v>118</v>
      </c>
      <c r="B298" s="93">
        <v>37188</v>
      </c>
      <c r="C298" s="93">
        <v>36054</v>
      </c>
      <c r="D298" s="93">
        <v>21699</v>
      </c>
      <c r="E298" s="93">
        <v>22154</v>
      </c>
      <c r="F298" s="93">
        <v>20793</v>
      </c>
      <c r="G298" s="93">
        <v>15733</v>
      </c>
      <c r="H298" s="93">
        <v>16600</v>
      </c>
      <c r="I298" s="93">
        <v>20419</v>
      </c>
      <c r="J298" s="93">
        <v>11390</v>
      </c>
      <c r="K298" s="93">
        <v>11607</v>
      </c>
      <c r="L298" s="93">
        <v>12500</v>
      </c>
      <c r="M298" s="93">
        <v>0</v>
      </c>
      <c r="N298" s="93">
        <v>0</v>
      </c>
      <c r="O298" s="93">
        <v>0</v>
      </c>
      <c r="P298" s="93">
        <v>0</v>
      </c>
      <c r="Q298" s="93">
        <v>0</v>
      </c>
    </row>
    <row r="299" spans="1:17" x14ac:dyDescent="0.35">
      <c r="A299" t="s">
        <v>119</v>
      </c>
      <c r="B299" s="93">
        <v>27808</v>
      </c>
      <c r="C299" s="93">
        <v>31994</v>
      </c>
      <c r="D299" s="93">
        <v>30656</v>
      </c>
      <c r="E299" s="93">
        <v>29208</v>
      </c>
      <c r="F299" s="93">
        <v>24970</v>
      </c>
      <c r="G299" s="93">
        <v>16646</v>
      </c>
      <c r="H299" s="93">
        <v>19719</v>
      </c>
      <c r="I299" s="93">
        <v>24736</v>
      </c>
      <c r="J299" s="93">
        <v>10769</v>
      </c>
      <c r="K299" s="93">
        <v>15545</v>
      </c>
      <c r="L299" s="93">
        <v>14934</v>
      </c>
      <c r="M299" s="93">
        <v>0</v>
      </c>
      <c r="N299" s="93">
        <v>0</v>
      </c>
      <c r="O299" s="93">
        <v>0</v>
      </c>
      <c r="P299" s="93">
        <v>0</v>
      </c>
      <c r="Q299" s="93">
        <v>0</v>
      </c>
    </row>
    <row r="300" spans="1:17" x14ac:dyDescent="0.35">
      <c r="A300" t="s">
        <v>120</v>
      </c>
      <c r="B300" s="93">
        <v>17198</v>
      </c>
      <c r="C300" s="93">
        <v>19771</v>
      </c>
      <c r="D300" s="93">
        <v>16701</v>
      </c>
      <c r="E300" s="93">
        <v>16064</v>
      </c>
      <c r="F300" s="93">
        <v>12190</v>
      </c>
      <c r="G300" s="93">
        <v>8502</v>
      </c>
      <c r="H300" s="93">
        <v>5094</v>
      </c>
      <c r="I300" s="93">
        <v>3137</v>
      </c>
      <c r="J300" s="93">
        <v>2042</v>
      </c>
      <c r="K300" s="93">
        <v>2373</v>
      </c>
      <c r="L300" s="93">
        <v>3028</v>
      </c>
      <c r="M300" s="93">
        <v>0</v>
      </c>
      <c r="N300" s="93">
        <v>0</v>
      </c>
      <c r="O300" s="93">
        <v>0</v>
      </c>
      <c r="P300" s="93">
        <v>0</v>
      </c>
      <c r="Q300" s="93">
        <v>0</v>
      </c>
    </row>
    <row r="301" spans="1:17" ht="15" thickBot="1" x14ac:dyDescent="0.4">
      <c r="A301" t="s">
        <v>121</v>
      </c>
      <c r="B301" s="93">
        <v>16054</v>
      </c>
      <c r="C301" s="93">
        <v>8474</v>
      </c>
      <c r="D301" s="93">
        <v>10229</v>
      </c>
      <c r="E301" s="93">
        <v>11162</v>
      </c>
      <c r="F301" s="93">
        <v>8985</v>
      </c>
      <c r="G301" s="93">
        <v>7354</v>
      </c>
      <c r="H301" s="93">
        <v>561</v>
      </c>
      <c r="I301" s="93">
        <v>1046</v>
      </c>
      <c r="J301" s="93">
        <v>4179</v>
      </c>
      <c r="K301" s="93">
        <v>1097</v>
      </c>
      <c r="L301" s="93">
        <v>1575</v>
      </c>
      <c r="M301" s="93">
        <v>0</v>
      </c>
      <c r="N301" s="93">
        <v>0</v>
      </c>
      <c r="O301" s="93">
        <v>0</v>
      </c>
      <c r="P301" s="93">
        <v>0</v>
      </c>
      <c r="Q301" s="93">
        <v>0</v>
      </c>
    </row>
    <row r="302" spans="1:17" ht="15.5" thickTop="1" thickBot="1" x14ac:dyDescent="0.4">
      <c r="A302" s="35" t="s">
        <v>58</v>
      </c>
      <c r="B302" s="94">
        <v>98248</v>
      </c>
      <c r="C302" s="36">
        <v>96293</v>
      </c>
      <c r="D302" s="36">
        <v>79285</v>
      </c>
      <c r="E302" s="36">
        <v>78588</v>
      </c>
      <c r="F302" s="36">
        <v>66938</v>
      </c>
      <c r="G302" s="36">
        <v>48235</v>
      </c>
      <c r="H302" s="36">
        <v>41974</v>
      </c>
      <c r="I302" s="36">
        <v>49338</v>
      </c>
      <c r="J302" s="36">
        <v>28380</v>
      </c>
      <c r="K302" s="36">
        <v>30622</v>
      </c>
      <c r="L302" s="36">
        <v>32037</v>
      </c>
      <c r="M302" s="36">
        <v>0</v>
      </c>
      <c r="N302" s="36">
        <v>0</v>
      </c>
      <c r="O302" s="36">
        <v>0</v>
      </c>
      <c r="P302" s="36">
        <v>0</v>
      </c>
      <c r="Q302" s="94">
        <v>0</v>
      </c>
    </row>
    <row r="303" spans="1:17" ht="15" thickTop="1" x14ac:dyDescent="0.35"/>
    <row r="304" spans="1:17" x14ac:dyDescent="0.35">
      <c r="A304" s="39" t="s">
        <v>102</v>
      </c>
      <c r="B304" s="40" t="s">
        <v>30</v>
      </c>
      <c r="C304" s="40" t="s">
        <v>31</v>
      </c>
      <c r="D304" s="40" t="s">
        <v>32</v>
      </c>
      <c r="E304" s="40" t="s">
        <v>33</v>
      </c>
      <c r="F304" s="40" t="s">
        <v>34</v>
      </c>
      <c r="G304" s="40" t="s">
        <v>35</v>
      </c>
      <c r="H304" s="40" t="s">
        <v>36</v>
      </c>
      <c r="I304" s="40" t="s">
        <v>37</v>
      </c>
      <c r="J304" s="40" t="s">
        <v>38</v>
      </c>
      <c r="K304" s="40" t="s">
        <v>39</v>
      </c>
      <c r="L304" s="40" t="s">
        <v>40</v>
      </c>
      <c r="M304" s="40" t="s">
        <v>41</v>
      </c>
      <c r="N304" s="21" t="s">
        <v>42</v>
      </c>
      <c r="O304" s="91" t="s">
        <v>43</v>
      </c>
      <c r="P304" s="42" t="s">
        <v>44</v>
      </c>
      <c r="Q304" s="42" t="s">
        <v>45</v>
      </c>
    </row>
    <row r="305" spans="1:17" x14ac:dyDescent="0.35">
      <c r="A305" t="s">
        <v>118</v>
      </c>
      <c r="B305" s="93">
        <v>102522</v>
      </c>
      <c r="C305" s="93">
        <v>108761</v>
      </c>
      <c r="D305" s="93">
        <v>95742</v>
      </c>
      <c r="E305" s="93">
        <v>108138</v>
      </c>
      <c r="F305" s="93">
        <v>111290</v>
      </c>
      <c r="G305" s="93">
        <v>111449</v>
      </c>
      <c r="H305" s="93">
        <v>97308</v>
      </c>
      <c r="I305" s="93">
        <v>88914</v>
      </c>
      <c r="J305" s="93">
        <v>119018</v>
      </c>
      <c r="K305" s="93">
        <v>101799</v>
      </c>
      <c r="L305" s="93">
        <v>108894</v>
      </c>
      <c r="M305" s="93">
        <v>0</v>
      </c>
      <c r="N305" s="93">
        <v>0</v>
      </c>
      <c r="O305" s="93">
        <v>0</v>
      </c>
      <c r="P305" s="93">
        <v>0</v>
      </c>
      <c r="Q305" s="93">
        <v>0</v>
      </c>
    </row>
    <row r="306" spans="1:17" x14ac:dyDescent="0.35">
      <c r="A306" t="s">
        <v>119</v>
      </c>
      <c r="B306" s="93">
        <v>146120</v>
      </c>
      <c r="C306" s="93">
        <v>118299</v>
      </c>
      <c r="D306" s="93">
        <v>124946</v>
      </c>
      <c r="E306" s="93">
        <v>132351</v>
      </c>
      <c r="F306" s="93">
        <v>142529</v>
      </c>
      <c r="G306" s="93">
        <v>135350</v>
      </c>
      <c r="H306" s="93">
        <v>132742</v>
      </c>
      <c r="I306" s="93">
        <v>120731</v>
      </c>
      <c r="J306" s="93">
        <v>116475</v>
      </c>
      <c r="K306" s="93">
        <v>108357</v>
      </c>
      <c r="L306" s="93">
        <v>114476</v>
      </c>
      <c r="M306" s="93">
        <v>0</v>
      </c>
      <c r="N306" s="93">
        <v>0</v>
      </c>
      <c r="O306" s="93">
        <v>0</v>
      </c>
      <c r="P306" s="93">
        <v>0</v>
      </c>
      <c r="Q306" s="93">
        <v>0</v>
      </c>
    </row>
    <row r="307" spans="1:17" x14ac:dyDescent="0.35">
      <c r="A307" t="s">
        <v>120</v>
      </c>
      <c r="B307" s="93">
        <v>93669</v>
      </c>
      <c r="C307" s="93">
        <v>101247</v>
      </c>
      <c r="D307" s="93">
        <v>98453</v>
      </c>
      <c r="E307" s="93">
        <v>87975</v>
      </c>
      <c r="F307" s="93">
        <v>97523</v>
      </c>
      <c r="G307" s="93">
        <v>88075</v>
      </c>
      <c r="H307" s="93">
        <v>79092</v>
      </c>
      <c r="I307" s="93">
        <v>91990</v>
      </c>
      <c r="J307" s="93">
        <v>92519</v>
      </c>
      <c r="K307" s="93">
        <v>83402</v>
      </c>
      <c r="L307" s="93">
        <v>90452</v>
      </c>
      <c r="M307" s="93">
        <v>0</v>
      </c>
      <c r="N307" s="93">
        <v>0</v>
      </c>
      <c r="O307" s="93">
        <v>0</v>
      </c>
      <c r="P307" s="93">
        <v>0</v>
      </c>
      <c r="Q307" s="93">
        <v>0</v>
      </c>
    </row>
    <row r="308" spans="1:17" ht="15" thickBot="1" x14ac:dyDescent="0.4">
      <c r="A308" t="s">
        <v>121</v>
      </c>
      <c r="B308" s="93">
        <v>125485</v>
      </c>
      <c r="C308" s="93">
        <v>102182</v>
      </c>
      <c r="D308" s="93">
        <v>114242</v>
      </c>
      <c r="E308" s="93">
        <v>111400</v>
      </c>
      <c r="F308" s="93">
        <v>115010</v>
      </c>
      <c r="G308" s="93">
        <v>111695</v>
      </c>
      <c r="H308" s="93">
        <v>114917</v>
      </c>
      <c r="I308" s="93">
        <v>104129</v>
      </c>
      <c r="J308" s="93">
        <v>108047</v>
      </c>
      <c r="K308" s="93">
        <v>119506</v>
      </c>
      <c r="L308" s="93">
        <v>98389</v>
      </c>
      <c r="M308" s="93">
        <v>0</v>
      </c>
      <c r="N308" s="93">
        <v>0</v>
      </c>
      <c r="O308" s="93">
        <v>0</v>
      </c>
      <c r="P308" s="93">
        <v>0</v>
      </c>
      <c r="Q308" s="93">
        <v>0</v>
      </c>
    </row>
    <row r="309" spans="1:17" ht="15.5" thickTop="1" thickBot="1" x14ac:dyDescent="0.4">
      <c r="A309" s="35" t="s">
        <v>58</v>
      </c>
      <c r="B309" s="94">
        <v>467796</v>
      </c>
      <c r="C309" s="36">
        <v>430489</v>
      </c>
      <c r="D309" s="36">
        <v>433383</v>
      </c>
      <c r="E309" s="36">
        <v>439864</v>
      </c>
      <c r="F309" s="36">
        <v>466352</v>
      </c>
      <c r="G309" s="36">
        <v>446569</v>
      </c>
      <c r="H309" s="36">
        <v>424059</v>
      </c>
      <c r="I309" s="36">
        <v>405764</v>
      </c>
      <c r="J309" s="36">
        <v>436059</v>
      </c>
      <c r="K309" s="36">
        <v>413064</v>
      </c>
      <c r="L309" s="36">
        <v>412211</v>
      </c>
      <c r="M309" s="36">
        <v>0</v>
      </c>
      <c r="N309" s="36">
        <v>0</v>
      </c>
      <c r="O309" s="36">
        <v>0</v>
      </c>
      <c r="P309" s="36">
        <v>0</v>
      </c>
      <c r="Q309" s="94">
        <v>0</v>
      </c>
    </row>
    <row r="310" spans="1:17" ht="15" thickTop="1" x14ac:dyDescent="0.35"/>
    <row r="311" spans="1:17" x14ac:dyDescent="0.35">
      <c r="A311" s="39" t="s">
        <v>103</v>
      </c>
      <c r="B311" s="40" t="s">
        <v>30</v>
      </c>
      <c r="C311" s="40" t="s">
        <v>31</v>
      </c>
      <c r="D311" s="40" t="s">
        <v>32</v>
      </c>
      <c r="E311" s="40" t="s">
        <v>33</v>
      </c>
      <c r="F311" s="40" t="s">
        <v>34</v>
      </c>
      <c r="G311" s="40" t="s">
        <v>35</v>
      </c>
      <c r="H311" s="40" t="s">
        <v>36</v>
      </c>
      <c r="I311" s="40" t="s">
        <v>37</v>
      </c>
      <c r="J311" s="40" t="s">
        <v>38</v>
      </c>
      <c r="K311" s="40" t="s">
        <v>39</v>
      </c>
      <c r="L311" s="40" t="s">
        <v>40</v>
      </c>
      <c r="M311" s="40" t="s">
        <v>41</v>
      </c>
      <c r="N311" s="21" t="s">
        <v>42</v>
      </c>
      <c r="O311" s="91" t="s">
        <v>43</v>
      </c>
      <c r="P311" s="42" t="s">
        <v>44</v>
      </c>
      <c r="Q311" s="42" t="s">
        <v>45</v>
      </c>
    </row>
    <row r="312" spans="1:17" x14ac:dyDescent="0.35">
      <c r="A312" t="s">
        <v>118</v>
      </c>
      <c r="B312" s="93">
        <v>21787</v>
      </c>
      <c r="C312" s="93">
        <v>19394</v>
      </c>
      <c r="D312" s="93">
        <v>2121</v>
      </c>
      <c r="E312" s="93">
        <v>0</v>
      </c>
      <c r="F312" s="93">
        <v>0</v>
      </c>
      <c r="G312" s="93">
        <v>0</v>
      </c>
      <c r="H312" s="93">
        <v>0</v>
      </c>
      <c r="I312" s="93">
        <v>0</v>
      </c>
      <c r="J312" s="93">
        <v>0</v>
      </c>
      <c r="K312" s="93">
        <v>0</v>
      </c>
      <c r="L312" s="93">
        <v>0</v>
      </c>
      <c r="M312" s="93">
        <v>0</v>
      </c>
      <c r="N312" s="93">
        <v>0</v>
      </c>
      <c r="O312" s="93">
        <v>0</v>
      </c>
      <c r="P312" s="93">
        <v>0</v>
      </c>
      <c r="Q312" s="93">
        <v>0</v>
      </c>
    </row>
    <row r="313" spans="1:17" x14ac:dyDescent="0.35">
      <c r="A313" t="s">
        <v>119</v>
      </c>
      <c r="B313" s="93">
        <v>27145</v>
      </c>
      <c r="C313" s="93">
        <v>19517</v>
      </c>
      <c r="D313" s="93">
        <v>0</v>
      </c>
      <c r="E313" s="93">
        <v>0</v>
      </c>
      <c r="F313" s="93">
        <v>0</v>
      </c>
      <c r="G313" s="93">
        <v>0</v>
      </c>
      <c r="H313" s="93">
        <v>0</v>
      </c>
      <c r="I313" s="93">
        <v>0</v>
      </c>
      <c r="J313" s="93">
        <v>0</v>
      </c>
      <c r="K313" s="93">
        <v>0</v>
      </c>
      <c r="L313" s="93">
        <v>0</v>
      </c>
      <c r="M313" s="93">
        <v>0</v>
      </c>
      <c r="N313" s="93">
        <v>0</v>
      </c>
      <c r="O313" s="93">
        <v>0</v>
      </c>
      <c r="P313" s="93">
        <v>0</v>
      </c>
      <c r="Q313" s="93">
        <v>0</v>
      </c>
    </row>
    <row r="314" spans="1:17" x14ac:dyDescent="0.35">
      <c r="A314" t="s">
        <v>120</v>
      </c>
      <c r="B314" s="93">
        <v>15867</v>
      </c>
      <c r="C314" s="93">
        <v>17010</v>
      </c>
      <c r="D314" s="93">
        <v>0</v>
      </c>
      <c r="E314" s="93">
        <v>0</v>
      </c>
      <c r="F314" s="93">
        <v>0</v>
      </c>
      <c r="G314" s="93">
        <v>0</v>
      </c>
      <c r="H314" s="93">
        <v>0</v>
      </c>
      <c r="I314" s="93">
        <v>0</v>
      </c>
      <c r="J314" s="93">
        <v>0</v>
      </c>
      <c r="K314" s="93">
        <v>0</v>
      </c>
      <c r="L314" s="93">
        <v>0</v>
      </c>
      <c r="M314" s="93">
        <v>0</v>
      </c>
      <c r="N314" s="93">
        <v>0</v>
      </c>
      <c r="O314" s="93">
        <v>0</v>
      </c>
      <c r="P314" s="93">
        <v>0</v>
      </c>
      <c r="Q314" s="93">
        <v>0</v>
      </c>
    </row>
    <row r="315" spans="1:17" ht="15" thickBot="1" x14ac:dyDescent="0.4">
      <c r="A315" t="s">
        <v>121</v>
      </c>
      <c r="B315" s="93">
        <v>22453</v>
      </c>
      <c r="C315" s="93">
        <v>20773</v>
      </c>
      <c r="D315" s="93">
        <v>0</v>
      </c>
      <c r="E315" s="93">
        <v>0</v>
      </c>
      <c r="F315" s="93">
        <v>0</v>
      </c>
      <c r="G315" s="93">
        <v>0</v>
      </c>
      <c r="H315" s="93">
        <v>0</v>
      </c>
      <c r="I315" s="93">
        <v>0</v>
      </c>
      <c r="J315" s="93">
        <v>0</v>
      </c>
      <c r="K315" s="93">
        <v>0</v>
      </c>
      <c r="L315" s="93">
        <v>0</v>
      </c>
      <c r="M315" s="93">
        <v>0</v>
      </c>
      <c r="N315" s="93">
        <v>0</v>
      </c>
      <c r="O315" s="93">
        <v>0</v>
      </c>
      <c r="P315" s="93">
        <v>0</v>
      </c>
      <c r="Q315" s="93">
        <v>0</v>
      </c>
    </row>
    <row r="316" spans="1:17" ht="15.5" thickTop="1" thickBot="1" x14ac:dyDescent="0.4">
      <c r="A316" s="35" t="s">
        <v>58</v>
      </c>
      <c r="B316" s="94">
        <v>87252</v>
      </c>
      <c r="C316" s="36">
        <v>76694</v>
      </c>
      <c r="D316" s="36">
        <v>2121</v>
      </c>
      <c r="E316" s="36">
        <v>0</v>
      </c>
      <c r="F316" s="36">
        <v>0</v>
      </c>
      <c r="G316" s="36">
        <v>0</v>
      </c>
      <c r="H316" s="36">
        <v>0</v>
      </c>
      <c r="I316" s="36">
        <v>0</v>
      </c>
      <c r="J316" s="36">
        <v>0</v>
      </c>
      <c r="K316" s="36">
        <v>0</v>
      </c>
      <c r="L316" s="36">
        <v>0</v>
      </c>
      <c r="M316" s="36">
        <v>0</v>
      </c>
      <c r="N316" s="36">
        <v>0</v>
      </c>
      <c r="O316" s="36">
        <v>0</v>
      </c>
      <c r="P316" s="36">
        <v>0</v>
      </c>
      <c r="Q316" s="94">
        <v>0</v>
      </c>
    </row>
    <row r="317" spans="1:17" ht="15" thickTop="1" x14ac:dyDescent="0.35"/>
    <row r="319" spans="1:17" x14ac:dyDescent="0.35">
      <c r="A319" s="39" t="s">
        <v>104</v>
      </c>
      <c r="B319" s="40" t="s">
        <v>30</v>
      </c>
      <c r="C319" s="40" t="s">
        <v>31</v>
      </c>
      <c r="D319" s="40" t="s">
        <v>32</v>
      </c>
      <c r="E319" s="40" t="s">
        <v>33</v>
      </c>
      <c r="F319" s="40" t="s">
        <v>34</v>
      </c>
      <c r="G319" s="40" t="s">
        <v>35</v>
      </c>
      <c r="H319" s="40" t="s">
        <v>36</v>
      </c>
      <c r="I319" s="40" t="s">
        <v>37</v>
      </c>
      <c r="J319" s="40" t="s">
        <v>38</v>
      </c>
      <c r="K319" s="40" t="s">
        <v>39</v>
      </c>
      <c r="L319" s="40" t="s">
        <v>40</v>
      </c>
      <c r="M319" s="40" t="s">
        <v>41</v>
      </c>
      <c r="N319" s="21" t="s">
        <v>42</v>
      </c>
      <c r="O319" s="91" t="s">
        <v>43</v>
      </c>
      <c r="P319" s="42" t="s">
        <v>44</v>
      </c>
      <c r="Q319" s="42" t="s">
        <v>45</v>
      </c>
    </row>
    <row r="320" spans="1:17" x14ac:dyDescent="0.35">
      <c r="A320" t="s">
        <v>118</v>
      </c>
      <c r="B320" s="93">
        <v>0</v>
      </c>
      <c r="C320" s="93">
        <v>0</v>
      </c>
      <c r="D320" s="93">
        <v>0</v>
      </c>
      <c r="E320" s="93">
        <v>0</v>
      </c>
      <c r="F320" s="93">
        <v>0</v>
      </c>
      <c r="G320" s="93">
        <v>176287</v>
      </c>
      <c r="H320" s="93">
        <v>132141</v>
      </c>
      <c r="I320" s="93">
        <v>103629</v>
      </c>
      <c r="J320" s="93">
        <v>132084</v>
      </c>
      <c r="K320" s="93">
        <v>108124</v>
      </c>
      <c r="L320" s="93">
        <v>147597</v>
      </c>
      <c r="M320" s="93">
        <v>0</v>
      </c>
      <c r="N320" s="93">
        <v>0</v>
      </c>
      <c r="O320" s="93">
        <v>0</v>
      </c>
      <c r="P320" s="93">
        <v>0</v>
      </c>
      <c r="Q320" s="93">
        <v>0</v>
      </c>
    </row>
    <row r="321" spans="1:17" x14ac:dyDescent="0.35">
      <c r="A321" t="s">
        <v>119</v>
      </c>
      <c r="B321" s="93">
        <v>0</v>
      </c>
      <c r="C321" s="93">
        <v>0</v>
      </c>
      <c r="D321" s="93">
        <v>0</v>
      </c>
      <c r="E321" s="93">
        <v>0</v>
      </c>
      <c r="F321" s="93">
        <v>0</v>
      </c>
      <c r="G321" s="93">
        <v>324567</v>
      </c>
      <c r="H321" s="93">
        <v>158079</v>
      </c>
      <c r="I321" s="93">
        <v>157231</v>
      </c>
      <c r="J321" s="93">
        <v>122463</v>
      </c>
      <c r="K321" s="93">
        <v>130176</v>
      </c>
      <c r="L321" s="93">
        <v>136854</v>
      </c>
      <c r="M321" s="93">
        <v>0</v>
      </c>
      <c r="N321" s="93">
        <v>0</v>
      </c>
      <c r="O321" s="93">
        <v>0</v>
      </c>
      <c r="P321" s="93">
        <v>0</v>
      </c>
      <c r="Q321" s="93">
        <v>0</v>
      </c>
    </row>
    <row r="322" spans="1:17" x14ac:dyDescent="0.35">
      <c r="A322" t="s">
        <v>120</v>
      </c>
      <c r="B322" s="93">
        <v>0</v>
      </c>
      <c r="C322" s="93">
        <v>0</v>
      </c>
      <c r="D322" s="93">
        <v>0</v>
      </c>
      <c r="E322" s="93">
        <v>0</v>
      </c>
      <c r="F322" s="93">
        <v>0</v>
      </c>
      <c r="G322" s="93">
        <v>137916</v>
      </c>
      <c r="H322" s="93">
        <v>95872</v>
      </c>
      <c r="I322" s="93">
        <v>96700</v>
      </c>
      <c r="J322" s="93">
        <v>86204</v>
      </c>
      <c r="K322" s="93">
        <v>87235</v>
      </c>
      <c r="L322" s="93">
        <v>93513</v>
      </c>
      <c r="M322" s="93">
        <v>0</v>
      </c>
      <c r="N322" s="93">
        <v>0</v>
      </c>
      <c r="O322" s="93">
        <v>0</v>
      </c>
      <c r="P322" s="93">
        <v>0</v>
      </c>
      <c r="Q322" s="93">
        <v>0</v>
      </c>
    </row>
    <row r="323" spans="1:17" ht="15" thickBot="1" x14ac:dyDescent="0.4">
      <c r="A323" t="s">
        <v>121</v>
      </c>
      <c r="B323" s="93">
        <v>0</v>
      </c>
      <c r="C323" s="93">
        <v>0</v>
      </c>
      <c r="D323" s="93">
        <v>0</v>
      </c>
      <c r="E323" s="93">
        <v>0</v>
      </c>
      <c r="F323" s="93">
        <v>0</v>
      </c>
      <c r="G323" s="93">
        <v>132482</v>
      </c>
      <c r="H323" s="93">
        <v>117881</v>
      </c>
      <c r="I323" s="93">
        <v>107025</v>
      </c>
      <c r="J323" s="93">
        <v>97980</v>
      </c>
      <c r="K323" s="93">
        <v>113185</v>
      </c>
      <c r="L323" s="93">
        <v>113970</v>
      </c>
      <c r="M323" s="93">
        <v>0</v>
      </c>
      <c r="N323" s="93">
        <v>0</v>
      </c>
      <c r="O323" s="93">
        <v>0</v>
      </c>
      <c r="P323" s="93">
        <v>0</v>
      </c>
      <c r="Q323" s="93">
        <v>0</v>
      </c>
    </row>
    <row r="324" spans="1:17" ht="15.5" thickTop="1" thickBot="1" x14ac:dyDescent="0.4">
      <c r="A324" s="35" t="s">
        <v>58</v>
      </c>
      <c r="B324" s="94">
        <v>0</v>
      </c>
      <c r="C324" s="36">
        <v>0</v>
      </c>
      <c r="D324" s="36">
        <v>0</v>
      </c>
      <c r="E324" s="36">
        <v>0</v>
      </c>
      <c r="F324" s="36">
        <v>0</v>
      </c>
      <c r="G324" s="36">
        <v>771252</v>
      </c>
      <c r="H324" s="36">
        <v>503973</v>
      </c>
      <c r="I324" s="36">
        <v>464585</v>
      </c>
      <c r="J324" s="36">
        <v>438731</v>
      </c>
      <c r="K324" s="36">
        <v>438720</v>
      </c>
      <c r="L324" s="36">
        <v>491934</v>
      </c>
      <c r="M324" s="36">
        <v>0</v>
      </c>
      <c r="N324" s="36">
        <v>0</v>
      </c>
      <c r="O324" s="36">
        <v>0</v>
      </c>
      <c r="P324" s="36">
        <v>0</v>
      </c>
      <c r="Q324" s="94">
        <v>0</v>
      </c>
    </row>
    <row r="325" spans="1:17" ht="15" thickTop="1" x14ac:dyDescent="0.35"/>
    <row r="326" spans="1:17" x14ac:dyDescent="0.35">
      <c r="A326" s="39" t="s">
        <v>105</v>
      </c>
      <c r="B326" s="40" t="s">
        <v>30</v>
      </c>
      <c r="C326" s="40" t="s">
        <v>31</v>
      </c>
      <c r="D326" s="40" t="s">
        <v>32</v>
      </c>
      <c r="E326" s="40" t="s">
        <v>33</v>
      </c>
      <c r="F326" s="40" t="s">
        <v>34</v>
      </c>
      <c r="G326" s="40" t="s">
        <v>35</v>
      </c>
      <c r="H326" s="40" t="s">
        <v>36</v>
      </c>
      <c r="I326" s="40" t="s">
        <v>37</v>
      </c>
      <c r="J326" s="40" t="s">
        <v>38</v>
      </c>
      <c r="K326" s="40" t="s">
        <v>39</v>
      </c>
      <c r="L326" s="40" t="s">
        <v>40</v>
      </c>
      <c r="M326" s="40" t="s">
        <v>41</v>
      </c>
      <c r="N326" s="21" t="s">
        <v>42</v>
      </c>
      <c r="O326" s="91" t="s">
        <v>43</v>
      </c>
      <c r="P326" s="42" t="s">
        <v>44</v>
      </c>
      <c r="Q326" s="42" t="s">
        <v>45</v>
      </c>
    </row>
    <row r="327" spans="1:17" x14ac:dyDescent="0.35">
      <c r="A327" t="s">
        <v>118</v>
      </c>
      <c r="B327" s="93">
        <v>81881</v>
      </c>
      <c r="C327" s="93">
        <v>80296</v>
      </c>
      <c r="D327" s="93">
        <v>85412</v>
      </c>
      <c r="E327" s="93">
        <v>67216</v>
      </c>
      <c r="F327" s="93">
        <v>71029</v>
      </c>
      <c r="G327" s="93">
        <v>60043</v>
      </c>
      <c r="H327" s="93">
        <v>65202</v>
      </c>
      <c r="I327" s="93">
        <v>65103</v>
      </c>
      <c r="J327" s="93">
        <v>62657</v>
      </c>
      <c r="K327" s="93">
        <v>51831</v>
      </c>
      <c r="L327" s="93">
        <v>53515</v>
      </c>
      <c r="M327" s="93">
        <v>0</v>
      </c>
      <c r="N327" s="93">
        <v>0</v>
      </c>
      <c r="O327" s="93">
        <v>0</v>
      </c>
      <c r="P327" s="93">
        <v>0</v>
      </c>
      <c r="Q327" s="93">
        <v>0</v>
      </c>
    </row>
    <row r="328" spans="1:17" x14ac:dyDescent="0.35">
      <c r="A328" t="s">
        <v>119</v>
      </c>
      <c r="B328" s="93">
        <v>74837</v>
      </c>
      <c r="C328" s="93">
        <v>82018</v>
      </c>
      <c r="D328" s="93">
        <v>67537</v>
      </c>
      <c r="E328" s="93">
        <v>63121</v>
      </c>
      <c r="F328" s="93">
        <v>67684</v>
      </c>
      <c r="G328" s="93">
        <v>68026</v>
      </c>
      <c r="H328" s="93">
        <v>72014</v>
      </c>
      <c r="I328" s="93">
        <v>67401</v>
      </c>
      <c r="J328" s="93">
        <v>80089</v>
      </c>
      <c r="K328" s="93">
        <v>61027</v>
      </c>
      <c r="L328" s="93">
        <v>49690</v>
      </c>
      <c r="M328" s="93">
        <v>0</v>
      </c>
      <c r="N328" s="93">
        <v>0</v>
      </c>
      <c r="O328" s="93">
        <v>0</v>
      </c>
      <c r="P328" s="93">
        <v>0</v>
      </c>
      <c r="Q328" s="93">
        <v>0</v>
      </c>
    </row>
    <row r="329" spans="1:17" x14ac:dyDescent="0.35">
      <c r="A329" t="s">
        <v>120</v>
      </c>
      <c r="B329" s="93">
        <v>74355</v>
      </c>
      <c r="C329" s="93">
        <v>70468</v>
      </c>
      <c r="D329" s="93">
        <v>64320</v>
      </c>
      <c r="E329" s="93">
        <v>67490</v>
      </c>
      <c r="F329" s="93">
        <v>70436</v>
      </c>
      <c r="G329" s="93">
        <v>64825</v>
      </c>
      <c r="H329" s="93">
        <v>67101</v>
      </c>
      <c r="I329" s="93">
        <v>66463</v>
      </c>
      <c r="J329" s="93">
        <v>62824</v>
      </c>
      <c r="K329" s="93">
        <v>58229</v>
      </c>
      <c r="L329" s="93">
        <v>54791</v>
      </c>
      <c r="M329" s="93">
        <v>0</v>
      </c>
      <c r="N329" s="93">
        <v>0</v>
      </c>
      <c r="O329" s="93">
        <v>0</v>
      </c>
      <c r="P329" s="93">
        <v>0</v>
      </c>
      <c r="Q329" s="93">
        <v>0</v>
      </c>
    </row>
    <row r="330" spans="1:17" ht="15" thickBot="1" x14ac:dyDescent="0.4">
      <c r="A330" t="s">
        <v>121</v>
      </c>
      <c r="B330" s="93">
        <v>64624</v>
      </c>
      <c r="C330" s="93">
        <v>62008</v>
      </c>
      <c r="D330" s="93">
        <v>59404</v>
      </c>
      <c r="E330" s="93">
        <v>59828</v>
      </c>
      <c r="F330" s="93">
        <v>60592</v>
      </c>
      <c r="G330" s="93">
        <v>76456</v>
      </c>
      <c r="H330" s="93">
        <v>70531</v>
      </c>
      <c r="I330" s="93">
        <v>57694</v>
      </c>
      <c r="J330" s="93">
        <v>55047</v>
      </c>
      <c r="K330" s="93">
        <v>60883</v>
      </c>
      <c r="L330" s="93">
        <v>56865</v>
      </c>
      <c r="M330" s="93">
        <v>0</v>
      </c>
      <c r="N330" s="93">
        <v>0</v>
      </c>
      <c r="O330" s="93">
        <v>0</v>
      </c>
      <c r="P330" s="93">
        <v>0</v>
      </c>
      <c r="Q330" s="93">
        <v>0</v>
      </c>
    </row>
    <row r="331" spans="1:17" ht="15.5" thickTop="1" thickBot="1" x14ac:dyDescent="0.4">
      <c r="A331" s="35" t="s">
        <v>58</v>
      </c>
      <c r="B331" s="94">
        <v>295697</v>
      </c>
      <c r="C331" s="36">
        <v>294790</v>
      </c>
      <c r="D331" s="36">
        <v>276673</v>
      </c>
      <c r="E331" s="36">
        <v>257655</v>
      </c>
      <c r="F331" s="36">
        <v>269741</v>
      </c>
      <c r="G331" s="36">
        <v>269350</v>
      </c>
      <c r="H331" s="36">
        <v>274848</v>
      </c>
      <c r="I331" s="36">
        <v>256661</v>
      </c>
      <c r="J331" s="36">
        <v>260617</v>
      </c>
      <c r="K331" s="36">
        <v>231970</v>
      </c>
      <c r="L331" s="36">
        <v>214861</v>
      </c>
      <c r="M331" s="36">
        <v>0</v>
      </c>
      <c r="N331" s="36">
        <v>0</v>
      </c>
      <c r="O331" s="36">
        <v>0</v>
      </c>
      <c r="P331" s="36">
        <v>0</v>
      </c>
      <c r="Q331" s="94">
        <v>0</v>
      </c>
    </row>
    <row r="332" spans="1:17" ht="15" thickTop="1" x14ac:dyDescent="0.35"/>
    <row r="333" spans="1:17" x14ac:dyDescent="0.35">
      <c r="A333" s="39" t="s">
        <v>106</v>
      </c>
      <c r="B333" s="40" t="s">
        <v>30</v>
      </c>
      <c r="C333" s="40" t="s">
        <v>31</v>
      </c>
      <c r="D333" s="40" t="s">
        <v>32</v>
      </c>
      <c r="E333" s="40" t="s">
        <v>33</v>
      </c>
      <c r="F333" s="40" t="s">
        <v>34</v>
      </c>
      <c r="G333" s="40" t="s">
        <v>35</v>
      </c>
      <c r="H333" s="40" t="s">
        <v>36</v>
      </c>
      <c r="I333" s="40" t="s">
        <v>37</v>
      </c>
      <c r="J333" s="40" t="s">
        <v>38</v>
      </c>
      <c r="K333" s="40" t="s">
        <v>39</v>
      </c>
      <c r="L333" s="40" t="s">
        <v>40</v>
      </c>
      <c r="M333" s="40" t="s">
        <v>41</v>
      </c>
      <c r="N333" s="21" t="s">
        <v>42</v>
      </c>
      <c r="O333" s="91" t="s">
        <v>43</v>
      </c>
      <c r="P333" s="42" t="s">
        <v>44</v>
      </c>
      <c r="Q333" s="42" t="s">
        <v>45</v>
      </c>
    </row>
    <row r="334" spans="1:17" x14ac:dyDescent="0.35">
      <c r="A334" t="s">
        <v>118</v>
      </c>
      <c r="B334" s="93">
        <v>8667</v>
      </c>
      <c r="C334" s="93">
        <v>8515</v>
      </c>
      <c r="D334" s="93">
        <v>0</v>
      </c>
      <c r="E334" s="93">
        <v>0</v>
      </c>
      <c r="F334" s="93">
        <v>9335</v>
      </c>
      <c r="G334" s="93">
        <v>7649</v>
      </c>
      <c r="H334" s="93">
        <v>7154</v>
      </c>
      <c r="I334" s="93">
        <v>6344</v>
      </c>
      <c r="J334" s="93">
        <v>8173</v>
      </c>
      <c r="K334" s="93">
        <v>6298</v>
      </c>
      <c r="L334" s="93">
        <v>5868</v>
      </c>
      <c r="M334" s="93">
        <v>0</v>
      </c>
      <c r="N334" s="93">
        <v>0</v>
      </c>
      <c r="O334" s="93">
        <v>0</v>
      </c>
      <c r="P334" s="93">
        <v>0</v>
      </c>
      <c r="Q334" s="93">
        <v>0</v>
      </c>
    </row>
    <row r="335" spans="1:17" x14ac:dyDescent="0.35">
      <c r="A335" t="s">
        <v>119</v>
      </c>
      <c r="B335" s="93">
        <v>11211</v>
      </c>
      <c r="C335" s="93">
        <v>7398</v>
      </c>
      <c r="D335" s="93">
        <v>0</v>
      </c>
      <c r="E335" s="93">
        <v>22122</v>
      </c>
      <c r="F335" s="93">
        <v>9107</v>
      </c>
      <c r="G335" s="93">
        <v>8458</v>
      </c>
      <c r="H335" s="93">
        <v>9320</v>
      </c>
      <c r="I335" s="93">
        <v>7998</v>
      </c>
      <c r="J335" s="93">
        <v>7758</v>
      </c>
      <c r="K335" s="93">
        <v>7158</v>
      </c>
      <c r="L335" s="93">
        <v>6264</v>
      </c>
      <c r="M335" s="93">
        <v>0</v>
      </c>
      <c r="N335" s="93">
        <v>0</v>
      </c>
      <c r="O335" s="93">
        <v>0</v>
      </c>
      <c r="P335" s="93">
        <v>0</v>
      </c>
      <c r="Q335" s="93">
        <v>0</v>
      </c>
    </row>
    <row r="336" spans="1:17" x14ac:dyDescent="0.35">
      <c r="A336" t="s">
        <v>120</v>
      </c>
      <c r="B336" s="93">
        <v>8642</v>
      </c>
      <c r="C336" s="93">
        <v>0</v>
      </c>
      <c r="D336" s="93">
        <v>0</v>
      </c>
      <c r="E336" s="93">
        <v>8518</v>
      </c>
      <c r="F336" s="93">
        <v>5882</v>
      </c>
      <c r="G336" s="93">
        <v>6728</v>
      </c>
      <c r="H336" s="93">
        <v>6041</v>
      </c>
      <c r="I336" s="93">
        <v>7032</v>
      </c>
      <c r="J336" s="93">
        <v>5837</v>
      </c>
      <c r="K336" s="93">
        <v>4955</v>
      </c>
      <c r="L336" s="93">
        <v>5061</v>
      </c>
      <c r="M336" s="93">
        <v>0</v>
      </c>
      <c r="N336" s="93">
        <v>0</v>
      </c>
      <c r="O336" s="93">
        <v>0</v>
      </c>
      <c r="P336" s="93">
        <v>0</v>
      </c>
      <c r="Q336" s="93">
        <v>0</v>
      </c>
    </row>
    <row r="337" spans="1:17" ht="15" thickBot="1" x14ac:dyDescent="0.4">
      <c r="A337" t="s">
        <v>121</v>
      </c>
      <c r="B337" s="93">
        <v>8056</v>
      </c>
      <c r="C337" s="93">
        <v>0</v>
      </c>
      <c r="D337" s="93">
        <v>0</v>
      </c>
      <c r="E337" s="93">
        <v>6196</v>
      </c>
      <c r="F337" s="93">
        <v>8783</v>
      </c>
      <c r="G337" s="93">
        <v>5631</v>
      </c>
      <c r="H337" s="93">
        <v>6502</v>
      </c>
      <c r="I337" s="93">
        <v>7413</v>
      </c>
      <c r="J337" s="93">
        <v>5762</v>
      </c>
      <c r="K337" s="93">
        <v>5713</v>
      </c>
      <c r="L337" s="93">
        <v>5254</v>
      </c>
      <c r="M337" s="93">
        <v>0</v>
      </c>
      <c r="N337" s="93">
        <v>0</v>
      </c>
      <c r="O337" s="93">
        <v>0</v>
      </c>
      <c r="P337" s="93">
        <v>0</v>
      </c>
      <c r="Q337" s="93">
        <v>0</v>
      </c>
    </row>
    <row r="338" spans="1:17" ht="15.5" thickTop="1" thickBot="1" x14ac:dyDescent="0.4">
      <c r="A338" s="35" t="s">
        <v>58</v>
      </c>
      <c r="B338" s="94">
        <v>36576</v>
      </c>
      <c r="C338" s="36">
        <v>15913</v>
      </c>
      <c r="D338" s="36">
        <v>0</v>
      </c>
      <c r="E338" s="36">
        <v>36836</v>
      </c>
      <c r="F338" s="36">
        <v>33107</v>
      </c>
      <c r="G338" s="36">
        <v>28466</v>
      </c>
      <c r="H338" s="36">
        <v>29017</v>
      </c>
      <c r="I338" s="36">
        <v>28787</v>
      </c>
      <c r="J338" s="36">
        <v>27530</v>
      </c>
      <c r="K338" s="36">
        <v>24124</v>
      </c>
      <c r="L338" s="36">
        <v>22447</v>
      </c>
      <c r="M338" s="36">
        <v>0</v>
      </c>
      <c r="N338" s="36">
        <v>0</v>
      </c>
      <c r="O338" s="36">
        <v>0</v>
      </c>
      <c r="P338" s="36">
        <v>0</v>
      </c>
      <c r="Q338" s="94">
        <v>0</v>
      </c>
    </row>
    <row r="339" spans="1:17" ht="15" thickTop="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96"/>
  <sheetViews>
    <sheetView zoomScaleNormal="100" workbookViewId="0"/>
  </sheetViews>
  <sheetFormatPr defaultColWidth="9.1796875" defaultRowHeight="18.5" x14ac:dyDescent="0.45"/>
  <cols>
    <col min="1" max="1" width="21.1796875" style="99" customWidth="1"/>
    <col min="2" max="2" width="15.1796875" style="96" customWidth="1"/>
    <col min="3" max="3" width="1.81640625" style="96" customWidth="1"/>
    <col min="4" max="4" width="15.54296875" style="96" customWidth="1"/>
    <col min="5" max="5" width="18" style="96" customWidth="1"/>
    <col min="6" max="6" width="1.453125" style="127" customWidth="1"/>
    <col min="7" max="7" width="2.81640625" style="97" customWidth="1"/>
    <col min="8" max="8" width="2" style="96" customWidth="1"/>
    <col min="9" max="9" width="21.1796875" style="96" customWidth="1"/>
    <col min="10" max="10" width="16.453125" style="96" customWidth="1"/>
    <col min="11" max="11" width="2" style="96" customWidth="1"/>
    <col min="12" max="12" width="16.54296875" style="96" customWidth="1"/>
    <col min="13" max="13" width="17.54296875" style="96" customWidth="1"/>
    <col min="14" max="14" width="11.453125" style="96" customWidth="1"/>
    <col min="15" max="15" width="13.1796875" style="96" customWidth="1"/>
    <col min="16" max="16384" width="9.1796875" style="98"/>
  </cols>
  <sheetData>
    <row r="1" spans="1:17" x14ac:dyDescent="0.45">
      <c r="A1" s="95"/>
      <c r="F1" s="97"/>
    </row>
    <row r="2" spans="1:17" s="96" customFormat="1" ht="25.5" customHeight="1" x14ac:dyDescent="0.35">
      <c r="A2" s="99"/>
      <c r="D2" s="100" t="s">
        <v>151</v>
      </c>
      <c r="E2" s="100"/>
      <c r="F2" s="97"/>
      <c r="G2" s="97"/>
      <c r="O2" s="101"/>
      <c r="P2" s="102"/>
    </row>
    <row r="3" spans="1:17" s="96" customFormat="1" ht="25.5" customHeight="1" x14ac:dyDescent="0.35">
      <c r="A3" s="99"/>
      <c r="D3" s="103" t="s">
        <v>152</v>
      </c>
      <c r="E3" s="104"/>
      <c r="F3" s="97"/>
      <c r="G3" s="97"/>
      <c r="H3" s="97"/>
      <c r="O3" s="101"/>
      <c r="P3" s="102"/>
    </row>
    <row r="4" spans="1:17" s="96" customFormat="1" ht="11.25" customHeight="1" x14ac:dyDescent="0.35">
      <c r="A4" s="99"/>
      <c r="D4" s="104"/>
      <c r="E4" s="104"/>
      <c r="F4" s="97"/>
      <c r="G4" s="97"/>
      <c r="H4" s="97"/>
      <c r="I4" s="97"/>
    </row>
    <row r="5" spans="1:17" s="96" customFormat="1" ht="56.5" customHeight="1" x14ac:dyDescent="0.35">
      <c r="A5" s="105" t="s">
        <v>153</v>
      </c>
      <c r="B5" s="105" t="s">
        <v>154</v>
      </c>
      <c r="C5" s="105"/>
      <c r="D5" s="106" t="s">
        <v>155</v>
      </c>
      <c r="E5" s="106" t="s">
        <v>156</v>
      </c>
      <c r="F5" s="105"/>
      <c r="G5" s="105"/>
      <c r="H5" s="107"/>
      <c r="I5" s="105" t="s">
        <v>153</v>
      </c>
      <c r="J5" s="105" t="s">
        <v>154</v>
      </c>
      <c r="K5" s="105"/>
      <c r="L5" s="106" t="s">
        <v>155</v>
      </c>
      <c r="M5" s="106" t="s">
        <v>156</v>
      </c>
      <c r="O5" s="97"/>
    </row>
    <row r="6" spans="1:17" s="96" customFormat="1" ht="11.25" customHeight="1" x14ac:dyDescent="0.35">
      <c r="A6" s="108"/>
      <c r="B6" s="107"/>
      <c r="C6" s="107"/>
      <c r="D6" s="106"/>
      <c r="E6" s="106"/>
      <c r="F6" s="105"/>
      <c r="G6" s="105"/>
      <c r="H6" s="107"/>
      <c r="I6" s="105"/>
      <c r="J6" s="105"/>
      <c r="K6" s="105"/>
      <c r="L6" s="106"/>
      <c r="M6" s="106"/>
      <c r="O6" s="97"/>
    </row>
    <row r="7" spans="1:17" s="96" customFormat="1" ht="37.5" customHeight="1" x14ac:dyDescent="0.45">
      <c r="A7" s="109" t="e">
        <v>#REF!</v>
      </c>
      <c r="B7" s="110">
        <v>1115361</v>
      </c>
      <c r="C7" s="110"/>
      <c r="D7" s="111">
        <v>-296977</v>
      </c>
      <c r="E7" s="112">
        <v>-0.21027331984270059</v>
      </c>
      <c r="F7" s="97"/>
      <c r="G7" s="97"/>
      <c r="H7" s="97"/>
      <c r="I7" s="113" t="e">
        <v>#REF!</v>
      </c>
      <c r="J7" s="114">
        <v>1030736</v>
      </c>
      <c r="K7" s="114"/>
      <c r="L7" s="111">
        <v>-185629</v>
      </c>
      <c r="M7" s="112">
        <v>-0.15260961964541897</v>
      </c>
    </row>
    <row r="8" spans="1:17" s="96" customFormat="1" ht="11.25" customHeight="1" x14ac:dyDescent="0.35">
      <c r="A8" s="109"/>
      <c r="D8" s="115"/>
      <c r="E8" s="112"/>
      <c r="F8" s="97"/>
      <c r="G8" s="97"/>
      <c r="H8" s="97"/>
      <c r="I8" s="116"/>
      <c r="J8" s="114"/>
      <c r="K8" s="114"/>
      <c r="L8" s="117"/>
      <c r="M8" s="112"/>
    </row>
    <row r="9" spans="1:17" s="96" customFormat="1" ht="37.5" customHeight="1" x14ac:dyDescent="0.45">
      <c r="A9" s="109" t="e">
        <v>#REF!</v>
      </c>
      <c r="B9" s="110">
        <v>654</v>
      </c>
      <c r="C9" s="110"/>
      <c r="D9" s="115">
        <v>-58</v>
      </c>
      <c r="E9" s="112">
        <v>-8.1460674157303389E-2</v>
      </c>
      <c r="F9" s="97"/>
      <c r="G9" s="97"/>
      <c r="H9" s="97"/>
      <c r="I9" s="113" t="e">
        <v>#REF!</v>
      </c>
      <c r="J9" s="114">
        <v>309402</v>
      </c>
      <c r="K9" s="114"/>
      <c r="L9" s="111">
        <v>-96831</v>
      </c>
      <c r="M9" s="112">
        <v>-0.23836320535259325</v>
      </c>
    </row>
    <row r="10" spans="1:17" s="96" customFormat="1" ht="11.25" customHeight="1" x14ac:dyDescent="0.35">
      <c r="A10" s="109"/>
      <c r="D10" s="115"/>
      <c r="E10" s="112"/>
      <c r="F10" s="97"/>
      <c r="G10" s="97"/>
      <c r="H10" s="97"/>
      <c r="I10" s="116"/>
      <c r="J10" s="114"/>
      <c r="K10" s="114"/>
      <c r="L10" s="117"/>
      <c r="M10" s="112"/>
    </row>
    <row r="11" spans="1:17" s="96" customFormat="1" ht="37.5" customHeight="1" x14ac:dyDescent="0.35">
      <c r="A11" s="109" t="e">
        <v>#REF!</v>
      </c>
      <c r="B11" s="110">
        <v>141503</v>
      </c>
      <c r="C11" s="110"/>
      <c r="D11" s="115">
        <v>-61230</v>
      </c>
      <c r="E11" s="112">
        <v>-0.30202285765020986</v>
      </c>
      <c r="F11" s="97"/>
      <c r="G11" s="97"/>
      <c r="H11" s="97"/>
      <c r="I11" s="118" t="e">
        <v>#REF!</v>
      </c>
      <c r="J11" s="114">
        <v>339068</v>
      </c>
      <c r="K11" s="114"/>
      <c r="L11" s="111">
        <v>-103741</v>
      </c>
      <c r="M11" s="112">
        <v>-0.23427933939915402</v>
      </c>
    </row>
    <row r="12" spans="1:17" s="96" customFormat="1" ht="11.25" customHeight="1" x14ac:dyDescent="0.35">
      <c r="A12" s="119"/>
      <c r="D12" s="115"/>
      <c r="E12" s="112"/>
      <c r="F12" s="97"/>
      <c r="G12" s="97"/>
      <c r="H12" s="97"/>
      <c r="I12" s="116"/>
      <c r="J12" s="114"/>
      <c r="K12" s="114"/>
      <c r="L12" s="117"/>
      <c r="M12" s="112"/>
    </row>
    <row r="13" spans="1:17" s="96" customFormat="1" ht="37.5" customHeight="1" x14ac:dyDescent="0.45">
      <c r="A13" s="113" t="e">
        <v>#REF!</v>
      </c>
      <c r="B13" s="110">
        <v>376813</v>
      </c>
      <c r="C13" s="110"/>
      <c r="D13" s="115">
        <v>-169080</v>
      </c>
      <c r="E13" s="112">
        <v>-0.30973102787542617</v>
      </c>
      <c r="F13" s="97"/>
      <c r="G13" s="97"/>
      <c r="H13" s="97"/>
      <c r="I13" s="113" t="e">
        <v>#REF!</v>
      </c>
      <c r="J13" s="114">
        <v>26635</v>
      </c>
      <c r="K13" s="114"/>
      <c r="L13" s="111">
        <v>-5487</v>
      </c>
      <c r="M13" s="112">
        <v>-0.17081750824979769</v>
      </c>
    </row>
    <row r="14" spans="1:17" s="96" customFormat="1" ht="11.25" customHeight="1" x14ac:dyDescent="0.35">
      <c r="A14" s="119"/>
      <c r="D14" s="115"/>
      <c r="E14" s="112"/>
      <c r="F14" s="97"/>
      <c r="G14" s="97"/>
      <c r="H14" s="97"/>
      <c r="I14" s="116"/>
      <c r="J14" s="114"/>
      <c r="K14" s="114"/>
      <c r="L14" s="117"/>
      <c r="M14" s="112"/>
    </row>
    <row r="15" spans="1:17" s="96" customFormat="1" ht="37.5" customHeight="1" x14ac:dyDescent="0.45">
      <c r="A15" s="113" t="e">
        <v>#REF!</v>
      </c>
      <c r="B15" s="110">
        <v>963326</v>
      </c>
      <c r="C15" s="110"/>
      <c r="D15" s="115">
        <v>-534252</v>
      </c>
      <c r="E15" s="112">
        <v>-0.35674402268195715</v>
      </c>
      <c r="F15" s="97"/>
      <c r="G15" s="97"/>
      <c r="H15" s="97"/>
      <c r="I15" s="113" t="e">
        <v>#REF!</v>
      </c>
      <c r="J15" s="114">
        <v>1471982</v>
      </c>
      <c r="K15" s="114"/>
      <c r="L15" s="111">
        <v>-581918</v>
      </c>
      <c r="M15" s="112">
        <v>-0.28332343346803646</v>
      </c>
    </row>
    <row r="16" spans="1:17" s="96" customFormat="1" ht="11.25" customHeight="1" x14ac:dyDescent="0.45">
      <c r="A16" s="119"/>
      <c r="D16" s="115"/>
      <c r="E16" s="120"/>
      <c r="F16" s="97"/>
      <c r="G16" s="97"/>
      <c r="H16" s="97"/>
      <c r="I16" s="118"/>
      <c r="J16" s="114"/>
      <c r="K16" s="114"/>
      <c r="L16" s="117"/>
      <c r="M16" s="112"/>
      <c r="Q16" s="98"/>
    </row>
    <row r="17" spans="1:15" s="96" customFormat="1" ht="37.5" customHeight="1" x14ac:dyDescent="0.45">
      <c r="A17" s="109" t="e">
        <v>#REF!</v>
      </c>
      <c r="B17" s="110">
        <v>1045376</v>
      </c>
      <c r="C17" s="110"/>
      <c r="D17" s="115">
        <v>-271680</v>
      </c>
      <c r="E17" s="120">
        <v>-0.20627824481267309</v>
      </c>
      <c r="F17" s="97"/>
      <c r="G17" s="97"/>
      <c r="H17" s="97"/>
      <c r="I17" s="113" t="e">
        <v>#REF!</v>
      </c>
      <c r="J17" s="114">
        <v>834502</v>
      </c>
      <c r="K17" s="102"/>
      <c r="L17" s="111">
        <v>-222987</v>
      </c>
      <c r="M17" s="112">
        <v>-0.21086460473820534</v>
      </c>
    </row>
    <row r="18" spans="1:15" s="96" customFormat="1" ht="11.25" customHeight="1" x14ac:dyDescent="0.35">
      <c r="A18" s="119"/>
      <c r="D18" s="115"/>
      <c r="E18" s="120"/>
      <c r="F18" s="97"/>
      <c r="G18" s="97"/>
      <c r="H18" s="97"/>
      <c r="I18" s="118"/>
      <c r="J18" s="102"/>
      <c r="K18" s="102"/>
      <c r="L18" s="121"/>
      <c r="M18" s="112"/>
    </row>
    <row r="19" spans="1:15" s="96" customFormat="1" ht="37.5" customHeight="1" x14ac:dyDescent="0.45">
      <c r="A19" s="113" t="e">
        <v>#REF!</v>
      </c>
      <c r="B19" s="110">
        <v>454291</v>
      </c>
      <c r="D19" s="115">
        <v>-145846</v>
      </c>
      <c r="E19" s="120">
        <v>-0.24302117683129018</v>
      </c>
      <c r="F19" s="97"/>
      <c r="G19" s="97"/>
      <c r="H19" s="97"/>
      <c r="I19" s="113" t="e">
        <v>#REF!</v>
      </c>
      <c r="J19" s="114">
        <v>118515</v>
      </c>
      <c r="K19" s="102"/>
      <c r="L19" s="111">
        <v>8622</v>
      </c>
      <c r="M19" s="112">
        <v>7.8458136551008639E-2</v>
      </c>
    </row>
    <row r="20" spans="1:15" s="96" customFormat="1" ht="11.25" customHeight="1" x14ac:dyDescent="0.35">
      <c r="A20" s="119"/>
      <c r="D20" s="115"/>
      <c r="E20" s="120"/>
      <c r="F20" s="97"/>
      <c r="G20" s="97"/>
      <c r="H20" s="97"/>
      <c r="I20" s="118"/>
      <c r="J20" s="102"/>
      <c r="K20" s="102"/>
      <c r="L20" s="121"/>
      <c r="M20" s="112"/>
    </row>
    <row r="21" spans="1:15" s="96" customFormat="1" ht="37.5" customHeight="1" x14ac:dyDescent="0.35">
      <c r="A21" s="119" t="e">
        <v>#REF!</v>
      </c>
      <c r="B21" s="110">
        <v>625754</v>
      </c>
      <c r="D21" s="115">
        <v>-103018</v>
      </c>
      <c r="E21" s="120">
        <v>-0.14135833978253831</v>
      </c>
      <c r="F21" s="97"/>
      <c r="G21" s="97"/>
      <c r="H21" s="97"/>
      <c r="I21" s="105" t="s">
        <v>157</v>
      </c>
      <c r="J21" s="114">
        <v>8871248</v>
      </c>
      <c r="K21" s="102"/>
      <c r="L21" s="111">
        <v>-2771830</v>
      </c>
      <c r="M21" s="112">
        <v>-0.23806677237754481</v>
      </c>
    </row>
    <row r="22" spans="1:15" s="96" customFormat="1" ht="11.25" customHeight="1" x14ac:dyDescent="0.35">
      <c r="A22" s="119"/>
      <c r="D22" s="115"/>
      <c r="E22" s="115"/>
      <c r="F22" s="97"/>
      <c r="G22" s="97"/>
      <c r="H22" s="97"/>
      <c r="I22" s="118"/>
      <c r="L22" s="122"/>
      <c r="M22" s="122"/>
    </row>
    <row r="23" spans="1:15" x14ac:dyDescent="0.45">
      <c r="D23" s="123"/>
      <c r="E23" s="123"/>
      <c r="F23" s="97"/>
      <c r="H23" s="97"/>
      <c r="I23" s="97"/>
      <c r="L23" s="123"/>
      <c r="M23" s="123"/>
      <c r="N23" s="98"/>
      <c r="O23" s="98"/>
    </row>
    <row r="24" spans="1:15" ht="36" customHeight="1" x14ac:dyDescent="0.45">
      <c r="A24" s="128" t="s">
        <v>159</v>
      </c>
      <c r="B24" s="128"/>
      <c r="C24" s="128"/>
      <c r="D24" s="128"/>
      <c r="E24" s="128"/>
      <c r="F24" s="128"/>
      <c r="G24" s="128"/>
      <c r="H24" s="128"/>
      <c r="I24" s="128"/>
      <c r="J24" s="128"/>
      <c r="K24" s="128"/>
      <c r="L24" s="128"/>
      <c r="M24" s="128"/>
      <c r="N24" s="98"/>
      <c r="O24" s="98"/>
    </row>
    <row r="25" spans="1:15" x14ac:dyDescent="0.45">
      <c r="A25" s="124" t="s">
        <v>158</v>
      </c>
      <c r="D25" s="123"/>
      <c r="E25" s="123"/>
      <c r="F25" s="97"/>
      <c r="H25" s="97"/>
      <c r="I25" s="97"/>
      <c r="N25" s="98"/>
      <c r="O25" s="98"/>
    </row>
    <row r="26" spans="1:15" ht="18.649999999999999" customHeight="1" x14ac:dyDescent="0.45">
      <c r="A26" s="129" t="s">
        <v>160</v>
      </c>
      <c r="B26" s="129"/>
      <c r="C26" s="129"/>
      <c r="D26" s="129"/>
      <c r="E26" s="129"/>
      <c r="F26" s="129"/>
      <c r="G26" s="129"/>
      <c r="H26" s="129"/>
      <c r="I26" s="129"/>
      <c r="J26" s="129"/>
      <c r="K26" s="129"/>
      <c r="L26" s="129"/>
      <c r="M26" s="129"/>
      <c r="N26" s="98"/>
      <c r="O26" s="98"/>
    </row>
    <row r="27" spans="1:15" x14ac:dyDescent="0.45">
      <c r="D27" s="123"/>
      <c r="E27" s="123"/>
      <c r="F27" s="97"/>
      <c r="H27" s="97"/>
      <c r="I27" s="97"/>
      <c r="N27" s="98"/>
      <c r="O27" s="98"/>
    </row>
    <row r="28" spans="1:15" x14ac:dyDescent="0.45">
      <c r="D28" s="123"/>
      <c r="E28" s="123"/>
      <c r="F28" s="97"/>
      <c r="H28" s="97"/>
      <c r="I28" s="97"/>
      <c r="N28" s="98"/>
      <c r="O28" s="98"/>
    </row>
    <row r="29" spans="1:15" x14ac:dyDescent="0.45">
      <c r="D29" s="125"/>
      <c r="E29" s="125"/>
      <c r="F29" s="97"/>
      <c r="H29" s="97"/>
      <c r="I29" s="97"/>
      <c r="N29" s="98"/>
      <c r="O29" s="98"/>
    </row>
    <row r="30" spans="1:15" x14ac:dyDescent="0.45">
      <c r="D30" s="97"/>
      <c r="E30" s="97"/>
      <c r="F30" s="97"/>
      <c r="N30" s="98"/>
      <c r="O30" s="98"/>
    </row>
    <row r="31" spans="1:15" x14ac:dyDescent="0.45">
      <c r="D31" s="126"/>
      <c r="E31" s="97"/>
      <c r="F31" s="97"/>
      <c r="N31" s="98"/>
      <c r="O31" s="98"/>
    </row>
    <row r="32" spans="1:15" x14ac:dyDescent="0.45">
      <c r="D32" s="97"/>
      <c r="E32" s="97"/>
      <c r="F32" s="97"/>
      <c r="N32" s="98"/>
      <c r="O32" s="98"/>
    </row>
    <row r="33" spans="1:15" x14ac:dyDescent="0.45">
      <c r="D33" s="97"/>
      <c r="E33" s="97"/>
      <c r="F33" s="97"/>
      <c r="N33" s="98"/>
      <c r="O33" s="98"/>
    </row>
    <row r="34" spans="1:15" x14ac:dyDescent="0.45">
      <c r="A34" s="98"/>
      <c r="B34" s="98"/>
      <c r="C34" s="98"/>
      <c r="D34" s="97"/>
      <c r="E34" s="97"/>
      <c r="F34" s="97"/>
      <c r="G34" s="98"/>
      <c r="H34" s="98"/>
      <c r="I34" s="98"/>
      <c r="J34" s="98"/>
      <c r="K34" s="98"/>
      <c r="L34" s="98"/>
      <c r="M34" s="98"/>
      <c r="N34" s="98"/>
      <c r="O34" s="98"/>
    </row>
    <row r="35" spans="1:15" x14ac:dyDescent="0.45">
      <c r="A35" s="98"/>
      <c r="B35" s="98"/>
      <c r="C35" s="98"/>
      <c r="D35" s="97"/>
      <c r="E35" s="97"/>
      <c r="F35" s="97"/>
      <c r="G35" s="98"/>
      <c r="H35" s="98"/>
      <c r="I35" s="98"/>
      <c r="J35" s="98"/>
      <c r="K35" s="98"/>
      <c r="L35" s="98"/>
      <c r="M35" s="98"/>
      <c r="N35" s="98"/>
      <c r="O35" s="98"/>
    </row>
    <row r="36" spans="1:15" x14ac:dyDescent="0.45">
      <c r="A36" s="98"/>
      <c r="B36" s="98"/>
      <c r="C36" s="98"/>
      <c r="D36" s="97"/>
      <c r="E36" s="97"/>
      <c r="F36" s="97"/>
      <c r="G36" s="98"/>
      <c r="H36" s="98"/>
      <c r="I36" s="98"/>
      <c r="J36" s="98"/>
      <c r="K36" s="98"/>
      <c r="L36" s="98"/>
      <c r="M36" s="98"/>
      <c r="N36" s="98"/>
      <c r="O36" s="98"/>
    </row>
    <row r="37" spans="1:15" x14ac:dyDescent="0.45">
      <c r="A37" s="98"/>
      <c r="B37" s="98"/>
      <c r="C37" s="98"/>
      <c r="D37" s="97"/>
      <c r="E37" s="97"/>
      <c r="F37" s="97"/>
      <c r="G37" s="98"/>
      <c r="H37" s="98"/>
      <c r="I37" s="98"/>
      <c r="J37" s="98"/>
      <c r="K37" s="98"/>
      <c r="L37" s="98"/>
      <c r="M37" s="98"/>
      <c r="N37" s="98"/>
      <c r="O37" s="98"/>
    </row>
    <row r="38" spans="1:15" x14ac:dyDescent="0.45">
      <c r="A38" s="98"/>
      <c r="B38" s="98"/>
      <c r="C38" s="98"/>
      <c r="D38" s="97"/>
      <c r="E38" s="97"/>
      <c r="F38" s="97"/>
      <c r="G38" s="98"/>
      <c r="H38" s="98"/>
      <c r="I38" s="98"/>
      <c r="J38" s="98"/>
      <c r="K38" s="98"/>
      <c r="L38" s="98"/>
      <c r="M38" s="98"/>
      <c r="N38" s="98"/>
      <c r="O38" s="98"/>
    </row>
    <row r="39" spans="1:15" x14ac:dyDescent="0.45">
      <c r="A39" s="98"/>
      <c r="B39" s="98"/>
      <c r="C39" s="98"/>
      <c r="D39" s="97"/>
      <c r="E39" s="97"/>
      <c r="F39" s="97"/>
      <c r="G39" s="98"/>
      <c r="H39" s="98"/>
      <c r="I39" s="98"/>
      <c r="J39" s="98"/>
      <c r="K39" s="98"/>
      <c r="L39" s="98"/>
      <c r="M39" s="98"/>
      <c r="N39" s="98"/>
      <c r="O39" s="98"/>
    </row>
    <row r="40" spans="1:15" x14ac:dyDescent="0.45">
      <c r="A40" s="98"/>
      <c r="B40" s="98"/>
      <c r="C40" s="98"/>
      <c r="D40" s="97"/>
      <c r="E40" s="97"/>
      <c r="F40" s="97"/>
      <c r="G40" s="98"/>
      <c r="H40" s="98"/>
      <c r="I40" s="98"/>
      <c r="J40" s="98"/>
      <c r="K40" s="98"/>
      <c r="L40" s="98"/>
      <c r="M40" s="98"/>
      <c r="N40" s="98"/>
      <c r="O40" s="98"/>
    </row>
    <row r="41" spans="1:15" x14ac:dyDescent="0.45">
      <c r="A41" s="98"/>
      <c r="B41" s="98"/>
      <c r="C41" s="98"/>
      <c r="D41" s="97"/>
      <c r="E41" s="97"/>
      <c r="F41" s="97"/>
      <c r="G41" s="98"/>
      <c r="H41" s="98"/>
      <c r="I41" s="98"/>
      <c r="J41" s="98"/>
      <c r="K41" s="98"/>
      <c r="L41" s="98"/>
      <c r="M41" s="98"/>
      <c r="N41" s="98"/>
      <c r="O41" s="98"/>
    </row>
    <row r="42" spans="1:15" x14ac:dyDescent="0.45">
      <c r="A42" s="98"/>
      <c r="B42" s="98"/>
      <c r="C42" s="98"/>
      <c r="D42" s="97"/>
      <c r="E42" s="97"/>
      <c r="F42" s="97"/>
      <c r="G42" s="98"/>
      <c r="H42" s="98"/>
      <c r="I42" s="98"/>
      <c r="J42" s="98"/>
      <c r="K42" s="98"/>
      <c r="L42" s="98"/>
      <c r="M42" s="98"/>
      <c r="N42" s="98"/>
      <c r="O42" s="98"/>
    </row>
    <row r="43" spans="1:15" x14ac:dyDescent="0.45">
      <c r="A43" s="98"/>
      <c r="B43" s="98"/>
      <c r="C43" s="98"/>
      <c r="D43" s="97"/>
      <c r="E43" s="97"/>
      <c r="F43" s="97"/>
      <c r="G43" s="98"/>
      <c r="H43" s="98"/>
      <c r="I43" s="98"/>
      <c r="J43" s="98"/>
      <c r="K43" s="98"/>
      <c r="L43" s="98"/>
      <c r="M43" s="98"/>
      <c r="N43" s="98"/>
      <c r="O43" s="98"/>
    </row>
    <row r="44" spans="1:15" x14ac:dyDescent="0.45">
      <c r="A44" s="98"/>
      <c r="B44" s="98"/>
      <c r="C44" s="98"/>
      <c r="D44" s="97"/>
      <c r="E44" s="97"/>
      <c r="F44" s="97"/>
      <c r="G44" s="98"/>
      <c r="H44" s="98"/>
      <c r="I44" s="98"/>
      <c r="J44" s="98"/>
      <c r="K44" s="98"/>
      <c r="L44" s="98"/>
      <c r="M44" s="98"/>
      <c r="N44" s="98"/>
      <c r="O44" s="98"/>
    </row>
    <row r="45" spans="1:15" x14ac:dyDescent="0.45">
      <c r="A45" s="98"/>
      <c r="B45" s="98"/>
      <c r="C45" s="98"/>
      <c r="D45" s="97"/>
      <c r="E45" s="97"/>
      <c r="F45" s="97"/>
      <c r="G45" s="98"/>
      <c r="H45" s="98"/>
      <c r="I45" s="98"/>
      <c r="J45" s="98"/>
      <c r="K45" s="98"/>
      <c r="L45" s="98"/>
      <c r="M45" s="98"/>
      <c r="N45" s="98"/>
      <c r="O45" s="98"/>
    </row>
    <row r="46" spans="1:15" x14ac:dyDescent="0.45">
      <c r="A46" s="98"/>
      <c r="B46" s="98"/>
      <c r="C46" s="98"/>
      <c r="D46" s="97"/>
      <c r="E46" s="97"/>
      <c r="F46" s="97"/>
      <c r="G46" s="98"/>
      <c r="H46" s="98"/>
      <c r="I46" s="98"/>
      <c r="J46" s="98"/>
      <c r="K46" s="98"/>
      <c r="L46" s="98"/>
      <c r="M46" s="98"/>
      <c r="N46" s="98"/>
      <c r="O46" s="98"/>
    </row>
    <row r="47" spans="1:15" x14ac:dyDescent="0.45">
      <c r="A47" s="98"/>
      <c r="B47" s="98"/>
      <c r="C47" s="98"/>
      <c r="D47" s="97"/>
      <c r="E47" s="97"/>
      <c r="F47" s="97"/>
      <c r="G47" s="98"/>
      <c r="H47" s="98"/>
      <c r="I47" s="98"/>
      <c r="J47" s="98"/>
      <c r="K47" s="98"/>
      <c r="L47" s="98"/>
      <c r="M47" s="98"/>
      <c r="N47" s="98"/>
      <c r="O47" s="98"/>
    </row>
    <row r="48" spans="1:15" x14ac:dyDescent="0.45">
      <c r="A48" s="98"/>
      <c r="B48" s="98"/>
      <c r="C48" s="98"/>
      <c r="D48" s="97"/>
      <c r="E48" s="97"/>
      <c r="F48" s="97"/>
      <c r="G48" s="98"/>
      <c r="H48" s="98"/>
      <c r="I48" s="98"/>
      <c r="J48" s="98"/>
      <c r="K48" s="98"/>
      <c r="L48" s="98"/>
      <c r="M48" s="98"/>
      <c r="N48" s="98"/>
      <c r="O48" s="98"/>
    </row>
    <row r="49" spans="1:15" x14ac:dyDescent="0.45">
      <c r="A49" s="98"/>
      <c r="B49" s="98"/>
      <c r="C49" s="98"/>
      <c r="D49" s="97"/>
      <c r="E49" s="97"/>
      <c r="F49" s="97"/>
      <c r="G49" s="98"/>
      <c r="H49" s="98"/>
      <c r="I49" s="98"/>
      <c r="J49" s="98"/>
      <c r="K49" s="98"/>
      <c r="L49" s="98"/>
      <c r="M49" s="98"/>
      <c r="N49" s="98"/>
      <c r="O49" s="98"/>
    </row>
    <row r="50" spans="1:15" x14ac:dyDescent="0.45">
      <c r="A50" s="98"/>
      <c r="B50" s="98"/>
      <c r="C50" s="98"/>
      <c r="D50" s="97"/>
      <c r="E50" s="97"/>
      <c r="F50" s="97"/>
      <c r="G50" s="98"/>
      <c r="H50" s="98"/>
      <c r="I50" s="98"/>
      <c r="J50" s="98"/>
      <c r="K50" s="98"/>
      <c r="L50" s="98"/>
      <c r="M50" s="98"/>
      <c r="N50" s="98"/>
      <c r="O50" s="98"/>
    </row>
    <row r="51" spans="1:15" x14ac:dyDescent="0.45">
      <c r="A51" s="98"/>
      <c r="B51" s="98"/>
      <c r="C51" s="98"/>
      <c r="D51" s="97"/>
      <c r="E51" s="97"/>
      <c r="F51" s="97"/>
      <c r="G51" s="98"/>
      <c r="H51" s="98"/>
      <c r="I51" s="98"/>
      <c r="J51" s="98"/>
      <c r="K51" s="98"/>
      <c r="L51" s="98"/>
      <c r="M51" s="98"/>
      <c r="N51" s="98"/>
      <c r="O51" s="98"/>
    </row>
    <row r="52" spans="1:15" x14ac:dyDescent="0.45">
      <c r="A52" s="98"/>
      <c r="B52" s="98"/>
      <c r="C52" s="98"/>
      <c r="D52" s="97"/>
      <c r="E52" s="97"/>
      <c r="F52" s="97"/>
      <c r="G52" s="98"/>
      <c r="H52" s="98"/>
      <c r="I52" s="98"/>
      <c r="J52" s="98"/>
      <c r="K52" s="98"/>
      <c r="L52" s="98"/>
      <c r="M52" s="98"/>
      <c r="N52" s="98"/>
      <c r="O52" s="98"/>
    </row>
    <row r="53" spans="1:15" x14ac:dyDescent="0.45">
      <c r="A53" s="98"/>
      <c r="B53" s="98"/>
      <c r="C53" s="98"/>
      <c r="D53" s="97"/>
      <c r="E53" s="97"/>
      <c r="F53" s="97"/>
      <c r="G53" s="98"/>
      <c r="H53" s="98"/>
      <c r="I53" s="98"/>
      <c r="J53" s="98"/>
      <c r="K53" s="98"/>
      <c r="L53" s="98"/>
      <c r="M53" s="98"/>
      <c r="N53" s="98"/>
      <c r="O53" s="98"/>
    </row>
    <row r="54" spans="1:15" x14ac:dyDescent="0.45">
      <c r="A54" s="98"/>
      <c r="B54" s="98"/>
      <c r="C54" s="98"/>
      <c r="D54" s="97"/>
      <c r="E54" s="97"/>
      <c r="F54" s="97"/>
      <c r="G54" s="98"/>
      <c r="H54" s="98"/>
      <c r="I54" s="98"/>
      <c r="J54" s="98"/>
      <c r="K54" s="98"/>
      <c r="L54" s="98"/>
      <c r="M54" s="98"/>
      <c r="N54" s="98"/>
      <c r="O54" s="98"/>
    </row>
    <row r="55" spans="1:15" x14ac:dyDescent="0.45">
      <c r="A55" s="98"/>
      <c r="B55" s="98"/>
      <c r="C55" s="98"/>
      <c r="D55" s="97"/>
      <c r="E55" s="97"/>
      <c r="F55" s="97"/>
      <c r="G55" s="98"/>
      <c r="H55" s="98"/>
      <c r="I55" s="98"/>
      <c r="J55" s="98"/>
      <c r="K55" s="98"/>
      <c r="L55" s="98"/>
      <c r="M55" s="98"/>
      <c r="N55" s="98"/>
      <c r="O55" s="98"/>
    </row>
    <row r="56" spans="1:15" x14ac:dyDescent="0.45">
      <c r="A56" s="98"/>
      <c r="B56" s="98"/>
      <c r="C56" s="98"/>
      <c r="D56" s="97"/>
      <c r="E56" s="97"/>
      <c r="F56" s="97"/>
      <c r="G56" s="98"/>
      <c r="H56" s="98"/>
      <c r="I56" s="98"/>
      <c r="J56" s="98"/>
      <c r="K56" s="98"/>
      <c r="L56" s="98"/>
      <c r="M56" s="98"/>
      <c r="N56" s="98"/>
      <c r="O56" s="98"/>
    </row>
    <row r="57" spans="1:15" x14ac:dyDescent="0.45">
      <c r="A57" s="98"/>
      <c r="B57" s="98"/>
      <c r="C57" s="98"/>
      <c r="D57" s="97"/>
      <c r="E57" s="97"/>
      <c r="F57" s="97"/>
      <c r="G57" s="98"/>
      <c r="H57" s="98"/>
      <c r="I57" s="98"/>
      <c r="J57" s="98"/>
      <c r="K57" s="98"/>
      <c r="L57" s="98"/>
      <c r="M57" s="98"/>
      <c r="N57" s="98"/>
      <c r="O57" s="98"/>
    </row>
    <row r="58" spans="1:15" x14ac:dyDescent="0.45">
      <c r="A58" s="98"/>
      <c r="B58" s="98"/>
      <c r="C58" s="98"/>
      <c r="D58" s="97"/>
      <c r="E58" s="97"/>
      <c r="F58" s="97"/>
      <c r="G58" s="98"/>
      <c r="H58" s="98"/>
      <c r="I58" s="98"/>
      <c r="J58" s="98"/>
      <c r="K58" s="98"/>
      <c r="L58" s="98"/>
      <c r="M58" s="98"/>
      <c r="N58" s="98"/>
      <c r="O58" s="98"/>
    </row>
    <row r="59" spans="1:15" x14ac:dyDescent="0.45">
      <c r="A59" s="98"/>
      <c r="B59" s="98"/>
      <c r="C59" s="98"/>
      <c r="D59" s="97"/>
      <c r="E59" s="97"/>
      <c r="F59" s="97"/>
      <c r="G59" s="98"/>
      <c r="H59" s="98"/>
      <c r="I59" s="98"/>
      <c r="J59" s="98"/>
      <c r="K59" s="98"/>
      <c r="L59" s="98"/>
      <c r="M59" s="98"/>
      <c r="N59" s="98"/>
      <c r="O59" s="98"/>
    </row>
    <row r="60" spans="1:15" x14ac:dyDescent="0.45">
      <c r="A60" s="98"/>
      <c r="B60" s="98"/>
      <c r="C60" s="98"/>
      <c r="D60" s="97"/>
      <c r="E60" s="97"/>
      <c r="F60" s="97"/>
      <c r="G60" s="98"/>
      <c r="H60" s="98"/>
      <c r="I60" s="98"/>
      <c r="J60" s="98"/>
      <c r="K60" s="98"/>
      <c r="L60" s="98"/>
      <c r="M60" s="98"/>
      <c r="N60" s="98"/>
      <c r="O60" s="98"/>
    </row>
    <row r="61" spans="1:15" x14ac:dyDescent="0.45">
      <c r="A61" s="98"/>
      <c r="B61" s="98"/>
      <c r="C61" s="98"/>
      <c r="D61" s="97"/>
      <c r="E61" s="97"/>
      <c r="F61" s="97"/>
      <c r="G61" s="98"/>
      <c r="H61" s="98"/>
      <c r="I61" s="98"/>
      <c r="J61" s="98"/>
      <c r="K61" s="98"/>
      <c r="L61" s="98"/>
      <c r="M61" s="98"/>
      <c r="N61" s="98"/>
      <c r="O61" s="98"/>
    </row>
    <row r="62" spans="1:15" x14ac:dyDescent="0.45">
      <c r="A62" s="98"/>
      <c r="B62" s="98"/>
      <c r="C62" s="98"/>
      <c r="D62" s="97"/>
      <c r="E62" s="97"/>
      <c r="F62" s="97"/>
      <c r="G62" s="98"/>
      <c r="H62" s="98"/>
      <c r="I62" s="98"/>
      <c r="J62" s="98"/>
      <c r="K62" s="98"/>
      <c r="L62" s="98"/>
      <c r="M62" s="98"/>
      <c r="N62" s="98"/>
      <c r="O62" s="98"/>
    </row>
    <row r="63" spans="1:15" x14ac:dyDescent="0.45">
      <c r="A63" s="98"/>
      <c r="B63" s="98"/>
      <c r="C63" s="98"/>
      <c r="D63" s="97"/>
      <c r="E63" s="97"/>
      <c r="F63" s="97"/>
      <c r="G63" s="98"/>
      <c r="H63" s="98"/>
      <c r="I63" s="98"/>
      <c r="J63" s="98"/>
      <c r="K63" s="98"/>
      <c r="L63" s="98"/>
      <c r="M63" s="98"/>
      <c r="N63" s="98"/>
      <c r="O63" s="98"/>
    </row>
    <row r="64" spans="1:15" x14ac:dyDescent="0.45">
      <c r="A64" s="98"/>
      <c r="B64" s="98"/>
      <c r="C64" s="98"/>
      <c r="D64" s="97"/>
      <c r="E64" s="97"/>
      <c r="F64" s="97"/>
      <c r="G64" s="98"/>
      <c r="H64" s="98"/>
      <c r="I64" s="98"/>
      <c r="J64" s="98"/>
      <c r="K64" s="98"/>
      <c r="L64" s="98"/>
      <c r="M64" s="98"/>
      <c r="N64" s="98"/>
      <c r="O64" s="98"/>
    </row>
    <row r="65" spans="1:15" x14ac:dyDescent="0.45">
      <c r="A65" s="98"/>
      <c r="B65" s="98"/>
      <c r="C65" s="98"/>
      <c r="D65" s="97"/>
      <c r="E65" s="97"/>
      <c r="F65" s="97"/>
      <c r="G65" s="98"/>
      <c r="H65" s="98"/>
      <c r="I65" s="98"/>
      <c r="J65" s="98"/>
      <c r="K65" s="98"/>
      <c r="L65" s="98"/>
      <c r="M65" s="98"/>
      <c r="N65" s="98"/>
      <c r="O65" s="98"/>
    </row>
    <row r="66" spans="1:15" x14ac:dyDescent="0.45">
      <c r="A66" s="98"/>
      <c r="B66" s="98"/>
      <c r="C66" s="98"/>
      <c r="D66" s="97"/>
      <c r="E66" s="97"/>
      <c r="F66" s="97"/>
      <c r="G66" s="98"/>
      <c r="H66" s="98"/>
      <c r="I66" s="98"/>
      <c r="J66" s="98"/>
      <c r="K66" s="98"/>
      <c r="L66" s="98"/>
      <c r="M66" s="98"/>
      <c r="N66" s="98"/>
      <c r="O66" s="98"/>
    </row>
    <row r="67" spans="1:15" x14ac:dyDescent="0.45">
      <c r="A67" s="98"/>
      <c r="B67" s="98"/>
      <c r="C67" s="98"/>
      <c r="D67" s="97"/>
      <c r="E67" s="97"/>
      <c r="F67" s="97"/>
      <c r="G67" s="98"/>
      <c r="H67" s="98"/>
      <c r="I67" s="98"/>
      <c r="J67" s="98"/>
      <c r="K67" s="98"/>
      <c r="L67" s="98"/>
      <c r="M67" s="98"/>
      <c r="N67" s="98"/>
      <c r="O67" s="98"/>
    </row>
    <row r="68" spans="1:15" x14ac:dyDescent="0.45">
      <c r="A68" s="98"/>
      <c r="B68" s="98"/>
      <c r="C68" s="98"/>
      <c r="D68" s="97"/>
      <c r="E68" s="97"/>
      <c r="F68" s="97"/>
      <c r="G68" s="98"/>
      <c r="H68" s="98"/>
      <c r="I68" s="98"/>
      <c r="J68" s="98"/>
      <c r="K68" s="98"/>
      <c r="L68" s="98"/>
      <c r="M68" s="98"/>
      <c r="N68" s="98"/>
      <c r="O68" s="98"/>
    </row>
    <row r="69" spans="1:15" x14ac:dyDescent="0.45">
      <c r="A69" s="98"/>
      <c r="B69" s="98"/>
      <c r="C69" s="98"/>
      <c r="D69" s="97"/>
      <c r="E69" s="97"/>
      <c r="F69" s="97"/>
      <c r="G69" s="98"/>
      <c r="H69" s="98"/>
      <c r="I69" s="98"/>
      <c r="J69" s="98"/>
      <c r="K69" s="98"/>
      <c r="L69" s="98"/>
      <c r="M69" s="98"/>
      <c r="N69" s="98"/>
      <c r="O69" s="98"/>
    </row>
    <row r="70" spans="1:15" x14ac:dyDescent="0.45">
      <c r="A70" s="98"/>
      <c r="B70" s="98"/>
      <c r="C70" s="98"/>
      <c r="D70" s="97"/>
      <c r="E70" s="97"/>
      <c r="F70" s="97"/>
      <c r="G70" s="98"/>
      <c r="H70" s="98"/>
      <c r="I70" s="98"/>
      <c r="J70" s="98"/>
      <c r="K70" s="98"/>
      <c r="L70" s="98"/>
      <c r="M70" s="98"/>
      <c r="N70" s="98"/>
      <c r="O70" s="98"/>
    </row>
    <row r="71" spans="1:15" x14ac:dyDescent="0.45">
      <c r="A71" s="98"/>
      <c r="B71" s="98"/>
      <c r="C71" s="98"/>
      <c r="D71" s="97"/>
      <c r="E71" s="97"/>
      <c r="F71" s="97"/>
      <c r="G71" s="98"/>
      <c r="H71" s="98"/>
      <c r="I71" s="98"/>
      <c r="J71" s="98"/>
      <c r="K71" s="98"/>
      <c r="L71" s="98"/>
      <c r="M71" s="98"/>
      <c r="N71" s="98"/>
      <c r="O71" s="98"/>
    </row>
    <row r="72" spans="1:15" x14ac:dyDescent="0.45">
      <c r="A72" s="98"/>
      <c r="B72" s="98"/>
      <c r="C72" s="98"/>
      <c r="D72" s="97"/>
      <c r="E72" s="97"/>
      <c r="F72" s="97"/>
      <c r="G72" s="98"/>
      <c r="H72" s="98"/>
      <c r="I72" s="98"/>
      <c r="J72" s="98"/>
      <c r="K72" s="98"/>
      <c r="L72" s="98"/>
      <c r="M72" s="98"/>
      <c r="N72" s="98"/>
      <c r="O72" s="98"/>
    </row>
    <row r="73" spans="1:15" x14ac:dyDescent="0.45">
      <c r="A73" s="98"/>
      <c r="B73" s="98"/>
      <c r="C73" s="98"/>
      <c r="D73" s="97"/>
      <c r="E73" s="97"/>
      <c r="F73" s="97"/>
      <c r="G73" s="98"/>
      <c r="H73" s="98"/>
      <c r="I73" s="98"/>
      <c r="J73" s="98"/>
      <c r="K73" s="98"/>
      <c r="L73" s="98"/>
      <c r="M73" s="98"/>
      <c r="N73" s="98"/>
      <c r="O73" s="98"/>
    </row>
    <row r="74" spans="1:15" x14ac:dyDescent="0.45">
      <c r="A74" s="98"/>
      <c r="B74" s="98"/>
      <c r="C74" s="98"/>
      <c r="D74" s="97"/>
      <c r="E74" s="97"/>
      <c r="F74" s="97"/>
      <c r="G74" s="98"/>
      <c r="H74" s="98"/>
      <c r="I74" s="98"/>
      <c r="J74" s="98"/>
      <c r="K74" s="98"/>
      <c r="L74" s="98"/>
      <c r="M74" s="98"/>
      <c r="N74" s="98"/>
      <c r="O74" s="98"/>
    </row>
    <row r="75" spans="1:15" x14ac:dyDescent="0.45">
      <c r="A75" s="98"/>
      <c r="B75" s="98"/>
      <c r="C75" s="98"/>
      <c r="D75" s="97"/>
      <c r="E75" s="97"/>
      <c r="F75" s="97"/>
      <c r="G75" s="98"/>
      <c r="H75" s="98"/>
      <c r="I75" s="98"/>
      <c r="J75" s="98"/>
      <c r="K75" s="98"/>
      <c r="L75" s="98"/>
      <c r="M75" s="98"/>
      <c r="N75" s="98"/>
      <c r="O75" s="98"/>
    </row>
    <row r="76" spans="1:15" x14ac:dyDescent="0.45">
      <c r="A76" s="98"/>
      <c r="B76" s="98"/>
      <c r="C76" s="98"/>
      <c r="D76" s="97"/>
      <c r="E76" s="97"/>
      <c r="F76" s="97"/>
      <c r="G76" s="98"/>
      <c r="H76" s="98"/>
      <c r="I76" s="98"/>
      <c r="J76" s="98"/>
      <c r="K76" s="98"/>
      <c r="L76" s="98"/>
      <c r="M76" s="98"/>
      <c r="N76" s="98"/>
      <c r="O76" s="98"/>
    </row>
    <row r="77" spans="1:15" x14ac:dyDescent="0.45">
      <c r="A77" s="98"/>
      <c r="B77" s="98"/>
      <c r="C77" s="98"/>
      <c r="D77" s="97"/>
      <c r="E77" s="97"/>
      <c r="F77" s="97"/>
      <c r="G77" s="98"/>
      <c r="H77" s="98"/>
      <c r="I77" s="98"/>
      <c r="J77" s="98"/>
      <c r="K77" s="98"/>
      <c r="L77" s="98"/>
      <c r="M77" s="98"/>
      <c r="N77" s="98"/>
      <c r="O77" s="98"/>
    </row>
    <row r="78" spans="1:15" x14ac:dyDescent="0.45">
      <c r="A78" s="98"/>
      <c r="B78" s="98"/>
      <c r="C78" s="98"/>
      <c r="D78" s="97"/>
      <c r="E78" s="97"/>
      <c r="F78" s="97"/>
      <c r="G78" s="98"/>
      <c r="H78" s="98"/>
      <c r="I78" s="98"/>
      <c r="J78" s="98"/>
      <c r="K78" s="98"/>
      <c r="L78" s="98"/>
      <c r="M78" s="98"/>
      <c r="N78" s="98"/>
      <c r="O78" s="98"/>
    </row>
    <row r="79" spans="1:15" x14ac:dyDescent="0.45">
      <c r="A79" s="98"/>
      <c r="B79" s="98"/>
      <c r="C79" s="98"/>
      <c r="D79" s="97"/>
      <c r="E79" s="97"/>
      <c r="F79" s="97"/>
      <c r="G79" s="98"/>
      <c r="H79" s="98"/>
      <c r="I79" s="98"/>
      <c r="J79" s="98"/>
      <c r="K79" s="98"/>
      <c r="L79" s="98"/>
      <c r="M79" s="98"/>
      <c r="N79" s="98"/>
      <c r="O79" s="98"/>
    </row>
    <row r="80" spans="1:15" x14ac:dyDescent="0.45">
      <c r="A80" s="98"/>
      <c r="B80" s="98"/>
      <c r="C80" s="98"/>
      <c r="D80" s="97"/>
      <c r="E80" s="97"/>
      <c r="F80" s="97"/>
      <c r="G80" s="98"/>
      <c r="H80" s="98"/>
      <c r="I80" s="98"/>
      <c r="J80" s="98"/>
      <c r="K80" s="98"/>
      <c r="L80" s="98"/>
      <c r="M80" s="98"/>
      <c r="N80" s="98"/>
      <c r="O80" s="98"/>
    </row>
    <row r="81" spans="1:15" x14ac:dyDescent="0.45">
      <c r="A81" s="98"/>
      <c r="B81" s="98"/>
      <c r="C81" s="98"/>
      <c r="D81" s="97"/>
      <c r="E81" s="97"/>
      <c r="F81" s="97"/>
      <c r="G81" s="98"/>
      <c r="H81" s="98"/>
      <c r="I81" s="98"/>
      <c r="J81" s="98"/>
      <c r="K81" s="98"/>
      <c r="L81" s="98"/>
      <c r="M81" s="98"/>
      <c r="N81" s="98"/>
      <c r="O81" s="98"/>
    </row>
    <row r="82" spans="1:15" x14ac:dyDescent="0.45">
      <c r="A82" s="98"/>
      <c r="B82" s="98"/>
      <c r="C82" s="98"/>
      <c r="D82" s="97"/>
      <c r="E82" s="97"/>
      <c r="F82" s="97"/>
      <c r="G82" s="98"/>
      <c r="H82" s="98"/>
      <c r="I82" s="98"/>
      <c r="J82" s="98"/>
      <c r="K82" s="98"/>
      <c r="L82" s="98"/>
      <c r="M82" s="98"/>
      <c r="N82" s="98"/>
      <c r="O82" s="98"/>
    </row>
    <row r="83" spans="1:15" x14ac:dyDescent="0.45">
      <c r="A83" s="98"/>
      <c r="B83" s="98"/>
      <c r="C83" s="98"/>
      <c r="D83" s="97"/>
      <c r="E83" s="97"/>
      <c r="F83" s="97"/>
      <c r="G83" s="98"/>
      <c r="H83" s="98"/>
      <c r="I83" s="98"/>
      <c r="J83" s="98"/>
      <c r="K83" s="98"/>
      <c r="L83" s="98"/>
      <c r="M83" s="98"/>
      <c r="N83" s="98"/>
      <c r="O83" s="98"/>
    </row>
    <row r="84" spans="1:15" x14ac:dyDescent="0.45">
      <c r="A84" s="98"/>
      <c r="B84" s="98"/>
      <c r="C84" s="98"/>
      <c r="D84" s="97"/>
      <c r="E84" s="97"/>
      <c r="F84" s="97"/>
      <c r="G84" s="98"/>
      <c r="H84" s="98"/>
      <c r="I84" s="98"/>
      <c r="J84" s="98"/>
      <c r="K84" s="98"/>
      <c r="L84" s="98"/>
      <c r="M84" s="98"/>
      <c r="N84" s="98"/>
      <c r="O84" s="98"/>
    </row>
    <row r="85" spans="1:15" x14ac:dyDescent="0.45">
      <c r="A85" s="98"/>
      <c r="B85" s="98"/>
      <c r="C85" s="98"/>
      <c r="D85" s="97"/>
      <c r="E85" s="97"/>
      <c r="F85" s="97"/>
      <c r="G85" s="98"/>
      <c r="H85" s="98"/>
      <c r="I85" s="98"/>
      <c r="J85" s="98"/>
      <c r="K85" s="98"/>
      <c r="L85" s="98"/>
      <c r="M85" s="98"/>
      <c r="N85" s="98"/>
      <c r="O85" s="98"/>
    </row>
    <row r="86" spans="1:15" x14ac:dyDescent="0.45">
      <c r="A86" s="98"/>
      <c r="B86" s="98"/>
      <c r="C86" s="98"/>
      <c r="D86" s="97"/>
      <c r="E86" s="97"/>
      <c r="F86" s="97"/>
      <c r="G86" s="98"/>
      <c r="H86" s="98"/>
      <c r="I86" s="98"/>
      <c r="J86" s="98"/>
      <c r="K86" s="98"/>
      <c r="L86" s="98"/>
      <c r="M86" s="98"/>
      <c r="N86" s="98"/>
      <c r="O86" s="98"/>
    </row>
    <row r="87" spans="1:15" x14ac:dyDescent="0.45">
      <c r="A87" s="98"/>
      <c r="B87" s="98"/>
      <c r="C87" s="98"/>
      <c r="D87" s="97"/>
      <c r="E87" s="97"/>
      <c r="F87" s="97"/>
      <c r="G87" s="98"/>
      <c r="H87" s="98"/>
      <c r="I87" s="98"/>
      <c r="J87" s="98"/>
      <c r="K87" s="98"/>
      <c r="L87" s="98"/>
      <c r="M87" s="98"/>
      <c r="N87" s="98"/>
      <c r="O87" s="98"/>
    </row>
    <row r="88" spans="1:15" x14ac:dyDescent="0.45">
      <c r="A88" s="98"/>
      <c r="B88" s="98"/>
      <c r="C88" s="98"/>
      <c r="D88" s="97"/>
      <c r="E88" s="97"/>
      <c r="F88" s="97"/>
      <c r="G88" s="98"/>
      <c r="H88" s="98"/>
      <c r="I88" s="98"/>
      <c r="J88" s="98"/>
      <c r="K88" s="98"/>
      <c r="L88" s="98"/>
      <c r="M88" s="98"/>
      <c r="N88" s="98"/>
      <c r="O88" s="98"/>
    </row>
    <row r="89" spans="1:15" x14ac:dyDescent="0.45">
      <c r="A89" s="98"/>
      <c r="B89" s="98"/>
      <c r="C89" s="98"/>
      <c r="D89" s="97"/>
      <c r="E89" s="97"/>
      <c r="F89" s="97"/>
      <c r="G89" s="98"/>
      <c r="H89" s="98"/>
      <c r="I89" s="98"/>
      <c r="J89" s="98"/>
      <c r="K89" s="98"/>
      <c r="L89" s="98"/>
      <c r="M89" s="98"/>
      <c r="N89" s="98"/>
      <c r="O89" s="98"/>
    </row>
    <row r="90" spans="1:15" x14ac:dyDescent="0.45">
      <c r="A90" s="98"/>
      <c r="B90" s="98"/>
      <c r="C90" s="98"/>
      <c r="D90" s="97"/>
      <c r="E90" s="97"/>
      <c r="F90" s="97"/>
      <c r="G90" s="98"/>
      <c r="H90" s="98"/>
      <c r="I90" s="98"/>
      <c r="J90" s="98"/>
      <c r="K90" s="98"/>
      <c r="L90" s="98"/>
      <c r="M90" s="98"/>
      <c r="N90" s="98"/>
      <c r="O90" s="98"/>
    </row>
    <row r="91" spans="1:15" x14ac:dyDescent="0.45">
      <c r="A91" s="98"/>
      <c r="B91" s="98"/>
      <c r="C91" s="98"/>
      <c r="D91" s="97"/>
      <c r="E91" s="97"/>
      <c r="F91" s="97"/>
      <c r="G91" s="98"/>
      <c r="H91" s="98"/>
      <c r="I91" s="98"/>
      <c r="J91" s="98"/>
      <c r="K91" s="98"/>
      <c r="L91" s="98"/>
      <c r="M91" s="98"/>
      <c r="N91" s="98"/>
      <c r="O91" s="98"/>
    </row>
    <row r="92" spans="1:15" x14ac:dyDescent="0.45">
      <c r="A92" s="98"/>
      <c r="B92" s="98"/>
      <c r="C92" s="98"/>
      <c r="D92" s="97"/>
      <c r="E92" s="97"/>
      <c r="F92" s="97"/>
      <c r="G92" s="98"/>
      <c r="H92" s="98"/>
      <c r="I92" s="98"/>
      <c r="J92" s="98"/>
      <c r="K92" s="98"/>
      <c r="L92" s="98"/>
      <c r="M92" s="98"/>
      <c r="N92" s="98"/>
      <c r="O92" s="98"/>
    </row>
    <row r="93" spans="1:15" x14ac:dyDescent="0.45">
      <c r="A93" s="98"/>
      <c r="B93" s="98"/>
      <c r="C93" s="98"/>
      <c r="D93" s="97"/>
      <c r="E93" s="97"/>
      <c r="F93" s="97"/>
      <c r="G93" s="98"/>
      <c r="H93" s="98"/>
      <c r="I93" s="98"/>
      <c r="J93" s="98"/>
      <c r="K93" s="98"/>
      <c r="L93" s="98"/>
      <c r="M93" s="98"/>
      <c r="N93" s="98"/>
      <c r="O93" s="98"/>
    </row>
    <row r="94" spans="1:15" x14ac:dyDescent="0.45">
      <c r="A94" s="98"/>
      <c r="B94" s="98"/>
      <c r="C94" s="98"/>
      <c r="D94" s="97"/>
      <c r="E94" s="97"/>
      <c r="F94" s="97"/>
      <c r="G94" s="98"/>
      <c r="H94" s="98"/>
      <c r="I94" s="98"/>
      <c r="J94" s="98"/>
      <c r="K94" s="98"/>
      <c r="L94" s="98"/>
      <c r="M94" s="98"/>
      <c r="N94" s="98"/>
      <c r="O94" s="98"/>
    </row>
    <row r="95" spans="1:15" x14ac:dyDescent="0.45">
      <c r="A95" s="98"/>
      <c r="B95" s="98"/>
      <c r="C95" s="98"/>
      <c r="D95" s="97"/>
      <c r="E95" s="97"/>
      <c r="F95" s="97"/>
      <c r="G95" s="98"/>
      <c r="H95" s="98"/>
      <c r="I95" s="98"/>
      <c r="J95" s="98"/>
      <c r="K95" s="98"/>
      <c r="L95" s="98"/>
      <c r="M95" s="98"/>
      <c r="N95" s="98"/>
      <c r="O95" s="98"/>
    </row>
    <row r="96" spans="1:15" x14ac:dyDescent="0.45">
      <c r="A96" s="98"/>
      <c r="B96" s="98"/>
      <c r="C96" s="98"/>
      <c r="D96" s="97"/>
      <c r="E96" s="97"/>
      <c r="F96" s="97"/>
      <c r="G96" s="98"/>
      <c r="H96" s="98"/>
      <c r="I96" s="98"/>
      <c r="J96" s="98"/>
      <c r="K96" s="98"/>
      <c r="L96" s="98"/>
      <c r="M96" s="98"/>
      <c r="N96" s="98"/>
      <c r="O96" s="98"/>
    </row>
    <row r="97" spans="1:15" x14ac:dyDescent="0.45">
      <c r="A97" s="98"/>
      <c r="B97" s="98"/>
      <c r="C97" s="98"/>
      <c r="D97" s="97"/>
      <c r="E97" s="97"/>
      <c r="F97" s="97"/>
      <c r="G97" s="98"/>
      <c r="H97" s="98"/>
      <c r="I97" s="98"/>
      <c r="J97" s="98"/>
      <c r="K97" s="98"/>
      <c r="L97" s="98"/>
      <c r="M97" s="98"/>
      <c r="N97" s="98"/>
      <c r="O97" s="98"/>
    </row>
    <row r="98" spans="1:15" x14ac:dyDescent="0.45">
      <c r="A98" s="98"/>
      <c r="B98" s="98"/>
      <c r="C98" s="98"/>
      <c r="D98" s="97"/>
      <c r="E98" s="97"/>
      <c r="F98" s="97"/>
      <c r="G98" s="98"/>
      <c r="H98" s="98"/>
      <c r="I98" s="98"/>
      <c r="J98" s="98"/>
      <c r="K98" s="98"/>
      <c r="L98" s="98"/>
      <c r="M98" s="98"/>
      <c r="N98" s="98"/>
      <c r="O98" s="98"/>
    </row>
    <row r="99" spans="1:15" x14ac:dyDescent="0.45">
      <c r="A99" s="98"/>
      <c r="B99" s="98"/>
      <c r="C99" s="98"/>
      <c r="D99" s="97"/>
      <c r="E99" s="97"/>
      <c r="F99" s="97"/>
      <c r="G99" s="98"/>
      <c r="H99" s="98"/>
      <c r="I99" s="98"/>
      <c r="J99" s="98"/>
      <c r="K99" s="98"/>
      <c r="L99" s="98"/>
      <c r="M99" s="98"/>
      <c r="N99" s="98"/>
      <c r="O99" s="98"/>
    </row>
    <row r="100" spans="1:15" x14ac:dyDescent="0.45">
      <c r="A100" s="98"/>
      <c r="B100" s="98"/>
      <c r="C100" s="98"/>
      <c r="D100" s="97"/>
      <c r="E100" s="97"/>
      <c r="F100" s="97"/>
      <c r="G100" s="98"/>
      <c r="H100" s="98"/>
      <c r="I100" s="98"/>
      <c r="J100" s="98"/>
      <c r="K100" s="98"/>
      <c r="L100" s="98"/>
      <c r="M100" s="98"/>
      <c r="N100" s="98"/>
      <c r="O100" s="98"/>
    </row>
    <row r="101" spans="1:15" x14ac:dyDescent="0.45">
      <c r="A101" s="98"/>
      <c r="B101" s="98"/>
      <c r="C101" s="98"/>
      <c r="D101" s="97"/>
      <c r="E101" s="97"/>
      <c r="F101" s="97"/>
      <c r="G101" s="98"/>
      <c r="H101" s="98"/>
      <c r="I101" s="98"/>
      <c r="J101" s="98"/>
      <c r="K101" s="98"/>
      <c r="L101" s="98"/>
      <c r="M101" s="98"/>
      <c r="N101" s="98"/>
      <c r="O101" s="98"/>
    </row>
    <row r="102" spans="1:15" x14ac:dyDescent="0.45">
      <c r="A102" s="98"/>
      <c r="B102" s="98"/>
      <c r="C102" s="98"/>
      <c r="D102" s="97"/>
      <c r="E102" s="97"/>
      <c r="F102" s="97"/>
      <c r="G102" s="98"/>
      <c r="H102" s="98"/>
      <c r="I102" s="98"/>
      <c r="J102" s="98"/>
      <c r="K102" s="98"/>
      <c r="L102" s="98"/>
      <c r="M102" s="98"/>
      <c r="N102" s="98"/>
      <c r="O102" s="98"/>
    </row>
    <row r="103" spans="1:15" x14ac:dyDescent="0.45">
      <c r="A103" s="98"/>
      <c r="B103" s="98"/>
      <c r="C103" s="98"/>
      <c r="D103" s="97"/>
      <c r="E103" s="97"/>
      <c r="F103" s="97"/>
      <c r="G103" s="98"/>
      <c r="H103" s="98"/>
      <c r="I103" s="98"/>
      <c r="J103" s="98"/>
      <c r="K103" s="98"/>
      <c r="L103" s="98"/>
      <c r="M103" s="98"/>
      <c r="N103" s="98"/>
      <c r="O103" s="98"/>
    </row>
    <row r="104" spans="1:15" x14ac:dyDescent="0.45">
      <c r="A104" s="98"/>
      <c r="B104" s="98"/>
      <c r="C104" s="98"/>
      <c r="D104" s="97"/>
      <c r="E104" s="97"/>
      <c r="F104" s="97"/>
      <c r="G104" s="98"/>
      <c r="H104" s="98"/>
      <c r="I104" s="98"/>
      <c r="J104" s="98"/>
      <c r="K104" s="98"/>
      <c r="L104" s="98"/>
      <c r="M104" s="98"/>
      <c r="N104" s="98"/>
      <c r="O104" s="98"/>
    </row>
    <row r="105" spans="1:15" x14ac:dyDescent="0.45">
      <c r="A105" s="98"/>
      <c r="B105" s="98"/>
      <c r="C105" s="98"/>
      <c r="D105" s="97"/>
      <c r="E105" s="97"/>
      <c r="F105" s="97"/>
      <c r="G105" s="98"/>
      <c r="H105" s="98"/>
      <c r="I105" s="98"/>
      <c r="J105" s="98"/>
      <c r="K105" s="98"/>
      <c r="L105" s="98"/>
      <c r="M105" s="98"/>
      <c r="N105" s="98"/>
      <c r="O105" s="98"/>
    </row>
    <row r="106" spans="1:15" x14ac:dyDescent="0.45">
      <c r="A106" s="98"/>
      <c r="B106" s="98"/>
      <c r="C106" s="98"/>
      <c r="D106" s="97"/>
      <c r="E106" s="97"/>
      <c r="F106" s="97"/>
      <c r="G106" s="98"/>
      <c r="H106" s="98"/>
      <c r="I106" s="98"/>
      <c r="J106" s="98"/>
      <c r="K106" s="98"/>
      <c r="L106" s="98"/>
      <c r="M106" s="98"/>
      <c r="N106" s="98"/>
      <c r="O106" s="98"/>
    </row>
    <row r="107" spans="1:15" x14ac:dyDescent="0.45">
      <c r="A107" s="98"/>
      <c r="B107" s="98"/>
      <c r="C107" s="98"/>
      <c r="D107" s="97"/>
      <c r="E107" s="97"/>
      <c r="F107" s="97"/>
      <c r="G107" s="98"/>
      <c r="H107" s="98"/>
      <c r="I107" s="98"/>
      <c r="J107" s="98"/>
      <c r="K107" s="98"/>
      <c r="L107" s="98"/>
      <c r="M107" s="98"/>
      <c r="N107" s="98"/>
      <c r="O107" s="98"/>
    </row>
    <row r="108" spans="1:15" x14ac:dyDescent="0.45">
      <c r="A108" s="98"/>
      <c r="B108" s="98"/>
      <c r="C108" s="98"/>
      <c r="D108" s="97"/>
      <c r="E108" s="97"/>
      <c r="F108" s="97"/>
      <c r="G108" s="98"/>
      <c r="H108" s="98"/>
      <c r="I108" s="98"/>
      <c r="J108" s="98"/>
      <c r="K108" s="98"/>
      <c r="L108" s="98"/>
      <c r="M108" s="98"/>
      <c r="N108" s="98"/>
      <c r="O108" s="98"/>
    </row>
    <row r="109" spans="1:15" x14ac:dyDescent="0.45">
      <c r="A109" s="98"/>
      <c r="B109" s="98"/>
      <c r="C109" s="98"/>
      <c r="D109" s="97"/>
      <c r="E109" s="97"/>
      <c r="F109" s="97"/>
      <c r="G109" s="98"/>
      <c r="H109" s="98"/>
      <c r="I109" s="98"/>
      <c r="J109" s="98"/>
      <c r="K109" s="98"/>
      <c r="L109" s="98"/>
      <c r="M109" s="98"/>
      <c r="N109" s="98"/>
      <c r="O109" s="98"/>
    </row>
    <row r="110" spans="1:15" x14ac:dyDescent="0.45">
      <c r="A110" s="98"/>
      <c r="B110" s="98"/>
      <c r="C110" s="98"/>
      <c r="D110" s="97"/>
      <c r="E110" s="97"/>
      <c r="F110" s="97"/>
      <c r="G110" s="98"/>
      <c r="H110" s="98"/>
      <c r="I110" s="98"/>
      <c r="J110" s="98"/>
      <c r="K110" s="98"/>
      <c r="L110" s="98"/>
      <c r="M110" s="98"/>
      <c r="N110" s="98"/>
      <c r="O110" s="98"/>
    </row>
    <row r="111" spans="1:15" x14ac:dyDescent="0.45">
      <c r="A111" s="98"/>
      <c r="B111" s="98"/>
      <c r="C111" s="98"/>
      <c r="D111" s="97"/>
      <c r="E111" s="97"/>
      <c r="F111" s="97"/>
      <c r="G111" s="98"/>
      <c r="H111" s="98"/>
      <c r="I111" s="98"/>
      <c r="J111" s="98"/>
      <c r="K111" s="98"/>
      <c r="L111" s="98"/>
      <c r="M111" s="98"/>
      <c r="N111" s="98"/>
      <c r="O111" s="98"/>
    </row>
    <row r="112" spans="1:15" x14ac:dyDescent="0.45">
      <c r="A112" s="98"/>
      <c r="B112" s="98"/>
      <c r="C112" s="98"/>
      <c r="D112" s="97"/>
      <c r="E112" s="97"/>
      <c r="F112" s="97"/>
      <c r="G112" s="98"/>
      <c r="H112" s="98"/>
      <c r="I112" s="98"/>
      <c r="J112" s="98"/>
      <c r="K112" s="98"/>
      <c r="L112" s="98"/>
      <c r="M112" s="98"/>
      <c r="N112" s="98"/>
      <c r="O112" s="98"/>
    </row>
    <row r="113" spans="1:15" x14ac:dyDescent="0.45">
      <c r="A113" s="98"/>
      <c r="B113" s="98"/>
      <c r="C113" s="98"/>
      <c r="D113" s="97"/>
      <c r="E113" s="97"/>
      <c r="F113" s="97"/>
      <c r="G113" s="98"/>
      <c r="H113" s="98"/>
      <c r="I113" s="98"/>
      <c r="J113" s="98"/>
      <c r="K113" s="98"/>
      <c r="L113" s="98"/>
      <c r="M113" s="98"/>
      <c r="N113" s="98"/>
      <c r="O113" s="98"/>
    </row>
    <row r="114" spans="1:15" x14ac:dyDescent="0.45">
      <c r="A114" s="98"/>
      <c r="B114" s="98"/>
      <c r="C114" s="98"/>
      <c r="D114" s="97"/>
      <c r="E114" s="97"/>
      <c r="F114" s="97"/>
      <c r="G114" s="98"/>
      <c r="H114" s="98"/>
      <c r="I114" s="98"/>
      <c r="J114" s="98"/>
      <c r="K114" s="98"/>
      <c r="L114" s="98"/>
      <c r="M114" s="98"/>
      <c r="N114" s="98"/>
      <c r="O114" s="98"/>
    </row>
    <row r="115" spans="1:15" x14ac:dyDescent="0.45">
      <c r="A115" s="98"/>
      <c r="B115" s="98"/>
      <c r="C115" s="98"/>
      <c r="D115" s="97"/>
      <c r="E115" s="97"/>
      <c r="F115" s="97"/>
      <c r="G115" s="98"/>
      <c r="H115" s="98"/>
      <c r="I115" s="98"/>
      <c r="J115" s="98"/>
      <c r="K115" s="98"/>
      <c r="L115" s="98"/>
      <c r="M115" s="98"/>
      <c r="N115" s="98"/>
      <c r="O115" s="98"/>
    </row>
    <row r="116" spans="1:15" x14ac:dyDescent="0.45">
      <c r="A116" s="98"/>
      <c r="B116" s="98"/>
      <c r="C116" s="98"/>
      <c r="D116" s="97"/>
      <c r="E116" s="97"/>
      <c r="F116" s="97"/>
      <c r="G116" s="98"/>
      <c r="H116" s="98"/>
      <c r="I116" s="98"/>
      <c r="J116" s="98"/>
      <c r="K116" s="98"/>
      <c r="L116" s="98"/>
      <c r="M116" s="98"/>
      <c r="N116" s="98"/>
      <c r="O116" s="98"/>
    </row>
    <row r="117" spans="1:15" x14ac:dyDescent="0.45">
      <c r="A117" s="98"/>
      <c r="B117" s="98"/>
      <c r="C117" s="98"/>
      <c r="D117" s="97"/>
      <c r="E117" s="97"/>
      <c r="F117" s="97"/>
      <c r="G117" s="98"/>
      <c r="H117" s="98"/>
      <c r="I117" s="98"/>
      <c r="J117" s="98"/>
      <c r="K117" s="98"/>
      <c r="L117" s="98"/>
      <c r="M117" s="98"/>
      <c r="N117" s="98"/>
      <c r="O117" s="98"/>
    </row>
    <row r="118" spans="1:15" x14ac:dyDescent="0.45">
      <c r="A118" s="98"/>
      <c r="B118" s="98"/>
      <c r="C118" s="98"/>
      <c r="D118" s="97"/>
      <c r="E118" s="97"/>
      <c r="F118" s="97"/>
      <c r="G118" s="98"/>
      <c r="H118" s="98"/>
      <c r="I118" s="98"/>
      <c r="J118" s="98"/>
      <c r="K118" s="98"/>
      <c r="L118" s="98"/>
      <c r="M118" s="98"/>
      <c r="N118" s="98"/>
      <c r="O118" s="98"/>
    </row>
    <row r="119" spans="1:15" x14ac:dyDescent="0.45">
      <c r="A119" s="98"/>
      <c r="B119" s="98"/>
      <c r="C119" s="98"/>
      <c r="D119" s="97"/>
      <c r="E119" s="97"/>
      <c r="F119" s="97"/>
      <c r="G119" s="98"/>
      <c r="H119" s="98"/>
      <c r="I119" s="98"/>
      <c r="J119" s="98"/>
      <c r="K119" s="98"/>
      <c r="L119" s="98"/>
      <c r="M119" s="98"/>
      <c r="N119" s="98"/>
      <c r="O119" s="98"/>
    </row>
    <row r="120" spans="1:15" x14ac:dyDescent="0.45">
      <c r="A120" s="98"/>
      <c r="B120" s="98"/>
      <c r="C120" s="98"/>
      <c r="D120" s="97"/>
      <c r="E120" s="97"/>
      <c r="F120" s="97"/>
      <c r="G120" s="98"/>
      <c r="H120" s="98"/>
      <c r="I120" s="98"/>
      <c r="J120" s="98"/>
      <c r="K120" s="98"/>
      <c r="L120" s="98"/>
      <c r="M120" s="98"/>
      <c r="N120" s="98"/>
      <c r="O120" s="98"/>
    </row>
    <row r="121" spans="1:15" x14ac:dyDescent="0.45">
      <c r="A121" s="98"/>
      <c r="B121" s="98"/>
      <c r="C121" s="98"/>
      <c r="D121" s="97"/>
      <c r="E121" s="97"/>
      <c r="F121" s="97"/>
      <c r="G121" s="98"/>
      <c r="H121" s="98"/>
      <c r="I121" s="98"/>
      <c r="J121" s="98"/>
      <c r="K121" s="98"/>
      <c r="L121" s="98"/>
      <c r="M121" s="98"/>
      <c r="N121" s="98"/>
      <c r="O121" s="98"/>
    </row>
    <row r="122" spans="1:15" x14ac:dyDescent="0.45">
      <c r="A122" s="98"/>
      <c r="B122" s="98"/>
      <c r="C122" s="98"/>
      <c r="D122" s="97"/>
      <c r="E122" s="97"/>
      <c r="F122" s="97"/>
      <c r="G122" s="98"/>
      <c r="H122" s="98"/>
      <c r="I122" s="98"/>
      <c r="J122" s="98"/>
      <c r="K122" s="98"/>
      <c r="L122" s="98"/>
      <c r="M122" s="98"/>
      <c r="N122" s="98"/>
      <c r="O122" s="98"/>
    </row>
    <row r="123" spans="1:15" x14ac:dyDescent="0.45">
      <c r="A123" s="98"/>
      <c r="B123" s="98"/>
      <c r="C123" s="98"/>
      <c r="D123" s="97"/>
      <c r="E123" s="97"/>
      <c r="F123" s="97"/>
      <c r="G123" s="98"/>
      <c r="H123" s="98"/>
      <c r="I123" s="98"/>
      <c r="J123" s="98"/>
      <c r="K123" s="98"/>
      <c r="L123" s="98"/>
      <c r="M123" s="98"/>
      <c r="N123" s="98"/>
      <c r="O123" s="98"/>
    </row>
    <row r="124" spans="1:15" x14ac:dyDescent="0.45">
      <c r="A124" s="98"/>
      <c r="B124" s="98"/>
      <c r="C124" s="98"/>
      <c r="D124" s="97"/>
      <c r="E124" s="97"/>
      <c r="F124" s="97"/>
      <c r="G124" s="98"/>
      <c r="H124" s="98"/>
      <c r="I124" s="98"/>
      <c r="J124" s="98"/>
      <c r="K124" s="98"/>
      <c r="L124" s="98"/>
      <c r="M124" s="98"/>
      <c r="N124" s="98"/>
      <c r="O124" s="98"/>
    </row>
    <row r="125" spans="1:15" x14ac:dyDescent="0.45">
      <c r="A125" s="98"/>
      <c r="B125" s="98"/>
      <c r="C125" s="98"/>
      <c r="D125" s="97"/>
      <c r="E125" s="97"/>
      <c r="F125" s="97"/>
      <c r="G125" s="98"/>
      <c r="H125" s="98"/>
      <c r="I125" s="98"/>
      <c r="J125" s="98"/>
      <c r="K125" s="98"/>
      <c r="L125" s="98"/>
      <c r="M125" s="98"/>
      <c r="N125" s="98"/>
      <c r="O125" s="98"/>
    </row>
    <row r="126" spans="1:15" x14ac:dyDescent="0.45">
      <c r="A126" s="98"/>
      <c r="B126" s="98"/>
      <c r="C126" s="98"/>
      <c r="D126" s="97"/>
      <c r="E126" s="97"/>
      <c r="F126" s="97"/>
      <c r="G126" s="98"/>
      <c r="H126" s="98"/>
      <c r="I126" s="98"/>
      <c r="J126" s="98"/>
      <c r="K126" s="98"/>
      <c r="L126" s="98"/>
      <c r="M126" s="98"/>
      <c r="N126" s="98"/>
      <c r="O126" s="98"/>
    </row>
    <row r="127" spans="1:15" x14ac:dyDescent="0.45">
      <c r="A127" s="98"/>
      <c r="B127" s="98"/>
      <c r="C127" s="98"/>
      <c r="D127" s="97"/>
      <c r="E127" s="97"/>
      <c r="F127" s="97"/>
      <c r="G127" s="98"/>
      <c r="H127" s="98"/>
      <c r="I127" s="98"/>
      <c r="J127" s="98"/>
      <c r="K127" s="98"/>
      <c r="L127" s="98"/>
      <c r="M127" s="98"/>
      <c r="N127" s="98"/>
      <c r="O127" s="98"/>
    </row>
    <row r="128" spans="1:15" x14ac:dyDescent="0.45">
      <c r="A128" s="98"/>
      <c r="B128" s="98"/>
      <c r="C128" s="98"/>
      <c r="D128" s="97"/>
      <c r="E128" s="97"/>
      <c r="F128" s="97"/>
      <c r="G128" s="98"/>
      <c r="H128" s="98"/>
      <c r="I128" s="98"/>
      <c r="J128" s="98"/>
      <c r="K128" s="98"/>
      <c r="L128" s="98"/>
      <c r="M128" s="98"/>
      <c r="N128" s="98"/>
      <c r="O128" s="98"/>
    </row>
    <row r="129" spans="1:15" x14ac:dyDescent="0.45">
      <c r="A129" s="98"/>
      <c r="B129" s="98"/>
      <c r="C129" s="98"/>
      <c r="D129" s="97"/>
      <c r="E129" s="97"/>
      <c r="F129" s="97"/>
      <c r="G129" s="98"/>
      <c r="H129" s="98"/>
      <c r="I129" s="98"/>
      <c r="J129" s="98"/>
      <c r="K129" s="98"/>
      <c r="L129" s="98"/>
      <c r="M129" s="98"/>
      <c r="N129" s="98"/>
      <c r="O129" s="98"/>
    </row>
    <row r="130" spans="1:15" x14ac:dyDescent="0.45">
      <c r="A130" s="98"/>
      <c r="B130" s="98"/>
      <c r="C130" s="98"/>
      <c r="D130" s="97"/>
      <c r="E130" s="97"/>
      <c r="F130" s="97"/>
      <c r="G130" s="98"/>
      <c r="H130" s="98"/>
      <c r="I130" s="98"/>
      <c r="J130" s="98"/>
      <c r="K130" s="98"/>
      <c r="L130" s="98"/>
      <c r="M130" s="98"/>
      <c r="N130" s="98"/>
      <c r="O130" s="98"/>
    </row>
    <row r="131" spans="1:15" x14ac:dyDescent="0.45">
      <c r="A131" s="98"/>
      <c r="B131" s="98"/>
      <c r="C131" s="98"/>
      <c r="D131" s="97"/>
      <c r="E131" s="97"/>
      <c r="F131" s="97"/>
      <c r="G131" s="98"/>
      <c r="H131" s="98"/>
      <c r="I131" s="98"/>
      <c r="J131" s="98"/>
      <c r="K131" s="98"/>
      <c r="L131" s="98"/>
      <c r="M131" s="98"/>
      <c r="N131" s="98"/>
      <c r="O131" s="98"/>
    </row>
    <row r="132" spans="1:15" x14ac:dyDescent="0.45">
      <c r="A132" s="98"/>
      <c r="B132" s="98"/>
      <c r="C132" s="98"/>
      <c r="D132" s="97"/>
      <c r="E132" s="97"/>
      <c r="F132" s="97"/>
      <c r="G132" s="98"/>
      <c r="H132" s="98"/>
      <c r="I132" s="98"/>
      <c r="J132" s="98"/>
      <c r="K132" s="98"/>
      <c r="L132" s="98"/>
      <c r="M132" s="98"/>
      <c r="N132" s="98"/>
      <c r="O132" s="98"/>
    </row>
    <row r="133" spans="1:15" x14ac:dyDescent="0.45">
      <c r="A133" s="98"/>
      <c r="B133" s="98"/>
      <c r="C133" s="98"/>
      <c r="D133" s="97"/>
      <c r="E133" s="97"/>
      <c r="F133" s="97"/>
      <c r="G133" s="98"/>
      <c r="H133" s="98"/>
      <c r="I133" s="98"/>
      <c r="J133" s="98"/>
      <c r="K133" s="98"/>
      <c r="L133" s="98"/>
      <c r="M133" s="98"/>
      <c r="N133" s="98"/>
      <c r="O133" s="98"/>
    </row>
    <row r="134" spans="1:15" x14ac:dyDescent="0.45">
      <c r="A134" s="98"/>
      <c r="B134" s="98"/>
      <c r="C134" s="98"/>
      <c r="D134" s="97"/>
      <c r="E134" s="97"/>
      <c r="F134" s="97"/>
      <c r="G134" s="98"/>
      <c r="H134" s="98"/>
      <c r="I134" s="98"/>
      <c r="J134" s="98"/>
      <c r="K134" s="98"/>
      <c r="L134" s="98"/>
      <c r="M134" s="98"/>
      <c r="N134" s="98"/>
      <c r="O134" s="98"/>
    </row>
    <row r="135" spans="1:15" x14ac:dyDescent="0.45">
      <c r="A135" s="98"/>
      <c r="B135" s="98"/>
      <c r="C135" s="98"/>
      <c r="D135" s="97"/>
      <c r="E135" s="97"/>
      <c r="F135" s="97"/>
      <c r="G135" s="98"/>
      <c r="H135" s="98"/>
      <c r="I135" s="98"/>
      <c r="J135" s="98"/>
      <c r="K135" s="98"/>
      <c r="L135" s="98"/>
      <c r="M135" s="98"/>
      <c r="N135" s="98"/>
      <c r="O135" s="98"/>
    </row>
    <row r="136" spans="1:15" x14ac:dyDescent="0.45">
      <c r="A136" s="98"/>
      <c r="B136" s="98"/>
      <c r="C136" s="98"/>
      <c r="D136" s="97"/>
      <c r="E136" s="97"/>
      <c r="F136" s="97"/>
      <c r="G136" s="98"/>
      <c r="H136" s="98"/>
      <c r="I136" s="98"/>
      <c r="J136" s="98"/>
      <c r="K136" s="98"/>
      <c r="L136" s="98"/>
      <c r="M136" s="98"/>
      <c r="N136" s="98"/>
      <c r="O136" s="98"/>
    </row>
    <row r="137" spans="1:15" x14ac:dyDescent="0.45">
      <c r="A137" s="98"/>
      <c r="B137" s="98"/>
      <c r="C137" s="98"/>
      <c r="D137" s="97"/>
      <c r="E137" s="97"/>
      <c r="F137" s="97"/>
      <c r="G137" s="98"/>
      <c r="H137" s="98"/>
      <c r="I137" s="98"/>
      <c r="J137" s="98"/>
      <c r="K137" s="98"/>
      <c r="L137" s="98"/>
      <c r="M137" s="98"/>
      <c r="N137" s="98"/>
      <c r="O137" s="98"/>
    </row>
    <row r="138" spans="1:15" x14ac:dyDescent="0.45">
      <c r="A138" s="98"/>
      <c r="B138" s="98"/>
      <c r="C138" s="98"/>
      <c r="D138" s="97"/>
      <c r="E138" s="97"/>
      <c r="F138" s="97"/>
      <c r="G138" s="98"/>
      <c r="H138" s="98"/>
      <c r="I138" s="98"/>
      <c r="J138" s="98"/>
      <c r="K138" s="98"/>
      <c r="L138" s="98"/>
      <c r="M138" s="98"/>
      <c r="N138" s="98"/>
      <c r="O138" s="98"/>
    </row>
    <row r="139" spans="1:15" x14ac:dyDescent="0.45">
      <c r="A139" s="98"/>
      <c r="B139" s="98"/>
      <c r="C139" s="98"/>
      <c r="D139" s="97"/>
      <c r="E139" s="97"/>
      <c r="F139" s="97"/>
      <c r="G139" s="98"/>
      <c r="H139" s="98"/>
      <c r="I139" s="98"/>
      <c r="J139" s="98"/>
      <c r="K139" s="98"/>
      <c r="L139" s="98"/>
      <c r="M139" s="98"/>
      <c r="N139" s="98"/>
      <c r="O139" s="98"/>
    </row>
    <row r="140" spans="1:15" x14ac:dyDescent="0.45">
      <c r="A140" s="98"/>
      <c r="B140" s="98"/>
      <c r="C140" s="98"/>
      <c r="D140" s="97"/>
      <c r="E140" s="97"/>
      <c r="F140" s="97"/>
      <c r="G140" s="98"/>
      <c r="H140" s="98"/>
      <c r="I140" s="98"/>
      <c r="J140" s="98"/>
      <c r="K140" s="98"/>
      <c r="L140" s="98"/>
      <c r="M140" s="98"/>
      <c r="N140" s="98"/>
      <c r="O140" s="98"/>
    </row>
    <row r="141" spans="1:15" x14ac:dyDescent="0.45">
      <c r="A141" s="98"/>
      <c r="B141" s="98"/>
      <c r="C141" s="98"/>
      <c r="D141" s="97"/>
      <c r="E141" s="97"/>
      <c r="F141" s="97"/>
      <c r="G141" s="98"/>
      <c r="H141" s="98"/>
      <c r="I141" s="98"/>
      <c r="J141" s="98"/>
      <c r="K141" s="98"/>
      <c r="L141" s="98"/>
      <c r="M141" s="98"/>
      <c r="N141" s="98"/>
      <c r="O141" s="98"/>
    </row>
    <row r="142" spans="1:15" x14ac:dyDescent="0.45">
      <c r="A142" s="98"/>
      <c r="B142" s="98"/>
      <c r="C142" s="98"/>
      <c r="D142" s="97"/>
      <c r="E142" s="97"/>
      <c r="F142" s="97"/>
      <c r="G142" s="98"/>
      <c r="H142" s="98"/>
      <c r="I142" s="98"/>
      <c r="J142" s="98"/>
      <c r="K142" s="98"/>
      <c r="L142" s="98"/>
      <c r="M142" s="98"/>
      <c r="N142" s="98"/>
      <c r="O142" s="98"/>
    </row>
    <row r="143" spans="1:15" x14ac:dyDescent="0.45">
      <c r="A143" s="98"/>
      <c r="B143" s="98"/>
      <c r="C143" s="98"/>
      <c r="D143" s="97"/>
      <c r="E143" s="97"/>
      <c r="F143" s="97"/>
      <c r="G143" s="98"/>
      <c r="H143" s="98"/>
      <c r="I143" s="98"/>
      <c r="J143" s="98"/>
      <c r="K143" s="98"/>
      <c r="L143" s="98"/>
      <c r="M143" s="98"/>
      <c r="N143" s="98"/>
      <c r="O143" s="98"/>
    </row>
    <row r="144" spans="1:15" x14ac:dyDescent="0.45">
      <c r="A144" s="98"/>
      <c r="B144" s="98"/>
      <c r="C144" s="98"/>
      <c r="D144" s="97"/>
      <c r="E144" s="97"/>
      <c r="F144" s="97"/>
      <c r="G144" s="98"/>
      <c r="H144" s="98"/>
      <c r="I144" s="98"/>
      <c r="J144" s="98"/>
      <c r="K144" s="98"/>
      <c r="L144" s="98"/>
      <c r="M144" s="98"/>
      <c r="N144" s="98"/>
      <c r="O144" s="98"/>
    </row>
    <row r="145" spans="1:15" x14ac:dyDescent="0.45">
      <c r="A145" s="98"/>
      <c r="B145" s="98"/>
      <c r="C145" s="98"/>
      <c r="D145" s="97"/>
      <c r="E145" s="97"/>
      <c r="F145" s="97"/>
      <c r="G145" s="98"/>
      <c r="H145" s="98"/>
      <c r="I145" s="98"/>
      <c r="J145" s="98"/>
      <c r="K145" s="98"/>
      <c r="L145" s="98"/>
      <c r="M145" s="98"/>
      <c r="N145" s="98"/>
      <c r="O145" s="98"/>
    </row>
    <row r="146" spans="1:15" x14ac:dyDescent="0.45">
      <c r="A146" s="98"/>
      <c r="B146" s="98"/>
      <c r="C146" s="98"/>
      <c r="D146" s="97"/>
      <c r="E146" s="97"/>
      <c r="F146" s="97"/>
      <c r="G146" s="98"/>
      <c r="H146" s="98"/>
      <c r="I146" s="98"/>
      <c r="J146" s="98"/>
      <c r="K146" s="98"/>
      <c r="L146" s="98"/>
      <c r="M146" s="98"/>
      <c r="N146" s="98"/>
      <c r="O146" s="98"/>
    </row>
    <row r="147" spans="1:15" x14ac:dyDescent="0.45">
      <c r="A147" s="98"/>
      <c r="B147" s="98"/>
      <c r="C147" s="98"/>
      <c r="D147" s="97"/>
      <c r="E147" s="97"/>
      <c r="F147" s="97"/>
      <c r="G147" s="98"/>
      <c r="H147" s="98"/>
      <c r="I147" s="98"/>
      <c r="J147" s="98"/>
      <c r="K147" s="98"/>
      <c r="L147" s="98"/>
      <c r="M147" s="98"/>
      <c r="N147" s="98"/>
      <c r="O147" s="98"/>
    </row>
    <row r="148" spans="1:15" x14ac:dyDescent="0.45">
      <c r="A148" s="98"/>
      <c r="B148" s="98"/>
      <c r="C148" s="98"/>
      <c r="D148" s="97"/>
      <c r="E148" s="97"/>
      <c r="F148" s="97"/>
      <c r="G148" s="98"/>
      <c r="H148" s="98"/>
      <c r="I148" s="98"/>
      <c r="J148" s="98"/>
      <c r="K148" s="98"/>
      <c r="L148" s="98"/>
      <c r="M148" s="98"/>
      <c r="N148" s="98"/>
      <c r="O148" s="98"/>
    </row>
    <row r="149" spans="1:15" x14ac:dyDescent="0.45">
      <c r="A149" s="98"/>
      <c r="B149" s="98"/>
      <c r="C149" s="98"/>
      <c r="D149" s="97"/>
      <c r="E149" s="97"/>
      <c r="F149" s="97"/>
      <c r="G149" s="98"/>
      <c r="H149" s="98"/>
      <c r="I149" s="98"/>
      <c r="J149" s="98"/>
      <c r="K149" s="98"/>
      <c r="L149" s="98"/>
      <c r="M149" s="98"/>
      <c r="N149" s="98"/>
      <c r="O149" s="98"/>
    </row>
    <row r="150" spans="1:15" x14ac:dyDescent="0.45">
      <c r="A150" s="98"/>
      <c r="B150" s="98"/>
      <c r="C150" s="98"/>
      <c r="D150" s="97"/>
      <c r="E150" s="97"/>
      <c r="F150" s="97"/>
      <c r="G150" s="98"/>
      <c r="H150" s="98"/>
      <c r="I150" s="98"/>
      <c r="J150" s="98"/>
      <c r="K150" s="98"/>
      <c r="L150" s="98"/>
      <c r="M150" s="98"/>
      <c r="N150" s="98"/>
      <c r="O150" s="98"/>
    </row>
    <row r="151" spans="1:15" x14ac:dyDescent="0.45">
      <c r="A151" s="98"/>
      <c r="B151" s="98"/>
      <c r="C151" s="98"/>
      <c r="D151" s="97"/>
      <c r="E151" s="97"/>
      <c r="F151" s="97"/>
      <c r="G151" s="98"/>
      <c r="H151" s="98"/>
      <c r="I151" s="98"/>
      <c r="J151" s="98"/>
      <c r="K151" s="98"/>
      <c r="L151" s="98"/>
      <c r="M151" s="98"/>
      <c r="N151" s="98"/>
      <c r="O151" s="98"/>
    </row>
    <row r="152" spans="1:15" x14ac:dyDescent="0.45">
      <c r="A152" s="98"/>
      <c r="B152" s="98"/>
      <c r="C152" s="98"/>
      <c r="D152" s="97"/>
      <c r="E152" s="97"/>
      <c r="F152" s="97"/>
      <c r="G152" s="98"/>
      <c r="H152" s="98"/>
      <c r="I152" s="98"/>
      <c r="J152" s="98"/>
      <c r="K152" s="98"/>
      <c r="L152" s="98"/>
      <c r="M152" s="98"/>
      <c r="N152" s="98"/>
      <c r="O152" s="98"/>
    </row>
    <row r="153" spans="1:15" x14ac:dyDescent="0.45">
      <c r="A153" s="98"/>
      <c r="B153" s="98"/>
      <c r="C153" s="98"/>
      <c r="D153" s="97"/>
      <c r="E153" s="97"/>
      <c r="F153" s="97"/>
      <c r="G153" s="98"/>
      <c r="H153" s="98"/>
      <c r="I153" s="98"/>
      <c r="J153" s="98"/>
      <c r="K153" s="98"/>
      <c r="L153" s="98"/>
      <c r="M153" s="98"/>
      <c r="N153" s="98"/>
      <c r="O153" s="98"/>
    </row>
    <row r="154" spans="1:15" x14ac:dyDescent="0.45">
      <c r="A154" s="98"/>
      <c r="B154" s="98"/>
      <c r="C154" s="98"/>
      <c r="D154" s="97"/>
      <c r="E154" s="97"/>
      <c r="F154" s="97"/>
      <c r="G154" s="98"/>
      <c r="H154" s="98"/>
      <c r="I154" s="98"/>
      <c r="J154" s="98"/>
      <c r="K154" s="98"/>
      <c r="L154" s="98"/>
      <c r="M154" s="98"/>
      <c r="N154" s="98"/>
      <c r="O154" s="98"/>
    </row>
    <row r="155" spans="1:15" x14ac:dyDescent="0.45">
      <c r="A155" s="98"/>
      <c r="B155" s="98"/>
      <c r="C155" s="98"/>
      <c r="D155" s="97"/>
      <c r="E155" s="97"/>
      <c r="F155" s="97"/>
      <c r="G155" s="98"/>
      <c r="H155" s="98"/>
      <c r="I155" s="98"/>
      <c r="J155" s="98"/>
      <c r="K155" s="98"/>
      <c r="L155" s="98"/>
      <c r="M155" s="98"/>
      <c r="N155" s="98"/>
      <c r="O155" s="98"/>
    </row>
    <row r="156" spans="1:15" x14ac:dyDescent="0.45">
      <c r="A156" s="98"/>
      <c r="B156" s="98"/>
      <c r="C156" s="98"/>
      <c r="D156" s="97"/>
      <c r="E156" s="97"/>
      <c r="F156" s="97"/>
      <c r="G156" s="98"/>
      <c r="H156" s="98"/>
      <c r="I156" s="98"/>
      <c r="J156" s="98"/>
      <c r="K156" s="98"/>
      <c r="L156" s="98"/>
      <c r="M156" s="98"/>
      <c r="N156" s="98"/>
      <c r="O156" s="98"/>
    </row>
    <row r="157" spans="1:15" x14ac:dyDescent="0.45">
      <c r="A157" s="98"/>
      <c r="B157" s="98"/>
      <c r="C157" s="98"/>
      <c r="D157" s="97"/>
      <c r="E157" s="97"/>
      <c r="F157" s="97"/>
      <c r="G157" s="98"/>
      <c r="H157" s="98"/>
      <c r="I157" s="98"/>
      <c r="J157" s="98"/>
      <c r="K157" s="98"/>
      <c r="L157" s="98"/>
      <c r="M157" s="98"/>
      <c r="N157" s="98"/>
      <c r="O157" s="98"/>
    </row>
    <row r="158" spans="1:15" x14ac:dyDescent="0.45">
      <c r="A158" s="98"/>
      <c r="B158" s="98"/>
      <c r="C158" s="98"/>
      <c r="D158" s="97"/>
      <c r="E158" s="97"/>
      <c r="F158" s="97"/>
      <c r="G158" s="98"/>
      <c r="H158" s="98"/>
      <c r="I158" s="98"/>
      <c r="J158" s="98"/>
      <c r="K158" s="98"/>
      <c r="L158" s="98"/>
      <c r="M158" s="98"/>
      <c r="N158" s="98"/>
      <c r="O158" s="98"/>
    </row>
    <row r="159" spans="1:15" x14ac:dyDescent="0.45">
      <c r="A159" s="98"/>
      <c r="B159" s="98"/>
      <c r="C159" s="98"/>
      <c r="D159" s="97"/>
      <c r="E159" s="97"/>
      <c r="F159" s="97"/>
      <c r="G159" s="98"/>
      <c r="H159" s="98"/>
      <c r="I159" s="98"/>
      <c r="J159" s="98"/>
      <c r="K159" s="98"/>
      <c r="L159" s="98"/>
      <c r="M159" s="98"/>
      <c r="N159" s="98"/>
      <c r="O159" s="98"/>
    </row>
    <row r="160" spans="1:15" x14ac:dyDescent="0.45">
      <c r="A160" s="98"/>
      <c r="B160" s="98"/>
      <c r="C160" s="98"/>
      <c r="D160" s="97"/>
      <c r="E160" s="97"/>
      <c r="F160" s="97"/>
      <c r="G160" s="98"/>
      <c r="H160" s="98"/>
      <c r="I160" s="98"/>
      <c r="J160" s="98"/>
      <c r="K160" s="98"/>
      <c r="L160" s="98"/>
      <c r="M160" s="98"/>
      <c r="N160" s="98"/>
      <c r="O160" s="98"/>
    </row>
    <row r="161" spans="1:15" x14ac:dyDescent="0.45">
      <c r="A161" s="98"/>
      <c r="B161" s="98"/>
      <c r="C161" s="98"/>
      <c r="D161" s="97"/>
      <c r="E161" s="97"/>
      <c r="F161" s="97"/>
      <c r="G161" s="98"/>
      <c r="H161" s="98"/>
      <c r="I161" s="98"/>
      <c r="J161" s="98"/>
      <c r="K161" s="98"/>
      <c r="L161" s="98"/>
      <c r="M161" s="98"/>
      <c r="N161" s="98"/>
      <c r="O161" s="98"/>
    </row>
    <row r="162" spans="1:15" x14ac:dyDescent="0.45">
      <c r="A162" s="98"/>
      <c r="B162" s="98"/>
      <c r="C162" s="98"/>
      <c r="D162" s="97"/>
      <c r="E162" s="97"/>
      <c r="F162" s="97"/>
      <c r="G162" s="98"/>
      <c r="H162" s="98"/>
      <c r="I162" s="98"/>
      <c r="J162" s="98"/>
      <c r="K162" s="98"/>
      <c r="L162" s="98"/>
      <c r="M162" s="98"/>
      <c r="N162" s="98"/>
      <c r="O162" s="98"/>
    </row>
    <row r="163" spans="1:15" x14ac:dyDescent="0.45">
      <c r="A163" s="98"/>
      <c r="B163" s="98"/>
      <c r="C163" s="98"/>
      <c r="D163" s="97"/>
      <c r="E163" s="97"/>
      <c r="F163" s="97"/>
      <c r="G163" s="98"/>
      <c r="H163" s="98"/>
      <c r="I163" s="98"/>
      <c r="J163" s="98"/>
      <c r="K163" s="98"/>
      <c r="L163" s="98"/>
      <c r="M163" s="98"/>
      <c r="N163" s="98"/>
      <c r="O163" s="98"/>
    </row>
    <row r="164" spans="1:15" x14ac:dyDescent="0.45">
      <c r="A164" s="98"/>
      <c r="B164" s="98"/>
      <c r="C164" s="98"/>
      <c r="D164" s="97"/>
      <c r="E164" s="97"/>
      <c r="F164" s="97"/>
      <c r="G164" s="98"/>
      <c r="H164" s="98"/>
      <c r="I164" s="98"/>
      <c r="J164" s="98"/>
      <c r="K164" s="98"/>
      <c r="L164" s="98"/>
      <c r="M164" s="98"/>
      <c r="N164" s="98"/>
      <c r="O164" s="98"/>
    </row>
    <row r="165" spans="1:15" x14ac:dyDescent="0.45">
      <c r="A165" s="98"/>
      <c r="B165" s="98"/>
      <c r="C165" s="98"/>
      <c r="D165" s="97"/>
      <c r="E165" s="97"/>
      <c r="F165" s="97"/>
      <c r="G165" s="98"/>
      <c r="H165" s="98"/>
      <c r="I165" s="98"/>
      <c r="J165" s="98"/>
      <c r="K165" s="98"/>
      <c r="L165" s="98"/>
      <c r="M165" s="98"/>
      <c r="N165" s="98"/>
      <c r="O165" s="98"/>
    </row>
    <row r="166" spans="1:15" x14ac:dyDescent="0.45">
      <c r="A166" s="98"/>
      <c r="B166" s="98"/>
      <c r="C166" s="98"/>
      <c r="D166" s="97"/>
      <c r="E166" s="97"/>
      <c r="F166" s="97"/>
      <c r="G166" s="98"/>
      <c r="H166" s="98"/>
      <c r="I166" s="98"/>
      <c r="J166" s="98"/>
      <c r="K166" s="98"/>
      <c r="L166" s="98"/>
      <c r="M166" s="98"/>
      <c r="N166" s="98"/>
      <c r="O166" s="98"/>
    </row>
    <row r="167" spans="1:15" x14ac:dyDescent="0.45">
      <c r="A167" s="98"/>
      <c r="B167" s="98"/>
      <c r="C167" s="98"/>
      <c r="D167" s="97"/>
      <c r="E167" s="97"/>
      <c r="F167" s="97"/>
      <c r="G167" s="98"/>
      <c r="H167" s="98"/>
      <c r="I167" s="98"/>
      <c r="J167" s="98"/>
      <c r="K167" s="98"/>
      <c r="L167" s="98"/>
      <c r="M167" s="98"/>
      <c r="N167" s="98"/>
      <c r="O167" s="98"/>
    </row>
    <row r="168" spans="1:15" x14ac:dyDescent="0.45">
      <c r="A168" s="98"/>
      <c r="B168" s="98"/>
      <c r="C168" s="98"/>
      <c r="D168" s="97"/>
      <c r="E168" s="97"/>
      <c r="F168" s="97"/>
      <c r="G168" s="98"/>
      <c r="H168" s="98"/>
      <c r="I168" s="98"/>
      <c r="J168" s="98"/>
      <c r="K168" s="98"/>
      <c r="L168" s="98"/>
      <c r="M168" s="98"/>
      <c r="N168" s="98"/>
      <c r="O168" s="98"/>
    </row>
    <row r="169" spans="1:15" x14ac:dyDescent="0.45">
      <c r="A169" s="98"/>
      <c r="B169" s="98"/>
      <c r="C169" s="98"/>
      <c r="D169" s="97"/>
      <c r="E169" s="97"/>
      <c r="F169" s="97"/>
      <c r="G169" s="98"/>
      <c r="H169" s="98"/>
      <c r="I169" s="98"/>
      <c r="J169" s="98"/>
      <c r="K169" s="98"/>
      <c r="L169" s="98"/>
      <c r="M169" s="98"/>
      <c r="N169" s="98"/>
      <c r="O169" s="98"/>
    </row>
    <row r="170" spans="1:15" x14ac:dyDescent="0.45">
      <c r="A170" s="98"/>
      <c r="B170" s="98"/>
      <c r="C170" s="98"/>
      <c r="D170" s="97"/>
      <c r="E170" s="97"/>
      <c r="F170" s="97"/>
      <c r="G170" s="98"/>
      <c r="H170" s="98"/>
      <c r="I170" s="98"/>
      <c r="J170" s="98"/>
      <c r="K170" s="98"/>
      <c r="L170" s="98"/>
      <c r="M170" s="98"/>
      <c r="N170" s="98"/>
      <c r="O170" s="98"/>
    </row>
    <row r="171" spans="1:15" x14ac:dyDescent="0.45">
      <c r="A171" s="98"/>
      <c r="B171" s="98"/>
      <c r="C171" s="98"/>
      <c r="D171" s="97"/>
      <c r="E171" s="97"/>
      <c r="F171" s="97"/>
      <c r="G171" s="98"/>
      <c r="H171" s="98"/>
      <c r="I171" s="98"/>
      <c r="J171" s="98"/>
      <c r="K171" s="98"/>
      <c r="L171" s="98"/>
      <c r="M171" s="98"/>
      <c r="N171" s="98"/>
      <c r="O171" s="98"/>
    </row>
    <row r="172" spans="1:15" x14ac:dyDescent="0.45">
      <c r="A172" s="98"/>
      <c r="B172" s="98"/>
      <c r="C172" s="98"/>
      <c r="D172" s="97"/>
      <c r="E172" s="97"/>
      <c r="F172" s="97"/>
      <c r="G172" s="98"/>
      <c r="H172" s="98"/>
      <c r="I172" s="98"/>
      <c r="J172" s="98"/>
      <c r="K172" s="98"/>
      <c r="L172" s="98"/>
      <c r="M172" s="98"/>
      <c r="N172" s="98"/>
      <c r="O172" s="98"/>
    </row>
    <row r="173" spans="1:15" x14ac:dyDescent="0.45">
      <c r="A173" s="98"/>
      <c r="B173" s="98"/>
      <c r="C173" s="98"/>
      <c r="D173" s="97"/>
      <c r="E173" s="97"/>
      <c r="F173" s="97"/>
      <c r="G173" s="98"/>
      <c r="H173" s="98"/>
      <c r="I173" s="98"/>
      <c r="J173" s="98"/>
      <c r="K173" s="98"/>
      <c r="L173" s="98"/>
      <c r="M173" s="98"/>
      <c r="N173" s="98"/>
      <c r="O173" s="98"/>
    </row>
    <row r="174" spans="1:15" x14ac:dyDescent="0.45">
      <c r="A174" s="98"/>
      <c r="B174" s="98"/>
      <c r="C174" s="98"/>
      <c r="D174" s="97"/>
      <c r="E174" s="97"/>
      <c r="F174" s="97"/>
      <c r="G174" s="98"/>
      <c r="H174" s="98"/>
      <c r="I174" s="98"/>
      <c r="J174" s="98"/>
      <c r="K174" s="98"/>
      <c r="L174" s="98"/>
      <c r="M174" s="98"/>
      <c r="N174" s="98"/>
      <c r="O174" s="98"/>
    </row>
    <row r="175" spans="1:15" x14ac:dyDescent="0.45">
      <c r="A175" s="98"/>
      <c r="B175" s="98"/>
      <c r="C175" s="98"/>
      <c r="D175" s="97"/>
      <c r="E175" s="97"/>
      <c r="F175" s="97"/>
      <c r="G175" s="98"/>
      <c r="H175" s="98"/>
      <c r="I175" s="98"/>
      <c r="J175" s="98"/>
      <c r="K175" s="98"/>
      <c r="L175" s="98"/>
      <c r="M175" s="98"/>
      <c r="N175" s="98"/>
      <c r="O175" s="98"/>
    </row>
    <row r="176" spans="1:15" x14ac:dyDescent="0.45">
      <c r="A176" s="98"/>
      <c r="B176" s="98"/>
      <c r="C176" s="98"/>
      <c r="D176" s="97"/>
      <c r="E176" s="97"/>
      <c r="F176" s="97"/>
      <c r="G176" s="98"/>
      <c r="H176" s="98"/>
      <c r="I176" s="98"/>
      <c r="J176" s="98"/>
      <c r="K176" s="98"/>
      <c r="L176" s="98"/>
      <c r="M176" s="98"/>
      <c r="N176" s="98"/>
      <c r="O176" s="98"/>
    </row>
    <row r="177" spans="1:15" x14ac:dyDescent="0.45">
      <c r="A177" s="98"/>
      <c r="B177" s="98"/>
      <c r="C177" s="98"/>
      <c r="D177" s="97"/>
      <c r="E177" s="97"/>
      <c r="F177" s="97"/>
      <c r="G177" s="98"/>
      <c r="H177" s="98"/>
      <c r="I177" s="98"/>
      <c r="J177" s="98"/>
      <c r="K177" s="98"/>
      <c r="L177" s="98"/>
      <c r="M177" s="98"/>
      <c r="N177" s="98"/>
      <c r="O177" s="98"/>
    </row>
    <row r="178" spans="1:15" x14ac:dyDescent="0.45">
      <c r="A178" s="98"/>
      <c r="B178" s="98"/>
      <c r="C178" s="98"/>
      <c r="D178" s="97"/>
      <c r="E178" s="97"/>
      <c r="F178" s="97"/>
      <c r="G178" s="98"/>
      <c r="H178" s="98"/>
      <c r="I178" s="98"/>
      <c r="J178" s="98"/>
      <c r="K178" s="98"/>
      <c r="L178" s="98"/>
      <c r="M178" s="98"/>
      <c r="N178" s="98"/>
      <c r="O178" s="98"/>
    </row>
    <row r="179" spans="1:15" x14ac:dyDescent="0.45">
      <c r="A179" s="98"/>
      <c r="B179" s="98"/>
      <c r="C179" s="98"/>
      <c r="D179" s="97"/>
      <c r="E179" s="97"/>
      <c r="F179" s="97"/>
      <c r="G179" s="98"/>
      <c r="H179" s="98"/>
      <c r="I179" s="98"/>
      <c r="J179" s="98"/>
      <c r="K179" s="98"/>
      <c r="L179" s="98"/>
      <c r="M179" s="98"/>
      <c r="N179" s="98"/>
      <c r="O179" s="98"/>
    </row>
    <row r="180" spans="1:15" x14ac:dyDescent="0.45">
      <c r="A180" s="98"/>
      <c r="B180" s="98"/>
      <c r="C180" s="98"/>
      <c r="D180" s="97"/>
      <c r="E180" s="97"/>
      <c r="F180" s="97"/>
      <c r="G180" s="98"/>
      <c r="H180" s="98"/>
      <c r="I180" s="98"/>
      <c r="J180" s="98"/>
      <c r="K180" s="98"/>
      <c r="L180" s="98"/>
      <c r="M180" s="98"/>
      <c r="N180" s="98"/>
      <c r="O180" s="98"/>
    </row>
    <row r="181" spans="1:15" x14ac:dyDescent="0.45">
      <c r="A181" s="98"/>
      <c r="B181" s="98"/>
      <c r="C181" s="98"/>
      <c r="D181" s="97"/>
      <c r="E181" s="97"/>
      <c r="F181" s="97"/>
      <c r="G181" s="98"/>
      <c r="H181" s="98"/>
      <c r="I181" s="98"/>
      <c r="J181" s="98"/>
      <c r="K181" s="98"/>
      <c r="L181" s="98"/>
      <c r="M181" s="98"/>
      <c r="N181" s="98"/>
      <c r="O181" s="98"/>
    </row>
    <row r="182" spans="1:15" x14ac:dyDescent="0.45">
      <c r="A182" s="98"/>
      <c r="B182" s="98"/>
      <c r="C182" s="98"/>
      <c r="D182" s="97"/>
      <c r="E182" s="97"/>
      <c r="F182" s="97"/>
      <c r="G182" s="98"/>
      <c r="H182" s="98"/>
      <c r="I182" s="98"/>
      <c r="J182" s="98"/>
      <c r="K182" s="98"/>
      <c r="L182" s="98"/>
      <c r="M182" s="98"/>
      <c r="N182" s="98"/>
      <c r="O182" s="98"/>
    </row>
    <row r="183" spans="1:15" x14ac:dyDescent="0.45">
      <c r="A183" s="98"/>
      <c r="B183" s="98"/>
      <c r="C183" s="98"/>
      <c r="D183" s="97"/>
      <c r="E183" s="97"/>
      <c r="F183" s="97"/>
      <c r="G183" s="98"/>
      <c r="H183" s="98"/>
      <c r="I183" s="98"/>
      <c r="J183" s="98"/>
      <c r="K183" s="98"/>
      <c r="L183" s="98"/>
      <c r="M183" s="98"/>
      <c r="N183" s="98"/>
      <c r="O183" s="98"/>
    </row>
    <row r="184" spans="1:15" x14ac:dyDescent="0.45">
      <c r="A184" s="98"/>
      <c r="B184" s="98"/>
      <c r="C184" s="98"/>
      <c r="D184" s="97"/>
      <c r="E184" s="97"/>
      <c r="F184" s="97"/>
      <c r="G184" s="98"/>
      <c r="H184" s="98"/>
      <c r="I184" s="98"/>
      <c r="J184" s="98"/>
      <c r="K184" s="98"/>
      <c r="L184" s="98"/>
      <c r="M184" s="98"/>
      <c r="N184" s="98"/>
      <c r="O184" s="98"/>
    </row>
    <row r="185" spans="1:15" x14ac:dyDescent="0.45">
      <c r="A185" s="98"/>
      <c r="B185" s="98"/>
      <c r="C185" s="98"/>
      <c r="D185" s="97"/>
      <c r="E185" s="97"/>
      <c r="F185" s="97"/>
      <c r="G185" s="98"/>
      <c r="H185" s="98"/>
      <c r="I185" s="98"/>
      <c r="J185" s="98"/>
      <c r="K185" s="98"/>
      <c r="L185" s="98"/>
      <c r="M185" s="98"/>
      <c r="N185" s="98"/>
      <c r="O185" s="98"/>
    </row>
    <row r="186" spans="1:15" x14ac:dyDescent="0.45">
      <c r="A186" s="98"/>
      <c r="B186" s="98"/>
      <c r="C186" s="98"/>
      <c r="D186" s="97"/>
      <c r="E186" s="97"/>
      <c r="F186" s="97"/>
      <c r="G186" s="98"/>
      <c r="H186" s="98"/>
      <c r="I186" s="98"/>
      <c r="J186" s="98"/>
      <c r="K186" s="98"/>
      <c r="L186" s="98"/>
      <c r="M186" s="98"/>
      <c r="N186" s="98"/>
      <c r="O186" s="98"/>
    </row>
    <row r="187" spans="1:15" x14ac:dyDescent="0.45">
      <c r="A187" s="98"/>
      <c r="B187" s="98"/>
      <c r="C187" s="98"/>
      <c r="D187" s="97"/>
      <c r="E187" s="97"/>
      <c r="F187" s="97"/>
      <c r="G187" s="98"/>
      <c r="H187" s="98"/>
      <c r="I187" s="98"/>
      <c r="J187" s="98"/>
      <c r="K187" s="98"/>
      <c r="L187" s="98"/>
      <c r="M187" s="98"/>
      <c r="N187" s="98"/>
      <c r="O187" s="98"/>
    </row>
    <row r="188" spans="1:15" x14ac:dyDescent="0.45">
      <c r="A188" s="98"/>
      <c r="B188" s="98"/>
      <c r="C188" s="98"/>
      <c r="D188" s="97"/>
      <c r="E188" s="97"/>
      <c r="F188" s="97"/>
      <c r="G188" s="98"/>
      <c r="H188" s="98"/>
      <c r="I188" s="98"/>
      <c r="J188" s="98"/>
      <c r="K188" s="98"/>
      <c r="L188" s="98"/>
      <c r="M188" s="98"/>
      <c r="N188" s="98"/>
      <c r="O188" s="98"/>
    </row>
    <row r="189" spans="1:15" x14ac:dyDescent="0.45">
      <c r="A189" s="98"/>
      <c r="B189" s="98"/>
      <c r="C189" s="98"/>
      <c r="D189" s="97"/>
      <c r="E189" s="97"/>
      <c r="F189" s="97"/>
      <c r="G189" s="98"/>
      <c r="H189" s="98"/>
      <c r="I189" s="98"/>
      <c r="J189" s="98"/>
      <c r="K189" s="98"/>
      <c r="L189" s="98"/>
      <c r="M189" s="98"/>
      <c r="N189" s="98"/>
      <c r="O189" s="98"/>
    </row>
    <row r="190" spans="1:15" x14ac:dyDescent="0.45">
      <c r="A190" s="98"/>
      <c r="B190" s="98"/>
      <c r="C190" s="98"/>
      <c r="D190" s="97"/>
      <c r="E190" s="97"/>
      <c r="F190" s="97"/>
      <c r="G190" s="98"/>
      <c r="H190" s="98"/>
      <c r="I190" s="98"/>
      <c r="J190" s="98"/>
      <c r="K190" s="98"/>
      <c r="L190" s="98"/>
      <c r="M190" s="98"/>
      <c r="N190" s="98"/>
      <c r="O190" s="98"/>
    </row>
    <row r="191" spans="1:15" x14ac:dyDescent="0.45">
      <c r="A191" s="98"/>
      <c r="B191" s="98"/>
      <c r="C191" s="98"/>
      <c r="D191" s="97"/>
      <c r="E191" s="97"/>
      <c r="F191" s="97"/>
      <c r="G191" s="98"/>
      <c r="H191" s="98"/>
      <c r="I191" s="98"/>
      <c r="J191" s="98"/>
      <c r="K191" s="98"/>
      <c r="L191" s="98"/>
      <c r="M191" s="98"/>
      <c r="N191" s="98"/>
      <c r="O191" s="98"/>
    </row>
    <row r="192" spans="1:15" x14ac:dyDescent="0.45">
      <c r="A192" s="98"/>
      <c r="B192" s="98"/>
      <c r="C192" s="98"/>
      <c r="D192" s="97"/>
      <c r="E192" s="97"/>
      <c r="F192" s="97"/>
      <c r="G192" s="98"/>
      <c r="H192" s="98"/>
      <c r="I192" s="98"/>
      <c r="J192" s="98"/>
      <c r="K192" s="98"/>
      <c r="L192" s="98"/>
      <c r="M192" s="98"/>
      <c r="N192" s="98"/>
      <c r="O192" s="98"/>
    </row>
    <row r="193" spans="1:15" x14ac:dyDescent="0.45">
      <c r="A193" s="98"/>
      <c r="B193" s="98"/>
      <c r="C193" s="98"/>
      <c r="D193" s="97"/>
      <c r="E193" s="97"/>
      <c r="F193" s="97"/>
      <c r="G193" s="98"/>
      <c r="H193" s="98"/>
      <c r="I193" s="98"/>
      <c r="J193" s="98"/>
      <c r="K193" s="98"/>
      <c r="L193" s="98"/>
      <c r="M193" s="98"/>
      <c r="N193" s="98"/>
      <c r="O193" s="98"/>
    </row>
    <row r="194" spans="1:15" x14ac:dyDescent="0.45">
      <c r="A194" s="98"/>
      <c r="B194" s="98"/>
      <c r="C194" s="98"/>
      <c r="D194" s="97"/>
      <c r="E194" s="97"/>
      <c r="F194" s="97"/>
      <c r="G194" s="98"/>
      <c r="H194" s="98"/>
      <c r="I194" s="98"/>
      <c r="J194" s="98"/>
      <c r="K194" s="98"/>
      <c r="L194" s="98"/>
      <c r="M194" s="98"/>
      <c r="N194" s="98"/>
      <c r="O194" s="98"/>
    </row>
    <row r="195" spans="1:15" x14ac:dyDescent="0.45">
      <c r="A195" s="98"/>
      <c r="B195" s="98"/>
      <c r="C195" s="98"/>
      <c r="D195" s="97"/>
      <c r="E195" s="97"/>
      <c r="F195" s="97"/>
      <c r="G195" s="98"/>
      <c r="H195" s="98"/>
      <c r="I195" s="98"/>
      <c r="J195" s="98"/>
      <c r="K195" s="98"/>
      <c r="L195" s="98"/>
      <c r="M195" s="98"/>
      <c r="N195" s="98"/>
      <c r="O195" s="98"/>
    </row>
    <row r="196" spans="1:15" x14ac:dyDescent="0.45">
      <c r="A196" s="98"/>
      <c r="B196" s="98"/>
      <c r="C196" s="98"/>
      <c r="D196" s="97"/>
      <c r="E196" s="97"/>
      <c r="F196" s="97"/>
      <c r="G196" s="98"/>
      <c r="H196" s="98"/>
      <c r="I196" s="98"/>
      <c r="J196" s="98"/>
      <c r="K196" s="98"/>
      <c r="L196" s="98"/>
      <c r="M196" s="98"/>
      <c r="N196" s="98"/>
      <c r="O196" s="98"/>
    </row>
    <row r="197" spans="1:15" x14ac:dyDescent="0.45">
      <c r="A197" s="98"/>
      <c r="B197" s="98"/>
      <c r="C197" s="98"/>
      <c r="D197" s="97"/>
      <c r="E197" s="97"/>
      <c r="F197" s="97"/>
      <c r="G197" s="98"/>
      <c r="H197" s="98"/>
      <c r="I197" s="98"/>
      <c r="J197" s="98"/>
      <c r="K197" s="98"/>
      <c r="L197" s="98"/>
      <c r="M197" s="98"/>
      <c r="N197" s="98"/>
      <c r="O197" s="98"/>
    </row>
    <row r="198" spans="1:15" x14ac:dyDescent="0.45">
      <c r="A198" s="98"/>
      <c r="B198" s="98"/>
      <c r="C198" s="98"/>
      <c r="D198" s="97"/>
      <c r="E198" s="97"/>
      <c r="F198" s="97"/>
      <c r="G198" s="98"/>
      <c r="H198" s="98"/>
      <c r="I198" s="98"/>
      <c r="J198" s="98"/>
      <c r="K198" s="98"/>
      <c r="L198" s="98"/>
      <c r="M198" s="98"/>
      <c r="N198" s="98"/>
      <c r="O198" s="98"/>
    </row>
    <row r="199" spans="1:15" x14ac:dyDescent="0.45">
      <c r="A199" s="98"/>
      <c r="B199" s="98"/>
      <c r="C199" s="98"/>
      <c r="D199" s="97"/>
      <c r="E199" s="97"/>
      <c r="F199" s="97"/>
      <c r="G199" s="98"/>
      <c r="H199" s="98"/>
      <c r="I199" s="98"/>
      <c r="J199" s="98"/>
      <c r="K199" s="98"/>
      <c r="L199" s="98"/>
      <c r="M199" s="98"/>
      <c r="N199" s="98"/>
      <c r="O199" s="98"/>
    </row>
    <row r="200" spans="1:15" x14ac:dyDescent="0.45">
      <c r="A200" s="98"/>
      <c r="B200" s="98"/>
      <c r="C200" s="98"/>
      <c r="D200" s="97"/>
      <c r="E200" s="97"/>
      <c r="F200" s="97"/>
      <c r="G200" s="98"/>
      <c r="H200" s="98"/>
      <c r="I200" s="98"/>
      <c r="J200" s="98"/>
      <c r="K200" s="98"/>
      <c r="L200" s="98"/>
      <c r="M200" s="98"/>
      <c r="N200" s="98"/>
      <c r="O200" s="98"/>
    </row>
    <row r="201" spans="1:15" x14ac:dyDescent="0.45">
      <c r="A201" s="98"/>
      <c r="B201" s="98"/>
      <c r="C201" s="98"/>
      <c r="D201" s="97"/>
      <c r="E201" s="97"/>
      <c r="F201" s="97"/>
      <c r="G201" s="98"/>
      <c r="H201" s="98"/>
      <c r="I201" s="98"/>
      <c r="J201" s="98"/>
      <c r="K201" s="98"/>
      <c r="L201" s="98"/>
      <c r="M201" s="98"/>
      <c r="N201" s="98"/>
      <c r="O201" s="98"/>
    </row>
    <row r="202" spans="1:15" x14ac:dyDescent="0.45">
      <c r="A202" s="98"/>
      <c r="B202" s="98"/>
      <c r="C202" s="98"/>
      <c r="D202" s="97"/>
      <c r="E202" s="97"/>
      <c r="F202" s="97"/>
      <c r="G202" s="98"/>
      <c r="H202" s="98"/>
      <c r="I202" s="98"/>
      <c r="J202" s="98"/>
      <c r="K202" s="98"/>
      <c r="L202" s="98"/>
      <c r="M202" s="98"/>
      <c r="N202" s="98"/>
      <c r="O202" s="98"/>
    </row>
    <row r="203" spans="1:15" x14ac:dyDescent="0.45">
      <c r="A203" s="98"/>
      <c r="B203" s="98"/>
      <c r="C203" s="98"/>
      <c r="D203" s="97"/>
      <c r="E203" s="97"/>
      <c r="F203" s="97"/>
      <c r="G203" s="98"/>
      <c r="H203" s="98"/>
      <c r="I203" s="98"/>
      <c r="J203" s="98"/>
      <c r="K203" s="98"/>
      <c r="L203" s="98"/>
      <c r="M203" s="98"/>
      <c r="N203" s="98"/>
      <c r="O203" s="98"/>
    </row>
    <row r="204" spans="1:15" x14ac:dyDescent="0.45">
      <c r="A204" s="98"/>
      <c r="B204" s="98"/>
      <c r="C204" s="98"/>
      <c r="D204" s="97"/>
      <c r="E204" s="97"/>
      <c r="F204" s="97"/>
      <c r="G204" s="98"/>
      <c r="H204" s="98"/>
      <c r="I204" s="98"/>
      <c r="J204" s="98"/>
      <c r="K204" s="98"/>
      <c r="L204" s="98"/>
      <c r="M204" s="98"/>
      <c r="N204" s="98"/>
      <c r="O204" s="98"/>
    </row>
    <row r="205" spans="1:15" x14ac:dyDescent="0.45">
      <c r="A205" s="98"/>
      <c r="B205" s="98"/>
      <c r="C205" s="98"/>
      <c r="D205" s="97"/>
      <c r="E205" s="97"/>
      <c r="F205" s="97"/>
      <c r="G205" s="98"/>
      <c r="H205" s="98"/>
      <c r="I205" s="98"/>
      <c r="J205" s="98"/>
      <c r="K205" s="98"/>
      <c r="L205" s="98"/>
      <c r="M205" s="98"/>
      <c r="N205" s="98"/>
      <c r="O205" s="98"/>
    </row>
    <row r="206" spans="1:15" x14ac:dyDescent="0.45">
      <c r="A206" s="98"/>
      <c r="B206" s="98"/>
      <c r="C206" s="98"/>
      <c r="D206" s="97"/>
      <c r="E206" s="97"/>
      <c r="F206" s="97"/>
      <c r="G206" s="98"/>
      <c r="H206" s="98"/>
      <c r="I206" s="98"/>
      <c r="J206" s="98"/>
      <c r="K206" s="98"/>
      <c r="L206" s="98"/>
      <c r="M206" s="98"/>
      <c r="N206" s="98"/>
      <c r="O206" s="98"/>
    </row>
    <row r="207" spans="1:15" x14ac:dyDescent="0.45">
      <c r="A207" s="98"/>
      <c r="B207" s="98"/>
      <c r="C207" s="98"/>
      <c r="D207" s="97"/>
      <c r="E207" s="97"/>
      <c r="F207" s="97"/>
      <c r="G207" s="98"/>
      <c r="H207" s="98"/>
      <c r="I207" s="98"/>
      <c r="J207" s="98"/>
      <c r="K207" s="98"/>
      <c r="L207" s="98"/>
      <c r="M207" s="98"/>
      <c r="N207" s="98"/>
      <c r="O207" s="98"/>
    </row>
    <row r="208" spans="1:15" x14ac:dyDescent="0.45">
      <c r="A208" s="98"/>
      <c r="B208" s="98"/>
      <c r="C208" s="98"/>
      <c r="D208" s="97"/>
      <c r="E208" s="97"/>
      <c r="F208" s="97"/>
      <c r="G208" s="98"/>
      <c r="H208" s="98"/>
      <c r="I208" s="98"/>
      <c r="J208" s="98"/>
      <c r="K208" s="98"/>
      <c r="L208" s="98"/>
      <c r="M208" s="98"/>
      <c r="N208" s="98"/>
      <c r="O208" s="98"/>
    </row>
    <row r="209" spans="1:15" x14ac:dyDescent="0.45">
      <c r="A209" s="98"/>
      <c r="B209" s="98"/>
      <c r="C209" s="98"/>
      <c r="D209" s="97"/>
      <c r="E209" s="97"/>
      <c r="F209" s="97"/>
      <c r="G209" s="98"/>
      <c r="H209" s="98"/>
      <c r="I209" s="98"/>
      <c r="J209" s="98"/>
      <c r="K209" s="98"/>
      <c r="L209" s="98"/>
      <c r="M209" s="98"/>
      <c r="N209" s="98"/>
      <c r="O209" s="98"/>
    </row>
    <row r="210" spans="1:15" x14ac:dyDescent="0.45">
      <c r="A210" s="98"/>
      <c r="B210" s="98"/>
      <c r="C210" s="98"/>
      <c r="D210" s="97"/>
      <c r="E210" s="97"/>
      <c r="F210" s="97"/>
      <c r="G210" s="98"/>
      <c r="H210" s="98"/>
      <c r="I210" s="98"/>
      <c r="J210" s="98"/>
      <c r="K210" s="98"/>
      <c r="L210" s="98"/>
      <c r="M210" s="98"/>
      <c r="N210" s="98"/>
      <c r="O210" s="98"/>
    </row>
    <row r="211" spans="1:15" x14ac:dyDescent="0.45">
      <c r="A211" s="98"/>
      <c r="B211" s="98"/>
      <c r="C211" s="98"/>
      <c r="D211" s="97"/>
      <c r="E211" s="97"/>
      <c r="F211" s="97"/>
      <c r="G211" s="98"/>
      <c r="H211" s="98"/>
      <c r="I211" s="98"/>
      <c r="J211" s="98"/>
      <c r="K211" s="98"/>
      <c r="L211" s="98"/>
      <c r="M211" s="98"/>
      <c r="N211" s="98"/>
      <c r="O211" s="98"/>
    </row>
    <row r="212" spans="1:15" x14ac:dyDescent="0.45">
      <c r="A212" s="98"/>
      <c r="B212" s="98"/>
      <c r="C212" s="98"/>
      <c r="D212" s="97"/>
      <c r="E212" s="97"/>
      <c r="F212" s="97"/>
      <c r="G212" s="98"/>
      <c r="H212" s="98"/>
      <c r="I212" s="98"/>
      <c r="J212" s="98"/>
      <c r="K212" s="98"/>
      <c r="L212" s="98"/>
      <c r="M212" s="98"/>
      <c r="N212" s="98"/>
      <c r="O212" s="98"/>
    </row>
    <row r="213" spans="1:15" x14ac:dyDescent="0.45">
      <c r="A213" s="98"/>
      <c r="B213" s="98"/>
      <c r="C213" s="98"/>
      <c r="D213" s="97"/>
      <c r="E213" s="97"/>
      <c r="F213" s="97"/>
      <c r="G213" s="98"/>
      <c r="H213" s="98"/>
      <c r="I213" s="98"/>
      <c r="J213" s="98"/>
      <c r="K213" s="98"/>
      <c r="L213" s="98"/>
      <c r="M213" s="98"/>
      <c r="N213" s="98"/>
      <c r="O213" s="98"/>
    </row>
    <row r="214" spans="1:15" x14ac:dyDescent="0.45">
      <c r="A214" s="98"/>
      <c r="B214" s="98"/>
      <c r="C214" s="98"/>
      <c r="D214" s="97"/>
      <c r="E214" s="97"/>
      <c r="F214" s="97"/>
      <c r="G214" s="98"/>
      <c r="H214" s="98"/>
      <c r="I214" s="98"/>
      <c r="J214" s="98"/>
      <c r="K214" s="98"/>
      <c r="L214" s="98"/>
      <c r="M214" s="98"/>
      <c r="N214" s="98"/>
      <c r="O214" s="98"/>
    </row>
    <row r="215" spans="1:15" x14ac:dyDescent="0.45">
      <c r="A215" s="98"/>
      <c r="B215" s="98"/>
      <c r="C215" s="98"/>
      <c r="D215" s="97"/>
      <c r="E215" s="97"/>
      <c r="F215" s="97"/>
      <c r="G215" s="98"/>
      <c r="H215" s="98"/>
      <c r="I215" s="98"/>
      <c r="J215" s="98"/>
      <c r="K215" s="98"/>
      <c r="L215" s="98"/>
      <c r="M215" s="98"/>
      <c r="N215" s="98"/>
      <c r="O215" s="98"/>
    </row>
    <row r="216" spans="1:15" x14ac:dyDescent="0.45">
      <c r="A216" s="98"/>
      <c r="B216" s="98"/>
      <c r="C216" s="98"/>
      <c r="D216" s="97"/>
      <c r="E216" s="97"/>
      <c r="F216" s="97"/>
      <c r="G216" s="98"/>
      <c r="H216" s="98"/>
      <c r="I216" s="98"/>
      <c r="J216" s="98"/>
      <c r="K216" s="98"/>
      <c r="L216" s="98"/>
      <c r="M216" s="98"/>
      <c r="N216" s="98"/>
      <c r="O216" s="98"/>
    </row>
    <row r="217" spans="1:15" x14ac:dyDescent="0.45">
      <c r="A217" s="98"/>
      <c r="B217" s="98"/>
      <c r="C217" s="98"/>
      <c r="D217" s="97"/>
      <c r="E217" s="97"/>
      <c r="F217" s="97"/>
      <c r="G217" s="98"/>
      <c r="H217" s="98"/>
      <c r="I217" s="98"/>
      <c r="J217" s="98"/>
      <c r="K217" s="98"/>
      <c r="L217" s="98"/>
      <c r="M217" s="98"/>
      <c r="N217" s="98"/>
      <c r="O217" s="98"/>
    </row>
    <row r="218" spans="1:15" x14ac:dyDescent="0.45">
      <c r="A218" s="98"/>
      <c r="B218" s="98"/>
      <c r="C218" s="98"/>
      <c r="D218" s="97"/>
      <c r="E218" s="97"/>
      <c r="F218" s="97"/>
      <c r="G218" s="98"/>
      <c r="H218" s="98"/>
      <c r="I218" s="98"/>
      <c r="J218" s="98"/>
      <c r="K218" s="98"/>
      <c r="L218" s="98"/>
      <c r="M218" s="98"/>
      <c r="N218" s="98"/>
      <c r="O218" s="98"/>
    </row>
    <row r="219" spans="1:15" x14ac:dyDescent="0.45">
      <c r="A219" s="98"/>
      <c r="B219" s="98"/>
      <c r="C219" s="98"/>
      <c r="D219" s="97"/>
      <c r="E219" s="97"/>
      <c r="F219" s="97"/>
      <c r="G219" s="98"/>
      <c r="H219" s="98"/>
      <c r="I219" s="98"/>
      <c r="J219" s="98"/>
      <c r="K219" s="98"/>
      <c r="L219" s="98"/>
      <c r="M219" s="98"/>
      <c r="N219" s="98"/>
      <c r="O219" s="98"/>
    </row>
    <row r="220" spans="1:15" x14ac:dyDescent="0.45">
      <c r="A220" s="98"/>
      <c r="B220" s="98"/>
      <c r="C220" s="98"/>
      <c r="D220" s="97"/>
      <c r="E220" s="97"/>
      <c r="F220" s="97"/>
      <c r="G220" s="98"/>
      <c r="H220" s="98"/>
      <c r="I220" s="98"/>
      <c r="J220" s="98"/>
      <c r="K220" s="98"/>
      <c r="L220" s="98"/>
      <c r="M220" s="98"/>
      <c r="N220" s="98"/>
      <c r="O220" s="98"/>
    </row>
    <row r="221" spans="1:15" x14ac:dyDescent="0.45">
      <c r="A221" s="98"/>
      <c r="B221" s="98"/>
      <c r="C221" s="98"/>
      <c r="D221" s="97"/>
      <c r="E221" s="97"/>
      <c r="F221" s="97"/>
      <c r="G221" s="98"/>
      <c r="H221" s="98"/>
      <c r="I221" s="98"/>
      <c r="J221" s="98"/>
      <c r="K221" s="98"/>
      <c r="L221" s="98"/>
      <c r="M221" s="98"/>
      <c r="N221" s="98"/>
      <c r="O221" s="98"/>
    </row>
    <row r="222" spans="1:15" x14ac:dyDescent="0.45">
      <c r="A222" s="98"/>
      <c r="B222" s="98"/>
      <c r="C222" s="98"/>
      <c r="D222" s="97"/>
      <c r="E222" s="97"/>
      <c r="F222" s="97"/>
      <c r="G222" s="98"/>
      <c r="H222" s="98"/>
      <c r="I222" s="98"/>
      <c r="J222" s="98"/>
      <c r="K222" s="98"/>
      <c r="L222" s="98"/>
      <c r="M222" s="98"/>
      <c r="N222" s="98"/>
      <c r="O222" s="98"/>
    </row>
    <row r="223" spans="1:15" x14ac:dyDescent="0.45">
      <c r="A223" s="98"/>
      <c r="B223" s="98"/>
      <c r="C223" s="98"/>
      <c r="D223" s="97"/>
      <c r="E223" s="97"/>
      <c r="F223" s="97"/>
      <c r="G223" s="98"/>
      <c r="H223" s="98"/>
      <c r="I223" s="98"/>
      <c r="J223" s="98"/>
      <c r="K223" s="98"/>
      <c r="L223" s="98"/>
      <c r="M223" s="98"/>
      <c r="N223" s="98"/>
      <c r="O223" s="98"/>
    </row>
    <row r="224" spans="1:15" x14ac:dyDescent="0.45">
      <c r="A224" s="98"/>
      <c r="B224" s="98"/>
      <c r="C224" s="98"/>
      <c r="D224" s="97"/>
      <c r="E224" s="97"/>
      <c r="F224" s="97"/>
      <c r="G224" s="98"/>
      <c r="H224" s="98"/>
      <c r="I224" s="98"/>
      <c r="J224" s="98"/>
      <c r="K224" s="98"/>
      <c r="L224" s="98"/>
      <c r="M224" s="98"/>
      <c r="N224" s="98"/>
      <c r="O224" s="98"/>
    </row>
    <row r="225" spans="1:15" x14ac:dyDescent="0.45">
      <c r="A225" s="98"/>
      <c r="B225" s="98"/>
      <c r="C225" s="98"/>
      <c r="D225" s="97"/>
      <c r="E225" s="97"/>
      <c r="F225" s="97"/>
      <c r="G225" s="98"/>
      <c r="H225" s="98"/>
      <c r="I225" s="98"/>
      <c r="J225" s="98"/>
      <c r="K225" s="98"/>
      <c r="L225" s="98"/>
      <c r="M225" s="98"/>
      <c r="N225" s="98"/>
      <c r="O225" s="98"/>
    </row>
    <row r="226" spans="1:15" x14ac:dyDescent="0.45">
      <c r="A226" s="98"/>
      <c r="B226" s="98"/>
      <c r="C226" s="98"/>
      <c r="D226" s="97"/>
      <c r="E226" s="97"/>
      <c r="F226" s="97"/>
      <c r="G226" s="98"/>
      <c r="H226" s="98"/>
      <c r="I226" s="98"/>
      <c r="J226" s="98"/>
      <c r="K226" s="98"/>
      <c r="L226" s="98"/>
      <c r="M226" s="98"/>
      <c r="N226" s="98"/>
      <c r="O226" s="98"/>
    </row>
    <row r="227" spans="1:15" x14ac:dyDescent="0.45">
      <c r="A227" s="98"/>
      <c r="B227" s="98"/>
      <c r="C227" s="98"/>
      <c r="D227" s="97"/>
      <c r="E227" s="97"/>
      <c r="F227" s="97"/>
      <c r="G227" s="98"/>
      <c r="H227" s="98"/>
      <c r="I227" s="98"/>
      <c r="J227" s="98"/>
      <c r="K227" s="98"/>
      <c r="L227" s="98"/>
      <c r="M227" s="98"/>
      <c r="N227" s="98"/>
      <c r="O227" s="98"/>
    </row>
    <row r="228" spans="1:15" x14ac:dyDescent="0.45">
      <c r="A228" s="98"/>
      <c r="B228" s="98"/>
      <c r="C228" s="98"/>
      <c r="D228" s="97"/>
      <c r="E228" s="97"/>
      <c r="F228" s="97"/>
      <c r="G228" s="98"/>
      <c r="H228" s="98"/>
      <c r="I228" s="98"/>
      <c r="J228" s="98"/>
      <c r="K228" s="98"/>
      <c r="L228" s="98"/>
      <c r="M228" s="98"/>
      <c r="N228" s="98"/>
      <c r="O228" s="98"/>
    </row>
    <row r="229" spans="1:15" x14ac:dyDescent="0.45">
      <c r="A229" s="98"/>
      <c r="B229" s="98"/>
      <c r="C229" s="98"/>
      <c r="D229" s="97"/>
      <c r="E229" s="97"/>
      <c r="F229" s="97"/>
      <c r="G229" s="98"/>
      <c r="H229" s="98"/>
      <c r="I229" s="98"/>
      <c r="J229" s="98"/>
      <c r="K229" s="98"/>
      <c r="L229" s="98"/>
      <c r="M229" s="98"/>
      <c r="N229" s="98"/>
      <c r="O229" s="98"/>
    </row>
    <row r="230" spans="1:15" x14ac:dyDescent="0.45">
      <c r="A230" s="98"/>
      <c r="B230" s="98"/>
      <c r="C230" s="98"/>
      <c r="D230" s="97"/>
      <c r="E230" s="97"/>
      <c r="F230" s="97"/>
      <c r="G230" s="98"/>
      <c r="H230" s="98"/>
      <c r="I230" s="98"/>
      <c r="J230" s="98"/>
      <c r="K230" s="98"/>
      <c r="L230" s="98"/>
      <c r="M230" s="98"/>
      <c r="N230" s="98"/>
      <c r="O230" s="98"/>
    </row>
    <row r="231" spans="1:15" x14ac:dyDescent="0.45">
      <c r="A231" s="98"/>
      <c r="B231" s="98"/>
      <c r="C231" s="98"/>
      <c r="D231" s="97"/>
      <c r="E231" s="97"/>
      <c r="F231" s="97"/>
      <c r="G231" s="98"/>
      <c r="H231" s="98"/>
      <c r="I231" s="98"/>
      <c r="J231" s="98"/>
      <c r="K231" s="98"/>
      <c r="L231" s="98"/>
      <c r="M231" s="98"/>
      <c r="N231" s="98"/>
      <c r="O231" s="98"/>
    </row>
    <row r="232" spans="1:15" x14ac:dyDescent="0.45">
      <c r="A232" s="98"/>
      <c r="B232" s="98"/>
      <c r="C232" s="98"/>
      <c r="D232" s="97"/>
      <c r="E232" s="97"/>
      <c r="F232" s="97"/>
      <c r="G232" s="98"/>
      <c r="H232" s="98"/>
      <c r="I232" s="98"/>
      <c r="J232" s="98"/>
      <c r="K232" s="98"/>
      <c r="L232" s="98"/>
      <c r="M232" s="98"/>
      <c r="N232" s="98"/>
      <c r="O232" s="98"/>
    </row>
    <row r="233" spans="1:15" x14ac:dyDescent="0.45">
      <c r="A233" s="98"/>
      <c r="B233" s="98"/>
      <c r="C233" s="98"/>
      <c r="D233" s="97"/>
      <c r="E233" s="97"/>
      <c r="F233" s="97"/>
      <c r="G233" s="98"/>
      <c r="H233" s="98"/>
      <c r="I233" s="98"/>
      <c r="J233" s="98"/>
      <c r="K233" s="98"/>
      <c r="L233" s="98"/>
      <c r="M233" s="98"/>
      <c r="N233" s="98"/>
      <c r="O233" s="98"/>
    </row>
    <row r="234" spans="1:15" x14ac:dyDescent="0.45">
      <c r="A234" s="98"/>
      <c r="B234" s="98"/>
      <c r="C234" s="98"/>
      <c r="D234" s="97"/>
      <c r="E234" s="97"/>
      <c r="F234" s="97"/>
      <c r="G234" s="98"/>
      <c r="H234" s="98"/>
      <c r="I234" s="98"/>
      <c r="J234" s="98"/>
      <c r="K234" s="98"/>
      <c r="L234" s="98"/>
      <c r="M234" s="98"/>
      <c r="N234" s="98"/>
      <c r="O234" s="98"/>
    </row>
    <row r="235" spans="1:15" x14ac:dyDescent="0.45">
      <c r="A235" s="98"/>
      <c r="B235" s="98"/>
      <c r="C235" s="98"/>
      <c r="D235" s="97"/>
      <c r="E235" s="97"/>
      <c r="F235" s="97"/>
      <c r="G235" s="98"/>
      <c r="H235" s="98"/>
      <c r="I235" s="98"/>
      <c r="J235" s="98"/>
      <c r="K235" s="98"/>
      <c r="L235" s="98"/>
      <c r="M235" s="98"/>
      <c r="N235" s="98"/>
      <c r="O235" s="98"/>
    </row>
    <row r="236" spans="1:15" x14ac:dyDescent="0.45">
      <c r="A236" s="98"/>
      <c r="B236" s="98"/>
      <c r="C236" s="98"/>
      <c r="D236" s="97"/>
      <c r="E236" s="97"/>
      <c r="F236" s="97"/>
      <c r="G236" s="98"/>
      <c r="H236" s="98"/>
      <c r="I236" s="98"/>
      <c r="J236" s="98"/>
      <c r="K236" s="98"/>
      <c r="L236" s="98"/>
      <c r="M236" s="98"/>
      <c r="N236" s="98"/>
      <c r="O236" s="98"/>
    </row>
    <row r="237" spans="1:15" x14ac:dyDescent="0.45">
      <c r="A237" s="98"/>
      <c r="B237" s="98"/>
      <c r="C237" s="98"/>
      <c r="D237" s="97"/>
      <c r="E237" s="97"/>
      <c r="F237" s="97"/>
      <c r="G237" s="98"/>
      <c r="H237" s="98"/>
      <c r="I237" s="98"/>
      <c r="J237" s="98"/>
      <c r="K237" s="98"/>
      <c r="L237" s="98"/>
      <c r="M237" s="98"/>
      <c r="N237" s="98"/>
      <c r="O237" s="98"/>
    </row>
    <row r="238" spans="1:15" x14ac:dyDescent="0.45">
      <c r="A238" s="98"/>
      <c r="B238" s="98"/>
      <c r="C238" s="98"/>
      <c r="D238" s="97"/>
      <c r="E238" s="97"/>
      <c r="F238" s="97"/>
      <c r="G238" s="98"/>
      <c r="H238" s="98"/>
      <c r="I238" s="98"/>
      <c r="J238" s="98"/>
      <c r="K238" s="98"/>
      <c r="L238" s="98"/>
      <c r="M238" s="98"/>
      <c r="N238" s="98"/>
      <c r="O238" s="98"/>
    </row>
    <row r="239" spans="1:15" x14ac:dyDescent="0.45">
      <c r="A239" s="98"/>
      <c r="B239" s="98"/>
      <c r="C239" s="98"/>
      <c r="D239" s="97"/>
      <c r="E239" s="97"/>
      <c r="F239" s="97"/>
      <c r="G239" s="98"/>
      <c r="H239" s="98"/>
      <c r="I239" s="98"/>
      <c r="J239" s="98"/>
      <c r="K239" s="98"/>
      <c r="L239" s="98"/>
      <c r="M239" s="98"/>
      <c r="N239" s="98"/>
      <c r="O239" s="98"/>
    </row>
    <row r="240" spans="1:15" x14ac:dyDescent="0.45">
      <c r="A240" s="98"/>
      <c r="B240" s="98"/>
      <c r="C240" s="98"/>
      <c r="D240" s="97"/>
      <c r="E240" s="97"/>
      <c r="F240" s="97"/>
      <c r="G240" s="98"/>
      <c r="H240" s="98"/>
      <c r="I240" s="98"/>
      <c r="J240" s="98"/>
      <c r="K240" s="98"/>
      <c r="L240" s="98"/>
      <c r="M240" s="98"/>
      <c r="N240" s="98"/>
      <c r="O240" s="98"/>
    </row>
    <row r="241" spans="1:15" x14ac:dyDescent="0.45">
      <c r="A241" s="98"/>
      <c r="B241" s="98"/>
      <c r="C241" s="98"/>
      <c r="D241" s="97"/>
      <c r="E241" s="97"/>
      <c r="F241" s="97"/>
      <c r="G241" s="98"/>
      <c r="H241" s="98"/>
      <c r="I241" s="98"/>
      <c r="J241" s="98"/>
      <c r="K241" s="98"/>
      <c r="L241" s="98"/>
      <c r="M241" s="98"/>
      <c r="N241" s="98"/>
      <c r="O241" s="98"/>
    </row>
    <row r="242" spans="1:15" x14ac:dyDescent="0.45">
      <c r="A242" s="98"/>
      <c r="B242" s="98"/>
      <c r="C242" s="98"/>
      <c r="D242" s="97"/>
      <c r="E242" s="97"/>
      <c r="F242" s="97"/>
      <c r="G242" s="98"/>
      <c r="H242" s="98"/>
      <c r="I242" s="98"/>
      <c r="J242" s="98"/>
      <c r="K242" s="98"/>
      <c r="L242" s="98"/>
      <c r="M242" s="98"/>
      <c r="N242" s="98"/>
      <c r="O242" s="98"/>
    </row>
    <row r="243" spans="1:15" x14ac:dyDescent="0.45">
      <c r="A243" s="98"/>
      <c r="B243" s="98"/>
      <c r="C243" s="98"/>
      <c r="D243" s="97"/>
      <c r="E243" s="97"/>
      <c r="F243" s="97"/>
      <c r="G243" s="98"/>
      <c r="H243" s="98"/>
      <c r="I243" s="98"/>
      <c r="J243" s="98"/>
      <c r="K243" s="98"/>
      <c r="L243" s="98"/>
      <c r="M243" s="98"/>
      <c r="N243" s="98"/>
      <c r="O243" s="98"/>
    </row>
    <row r="244" spans="1:15" x14ac:dyDescent="0.45">
      <c r="A244" s="98"/>
      <c r="B244" s="98"/>
      <c r="C244" s="98"/>
      <c r="D244" s="97"/>
      <c r="E244" s="97"/>
      <c r="F244" s="97"/>
      <c r="G244" s="98"/>
      <c r="H244" s="98"/>
      <c r="I244" s="98"/>
      <c r="J244" s="98"/>
      <c r="K244" s="98"/>
      <c r="L244" s="98"/>
      <c r="M244" s="98"/>
      <c r="N244" s="98"/>
      <c r="O244" s="98"/>
    </row>
    <row r="245" spans="1:15" x14ac:dyDescent="0.45">
      <c r="A245" s="98"/>
      <c r="B245" s="98"/>
      <c r="C245" s="98"/>
      <c r="D245" s="97"/>
      <c r="E245" s="97"/>
      <c r="F245" s="97"/>
      <c r="G245" s="98"/>
      <c r="H245" s="98"/>
      <c r="I245" s="98"/>
      <c r="J245" s="98"/>
      <c r="K245" s="98"/>
      <c r="L245" s="98"/>
      <c r="M245" s="98"/>
      <c r="N245" s="98"/>
      <c r="O245" s="98"/>
    </row>
    <row r="246" spans="1:15" x14ac:dyDescent="0.45">
      <c r="A246" s="98"/>
      <c r="B246" s="98"/>
      <c r="C246" s="98"/>
      <c r="D246" s="97"/>
      <c r="E246" s="97"/>
      <c r="F246" s="97"/>
      <c r="G246" s="98"/>
      <c r="H246" s="98"/>
      <c r="I246" s="98"/>
      <c r="J246" s="98"/>
      <c r="K246" s="98"/>
      <c r="L246" s="98"/>
      <c r="M246" s="98"/>
      <c r="N246" s="98"/>
      <c r="O246" s="98"/>
    </row>
    <row r="247" spans="1:15" x14ac:dyDescent="0.45">
      <c r="A247" s="98"/>
      <c r="B247" s="98"/>
      <c r="C247" s="98"/>
      <c r="D247" s="97"/>
      <c r="E247" s="97"/>
      <c r="F247" s="97"/>
      <c r="G247" s="98"/>
      <c r="H247" s="98"/>
      <c r="I247" s="98"/>
      <c r="J247" s="98"/>
      <c r="K247" s="98"/>
      <c r="L247" s="98"/>
      <c r="M247" s="98"/>
      <c r="N247" s="98"/>
      <c r="O247" s="98"/>
    </row>
    <row r="248" spans="1:15" x14ac:dyDescent="0.45">
      <c r="A248" s="98"/>
      <c r="B248" s="98"/>
      <c r="C248" s="98"/>
      <c r="D248" s="97"/>
      <c r="E248" s="97"/>
      <c r="F248" s="97"/>
      <c r="G248" s="98"/>
      <c r="H248" s="98"/>
      <c r="I248" s="98"/>
      <c r="J248" s="98"/>
      <c r="K248" s="98"/>
      <c r="L248" s="98"/>
      <c r="M248" s="98"/>
      <c r="N248" s="98"/>
      <c r="O248" s="98"/>
    </row>
    <row r="249" spans="1:15" x14ac:dyDescent="0.45">
      <c r="A249" s="98"/>
      <c r="B249" s="98"/>
      <c r="C249" s="98"/>
      <c r="D249" s="97"/>
      <c r="E249" s="97"/>
      <c r="F249" s="97"/>
      <c r="G249" s="98"/>
      <c r="H249" s="98"/>
      <c r="I249" s="98"/>
      <c r="J249" s="98"/>
      <c r="K249" s="98"/>
      <c r="L249" s="98"/>
      <c r="M249" s="98"/>
      <c r="N249" s="98"/>
      <c r="O249" s="98"/>
    </row>
    <row r="250" spans="1:15" x14ac:dyDescent="0.45">
      <c r="A250" s="98"/>
      <c r="B250" s="98"/>
      <c r="C250" s="98"/>
      <c r="D250" s="97"/>
      <c r="E250" s="97"/>
      <c r="F250" s="97"/>
      <c r="G250" s="98"/>
      <c r="H250" s="98"/>
      <c r="I250" s="98"/>
      <c r="J250" s="98"/>
      <c r="K250" s="98"/>
      <c r="L250" s="98"/>
      <c r="M250" s="98"/>
      <c r="N250" s="98"/>
      <c r="O250" s="98"/>
    </row>
    <row r="251" spans="1:15" x14ac:dyDescent="0.45">
      <c r="A251" s="98"/>
      <c r="B251" s="98"/>
      <c r="C251" s="98"/>
      <c r="D251" s="97"/>
      <c r="E251" s="97"/>
      <c r="F251" s="97"/>
      <c r="G251" s="98"/>
      <c r="H251" s="98"/>
      <c r="I251" s="98"/>
      <c r="J251" s="98"/>
      <c r="K251" s="98"/>
      <c r="L251" s="98"/>
      <c r="M251" s="98"/>
      <c r="N251" s="98"/>
      <c r="O251" s="98"/>
    </row>
    <row r="252" spans="1:15" x14ac:dyDescent="0.45">
      <c r="A252" s="98"/>
      <c r="B252" s="98"/>
      <c r="C252" s="98"/>
      <c r="D252" s="97"/>
      <c r="E252" s="97"/>
      <c r="F252" s="97"/>
      <c r="G252" s="98"/>
      <c r="H252" s="98"/>
      <c r="I252" s="98"/>
      <c r="J252" s="98"/>
      <c r="K252" s="98"/>
      <c r="L252" s="98"/>
      <c r="M252" s="98"/>
      <c r="N252" s="98"/>
      <c r="O252" s="98"/>
    </row>
    <row r="253" spans="1:15" x14ac:dyDescent="0.45">
      <c r="A253" s="98"/>
      <c r="B253" s="98"/>
      <c r="C253" s="98"/>
      <c r="D253" s="97"/>
      <c r="E253" s="97"/>
      <c r="F253" s="97"/>
      <c r="G253" s="98"/>
      <c r="H253" s="98"/>
      <c r="I253" s="98"/>
      <c r="J253" s="98"/>
      <c r="K253" s="98"/>
      <c r="L253" s="98"/>
      <c r="M253" s="98"/>
      <c r="N253" s="98"/>
      <c r="O253" s="98"/>
    </row>
    <row r="254" spans="1:15" x14ac:dyDescent="0.45">
      <c r="A254" s="98"/>
      <c r="B254" s="98"/>
      <c r="C254" s="98"/>
      <c r="D254" s="97"/>
      <c r="E254" s="97"/>
      <c r="F254" s="97"/>
      <c r="G254" s="98"/>
      <c r="H254" s="98"/>
      <c r="I254" s="98"/>
      <c r="J254" s="98"/>
      <c r="K254" s="98"/>
      <c r="L254" s="98"/>
      <c r="M254" s="98"/>
      <c r="N254" s="98"/>
      <c r="O254" s="98"/>
    </row>
    <row r="255" spans="1:15" x14ac:dyDescent="0.45">
      <c r="A255" s="98"/>
      <c r="B255" s="98"/>
      <c r="C255" s="98"/>
      <c r="D255" s="97"/>
      <c r="E255" s="97"/>
      <c r="F255" s="97"/>
      <c r="G255" s="98"/>
      <c r="H255" s="98"/>
      <c r="I255" s="98"/>
      <c r="J255" s="98"/>
      <c r="K255" s="98"/>
      <c r="L255" s="98"/>
      <c r="M255" s="98"/>
      <c r="N255" s="98"/>
      <c r="O255" s="98"/>
    </row>
    <row r="256" spans="1:15" x14ac:dyDescent="0.45">
      <c r="A256" s="98"/>
      <c r="B256" s="98"/>
      <c r="C256" s="98"/>
      <c r="D256" s="97"/>
      <c r="E256" s="97"/>
      <c r="F256" s="97"/>
      <c r="G256" s="98"/>
      <c r="H256" s="98"/>
      <c r="I256" s="98"/>
      <c r="J256" s="98"/>
      <c r="K256" s="98"/>
      <c r="L256" s="98"/>
      <c r="M256" s="98"/>
      <c r="N256" s="98"/>
      <c r="O256" s="98"/>
    </row>
    <row r="257" spans="1:15" x14ac:dyDescent="0.45">
      <c r="A257" s="98"/>
      <c r="B257" s="98"/>
      <c r="C257" s="98"/>
      <c r="D257" s="97"/>
      <c r="E257" s="97"/>
      <c r="F257" s="97"/>
      <c r="G257" s="98"/>
      <c r="H257" s="98"/>
      <c r="I257" s="98"/>
      <c r="J257" s="98"/>
      <c r="K257" s="98"/>
      <c r="L257" s="98"/>
      <c r="M257" s="98"/>
      <c r="N257" s="98"/>
      <c r="O257" s="98"/>
    </row>
    <row r="258" spans="1:15" x14ac:dyDescent="0.45">
      <c r="A258" s="98"/>
      <c r="B258" s="98"/>
      <c r="C258" s="98"/>
      <c r="D258" s="97"/>
      <c r="E258" s="97"/>
      <c r="F258" s="97"/>
      <c r="G258" s="98"/>
      <c r="H258" s="98"/>
      <c r="I258" s="98"/>
      <c r="J258" s="98"/>
      <c r="K258" s="98"/>
      <c r="L258" s="98"/>
      <c r="M258" s="98"/>
      <c r="N258" s="98"/>
      <c r="O258" s="98"/>
    </row>
    <row r="259" spans="1:15" x14ac:dyDescent="0.45">
      <c r="A259" s="98"/>
      <c r="B259" s="98"/>
      <c r="C259" s="98"/>
      <c r="D259" s="97"/>
      <c r="E259" s="97"/>
      <c r="F259" s="97"/>
      <c r="G259" s="98"/>
      <c r="H259" s="98"/>
      <c r="I259" s="98"/>
      <c r="J259" s="98"/>
      <c r="K259" s="98"/>
      <c r="L259" s="98"/>
      <c r="M259" s="98"/>
      <c r="N259" s="98"/>
      <c r="O259" s="98"/>
    </row>
    <row r="260" spans="1:15" x14ac:dyDescent="0.45">
      <c r="A260" s="98"/>
      <c r="B260" s="98"/>
      <c r="C260" s="98"/>
      <c r="D260" s="97"/>
      <c r="E260" s="97"/>
      <c r="F260" s="97"/>
      <c r="G260" s="98"/>
      <c r="H260" s="98"/>
      <c r="I260" s="98"/>
      <c r="J260" s="98"/>
      <c r="K260" s="98"/>
      <c r="L260" s="98"/>
      <c r="M260" s="98"/>
      <c r="N260" s="98"/>
      <c r="O260" s="98"/>
    </row>
    <row r="261" spans="1:15" x14ac:dyDescent="0.45">
      <c r="A261" s="98"/>
      <c r="B261" s="98"/>
      <c r="C261" s="98"/>
      <c r="D261" s="97"/>
      <c r="E261" s="97"/>
      <c r="F261" s="97"/>
      <c r="G261" s="98"/>
      <c r="H261" s="98"/>
      <c r="I261" s="98"/>
      <c r="J261" s="98"/>
      <c r="K261" s="98"/>
      <c r="L261" s="98"/>
      <c r="M261" s="98"/>
      <c r="N261" s="98"/>
      <c r="O261" s="98"/>
    </row>
    <row r="262" spans="1:15" x14ac:dyDescent="0.45">
      <c r="A262" s="98"/>
      <c r="B262" s="98"/>
      <c r="C262" s="98"/>
      <c r="D262" s="97"/>
      <c r="E262" s="97"/>
      <c r="F262" s="97"/>
      <c r="G262" s="98"/>
      <c r="H262" s="98"/>
      <c r="I262" s="98"/>
      <c r="J262" s="98"/>
      <c r="K262" s="98"/>
      <c r="L262" s="98"/>
      <c r="M262" s="98"/>
      <c r="N262" s="98"/>
      <c r="O262" s="98"/>
    </row>
    <row r="263" spans="1:15" x14ac:dyDescent="0.45">
      <c r="A263" s="98"/>
      <c r="B263" s="98"/>
      <c r="C263" s="98"/>
      <c r="D263" s="97"/>
      <c r="E263" s="97"/>
      <c r="F263" s="97"/>
      <c r="G263" s="98"/>
      <c r="H263" s="98"/>
      <c r="I263" s="98"/>
      <c r="J263" s="98"/>
      <c r="K263" s="98"/>
      <c r="L263" s="98"/>
      <c r="M263" s="98"/>
      <c r="N263" s="98"/>
      <c r="O263" s="98"/>
    </row>
    <row r="264" spans="1:15" x14ac:dyDescent="0.45">
      <c r="A264" s="98"/>
      <c r="B264" s="98"/>
      <c r="C264" s="98"/>
      <c r="D264" s="97"/>
      <c r="E264" s="97"/>
      <c r="F264" s="97"/>
      <c r="G264" s="98"/>
      <c r="H264" s="98"/>
      <c r="I264" s="98"/>
      <c r="J264" s="98"/>
      <c r="K264" s="98"/>
      <c r="L264" s="98"/>
      <c r="M264" s="98"/>
      <c r="N264" s="98"/>
      <c r="O264" s="98"/>
    </row>
    <row r="265" spans="1:15" x14ac:dyDescent="0.45">
      <c r="A265" s="98"/>
      <c r="B265" s="98"/>
      <c r="C265" s="98"/>
      <c r="D265" s="97"/>
      <c r="E265" s="97"/>
      <c r="F265" s="97"/>
      <c r="G265" s="98"/>
      <c r="H265" s="98"/>
      <c r="I265" s="98"/>
      <c r="J265" s="98"/>
      <c r="K265" s="98"/>
      <c r="L265" s="98"/>
      <c r="M265" s="98"/>
      <c r="N265" s="98"/>
      <c r="O265" s="98"/>
    </row>
    <row r="266" spans="1:15" x14ac:dyDescent="0.45">
      <c r="A266" s="98"/>
      <c r="B266" s="98"/>
      <c r="C266" s="98"/>
      <c r="D266" s="97"/>
      <c r="E266" s="97"/>
      <c r="F266" s="97"/>
      <c r="G266" s="98"/>
      <c r="H266" s="98"/>
      <c r="I266" s="98"/>
      <c r="J266" s="98"/>
      <c r="K266" s="98"/>
      <c r="L266" s="98"/>
      <c r="M266" s="98"/>
      <c r="N266" s="98"/>
      <c r="O266" s="98"/>
    </row>
    <row r="267" spans="1:15" x14ac:dyDescent="0.45">
      <c r="A267" s="98"/>
      <c r="B267" s="98"/>
      <c r="C267" s="98"/>
      <c r="D267" s="97"/>
      <c r="E267" s="97"/>
      <c r="F267" s="97"/>
      <c r="G267" s="98"/>
      <c r="H267" s="98"/>
      <c r="I267" s="98"/>
      <c r="J267" s="98"/>
      <c r="K267" s="98"/>
      <c r="L267" s="98"/>
      <c r="M267" s="98"/>
      <c r="N267" s="98"/>
      <c r="O267" s="98"/>
    </row>
    <row r="268" spans="1:15" x14ac:dyDescent="0.45">
      <c r="A268" s="98"/>
      <c r="B268" s="98"/>
      <c r="C268" s="98"/>
      <c r="D268" s="97"/>
      <c r="E268" s="97"/>
      <c r="F268" s="97"/>
      <c r="G268" s="98"/>
      <c r="H268" s="98"/>
      <c r="I268" s="98"/>
      <c r="J268" s="98"/>
      <c r="K268" s="98"/>
      <c r="L268" s="98"/>
      <c r="M268" s="98"/>
      <c r="N268" s="98"/>
      <c r="O268" s="98"/>
    </row>
    <row r="269" spans="1:15" x14ac:dyDescent="0.45">
      <c r="A269" s="98"/>
      <c r="B269" s="98"/>
      <c r="C269" s="98"/>
      <c r="D269" s="97"/>
      <c r="E269" s="97"/>
      <c r="F269" s="97"/>
      <c r="G269" s="98"/>
      <c r="H269" s="98"/>
      <c r="I269" s="98"/>
      <c r="J269" s="98"/>
      <c r="K269" s="98"/>
      <c r="L269" s="98"/>
      <c r="M269" s="98"/>
      <c r="N269" s="98"/>
      <c r="O269" s="98"/>
    </row>
    <row r="270" spans="1:15" x14ac:dyDescent="0.45">
      <c r="A270" s="98"/>
      <c r="B270" s="98"/>
      <c r="C270" s="98"/>
      <c r="D270" s="97"/>
      <c r="E270" s="97"/>
      <c r="F270" s="97"/>
      <c r="G270" s="98"/>
      <c r="H270" s="98"/>
      <c r="I270" s="98"/>
      <c r="J270" s="98"/>
      <c r="K270" s="98"/>
      <c r="L270" s="98"/>
      <c r="M270" s="98"/>
      <c r="N270" s="98"/>
      <c r="O270" s="98"/>
    </row>
    <row r="271" spans="1:15" x14ac:dyDescent="0.45">
      <c r="A271" s="98"/>
      <c r="B271" s="98"/>
      <c r="C271" s="98"/>
      <c r="D271" s="97"/>
      <c r="E271" s="97"/>
      <c r="F271" s="97"/>
      <c r="G271" s="98"/>
      <c r="H271" s="98"/>
      <c r="I271" s="98"/>
      <c r="J271" s="98"/>
      <c r="K271" s="98"/>
      <c r="L271" s="98"/>
      <c r="M271" s="98"/>
      <c r="N271" s="98"/>
      <c r="O271" s="98"/>
    </row>
    <row r="272" spans="1:15" x14ac:dyDescent="0.45">
      <c r="A272" s="98"/>
      <c r="B272" s="98"/>
      <c r="C272" s="98"/>
      <c r="D272" s="97"/>
      <c r="E272" s="97"/>
      <c r="F272" s="97"/>
      <c r="G272" s="98"/>
      <c r="H272" s="98"/>
      <c r="I272" s="98"/>
      <c r="J272" s="98"/>
      <c r="K272" s="98"/>
      <c r="L272" s="98"/>
      <c r="M272" s="98"/>
      <c r="N272" s="98"/>
      <c r="O272" s="98"/>
    </row>
    <row r="273" spans="1:15" x14ac:dyDescent="0.45">
      <c r="A273" s="98"/>
      <c r="B273" s="98"/>
      <c r="C273" s="98"/>
      <c r="D273" s="97"/>
      <c r="E273" s="97"/>
      <c r="F273" s="97"/>
      <c r="G273" s="98"/>
      <c r="H273" s="98"/>
      <c r="I273" s="98"/>
      <c r="J273" s="98"/>
      <c r="K273" s="98"/>
      <c r="L273" s="98"/>
      <c r="M273" s="98"/>
      <c r="N273" s="98"/>
      <c r="O273" s="98"/>
    </row>
    <row r="274" spans="1:15" x14ac:dyDescent="0.45">
      <c r="A274" s="98"/>
      <c r="B274" s="98"/>
      <c r="C274" s="98"/>
      <c r="D274" s="97"/>
      <c r="E274" s="97"/>
      <c r="F274" s="97"/>
      <c r="G274" s="98"/>
      <c r="H274" s="98"/>
      <c r="I274" s="98"/>
      <c r="J274" s="98"/>
      <c r="K274" s="98"/>
      <c r="L274" s="98"/>
      <c r="M274" s="98"/>
      <c r="N274" s="98"/>
      <c r="O274" s="98"/>
    </row>
    <row r="275" spans="1:15" x14ac:dyDescent="0.45">
      <c r="A275" s="98"/>
      <c r="B275" s="98"/>
      <c r="C275" s="98"/>
      <c r="D275" s="97"/>
      <c r="E275" s="97"/>
      <c r="F275" s="97"/>
      <c r="G275" s="98"/>
      <c r="H275" s="98"/>
      <c r="I275" s="98"/>
      <c r="J275" s="98"/>
      <c r="K275" s="98"/>
      <c r="L275" s="98"/>
      <c r="M275" s="98"/>
      <c r="N275" s="98"/>
      <c r="O275" s="98"/>
    </row>
    <row r="276" spans="1:15" x14ac:dyDescent="0.45">
      <c r="A276" s="98"/>
      <c r="B276" s="98"/>
      <c r="C276" s="98"/>
      <c r="D276" s="97"/>
      <c r="E276" s="97"/>
      <c r="F276" s="97"/>
      <c r="G276" s="98"/>
      <c r="H276" s="98"/>
      <c r="I276" s="98"/>
      <c r="J276" s="98"/>
      <c r="K276" s="98"/>
      <c r="L276" s="98"/>
      <c r="M276" s="98"/>
      <c r="N276" s="98"/>
      <c r="O276" s="98"/>
    </row>
    <row r="277" spans="1:15" x14ac:dyDescent="0.45">
      <c r="A277" s="98"/>
      <c r="B277" s="98"/>
      <c r="C277" s="98"/>
      <c r="D277" s="97"/>
      <c r="E277" s="97"/>
      <c r="F277" s="97"/>
      <c r="G277" s="98"/>
      <c r="H277" s="98"/>
      <c r="I277" s="98"/>
      <c r="J277" s="98"/>
      <c r="K277" s="98"/>
      <c r="L277" s="98"/>
      <c r="M277" s="98"/>
      <c r="N277" s="98"/>
      <c r="O277" s="98"/>
    </row>
    <row r="278" spans="1:15" x14ac:dyDescent="0.45">
      <c r="A278" s="98"/>
      <c r="B278" s="98"/>
      <c r="C278" s="98"/>
      <c r="D278" s="97"/>
      <c r="E278" s="97"/>
      <c r="F278" s="97"/>
      <c r="G278" s="98"/>
      <c r="H278" s="98"/>
      <c r="I278" s="98"/>
      <c r="J278" s="98"/>
      <c r="K278" s="98"/>
      <c r="L278" s="98"/>
      <c r="M278" s="98"/>
      <c r="N278" s="98"/>
      <c r="O278" s="98"/>
    </row>
    <row r="279" spans="1:15" x14ac:dyDescent="0.45">
      <c r="A279" s="98"/>
      <c r="B279" s="98"/>
      <c r="C279" s="98"/>
      <c r="D279" s="97"/>
      <c r="E279" s="97"/>
      <c r="F279" s="97"/>
      <c r="G279" s="98"/>
      <c r="H279" s="98"/>
      <c r="I279" s="98"/>
      <c r="J279" s="98"/>
      <c r="K279" s="98"/>
      <c r="L279" s="98"/>
      <c r="M279" s="98"/>
      <c r="N279" s="98"/>
      <c r="O279" s="98"/>
    </row>
    <row r="280" spans="1:15" x14ac:dyDescent="0.45">
      <c r="A280" s="98"/>
      <c r="B280" s="98"/>
      <c r="C280" s="98"/>
      <c r="D280" s="97"/>
      <c r="E280" s="97"/>
      <c r="F280" s="97"/>
      <c r="G280" s="98"/>
      <c r="H280" s="98"/>
      <c r="I280" s="98"/>
      <c r="J280" s="98"/>
      <c r="K280" s="98"/>
      <c r="L280" s="98"/>
      <c r="M280" s="98"/>
      <c r="N280" s="98"/>
      <c r="O280" s="98"/>
    </row>
    <row r="281" spans="1:15" x14ac:dyDescent="0.45">
      <c r="A281" s="98"/>
      <c r="B281" s="98"/>
      <c r="C281" s="98"/>
      <c r="D281" s="97"/>
      <c r="E281" s="97"/>
      <c r="F281" s="97"/>
      <c r="G281" s="98"/>
      <c r="H281" s="98"/>
      <c r="I281" s="98"/>
      <c r="J281" s="98"/>
      <c r="K281" s="98"/>
      <c r="L281" s="98"/>
      <c r="M281" s="98"/>
      <c r="N281" s="98"/>
      <c r="O281" s="98"/>
    </row>
    <row r="282" spans="1:15" x14ac:dyDescent="0.45">
      <c r="A282" s="98"/>
      <c r="B282" s="98"/>
      <c r="C282" s="98"/>
      <c r="D282" s="97"/>
      <c r="E282" s="97"/>
      <c r="F282" s="97"/>
      <c r="G282" s="98"/>
      <c r="H282" s="98"/>
      <c r="I282" s="98"/>
      <c r="J282" s="98"/>
      <c r="K282" s="98"/>
      <c r="L282" s="98"/>
      <c r="M282" s="98"/>
      <c r="N282" s="98"/>
      <c r="O282" s="98"/>
    </row>
    <row r="283" spans="1:15" x14ac:dyDescent="0.45">
      <c r="A283" s="98"/>
      <c r="B283" s="98"/>
      <c r="C283" s="98"/>
      <c r="D283" s="97"/>
      <c r="E283" s="97"/>
      <c r="F283" s="97"/>
      <c r="G283" s="98"/>
      <c r="H283" s="98"/>
      <c r="I283" s="98"/>
      <c r="J283" s="98"/>
      <c r="K283" s="98"/>
      <c r="L283" s="98"/>
      <c r="M283" s="98"/>
      <c r="N283" s="98"/>
      <c r="O283" s="98"/>
    </row>
    <row r="284" spans="1:15" x14ac:dyDescent="0.45">
      <c r="A284" s="98"/>
      <c r="B284" s="98"/>
      <c r="C284" s="98"/>
      <c r="D284" s="97"/>
      <c r="E284" s="97"/>
      <c r="F284" s="97"/>
      <c r="G284" s="98"/>
      <c r="H284" s="98"/>
      <c r="I284" s="98"/>
      <c r="J284" s="98"/>
      <c r="K284" s="98"/>
      <c r="L284" s="98"/>
      <c r="M284" s="98"/>
      <c r="N284" s="98"/>
      <c r="O284" s="98"/>
    </row>
    <row r="285" spans="1:15" x14ac:dyDescent="0.45">
      <c r="A285" s="98"/>
      <c r="B285" s="98"/>
      <c r="C285" s="98"/>
      <c r="D285" s="97"/>
      <c r="E285" s="97"/>
      <c r="F285" s="97"/>
      <c r="G285" s="98"/>
      <c r="H285" s="98"/>
      <c r="I285" s="98"/>
      <c r="J285" s="98"/>
      <c r="K285" s="98"/>
      <c r="L285" s="98"/>
      <c r="M285" s="98"/>
      <c r="N285" s="98"/>
      <c r="O285" s="98"/>
    </row>
    <row r="286" spans="1:15" x14ac:dyDescent="0.45">
      <c r="A286" s="98"/>
      <c r="B286" s="98"/>
      <c r="C286" s="98"/>
      <c r="D286" s="97"/>
      <c r="E286" s="97"/>
      <c r="F286" s="97"/>
      <c r="G286" s="98"/>
      <c r="H286" s="98"/>
      <c r="I286" s="98"/>
      <c r="J286" s="98"/>
      <c r="K286" s="98"/>
      <c r="L286" s="98"/>
      <c r="M286" s="98"/>
      <c r="N286" s="98"/>
      <c r="O286" s="98"/>
    </row>
    <row r="287" spans="1:15" x14ac:dyDescent="0.45">
      <c r="A287" s="98"/>
      <c r="B287" s="98"/>
      <c r="C287" s="98"/>
      <c r="D287" s="97"/>
      <c r="E287" s="97"/>
      <c r="F287" s="97"/>
      <c r="G287" s="98"/>
      <c r="H287" s="98"/>
      <c r="I287" s="98"/>
      <c r="J287" s="98"/>
      <c r="K287" s="98"/>
      <c r="L287" s="98"/>
      <c r="M287" s="98"/>
      <c r="N287" s="98"/>
      <c r="O287" s="98"/>
    </row>
    <row r="288" spans="1:15" x14ac:dyDescent="0.45">
      <c r="A288" s="98"/>
      <c r="B288" s="98"/>
      <c r="C288" s="98"/>
      <c r="D288" s="97"/>
      <c r="E288" s="97"/>
      <c r="F288" s="97"/>
      <c r="G288" s="98"/>
      <c r="H288" s="98"/>
      <c r="I288" s="98"/>
      <c r="J288" s="98"/>
      <c r="K288" s="98"/>
      <c r="L288" s="98"/>
      <c r="M288" s="98"/>
      <c r="N288" s="98"/>
      <c r="O288" s="98"/>
    </row>
    <row r="289" spans="1:15" x14ac:dyDescent="0.45">
      <c r="A289" s="98"/>
      <c r="B289" s="98"/>
      <c r="C289" s="98"/>
      <c r="D289" s="97"/>
      <c r="E289" s="97"/>
      <c r="F289" s="97"/>
      <c r="G289" s="98"/>
      <c r="H289" s="98"/>
      <c r="I289" s="98"/>
      <c r="J289" s="98"/>
      <c r="K289" s="98"/>
      <c r="L289" s="98"/>
      <c r="M289" s="98"/>
      <c r="N289" s="98"/>
      <c r="O289" s="98"/>
    </row>
    <row r="290" spans="1:15" x14ac:dyDescent="0.45">
      <c r="A290" s="98"/>
      <c r="B290" s="98"/>
      <c r="C290" s="98"/>
      <c r="D290" s="97"/>
      <c r="E290" s="97"/>
      <c r="F290" s="97"/>
      <c r="G290" s="98"/>
      <c r="H290" s="98"/>
      <c r="I290" s="98"/>
      <c r="J290" s="98"/>
      <c r="K290" s="98"/>
      <c r="L290" s="98"/>
      <c r="M290" s="98"/>
      <c r="N290" s="98"/>
      <c r="O290" s="98"/>
    </row>
    <row r="291" spans="1:15" x14ac:dyDescent="0.45">
      <c r="A291" s="98"/>
      <c r="B291" s="98"/>
      <c r="C291" s="98"/>
      <c r="D291" s="97"/>
      <c r="E291" s="97"/>
      <c r="F291" s="97"/>
      <c r="G291" s="98"/>
      <c r="H291" s="98"/>
      <c r="I291" s="98"/>
      <c r="J291" s="98"/>
      <c r="K291" s="98"/>
      <c r="L291" s="98"/>
      <c r="M291" s="98"/>
      <c r="N291" s="98"/>
      <c r="O291" s="98"/>
    </row>
    <row r="292" spans="1:15" x14ac:dyDescent="0.45">
      <c r="A292" s="98"/>
      <c r="B292" s="98"/>
      <c r="C292" s="98"/>
      <c r="D292" s="97"/>
      <c r="E292" s="97"/>
      <c r="F292" s="97"/>
      <c r="G292" s="98"/>
      <c r="H292" s="98"/>
      <c r="I292" s="98"/>
      <c r="J292" s="98"/>
      <c r="K292" s="98"/>
      <c r="L292" s="98"/>
      <c r="M292" s="98"/>
      <c r="N292" s="98"/>
      <c r="O292" s="98"/>
    </row>
    <row r="293" spans="1:15" x14ac:dyDescent="0.45">
      <c r="A293" s="98"/>
      <c r="B293" s="98"/>
      <c r="C293" s="98"/>
      <c r="D293" s="97"/>
      <c r="E293" s="97"/>
      <c r="F293" s="97"/>
      <c r="G293" s="98"/>
      <c r="H293" s="98"/>
      <c r="I293" s="98"/>
      <c r="J293" s="98"/>
      <c r="K293" s="98"/>
      <c r="L293" s="98"/>
      <c r="M293" s="98"/>
      <c r="N293" s="98"/>
      <c r="O293" s="98"/>
    </row>
    <row r="294" spans="1:15" x14ac:dyDescent="0.45">
      <c r="A294" s="98"/>
      <c r="B294" s="98"/>
      <c r="C294" s="98"/>
      <c r="D294" s="97"/>
      <c r="E294" s="97"/>
      <c r="F294" s="97"/>
      <c r="G294" s="98"/>
      <c r="H294" s="98"/>
      <c r="I294" s="98"/>
      <c r="J294" s="98"/>
      <c r="K294" s="98"/>
      <c r="L294" s="98"/>
      <c r="M294" s="98"/>
      <c r="N294" s="98"/>
      <c r="O294" s="98"/>
    </row>
    <row r="295" spans="1:15" x14ac:dyDescent="0.45">
      <c r="A295" s="98"/>
      <c r="B295" s="98"/>
      <c r="C295" s="98"/>
      <c r="D295" s="97"/>
      <c r="E295" s="97"/>
      <c r="F295" s="97"/>
      <c r="G295" s="98"/>
      <c r="H295" s="98"/>
      <c r="I295" s="98"/>
      <c r="J295" s="98"/>
      <c r="K295" s="98"/>
      <c r="L295" s="98"/>
      <c r="M295" s="98"/>
      <c r="N295" s="98"/>
      <c r="O295" s="98"/>
    </row>
    <row r="296" spans="1:15" x14ac:dyDescent="0.45">
      <c r="A296" s="98"/>
      <c r="B296" s="98"/>
      <c r="C296" s="98"/>
      <c r="D296" s="97"/>
      <c r="E296" s="97"/>
      <c r="F296" s="97"/>
      <c r="G296" s="98"/>
      <c r="H296" s="98"/>
      <c r="I296" s="98"/>
      <c r="J296" s="98"/>
      <c r="K296" s="98"/>
      <c r="L296" s="98"/>
      <c r="M296" s="98"/>
      <c r="N296" s="98"/>
      <c r="O296" s="98"/>
    </row>
    <row r="297" spans="1:15" x14ac:dyDescent="0.45">
      <c r="A297" s="98"/>
      <c r="B297" s="98"/>
      <c r="C297" s="98"/>
      <c r="D297" s="97"/>
      <c r="E297" s="97"/>
      <c r="F297" s="97"/>
      <c r="G297" s="98"/>
      <c r="H297" s="98"/>
      <c r="I297" s="98"/>
      <c r="J297" s="98"/>
      <c r="K297" s="98"/>
      <c r="L297" s="98"/>
      <c r="M297" s="98"/>
      <c r="N297" s="98"/>
      <c r="O297" s="98"/>
    </row>
    <row r="298" spans="1:15" x14ac:dyDescent="0.45">
      <c r="A298" s="98"/>
      <c r="B298" s="98"/>
      <c r="C298" s="98"/>
      <c r="D298" s="97"/>
      <c r="E298" s="97"/>
      <c r="F298" s="97"/>
      <c r="G298" s="98"/>
      <c r="H298" s="98"/>
      <c r="I298" s="98"/>
      <c r="J298" s="98"/>
      <c r="K298" s="98"/>
      <c r="L298" s="98"/>
      <c r="M298" s="98"/>
      <c r="N298" s="98"/>
      <c r="O298" s="98"/>
    </row>
    <row r="299" spans="1:15" x14ac:dyDescent="0.45">
      <c r="A299" s="98"/>
      <c r="B299" s="98"/>
      <c r="C299" s="98"/>
      <c r="D299" s="97"/>
      <c r="E299" s="97"/>
      <c r="F299" s="97"/>
      <c r="G299" s="98"/>
      <c r="H299" s="98"/>
      <c r="I299" s="98"/>
      <c r="J299" s="98"/>
      <c r="K299" s="98"/>
      <c r="L299" s="98"/>
      <c r="M299" s="98"/>
      <c r="N299" s="98"/>
      <c r="O299" s="98"/>
    </row>
    <row r="300" spans="1:15" x14ac:dyDescent="0.45">
      <c r="A300" s="98"/>
      <c r="B300" s="98"/>
      <c r="C300" s="98"/>
      <c r="D300" s="97"/>
      <c r="E300" s="97"/>
      <c r="F300" s="97"/>
      <c r="G300" s="98"/>
      <c r="H300" s="98"/>
      <c r="I300" s="98"/>
      <c r="J300" s="98"/>
      <c r="K300" s="98"/>
      <c r="L300" s="98"/>
      <c r="M300" s="98"/>
      <c r="N300" s="98"/>
      <c r="O300" s="98"/>
    </row>
    <row r="301" spans="1:15" x14ac:dyDescent="0.45">
      <c r="A301" s="98"/>
      <c r="B301" s="98"/>
      <c r="C301" s="98"/>
      <c r="D301" s="97"/>
      <c r="E301" s="97"/>
      <c r="F301" s="97"/>
      <c r="G301" s="98"/>
      <c r="H301" s="98"/>
      <c r="I301" s="98"/>
      <c r="J301" s="98"/>
      <c r="K301" s="98"/>
      <c r="L301" s="98"/>
      <c r="M301" s="98"/>
      <c r="N301" s="98"/>
      <c r="O301" s="98"/>
    </row>
    <row r="302" spans="1:15" x14ac:dyDescent="0.45">
      <c r="A302" s="98"/>
      <c r="B302" s="98"/>
      <c r="C302" s="98"/>
      <c r="D302" s="97"/>
      <c r="E302" s="97"/>
      <c r="F302" s="97"/>
      <c r="G302" s="98"/>
      <c r="H302" s="98"/>
      <c r="I302" s="98"/>
      <c r="J302" s="98"/>
      <c r="K302" s="98"/>
      <c r="L302" s="98"/>
      <c r="M302" s="98"/>
      <c r="N302" s="98"/>
      <c r="O302" s="98"/>
    </row>
    <row r="303" spans="1:15" x14ac:dyDescent="0.45">
      <c r="A303" s="98"/>
      <c r="B303" s="98"/>
      <c r="C303" s="98"/>
      <c r="D303" s="97"/>
      <c r="E303" s="97"/>
      <c r="F303" s="97"/>
      <c r="G303" s="98"/>
      <c r="H303" s="98"/>
      <c r="I303" s="98"/>
      <c r="J303" s="98"/>
      <c r="K303" s="98"/>
      <c r="L303" s="98"/>
      <c r="M303" s="98"/>
      <c r="N303" s="98"/>
      <c r="O303" s="98"/>
    </row>
    <row r="304" spans="1:15" x14ac:dyDescent="0.45">
      <c r="A304" s="98"/>
      <c r="B304" s="98"/>
      <c r="C304" s="98"/>
      <c r="D304" s="97"/>
      <c r="E304" s="97"/>
      <c r="F304" s="97"/>
      <c r="G304" s="98"/>
      <c r="H304" s="98"/>
      <c r="I304" s="98"/>
      <c r="J304" s="98"/>
      <c r="K304" s="98"/>
      <c r="L304" s="98"/>
      <c r="M304" s="98"/>
      <c r="N304" s="98"/>
      <c r="O304" s="98"/>
    </row>
    <row r="305" spans="1:15" x14ac:dyDescent="0.45">
      <c r="A305" s="98"/>
      <c r="B305" s="98"/>
      <c r="C305" s="98"/>
      <c r="D305" s="97"/>
      <c r="E305" s="97"/>
      <c r="F305" s="97"/>
      <c r="G305" s="98"/>
      <c r="H305" s="98"/>
      <c r="I305" s="98"/>
      <c r="J305" s="98"/>
      <c r="K305" s="98"/>
      <c r="L305" s="98"/>
      <c r="M305" s="98"/>
      <c r="N305" s="98"/>
      <c r="O305" s="98"/>
    </row>
    <row r="306" spans="1:15" x14ac:dyDescent="0.45">
      <c r="A306" s="98"/>
      <c r="B306" s="98"/>
      <c r="C306" s="98"/>
      <c r="D306" s="97"/>
      <c r="E306" s="97"/>
      <c r="F306" s="97"/>
      <c r="G306" s="98"/>
      <c r="H306" s="98"/>
      <c r="I306" s="98"/>
      <c r="J306" s="98"/>
      <c r="K306" s="98"/>
      <c r="L306" s="98"/>
      <c r="M306" s="98"/>
      <c r="N306" s="98"/>
      <c r="O306" s="98"/>
    </row>
    <row r="307" spans="1:15" x14ac:dyDescent="0.45">
      <c r="A307" s="98"/>
      <c r="B307" s="98"/>
      <c r="C307" s="98"/>
      <c r="D307" s="97"/>
      <c r="E307" s="97"/>
      <c r="F307" s="97"/>
      <c r="G307" s="98"/>
      <c r="H307" s="98"/>
      <c r="I307" s="98"/>
      <c r="J307" s="98"/>
      <c r="K307" s="98"/>
      <c r="L307" s="98"/>
      <c r="M307" s="98"/>
      <c r="N307" s="98"/>
      <c r="O307" s="98"/>
    </row>
    <row r="308" spans="1:15" x14ac:dyDescent="0.45">
      <c r="A308" s="98"/>
      <c r="B308" s="98"/>
      <c r="C308" s="98"/>
      <c r="D308" s="97"/>
      <c r="E308" s="97"/>
      <c r="F308" s="97"/>
      <c r="G308" s="98"/>
      <c r="H308" s="98"/>
      <c r="I308" s="98"/>
      <c r="J308" s="98"/>
      <c r="K308" s="98"/>
      <c r="L308" s="98"/>
      <c r="M308" s="98"/>
      <c r="N308" s="98"/>
      <c r="O308" s="98"/>
    </row>
    <row r="309" spans="1:15" x14ac:dyDescent="0.45">
      <c r="A309" s="98"/>
      <c r="B309" s="98"/>
      <c r="C309" s="98"/>
      <c r="D309" s="97"/>
      <c r="E309" s="97"/>
      <c r="F309" s="97"/>
      <c r="G309" s="98"/>
      <c r="H309" s="98"/>
      <c r="I309" s="98"/>
      <c r="J309" s="98"/>
      <c r="K309" s="98"/>
      <c r="L309" s="98"/>
      <c r="M309" s="98"/>
      <c r="N309" s="98"/>
      <c r="O309" s="98"/>
    </row>
    <row r="310" spans="1:15" x14ac:dyDescent="0.45">
      <c r="A310" s="98"/>
      <c r="B310" s="98"/>
      <c r="C310" s="98"/>
      <c r="D310" s="97"/>
      <c r="E310" s="97"/>
      <c r="F310" s="97"/>
      <c r="G310" s="98"/>
      <c r="H310" s="98"/>
      <c r="I310" s="98"/>
      <c r="J310" s="98"/>
      <c r="K310" s="98"/>
      <c r="L310" s="98"/>
      <c r="M310" s="98"/>
      <c r="N310" s="98"/>
      <c r="O310" s="98"/>
    </row>
    <row r="311" spans="1:15" x14ac:dyDescent="0.45">
      <c r="A311" s="98"/>
      <c r="B311" s="98"/>
      <c r="C311" s="98"/>
      <c r="D311" s="97"/>
      <c r="E311" s="97"/>
      <c r="F311" s="97"/>
      <c r="G311" s="98"/>
      <c r="H311" s="98"/>
      <c r="I311" s="98"/>
      <c r="J311" s="98"/>
      <c r="K311" s="98"/>
      <c r="L311" s="98"/>
      <c r="M311" s="98"/>
      <c r="N311" s="98"/>
      <c r="O311" s="98"/>
    </row>
    <row r="312" spans="1:15" x14ac:dyDescent="0.45">
      <c r="A312" s="98"/>
      <c r="B312" s="98"/>
      <c r="C312" s="98"/>
      <c r="D312" s="97"/>
      <c r="E312" s="97"/>
      <c r="F312" s="97"/>
      <c r="G312" s="98"/>
      <c r="H312" s="98"/>
      <c r="I312" s="98"/>
      <c r="J312" s="98"/>
      <c r="K312" s="98"/>
      <c r="L312" s="98"/>
      <c r="M312" s="98"/>
      <c r="N312" s="98"/>
      <c r="O312" s="98"/>
    </row>
    <row r="313" spans="1:15" x14ac:dyDescent="0.45">
      <c r="A313" s="98"/>
      <c r="B313" s="98"/>
      <c r="C313" s="98"/>
      <c r="D313" s="97"/>
      <c r="E313" s="97"/>
      <c r="F313" s="97"/>
      <c r="G313" s="98"/>
      <c r="H313" s="98"/>
      <c r="I313" s="98"/>
      <c r="J313" s="98"/>
      <c r="K313" s="98"/>
      <c r="L313" s="98"/>
      <c r="M313" s="98"/>
      <c r="N313" s="98"/>
      <c r="O313" s="98"/>
    </row>
    <row r="314" spans="1:15" x14ac:dyDescent="0.45">
      <c r="A314" s="98"/>
      <c r="B314" s="98"/>
      <c r="C314" s="98"/>
      <c r="D314" s="97"/>
      <c r="E314" s="97"/>
      <c r="F314" s="97"/>
      <c r="G314" s="98"/>
      <c r="H314" s="98"/>
      <c r="I314" s="98"/>
      <c r="J314" s="98"/>
      <c r="K314" s="98"/>
      <c r="L314" s="98"/>
      <c r="M314" s="98"/>
      <c r="N314" s="98"/>
      <c r="O314" s="98"/>
    </row>
    <row r="315" spans="1:15" x14ac:dyDescent="0.45">
      <c r="A315" s="98"/>
      <c r="B315" s="98"/>
      <c r="C315" s="98"/>
      <c r="D315" s="97"/>
      <c r="E315" s="97"/>
      <c r="F315" s="97"/>
      <c r="G315" s="98"/>
      <c r="H315" s="98"/>
      <c r="I315" s="98"/>
      <c r="J315" s="98"/>
      <c r="K315" s="98"/>
      <c r="L315" s="98"/>
      <c r="M315" s="98"/>
      <c r="N315" s="98"/>
      <c r="O315" s="98"/>
    </row>
    <row r="316" spans="1:15" x14ac:dyDescent="0.45">
      <c r="A316" s="98"/>
      <c r="B316" s="98"/>
      <c r="C316" s="98"/>
      <c r="D316" s="97"/>
      <c r="E316" s="97"/>
      <c r="F316" s="97"/>
      <c r="G316" s="98"/>
      <c r="H316" s="98"/>
      <c r="I316" s="98"/>
      <c r="J316" s="98"/>
      <c r="K316" s="98"/>
      <c r="L316" s="98"/>
      <c r="M316" s="98"/>
      <c r="N316" s="98"/>
      <c r="O316" s="98"/>
    </row>
    <row r="317" spans="1:15" x14ac:dyDescent="0.45">
      <c r="A317" s="98"/>
      <c r="B317" s="98"/>
      <c r="C317" s="98"/>
      <c r="D317" s="97"/>
      <c r="E317" s="97"/>
      <c r="F317" s="97"/>
      <c r="G317" s="98"/>
      <c r="H317" s="98"/>
      <c r="I317" s="98"/>
      <c r="J317" s="98"/>
      <c r="K317" s="98"/>
      <c r="L317" s="98"/>
      <c r="M317" s="98"/>
      <c r="N317" s="98"/>
      <c r="O317" s="98"/>
    </row>
    <row r="318" spans="1:15" x14ac:dyDescent="0.45">
      <c r="A318" s="98"/>
      <c r="B318" s="98"/>
      <c r="C318" s="98"/>
      <c r="D318" s="97"/>
      <c r="E318" s="97"/>
      <c r="F318" s="97"/>
      <c r="G318" s="98"/>
      <c r="H318" s="98"/>
      <c r="I318" s="98"/>
      <c r="J318" s="98"/>
      <c r="K318" s="98"/>
      <c r="L318" s="98"/>
      <c r="M318" s="98"/>
      <c r="N318" s="98"/>
      <c r="O318" s="98"/>
    </row>
    <row r="319" spans="1:15" x14ac:dyDescent="0.45">
      <c r="A319" s="98"/>
      <c r="B319" s="98"/>
      <c r="C319" s="98"/>
      <c r="D319" s="97"/>
      <c r="E319" s="97"/>
      <c r="F319" s="97"/>
      <c r="G319" s="98"/>
      <c r="H319" s="98"/>
      <c r="I319" s="98"/>
      <c r="J319" s="98"/>
      <c r="K319" s="98"/>
      <c r="L319" s="98"/>
      <c r="M319" s="98"/>
      <c r="N319" s="98"/>
      <c r="O319" s="98"/>
    </row>
    <row r="320" spans="1:15" x14ac:dyDescent="0.45">
      <c r="A320" s="98"/>
      <c r="B320" s="98"/>
      <c r="C320" s="98"/>
      <c r="D320" s="97"/>
      <c r="E320" s="97"/>
      <c r="F320" s="97"/>
      <c r="G320" s="98"/>
      <c r="H320" s="98"/>
      <c r="I320" s="98"/>
      <c r="J320" s="98"/>
      <c r="K320" s="98"/>
      <c r="L320" s="98"/>
      <c r="M320" s="98"/>
      <c r="N320" s="98"/>
      <c r="O320" s="98"/>
    </row>
    <row r="321" spans="1:15" x14ac:dyDescent="0.45">
      <c r="A321" s="98"/>
      <c r="B321" s="98"/>
      <c r="C321" s="98"/>
      <c r="D321" s="97"/>
      <c r="E321" s="97"/>
      <c r="F321" s="97"/>
      <c r="G321" s="98"/>
      <c r="H321" s="98"/>
      <c r="I321" s="98"/>
      <c r="J321" s="98"/>
      <c r="K321" s="98"/>
      <c r="L321" s="98"/>
      <c r="M321" s="98"/>
      <c r="N321" s="98"/>
      <c r="O321" s="98"/>
    </row>
    <row r="322" spans="1:15" x14ac:dyDescent="0.45">
      <c r="A322" s="98"/>
      <c r="B322" s="98"/>
      <c r="C322" s="98"/>
      <c r="D322" s="97"/>
      <c r="E322" s="97"/>
      <c r="F322" s="97"/>
      <c r="G322" s="98"/>
      <c r="H322" s="98"/>
      <c r="I322" s="98"/>
      <c r="J322" s="98"/>
      <c r="K322" s="98"/>
      <c r="L322" s="98"/>
      <c r="M322" s="98"/>
      <c r="N322" s="98"/>
      <c r="O322" s="98"/>
    </row>
    <row r="323" spans="1:15" x14ac:dyDescent="0.45">
      <c r="A323" s="98"/>
      <c r="B323" s="98"/>
      <c r="C323" s="98"/>
      <c r="D323" s="97"/>
      <c r="E323" s="97"/>
      <c r="F323" s="97"/>
      <c r="G323" s="98"/>
      <c r="H323" s="98"/>
      <c r="I323" s="98"/>
      <c r="J323" s="98"/>
      <c r="K323" s="98"/>
      <c r="L323" s="98"/>
      <c r="M323" s="98"/>
      <c r="N323" s="98"/>
      <c r="O323" s="98"/>
    </row>
    <row r="324" spans="1:15" x14ac:dyDescent="0.45">
      <c r="A324" s="98"/>
      <c r="B324" s="98"/>
      <c r="C324" s="98"/>
      <c r="D324" s="97"/>
      <c r="E324" s="97"/>
      <c r="F324" s="97"/>
      <c r="G324" s="98"/>
      <c r="H324" s="98"/>
      <c r="I324" s="98"/>
      <c r="J324" s="98"/>
      <c r="K324" s="98"/>
      <c r="L324" s="98"/>
      <c r="M324" s="98"/>
      <c r="N324" s="98"/>
      <c r="O324" s="98"/>
    </row>
    <row r="325" spans="1:15" x14ac:dyDescent="0.45">
      <c r="A325" s="98"/>
      <c r="B325" s="98"/>
      <c r="C325" s="98"/>
      <c r="D325" s="97"/>
      <c r="E325" s="97"/>
      <c r="F325" s="97"/>
      <c r="G325" s="98"/>
      <c r="H325" s="98"/>
      <c r="I325" s="98"/>
      <c r="J325" s="98"/>
      <c r="K325" s="98"/>
      <c r="L325" s="98"/>
      <c r="M325" s="98"/>
      <c r="N325" s="98"/>
      <c r="O325" s="98"/>
    </row>
    <row r="326" spans="1:15" x14ac:dyDescent="0.45">
      <c r="A326" s="98"/>
      <c r="B326" s="98"/>
      <c r="C326" s="98"/>
      <c r="D326" s="97"/>
      <c r="E326" s="97"/>
      <c r="F326" s="97"/>
      <c r="G326" s="98"/>
      <c r="H326" s="98"/>
      <c r="I326" s="98"/>
      <c r="J326" s="98"/>
      <c r="K326" s="98"/>
      <c r="L326" s="98"/>
      <c r="M326" s="98"/>
      <c r="N326" s="98"/>
      <c r="O326" s="98"/>
    </row>
    <row r="327" spans="1:15" x14ac:dyDescent="0.45">
      <c r="A327" s="98"/>
      <c r="B327" s="98"/>
      <c r="C327" s="98"/>
      <c r="D327" s="97"/>
      <c r="E327" s="97"/>
      <c r="F327" s="97"/>
      <c r="G327" s="98"/>
      <c r="H327" s="98"/>
      <c r="I327" s="98"/>
      <c r="J327" s="98"/>
      <c r="K327" s="98"/>
      <c r="L327" s="98"/>
      <c r="M327" s="98"/>
      <c r="N327" s="98"/>
      <c r="O327" s="98"/>
    </row>
    <row r="328" spans="1:15" x14ac:dyDescent="0.45">
      <c r="A328" s="98"/>
      <c r="B328" s="98"/>
      <c r="C328" s="98"/>
      <c r="D328" s="97"/>
      <c r="E328" s="97"/>
      <c r="F328" s="97"/>
      <c r="G328" s="98"/>
      <c r="H328" s="98"/>
      <c r="I328" s="98"/>
      <c r="J328" s="98"/>
      <c r="K328" s="98"/>
      <c r="L328" s="98"/>
      <c r="M328" s="98"/>
      <c r="N328" s="98"/>
      <c r="O328" s="98"/>
    </row>
    <row r="329" spans="1:15" x14ac:dyDescent="0.45">
      <c r="A329" s="98"/>
      <c r="B329" s="98"/>
      <c r="C329" s="98"/>
      <c r="D329" s="97"/>
      <c r="E329" s="97"/>
      <c r="F329" s="97"/>
      <c r="G329" s="98"/>
      <c r="H329" s="98"/>
      <c r="I329" s="98"/>
      <c r="J329" s="98"/>
      <c r="K329" s="98"/>
      <c r="L329" s="98"/>
      <c r="M329" s="98"/>
      <c r="N329" s="98"/>
      <c r="O329" s="98"/>
    </row>
    <row r="330" spans="1:15" x14ac:dyDescent="0.45">
      <c r="A330" s="98"/>
      <c r="B330" s="98"/>
      <c r="C330" s="98"/>
      <c r="D330" s="97"/>
      <c r="E330" s="97"/>
      <c r="F330" s="97"/>
      <c r="G330" s="98"/>
      <c r="H330" s="98"/>
      <c r="I330" s="98"/>
      <c r="J330" s="98"/>
      <c r="K330" s="98"/>
      <c r="L330" s="98"/>
      <c r="M330" s="98"/>
      <c r="N330" s="98"/>
      <c r="O330" s="98"/>
    </row>
    <row r="331" spans="1:15" x14ac:dyDescent="0.45">
      <c r="A331" s="98"/>
      <c r="B331" s="98"/>
      <c r="C331" s="98"/>
      <c r="D331" s="97"/>
      <c r="E331" s="97"/>
      <c r="F331" s="97"/>
      <c r="G331" s="98"/>
      <c r="H331" s="98"/>
      <c r="I331" s="98"/>
      <c r="J331" s="98"/>
      <c r="K331" s="98"/>
      <c r="L331" s="98"/>
      <c r="M331" s="98"/>
      <c r="N331" s="98"/>
      <c r="O331" s="98"/>
    </row>
    <row r="332" spans="1:15" x14ac:dyDescent="0.45">
      <c r="A332" s="98"/>
      <c r="B332" s="98"/>
      <c r="C332" s="98"/>
      <c r="D332" s="97"/>
      <c r="E332" s="97"/>
      <c r="F332" s="97"/>
      <c r="G332" s="98"/>
      <c r="H332" s="98"/>
      <c r="I332" s="98"/>
      <c r="J332" s="98"/>
      <c r="K332" s="98"/>
      <c r="L332" s="98"/>
      <c r="M332" s="98"/>
      <c r="N332" s="98"/>
      <c r="O332" s="98"/>
    </row>
    <row r="333" spans="1:15" x14ac:dyDescent="0.45">
      <c r="A333" s="98"/>
      <c r="B333" s="98"/>
      <c r="C333" s="98"/>
      <c r="D333" s="97"/>
      <c r="E333" s="97"/>
      <c r="F333" s="97"/>
      <c r="G333" s="98"/>
      <c r="H333" s="98"/>
      <c r="I333" s="98"/>
      <c r="J333" s="98"/>
      <c r="K333" s="98"/>
      <c r="L333" s="98"/>
      <c r="M333" s="98"/>
      <c r="N333" s="98"/>
      <c r="O333" s="98"/>
    </row>
    <row r="334" spans="1:15" x14ac:dyDescent="0.45">
      <c r="A334" s="98"/>
      <c r="B334" s="98"/>
      <c r="C334" s="98"/>
      <c r="D334" s="97"/>
      <c r="E334" s="97"/>
      <c r="F334" s="97"/>
      <c r="G334" s="98"/>
      <c r="H334" s="98"/>
      <c r="I334" s="98"/>
      <c r="J334" s="98"/>
      <c r="K334" s="98"/>
      <c r="L334" s="98"/>
      <c r="M334" s="98"/>
      <c r="N334" s="98"/>
      <c r="O334" s="98"/>
    </row>
    <row r="335" spans="1:15" x14ac:dyDescent="0.45">
      <c r="A335" s="98"/>
      <c r="B335" s="98"/>
      <c r="C335" s="98"/>
      <c r="D335" s="97"/>
      <c r="E335" s="97"/>
      <c r="F335" s="97"/>
      <c r="G335" s="98"/>
      <c r="H335" s="98"/>
      <c r="I335" s="98"/>
      <c r="J335" s="98"/>
      <c r="K335" s="98"/>
      <c r="L335" s="98"/>
      <c r="M335" s="98"/>
      <c r="N335" s="98"/>
      <c r="O335" s="98"/>
    </row>
    <row r="336" spans="1:15" x14ac:dyDescent="0.45">
      <c r="A336" s="98"/>
      <c r="B336" s="98"/>
      <c r="C336" s="98"/>
      <c r="D336" s="97"/>
      <c r="E336" s="97"/>
      <c r="F336" s="97"/>
      <c r="G336" s="98"/>
      <c r="H336" s="98"/>
      <c r="I336" s="98"/>
      <c r="J336" s="98"/>
      <c r="K336" s="98"/>
      <c r="L336" s="98"/>
      <c r="M336" s="98"/>
      <c r="N336" s="98"/>
      <c r="O336" s="98"/>
    </row>
    <row r="337" spans="1:15" x14ac:dyDescent="0.45">
      <c r="A337" s="98"/>
      <c r="B337" s="98"/>
      <c r="C337" s="98"/>
      <c r="D337" s="97"/>
      <c r="E337" s="97"/>
      <c r="F337" s="97"/>
      <c r="G337" s="98"/>
      <c r="H337" s="98"/>
      <c r="I337" s="98"/>
      <c r="J337" s="98"/>
      <c r="K337" s="98"/>
      <c r="L337" s="98"/>
      <c r="M337" s="98"/>
      <c r="N337" s="98"/>
      <c r="O337" s="98"/>
    </row>
    <row r="338" spans="1:15" x14ac:dyDescent="0.45">
      <c r="A338" s="98"/>
      <c r="B338" s="98"/>
      <c r="C338" s="98"/>
      <c r="D338" s="97"/>
      <c r="E338" s="97"/>
      <c r="F338" s="97"/>
      <c r="G338" s="98"/>
      <c r="H338" s="98"/>
      <c r="I338" s="98"/>
      <c r="J338" s="98"/>
      <c r="K338" s="98"/>
      <c r="L338" s="98"/>
      <c r="M338" s="98"/>
      <c r="N338" s="98"/>
      <c r="O338" s="98"/>
    </row>
    <row r="339" spans="1:15" x14ac:dyDescent="0.45">
      <c r="A339" s="98"/>
      <c r="B339" s="98"/>
      <c r="C339" s="98"/>
      <c r="D339" s="97"/>
      <c r="E339" s="97"/>
      <c r="F339" s="97"/>
      <c r="G339" s="98"/>
      <c r="H339" s="98"/>
      <c r="I339" s="98"/>
      <c r="J339" s="98"/>
      <c r="K339" s="98"/>
      <c r="L339" s="98"/>
      <c r="M339" s="98"/>
      <c r="N339" s="98"/>
      <c r="O339" s="98"/>
    </row>
    <row r="340" spans="1:15" x14ac:dyDescent="0.45">
      <c r="A340" s="98"/>
      <c r="B340" s="98"/>
      <c r="C340" s="98"/>
      <c r="D340" s="97"/>
      <c r="E340" s="97"/>
      <c r="F340" s="97"/>
      <c r="G340" s="98"/>
      <c r="H340" s="98"/>
      <c r="I340" s="98"/>
      <c r="J340" s="98"/>
      <c r="K340" s="98"/>
      <c r="L340" s="98"/>
      <c r="M340" s="98"/>
      <c r="N340" s="98"/>
      <c r="O340" s="98"/>
    </row>
    <row r="341" spans="1:15" x14ac:dyDescent="0.45">
      <c r="A341" s="98"/>
      <c r="B341" s="98"/>
      <c r="C341" s="98"/>
      <c r="D341" s="97"/>
      <c r="E341" s="97"/>
      <c r="F341" s="97"/>
      <c r="G341" s="98"/>
      <c r="H341" s="98"/>
      <c r="I341" s="98"/>
      <c r="J341" s="98"/>
      <c r="K341" s="98"/>
      <c r="L341" s="98"/>
      <c r="M341" s="98"/>
      <c r="N341" s="98"/>
      <c r="O341" s="98"/>
    </row>
    <row r="342" spans="1:15" x14ac:dyDescent="0.45">
      <c r="A342" s="98"/>
      <c r="B342" s="98"/>
      <c r="C342" s="98"/>
      <c r="D342" s="97"/>
      <c r="E342" s="97"/>
      <c r="F342" s="97"/>
      <c r="G342" s="98"/>
      <c r="H342" s="98"/>
      <c r="I342" s="98"/>
      <c r="J342" s="98"/>
      <c r="K342" s="98"/>
      <c r="L342" s="98"/>
      <c r="M342" s="98"/>
      <c r="N342" s="98"/>
      <c r="O342" s="98"/>
    </row>
    <row r="343" spans="1:15" x14ac:dyDescent="0.45">
      <c r="A343" s="98"/>
      <c r="B343" s="98"/>
      <c r="C343" s="98"/>
      <c r="D343" s="97"/>
      <c r="E343" s="97"/>
      <c r="F343" s="97"/>
      <c r="G343" s="98"/>
      <c r="H343" s="98"/>
      <c r="I343" s="98"/>
      <c r="J343" s="98"/>
      <c r="K343" s="98"/>
      <c r="L343" s="98"/>
      <c r="M343" s="98"/>
      <c r="N343" s="98"/>
      <c r="O343" s="98"/>
    </row>
    <row r="344" spans="1:15" x14ac:dyDescent="0.45">
      <c r="A344" s="98"/>
      <c r="B344" s="98"/>
      <c r="C344" s="98"/>
      <c r="D344" s="97"/>
      <c r="E344" s="97"/>
      <c r="F344" s="97"/>
      <c r="G344" s="98"/>
      <c r="H344" s="98"/>
      <c r="I344" s="98"/>
      <c r="J344" s="98"/>
      <c r="K344" s="98"/>
      <c r="L344" s="98"/>
      <c r="M344" s="98"/>
      <c r="N344" s="98"/>
      <c r="O344" s="98"/>
    </row>
    <row r="345" spans="1:15" x14ac:dyDescent="0.45">
      <c r="A345" s="98"/>
      <c r="B345" s="98"/>
      <c r="C345" s="98"/>
      <c r="D345" s="97"/>
      <c r="E345" s="97"/>
      <c r="F345" s="97"/>
      <c r="G345" s="98"/>
      <c r="H345" s="98"/>
      <c r="I345" s="98"/>
      <c r="J345" s="98"/>
      <c r="K345" s="98"/>
      <c r="L345" s="98"/>
      <c r="M345" s="98"/>
      <c r="N345" s="98"/>
      <c r="O345" s="98"/>
    </row>
    <row r="346" spans="1:15" x14ac:dyDescent="0.45">
      <c r="A346" s="98"/>
      <c r="B346" s="98"/>
      <c r="C346" s="98"/>
      <c r="D346" s="97"/>
      <c r="E346" s="97"/>
      <c r="F346" s="97"/>
      <c r="G346" s="98"/>
      <c r="H346" s="98"/>
      <c r="I346" s="98"/>
      <c r="J346" s="98"/>
      <c r="K346" s="98"/>
      <c r="L346" s="98"/>
      <c r="M346" s="98"/>
      <c r="N346" s="98"/>
      <c r="O346" s="98"/>
    </row>
    <row r="347" spans="1:15" x14ac:dyDescent="0.45">
      <c r="A347" s="98"/>
      <c r="B347" s="98"/>
      <c r="C347" s="98"/>
      <c r="D347" s="97"/>
      <c r="E347" s="97"/>
      <c r="F347" s="97"/>
      <c r="G347" s="98"/>
      <c r="H347" s="98"/>
      <c r="I347" s="98"/>
      <c r="J347" s="98"/>
      <c r="K347" s="98"/>
      <c r="L347" s="98"/>
      <c r="M347" s="98"/>
      <c r="N347" s="98"/>
      <c r="O347" s="98"/>
    </row>
    <row r="348" spans="1:15" x14ac:dyDescent="0.45">
      <c r="A348" s="98"/>
      <c r="B348" s="98"/>
      <c r="C348" s="98"/>
      <c r="D348" s="97"/>
      <c r="E348" s="97"/>
      <c r="F348" s="97"/>
      <c r="G348" s="98"/>
      <c r="H348" s="98"/>
      <c r="I348" s="98"/>
      <c r="J348" s="98"/>
      <c r="K348" s="98"/>
      <c r="L348" s="98"/>
      <c r="M348" s="98"/>
      <c r="N348" s="98"/>
      <c r="O348" s="98"/>
    </row>
    <row r="349" spans="1:15" x14ac:dyDescent="0.45">
      <c r="A349" s="98"/>
      <c r="B349" s="98"/>
      <c r="C349" s="98"/>
      <c r="D349" s="97"/>
      <c r="E349" s="97"/>
      <c r="F349" s="97"/>
      <c r="G349" s="98"/>
      <c r="H349" s="98"/>
      <c r="I349" s="98"/>
      <c r="J349" s="98"/>
      <c r="K349" s="98"/>
      <c r="L349" s="98"/>
      <c r="M349" s="98"/>
      <c r="N349" s="98"/>
      <c r="O349" s="98"/>
    </row>
    <row r="350" spans="1:15" x14ac:dyDescent="0.45">
      <c r="A350" s="98"/>
      <c r="B350" s="98"/>
      <c r="C350" s="98"/>
      <c r="D350" s="97"/>
      <c r="E350" s="97"/>
      <c r="F350" s="97"/>
      <c r="G350" s="98"/>
      <c r="H350" s="98"/>
      <c r="I350" s="98"/>
      <c r="J350" s="98"/>
      <c r="K350" s="98"/>
      <c r="L350" s="98"/>
      <c r="M350" s="98"/>
      <c r="N350" s="98"/>
      <c r="O350" s="98"/>
    </row>
    <row r="351" spans="1:15" x14ac:dyDescent="0.45">
      <c r="A351" s="98"/>
      <c r="B351" s="98"/>
      <c r="C351" s="98"/>
      <c r="D351" s="97"/>
      <c r="E351" s="97"/>
      <c r="F351" s="97"/>
      <c r="G351" s="98"/>
      <c r="H351" s="98"/>
      <c r="I351" s="98"/>
      <c r="J351" s="98"/>
      <c r="K351" s="98"/>
      <c r="L351" s="98"/>
      <c r="M351" s="98"/>
      <c r="N351" s="98"/>
      <c r="O351" s="98"/>
    </row>
    <row r="352" spans="1:15" x14ac:dyDescent="0.45">
      <c r="A352" s="98"/>
      <c r="B352" s="98"/>
      <c r="C352" s="98"/>
      <c r="D352" s="97"/>
      <c r="E352" s="97"/>
      <c r="F352" s="97"/>
      <c r="G352" s="98"/>
      <c r="H352" s="98"/>
      <c r="I352" s="98"/>
      <c r="J352" s="98"/>
      <c r="K352" s="98"/>
      <c r="L352" s="98"/>
      <c r="M352" s="98"/>
      <c r="N352" s="98"/>
      <c r="O352" s="98"/>
    </row>
    <row r="353" spans="1:15" x14ac:dyDescent="0.45">
      <c r="A353" s="98"/>
      <c r="B353" s="98"/>
      <c r="C353" s="98"/>
      <c r="D353" s="97"/>
      <c r="E353" s="97"/>
      <c r="F353" s="97"/>
      <c r="G353" s="98"/>
      <c r="H353" s="98"/>
      <c r="I353" s="98"/>
      <c r="J353" s="98"/>
      <c r="K353" s="98"/>
      <c r="L353" s="98"/>
      <c r="M353" s="98"/>
      <c r="N353" s="98"/>
      <c r="O353" s="98"/>
    </row>
    <row r="354" spans="1:15" x14ac:dyDescent="0.45">
      <c r="A354" s="98"/>
      <c r="B354" s="98"/>
      <c r="C354" s="98"/>
      <c r="D354" s="97"/>
      <c r="E354" s="97"/>
      <c r="F354" s="97"/>
      <c r="G354" s="98"/>
      <c r="H354" s="98"/>
      <c r="I354" s="98"/>
      <c r="J354" s="98"/>
      <c r="K354" s="98"/>
      <c r="L354" s="98"/>
      <c r="M354" s="98"/>
      <c r="N354" s="98"/>
      <c r="O354" s="98"/>
    </row>
    <row r="355" spans="1:15" x14ac:dyDescent="0.45">
      <c r="A355" s="98"/>
      <c r="B355" s="98"/>
      <c r="C355" s="98"/>
      <c r="D355" s="97"/>
      <c r="E355" s="97"/>
      <c r="F355" s="97"/>
      <c r="G355" s="98"/>
      <c r="H355" s="98"/>
      <c r="I355" s="98"/>
      <c r="J355" s="98"/>
      <c r="K355" s="98"/>
      <c r="L355" s="98"/>
      <c r="M355" s="98"/>
      <c r="N355" s="98"/>
      <c r="O355" s="98"/>
    </row>
    <row r="356" spans="1:15" x14ac:dyDescent="0.45">
      <c r="A356" s="98"/>
      <c r="B356" s="98"/>
      <c r="C356" s="98"/>
      <c r="D356" s="97"/>
      <c r="E356" s="97"/>
      <c r="F356" s="97"/>
      <c r="G356" s="98"/>
      <c r="H356" s="98"/>
      <c r="I356" s="98"/>
      <c r="J356" s="98"/>
      <c r="K356" s="98"/>
      <c r="L356" s="98"/>
      <c r="M356" s="98"/>
      <c r="N356" s="98"/>
      <c r="O356" s="98"/>
    </row>
    <row r="357" spans="1:15" x14ac:dyDescent="0.45">
      <c r="A357" s="98"/>
      <c r="B357" s="98"/>
      <c r="C357" s="98"/>
      <c r="D357" s="97"/>
      <c r="E357" s="97"/>
      <c r="F357" s="97"/>
      <c r="G357" s="98"/>
      <c r="H357" s="98"/>
      <c r="I357" s="98"/>
      <c r="J357" s="98"/>
      <c r="K357" s="98"/>
      <c r="L357" s="98"/>
      <c r="M357" s="98"/>
      <c r="N357" s="98"/>
      <c r="O357" s="98"/>
    </row>
    <row r="358" spans="1:15" x14ac:dyDescent="0.45">
      <c r="A358" s="98"/>
      <c r="B358" s="98"/>
      <c r="C358" s="98"/>
      <c r="D358" s="97"/>
      <c r="E358" s="97"/>
      <c r="F358" s="97"/>
      <c r="G358" s="98"/>
      <c r="H358" s="98"/>
      <c r="I358" s="98"/>
      <c r="J358" s="98"/>
      <c r="K358" s="98"/>
      <c r="L358" s="98"/>
      <c r="M358" s="98"/>
      <c r="N358" s="98"/>
      <c r="O358" s="98"/>
    </row>
    <row r="359" spans="1:15" x14ac:dyDescent="0.45">
      <c r="A359" s="98"/>
      <c r="B359" s="98"/>
      <c r="C359" s="98"/>
      <c r="D359" s="97"/>
      <c r="E359" s="97"/>
      <c r="F359" s="97"/>
      <c r="G359" s="98"/>
      <c r="H359" s="98"/>
      <c r="I359" s="98"/>
      <c r="J359" s="98"/>
      <c r="K359" s="98"/>
      <c r="L359" s="98"/>
      <c r="M359" s="98"/>
      <c r="N359" s="98"/>
      <c r="O359" s="98"/>
    </row>
    <row r="360" spans="1:15" x14ac:dyDescent="0.45">
      <c r="A360" s="98"/>
      <c r="B360" s="98"/>
      <c r="C360" s="98"/>
      <c r="D360" s="97"/>
      <c r="E360" s="97"/>
      <c r="F360" s="97"/>
      <c r="G360" s="98"/>
      <c r="H360" s="98"/>
      <c r="I360" s="98"/>
      <c r="J360" s="98"/>
      <c r="K360" s="98"/>
      <c r="L360" s="98"/>
      <c r="M360" s="98"/>
      <c r="N360" s="98"/>
      <c r="O360" s="98"/>
    </row>
    <row r="361" spans="1:15" x14ac:dyDescent="0.45">
      <c r="A361" s="98"/>
      <c r="B361" s="98"/>
      <c r="C361" s="98"/>
      <c r="D361" s="97"/>
      <c r="E361" s="97"/>
      <c r="F361" s="97"/>
      <c r="G361" s="98"/>
      <c r="H361" s="98"/>
      <c r="I361" s="98"/>
      <c r="J361" s="98"/>
      <c r="K361" s="98"/>
      <c r="L361" s="98"/>
      <c r="M361" s="98"/>
      <c r="N361" s="98"/>
      <c r="O361" s="98"/>
    </row>
    <row r="362" spans="1:15" x14ac:dyDescent="0.45">
      <c r="A362" s="98"/>
      <c r="B362" s="98"/>
      <c r="C362" s="98"/>
      <c r="D362" s="97"/>
      <c r="E362" s="97"/>
      <c r="F362" s="97"/>
      <c r="G362" s="98"/>
      <c r="H362" s="98"/>
      <c r="I362" s="98"/>
      <c r="J362" s="98"/>
      <c r="K362" s="98"/>
      <c r="L362" s="98"/>
      <c r="M362" s="98"/>
      <c r="N362" s="98"/>
      <c r="O362" s="98"/>
    </row>
    <row r="363" spans="1:15" x14ac:dyDescent="0.45">
      <c r="A363" s="98"/>
      <c r="B363" s="98"/>
      <c r="C363" s="98"/>
      <c r="D363" s="97"/>
      <c r="E363" s="97"/>
      <c r="F363" s="97"/>
      <c r="G363" s="98"/>
      <c r="H363" s="98"/>
      <c r="I363" s="98"/>
      <c r="J363" s="98"/>
      <c r="K363" s="98"/>
      <c r="L363" s="98"/>
      <c r="M363" s="98"/>
      <c r="N363" s="98"/>
      <c r="O363" s="98"/>
    </row>
    <row r="364" spans="1:15" x14ac:dyDescent="0.45">
      <c r="A364" s="98"/>
      <c r="B364" s="98"/>
      <c r="C364" s="98"/>
      <c r="D364" s="97"/>
      <c r="E364" s="97"/>
      <c r="F364" s="97"/>
      <c r="G364" s="98"/>
      <c r="H364" s="98"/>
      <c r="I364" s="98"/>
      <c r="J364" s="98"/>
      <c r="K364" s="98"/>
      <c r="L364" s="98"/>
      <c r="M364" s="98"/>
      <c r="N364" s="98"/>
      <c r="O364" s="98"/>
    </row>
    <row r="365" spans="1:15" x14ac:dyDescent="0.45">
      <c r="A365" s="98"/>
      <c r="B365" s="98"/>
      <c r="C365" s="98"/>
      <c r="D365" s="97"/>
      <c r="E365" s="97"/>
      <c r="F365" s="97"/>
      <c r="G365" s="98"/>
      <c r="H365" s="98"/>
      <c r="I365" s="98"/>
      <c r="J365" s="98"/>
      <c r="K365" s="98"/>
      <c r="L365" s="98"/>
      <c r="M365" s="98"/>
      <c r="N365" s="98"/>
      <c r="O365" s="98"/>
    </row>
    <row r="366" spans="1:15" x14ac:dyDescent="0.45">
      <c r="A366" s="98"/>
      <c r="B366" s="98"/>
      <c r="C366" s="98"/>
      <c r="D366" s="97"/>
      <c r="E366" s="97"/>
      <c r="F366" s="97"/>
      <c r="G366" s="98"/>
      <c r="H366" s="98"/>
      <c r="I366" s="98"/>
      <c r="J366" s="98"/>
      <c r="K366" s="98"/>
      <c r="L366" s="98"/>
      <c r="M366" s="98"/>
      <c r="N366" s="98"/>
      <c r="O366" s="98"/>
    </row>
    <row r="367" spans="1:15" x14ac:dyDescent="0.45">
      <c r="A367" s="98"/>
      <c r="B367" s="98"/>
      <c r="C367" s="98"/>
      <c r="D367" s="97"/>
      <c r="E367" s="97"/>
      <c r="F367" s="97"/>
      <c r="G367" s="98"/>
      <c r="H367" s="98"/>
      <c r="I367" s="98"/>
      <c r="J367" s="98"/>
      <c r="K367" s="98"/>
      <c r="L367" s="98"/>
      <c r="M367" s="98"/>
      <c r="N367" s="98"/>
      <c r="O367" s="98"/>
    </row>
    <row r="368" spans="1:15" x14ac:dyDescent="0.45">
      <c r="A368" s="98"/>
      <c r="B368" s="98"/>
      <c r="C368" s="98"/>
      <c r="D368" s="97"/>
      <c r="E368" s="97"/>
      <c r="F368" s="97"/>
      <c r="G368" s="98"/>
      <c r="H368" s="98"/>
      <c r="I368" s="98"/>
      <c r="J368" s="98"/>
      <c r="K368" s="98"/>
      <c r="L368" s="98"/>
      <c r="M368" s="98"/>
      <c r="N368" s="98"/>
      <c r="O368" s="98"/>
    </row>
    <row r="369" spans="1:15" x14ac:dyDescent="0.45">
      <c r="A369" s="98"/>
      <c r="B369" s="98"/>
      <c r="C369" s="98"/>
      <c r="D369" s="97"/>
      <c r="E369" s="97"/>
      <c r="F369" s="97"/>
      <c r="G369" s="98"/>
      <c r="H369" s="98"/>
      <c r="I369" s="98"/>
      <c r="J369" s="98"/>
      <c r="K369" s="98"/>
      <c r="L369" s="98"/>
      <c r="M369" s="98"/>
      <c r="N369" s="98"/>
      <c r="O369" s="98"/>
    </row>
    <row r="370" spans="1:15" x14ac:dyDescent="0.45">
      <c r="A370" s="98"/>
      <c r="B370" s="98"/>
      <c r="C370" s="98"/>
      <c r="D370" s="97"/>
      <c r="E370" s="97"/>
      <c r="F370" s="97"/>
      <c r="G370" s="98"/>
      <c r="H370" s="98"/>
      <c r="I370" s="98"/>
      <c r="J370" s="98"/>
      <c r="K370" s="98"/>
      <c r="L370" s="98"/>
      <c r="M370" s="98"/>
      <c r="N370" s="98"/>
      <c r="O370" s="98"/>
    </row>
    <row r="371" spans="1:15" x14ac:dyDescent="0.45">
      <c r="A371" s="98"/>
      <c r="B371" s="98"/>
      <c r="C371" s="98"/>
      <c r="D371" s="97"/>
      <c r="E371" s="97"/>
      <c r="F371" s="97"/>
      <c r="G371" s="98"/>
      <c r="H371" s="98"/>
      <c r="I371" s="98"/>
      <c r="J371" s="98"/>
      <c r="K371" s="98"/>
      <c r="L371" s="98"/>
      <c r="M371" s="98"/>
      <c r="N371" s="98"/>
      <c r="O371" s="98"/>
    </row>
    <row r="372" spans="1:15" x14ac:dyDescent="0.45">
      <c r="A372" s="98"/>
      <c r="B372" s="98"/>
      <c r="C372" s="98"/>
      <c r="D372" s="97"/>
      <c r="E372" s="97"/>
      <c r="F372" s="97"/>
      <c r="G372" s="98"/>
      <c r="H372" s="98"/>
      <c r="I372" s="98"/>
      <c r="J372" s="98"/>
      <c r="K372" s="98"/>
      <c r="L372" s="98"/>
      <c r="M372" s="98"/>
      <c r="N372" s="98"/>
      <c r="O372" s="98"/>
    </row>
    <row r="373" spans="1:15" x14ac:dyDescent="0.45">
      <c r="A373" s="98"/>
      <c r="B373" s="98"/>
      <c r="C373" s="98"/>
      <c r="D373" s="97"/>
      <c r="E373" s="97"/>
      <c r="F373" s="97"/>
      <c r="G373" s="98"/>
      <c r="H373" s="98"/>
      <c r="I373" s="98"/>
      <c r="J373" s="98"/>
      <c r="K373" s="98"/>
      <c r="L373" s="98"/>
      <c r="M373" s="98"/>
      <c r="N373" s="98"/>
      <c r="O373" s="98"/>
    </row>
    <row r="374" spans="1:15" x14ac:dyDescent="0.45">
      <c r="A374" s="98"/>
      <c r="B374" s="98"/>
      <c r="C374" s="98"/>
      <c r="D374" s="97"/>
      <c r="E374" s="97"/>
      <c r="F374" s="97"/>
      <c r="G374" s="98"/>
      <c r="H374" s="98"/>
      <c r="I374" s="98"/>
      <c r="J374" s="98"/>
      <c r="K374" s="98"/>
      <c r="L374" s="98"/>
      <c r="M374" s="98"/>
      <c r="N374" s="98"/>
      <c r="O374" s="98"/>
    </row>
    <row r="375" spans="1:15" x14ac:dyDescent="0.45">
      <c r="A375" s="98"/>
      <c r="B375" s="98"/>
      <c r="C375" s="98"/>
      <c r="D375" s="97"/>
      <c r="E375" s="97"/>
      <c r="F375" s="97"/>
      <c r="G375" s="98"/>
      <c r="H375" s="98"/>
      <c r="I375" s="98"/>
      <c r="J375" s="98"/>
      <c r="K375" s="98"/>
      <c r="L375" s="98"/>
      <c r="M375" s="98"/>
      <c r="N375" s="98"/>
      <c r="O375" s="98"/>
    </row>
    <row r="376" spans="1:15" x14ac:dyDescent="0.45">
      <c r="A376" s="98"/>
      <c r="B376" s="98"/>
      <c r="C376" s="98"/>
      <c r="D376" s="97"/>
      <c r="E376" s="97"/>
      <c r="F376" s="97"/>
      <c r="G376" s="98"/>
      <c r="H376" s="98"/>
      <c r="I376" s="98"/>
      <c r="J376" s="98"/>
      <c r="K376" s="98"/>
      <c r="L376" s="98"/>
      <c r="M376" s="98"/>
      <c r="N376" s="98"/>
      <c r="O376" s="98"/>
    </row>
    <row r="377" spans="1:15" x14ac:dyDescent="0.45">
      <c r="A377" s="98"/>
      <c r="B377" s="98"/>
      <c r="C377" s="98"/>
      <c r="D377" s="97"/>
      <c r="E377" s="97"/>
      <c r="F377" s="97"/>
      <c r="G377" s="98"/>
      <c r="H377" s="98"/>
      <c r="I377" s="98"/>
      <c r="J377" s="98"/>
      <c r="K377" s="98"/>
      <c r="L377" s="98"/>
      <c r="M377" s="98"/>
      <c r="N377" s="98"/>
      <c r="O377" s="98"/>
    </row>
    <row r="378" spans="1:15" x14ac:dyDescent="0.45">
      <c r="A378" s="98"/>
      <c r="B378" s="98"/>
      <c r="C378" s="98"/>
      <c r="D378" s="97"/>
      <c r="E378" s="97"/>
      <c r="F378" s="97"/>
      <c r="G378" s="98"/>
      <c r="H378" s="98"/>
      <c r="I378" s="98"/>
      <c r="J378" s="98"/>
      <c r="K378" s="98"/>
      <c r="L378" s="98"/>
      <c r="M378" s="98"/>
      <c r="N378" s="98"/>
      <c r="O378" s="98"/>
    </row>
    <row r="379" spans="1:15" x14ac:dyDescent="0.45">
      <c r="A379" s="98"/>
      <c r="B379" s="98"/>
      <c r="C379" s="98"/>
      <c r="D379" s="97"/>
      <c r="E379" s="97"/>
      <c r="F379" s="97"/>
      <c r="G379" s="98"/>
      <c r="H379" s="98"/>
      <c r="I379" s="98"/>
      <c r="J379" s="98"/>
      <c r="K379" s="98"/>
      <c r="L379" s="98"/>
      <c r="M379" s="98"/>
      <c r="N379" s="98"/>
      <c r="O379" s="98"/>
    </row>
    <row r="380" spans="1:15" x14ac:dyDescent="0.45">
      <c r="A380" s="98"/>
      <c r="B380" s="98"/>
      <c r="C380" s="98"/>
      <c r="D380" s="97"/>
      <c r="E380" s="97"/>
      <c r="F380" s="97"/>
      <c r="G380" s="98"/>
      <c r="H380" s="98"/>
      <c r="I380" s="98"/>
      <c r="J380" s="98"/>
      <c r="K380" s="98"/>
      <c r="L380" s="98"/>
      <c r="M380" s="98"/>
      <c r="N380" s="98"/>
      <c r="O380" s="98"/>
    </row>
    <row r="381" spans="1:15" x14ac:dyDescent="0.45">
      <c r="A381" s="98"/>
      <c r="B381" s="98"/>
      <c r="C381" s="98"/>
      <c r="D381" s="97"/>
      <c r="E381" s="97"/>
      <c r="F381" s="97"/>
      <c r="G381" s="98"/>
      <c r="H381" s="98"/>
      <c r="I381" s="98"/>
      <c r="J381" s="98"/>
      <c r="K381" s="98"/>
      <c r="L381" s="98"/>
      <c r="M381" s="98"/>
      <c r="N381" s="98"/>
      <c r="O381" s="98"/>
    </row>
    <row r="382" spans="1:15" x14ac:dyDescent="0.45">
      <c r="A382" s="98"/>
      <c r="B382" s="98"/>
      <c r="C382" s="98"/>
      <c r="D382" s="97"/>
      <c r="E382" s="97"/>
      <c r="F382" s="97"/>
      <c r="G382" s="98"/>
      <c r="H382" s="98"/>
      <c r="I382" s="98"/>
      <c r="J382" s="98"/>
      <c r="K382" s="98"/>
      <c r="L382" s="98"/>
      <c r="M382" s="98"/>
      <c r="N382" s="98"/>
      <c r="O382" s="98"/>
    </row>
    <row r="383" spans="1:15" x14ac:dyDescent="0.45">
      <c r="A383" s="98"/>
      <c r="B383" s="98"/>
      <c r="C383" s="98"/>
      <c r="D383" s="97"/>
      <c r="E383" s="97"/>
      <c r="F383" s="97"/>
      <c r="G383" s="98"/>
      <c r="H383" s="98"/>
      <c r="I383" s="98"/>
      <c r="J383" s="98"/>
      <c r="K383" s="98"/>
      <c r="L383" s="98"/>
      <c r="M383" s="98"/>
      <c r="N383" s="98"/>
      <c r="O383" s="98"/>
    </row>
    <row r="384" spans="1:15" x14ac:dyDescent="0.45">
      <c r="A384" s="98"/>
      <c r="B384" s="98"/>
      <c r="C384" s="98"/>
      <c r="D384" s="97"/>
      <c r="E384" s="97"/>
      <c r="F384" s="97"/>
      <c r="G384" s="98"/>
      <c r="H384" s="98"/>
      <c r="I384" s="98"/>
      <c r="J384" s="98"/>
      <c r="K384" s="98"/>
      <c r="L384" s="98"/>
      <c r="M384" s="98"/>
      <c r="N384" s="98"/>
      <c r="O384" s="98"/>
    </row>
    <row r="385" spans="1:15" x14ac:dyDescent="0.45">
      <c r="A385" s="98"/>
      <c r="B385" s="98"/>
      <c r="C385" s="98"/>
      <c r="D385" s="97"/>
      <c r="E385" s="97"/>
      <c r="F385" s="97"/>
      <c r="G385" s="98"/>
      <c r="H385" s="98"/>
      <c r="I385" s="98"/>
      <c r="J385" s="98"/>
      <c r="K385" s="98"/>
      <c r="L385" s="98"/>
      <c r="M385" s="98"/>
      <c r="N385" s="98"/>
      <c r="O385" s="98"/>
    </row>
    <row r="386" spans="1:15" x14ac:dyDescent="0.45">
      <c r="A386" s="98"/>
      <c r="B386" s="98"/>
      <c r="C386" s="98"/>
      <c r="D386" s="97"/>
      <c r="E386" s="97"/>
      <c r="F386" s="97"/>
      <c r="G386" s="98"/>
      <c r="H386" s="98"/>
      <c r="I386" s="98"/>
      <c r="J386" s="98"/>
      <c r="K386" s="98"/>
      <c r="L386" s="98"/>
      <c r="M386" s="98"/>
      <c r="N386" s="98"/>
      <c r="O386" s="98"/>
    </row>
    <row r="387" spans="1:15" x14ac:dyDescent="0.45">
      <c r="A387" s="98"/>
      <c r="B387" s="98"/>
      <c r="C387" s="98"/>
      <c r="D387" s="97"/>
      <c r="E387" s="97"/>
      <c r="F387" s="97"/>
      <c r="G387" s="98"/>
      <c r="H387" s="98"/>
      <c r="I387" s="98"/>
      <c r="J387" s="98"/>
      <c r="K387" s="98"/>
      <c r="L387" s="98"/>
      <c r="M387" s="98"/>
      <c r="N387" s="98"/>
      <c r="O387" s="98"/>
    </row>
    <row r="388" spans="1:15" x14ac:dyDescent="0.45">
      <c r="A388" s="98"/>
      <c r="B388" s="98"/>
      <c r="C388" s="98"/>
      <c r="D388" s="97"/>
      <c r="E388" s="97"/>
      <c r="F388" s="97"/>
      <c r="G388" s="98"/>
      <c r="H388" s="98"/>
      <c r="I388" s="98"/>
      <c r="J388" s="98"/>
      <c r="K388" s="98"/>
      <c r="L388" s="98"/>
      <c r="M388" s="98"/>
      <c r="N388" s="98"/>
      <c r="O388" s="98"/>
    </row>
    <row r="389" spans="1:15" x14ac:dyDescent="0.45">
      <c r="A389" s="98"/>
      <c r="B389" s="98"/>
      <c r="C389" s="98"/>
      <c r="D389" s="97"/>
      <c r="E389" s="97"/>
      <c r="F389" s="97"/>
      <c r="G389" s="98"/>
      <c r="H389" s="98"/>
      <c r="I389" s="98"/>
      <c r="J389" s="98"/>
      <c r="K389" s="98"/>
      <c r="L389" s="98"/>
      <c r="M389" s="98"/>
      <c r="N389" s="98"/>
      <c r="O389" s="98"/>
    </row>
    <row r="390" spans="1:15" x14ac:dyDescent="0.45">
      <c r="A390" s="98"/>
      <c r="B390" s="98"/>
      <c r="C390" s="98"/>
      <c r="D390" s="97"/>
      <c r="E390" s="97"/>
      <c r="F390" s="97"/>
      <c r="G390" s="98"/>
      <c r="H390" s="98"/>
      <c r="I390" s="98"/>
      <c r="J390" s="98"/>
      <c r="K390" s="98"/>
      <c r="L390" s="98"/>
      <c r="M390" s="98"/>
      <c r="N390" s="98"/>
      <c r="O390" s="98"/>
    </row>
    <row r="391" spans="1:15" x14ac:dyDescent="0.45">
      <c r="A391" s="98"/>
      <c r="B391" s="98"/>
      <c r="C391" s="98"/>
      <c r="D391" s="97"/>
      <c r="E391" s="97"/>
      <c r="F391" s="97"/>
      <c r="G391" s="98"/>
      <c r="H391" s="98"/>
      <c r="I391" s="98"/>
      <c r="J391" s="98"/>
      <c r="K391" s="98"/>
      <c r="L391" s="98"/>
      <c r="M391" s="98"/>
      <c r="N391" s="98"/>
      <c r="O391" s="98"/>
    </row>
    <row r="392" spans="1:15" x14ac:dyDescent="0.45">
      <c r="A392" s="98"/>
      <c r="B392" s="98"/>
      <c r="C392" s="98"/>
      <c r="D392" s="97"/>
      <c r="E392" s="97"/>
      <c r="F392" s="97"/>
      <c r="G392" s="98"/>
      <c r="H392" s="98"/>
      <c r="I392" s="98"/>
      <c r="J392" s="98"/>
      <c r="K392" s="98"/>
      <c r="L392" s="98"/>
      <c r="M392" s="98"/>
      <c r="N392" s="98"/>
      <c r="O392" s="98"/>
    </row>
    <row r="393" spans="1:15" x14ac:dyDescent="0.45">
      <c r="A393" s="98"/>
      <c r="B393" s="98"/>
      <c r="C393" s="98"/>
      <c r="D393" s="97"/>
      <c r="E393" s="97"/>
      <c r="F393" s="97"/>
      <c r="G393" s="98"/>
      <c r="H393" s="98"/>
      <c r="I393" s="98"/>
      <c r="J393" s="98"/>
      <c r="K393" s="98"/>
      <c r="L393" s="98"/>
      <c r="M393" s="98"/>
      <c r="N393" s="98"/>
      <c r="O393" s="98"/>
    </row>
    <row r="394" spans="1:15" x14ac:dyDescent="0.45">
      <c r="A394" s="98"/>
      <c r="B394" s="98"/>
      <c r="C394" s="98"/>
      <c r="D394" s="97"/>
      <c r="E394" s="97"/>
      <c r="F394" s="97"/>
      <c r="G394" s="98"/>
      <c r="H394" s="98"/>
      <c r="I394" s="98"/>
      <c r="J394" s="98"/>
      <c r="K394" s="98"/>
      <c r="L394" s="98"/>
      <c r="M394" s="98"/>
      <c r="N394" s="98"/>
      <c r="O394" s="98"/>
    </row>
    <row r="395" spans="1:15" x14ac:dyDescent="0.45">
      <c r="A395" s="98"/>
      <c r="B395" s="98"/>
      <c r="C395" s="98"/>
      <c r="D395" s="97"/>
      <c r="E395" s="97"/>
      <c r="F395" s="97"/>
      <c r="G395" s="98"/>
      <c r="H395" s="98"/>
      <c r="I395" s="98"/>
      <c r="J395" s="98"/>
      <c r="K395" s="98"/>
      <c r="L395" s="98"/>
      <c r="M395" s="98"/>
      <c r="N395" s="98"/>
      <c r="O395" s="98"/>
    </row>
    <row r="396" spans="1:15" x14ac:dyDescent="0.45">
      <c r="A396" s="98"/>
      <c r="B396" s="98"/>
      <c r="C396" s="98"/>
      <c r="D396" s="97"/>
      <c r="E396" s="97"/>
      <c r="F396" s="97"/>
      <c r="G396" s="98"/>
      <c r="H396" s="98"/>
      <c r="I396" s="98"/>
      <c r="J396" s="98"/>
      <c r="K396" s="98"/>
      <c r="L396" s="98"/>
      <c r="M396" s="98"/>
      <c r="N396" s="98"/>
      <c r="O396" s="98"/>
    </row>
  </sheetData>
  <mergeCells count="2">
    <mergeCell ref="A24:M24"/>
    <mergeCell ref="A26:M26"/>
  </mergeCells>
  <conditionalFormatting sqref="D5:E6">
    <cfRule type="iconSet" priority="20">
      <iconSet iconSet="3Arrows">
        <cfvo type="percent" val="0"/>
        <cfvo type="percent" val="33"/>
        <cfvo type="percent" val="67"/>
      </iconSet>
    </cfRule>
    <cfRule type="colorScale" priority="21">
      <colorScale>
        <cfvo type="min"/>
        <cfvo type="percentile" val="50"/>
        <cfvo type="max"/>
        <color rgb="FFF8696B"/>
        <color rgb="FFFCFCFF"/>
        <color rgb="FF63BE7B"/>
      </colorScale>
    </cfRule>
  </conditionalFormatting>
  <conditionalFormatting sqref="M5">
    <cfRule type="iconSet" priority="16">
      <iconSet iconSet="3Arrows">
        <cfvo type="percent" val="0"/>
        <cfvo type="percent" val="33"/>
        <cfvo type="percent" val="67"/>
      </iconSet>
    </cfRule>
    <cfRule type="colorScale" priority="17">
      <colorScale>
        <cfvo type="min"/>
        <cfvo type="percentile" val="50"/>
        <cfvo type="max"/>
        <color rgb="FFF8696B"/>
        <color rgb="FFFCFCFF"/>
        <color rgb="FF63BE7B"/>
      </colorScale>
    </cfRule>
  </conditionalFormatting>
  <conditionalFormatting sqref="Q17:Q22 Q4:Q15 O3">
    <cfRule type="iconSet" priority="23">
      <iconSet>
        <cfvo type="percent" val="0"/>
        <cfvo type="percent" val="33"/>
        <cfvo type="percent" val="67"/>
      </iconSet>
    </cfRule>
  </conditionalFormatting>
  <conditionalFormatting sqref="L6:M6">
    <cfRule type="iconSet" priority="24">
      <iconSet iconSet="3Arrows">
        <cfvo type="percent" val="0"/>
        <cfvo type="percent" val="33"/>
        <cfvo type="percent" val="67"/>
      </iconSet>
    </cfRule>
    <cfRule type="colorScale" priority="25">
      <colorScale>
        <cfvo type="min"/>
        <cfvo type="percentile" val="50"/>
        <cfvo type="max"/>
        <color rgb="FFF8696B"/>
        <color rgb="FFFCFCFF"/>
        <color rgb="FF63BE7B"/>
      </colorScale>
    </cfRule>
  </conditionalFormatting>
  <conditionalFormatting sqref="L5">
    <cfRule type="iconSet" priority="1">
      <iconSet iconSet="3Arrows">
        <cfvo type="percent" val="0"/>
        <cfvo type="percent" val="33"/>
        <cfvo type="percent" val="67"/>
      </iconSet>
    </cfRule>
    <cfRule type="colorScale" priority="2">
      <colorScale>
        <cfvo type="min"/>
        <cfvo type="percentile" val="50"/>
        <cfvo type="max"/>
        <color rgb="FFF8696B"/>
        <color rgb="FFFCFCFF"/>
        <color rgb="FF63BE7B"/>
      </colorScale>
    </cfRule>
  </conditionalFormatting>
  <pageMargins left="0.7" right="0.7" top="0.75" bottom="0.75" header="0.3" footer="0.3"/>
  <pageSetup paperSize="9" scale="80" orientation="landscape" r:id="rId1"/>
  <drawing r:id="rId2"/>
  <extLst>
    <ext xmlns:x14="http://schemas.microsoft.com/office/spreadsheetml/2009/9/main" uri="{78C0D931-6437-407d-A8EE-F0AAD7539E65}">
      <x14:conditionalFormattings>
        <x14:conditionalFormatting xmlns:xm="http://schemas.microsoft.com/office/excel/2006/main">
          <x14:cfRule type="iconSet" priority="19" id="{C122D350-DBD7-4016-A568-8956D44B0358}">
            <x14:iconSet custom="1">
              <x14:cfvo type="percent">
                <xm:f>0</xm:f>
              </x14:cfvo>
              <x14:cfvo type="num" gte="0">
                <xm:f>0</xm:f>
              </x14:cfvo>
              <x14:cfvo type="num" gte="0">
                <xm:f>1E-4</xm:f>
              </x14:cfvo>
              <x14:cfIcon iconSet="3Triangles" iconId="0"/>
              <x14:cfIcon iconSet="4Arrows" iconId="2"/>
              <x14:cfIcon iconSet="3Triangles" iconId="2"/>
            </x14:iconSet>
          </x14:cfRule>
          <xm:sqref>D7:E21</xm:sqref>
        </x14:conditionalFormatting>
        <x14:conditionalFormatting xmlns:xm="http://schemas.microsoft.com/office/excel/2006/main">
          <x14:cfRule type="iconSet" priority="22" id="{13811212-75CA-453C-9172-BF508361E672}">
            <x14:iconSet custom="1">
              <x14:cfvo type="percent">
                <xm:f>0</xm:f>
              </x14:cfvo>
              <x14:cfvo type="formula">
                <xm:f>"&lt;0"</xm:f>
              </x14:cfvo>
              <x14:cfvo type="formula">
                <xm:f>"&gt;0"</xm:f>
              </x14:cfvo>
              <x14:cfIcon iconSet="3TrafficLights1" iconId="0"/>
              <x14:cfIcon iconSet="3TrafficLights1" iconId="1"/>
              <x14:cfIcon iconSet="4Arrows" iconId="2"/>
            </x14:iconSet>
          </x14:cfRule>
          <xm:sqref>D5:E6</xm:sqref>
        </x14:conditionalFormatting>
        <x14:conditionalFormatting xmlns:xm="http://schemas.microsoft.com/office/excel/2006/main">
          <x14:cfRule type="iconSet" priority="18" id="{A3C8DC6E-8B89-4DD7-9610-08992D17917D}">
            <x14:iconSet custom="1">
              <x14:cfvo type="percent">
                <xm:f>0</xm:f>
              </x14:cfvo>
              <x14:cfvo type="formula">
                <xm:f>"&lt;0"</xm:f>
              </x14:cfvo>
              <x14:cfvo type="formula">
                <xm:f>"&gt;0"</xm:f>
              </x14:cfvo>
              <x14:cfIcon iconSet="3TrafficLights1" iconId="0"/>
              <x14:cfIcon iconSet="3TrafficLights1" iconId="1"/>
              <x14:cfIcon iconSet="4Arrows" iconId="2"/>
            </x14:iconSet>
          </x14:cfRule>
          <xm:sqref>M5</xm:sqref>
        </x14:conditionalFormatting>
        <x14:conditionalFormatting xmlns:xm="http://schemas.microsoft.com/office/excel/2006/main">
          <x14:cfRule type="iconSet" priority="15" id="{CB24B162-B63A-443D-A4A7-8EB7DF46F34D}">
            <x14:iconSet custom="1">
              <x14:cfvo type="percent">
                <xm:f>0</xm:f>
              </x14:cfvo>
              <x14:cfvo type="num" gte="0">
                <xm:f>0</xm:f>
              </x14:cfvo>
              <x14:cfvo type="num" gte="0">
                <xm:f>1E-3</xm:f>
              </x14:cfvo>
              <x14:cfIcon iconSet="3Triangles" iconId="0"/>
              <x14:cfIcon iconSet="4Arrows" iconId="2"/>
              <x14:cfIcon iconSet="3Triangles" iconId="2"/>
            </x14:iconSet>
          </x14:cfRule>
          <xm:sqref>D17</xm:sqref>
        </x14:conditionalFormatting>
        <x14:conditionalFormatting xmlns:xm="http://schemas.microsoft.com/office/excel/2006/main">
          <x14:cfRule type="iconSet" priority="14" id="{59A571DC-254C-4C4A-B10F-59AD283268D8}">
            <x14:iconSet custom="1">
              <x14:cfvo type="percent">
                <xm:f>0</xm:f>
              </x14:cfvo>
              <x14:cfvo type="num" gte="0">
                <xm:f>0</xm:f>
              </x14:cfvo>
              <x14:cfvo type="num" gte="0">
                <xm:f>1E-3</xm:f>
              </x14:cfvo>
              <x14:cfIcon iconSet="3Triangles" iconId="0"/>
              <x14:cfIcon iconSet="4Arrows" iconId="2"/>
              <x14:cfIcon iconSet="3Triangles" iconId="2"/>
            </x14:iconSet>
          </x14:cfRule>
          <xm:sqref>D19</xm:sqref>
        </x14:conditionalFormatting>
        <x14:conditionalFormatting xmlns:xm="http://schemas.microsoft.com/office/excel/2006/main">
          <x14:cfRule type="iconSet" priority="13" id="{6F38E62B-255D-4E89-8397-55C3EFE73751}">
            <x14:iconSet custom="1">
              <x14:cfvo type="percent">
                <xm:f>0</xm:f>
              </x14:cfvo>
              <x14:cfvo type="num" gte="0">
                <xm:f>0</xm:f>
              </x14:cfvo>
              <x14:cfvo type="num" gte="0">
                <xm:f>1E-3</xm:f>
              </x14:cfvo>
              <x14:cfIcon iconSet="3Triangles" iconId="0"/>
              <x14:cfIcon iconSet="4Arrows" iconId="2"/>
              <x14:cfIcon iconSet="3Triangles" iconId="2"/>
            </x14:iconSet>
          </x14:cfRule>
          <xm:sqref>D21</xm:sqref>
        </x14:conditionalFormatting>
        <x14:conditionalFormatting xmlns:xm="http://schemas.microsoft.com/office/excel/2006/main">
          <x14:cfRule type="iconSet" priority="12" id="{9683DBB2-4261-4BE7-B629-47FD9BDB574F}">
            <x14:iconSet custom="1">
              <x14:cfvo type="percent">
                <xm:f>0</xm:f>
              </x14:cfvo>
              <x14:cfvo type="num" gte="0">
                <xm:f>0</xm:f>
              </x14:cfvo>
              <x14:cfvo type="num" gte="0">
                <xm:f>1E-3</xm:f>
              </x14:cfvo>
              <x14:cfIcon iconSet="3Triangles" iconId="0"/>
              <x14:cfIcon iconSet="4Arrows" iconId="2"/>
              <x14:cfIcon iconSet="3Triangles" iconId="2"/>
            </x14:iconSet>
          </x14:cfRule>
          <xm:sqref>L7:M7</xm:sqref>
        </x14:conditionalFormatting>
        <x14:conditionalFormatting xmlns:xm="http://schemas.microsoft.com/office/excel/2006/main">
          <x14:cfRule type="iconSet" priority="11" id="{606FF3C3-EBAE-467A-907A-67E282414595}">
            <x14:iconSet custom="1">
              <x14:cfvo type="percent">
                <xm:f>0</xm:f>
              </x14:cfvo>
              <x14:cfvo type="num" gte="0">
                <xm:f>0</xm:f>
              </x14:cfvo>
              <x14:cfvo type="num" gte="0">
                <xm:f>1E-3</xm:f>
              </x14:cfvo>
              <x14:cfIcon iconSet="3Triangles" iconId="0"/>
              <x14:cfIcon iconSet="4Arrows" iconId="2"/>
              <x14:cfIcon iconSet="3Triangles" iconId="2"/>
            </x14:iconSet>
          </x14:cfRule>
          <xm:sqref>L9:M9</xm:sqref>
        </x14:conditionalFormatting>
        <x14:conditionalFormatting xmlns:xm="http://schemas.microsoft.com/office/excel/2006/main">
          <x14:cfRule type="iconSet" priority="10" id="{8F1D519C-48CE-4A93-9F87-FF83D4E8E872}">
            <x14:iconSet custom="1">
              <x14:cfvo type="percent">
                <xm:f>0</xm:f>
              </x14:cfvo>
              <x14:cfvo type="num" gte="0">
                <xm:f>0</xm:f>
              </x14:cfvo>
              <x14:cfvo type="num" gte="0">
                <xm:f>1E-3</xm:f>
              </x14:cfvo>
              <x14:cfIcon iconSet="3Triangles" iconId="0"/>
              <x14:cfIcon iconSet="4Arrows" iconId="2"/>
              <x14:cfIcon iconSet="3Triangles" iconId="2"/>
            </x14:iconSet>
          </x14:cfRule>
          <xm:sqref>L11:M11</xm:sqref>
        </x14:conditionalFormatting>
        <x14:conditionalFormatting xmlns:xm="http://schemas.microsoft.com/office/excel/2006/main">
          <x14:cfRule type="iconSet" priority="9" id="{0AAA531A-6F6C-4E53-851E-14404DFCE21E}">
            <x14:iconSet custom="1">
              <x14:cfvo type="percent">
                <xm:f>0</xm:f>
              </x14:cfvo>
              <x14:cfvo type="num" gte="0">
                <xm:f>0</xm:f>
              </x14:cfvo>
              <x14:cfvo type="num" gte="0">
                <xm:f>1E-3</xm:f>
              </x14:cfvo>
              <x14:cfIcon iconSet="3Triangles" iconId="0"/>
              <x14:cfIcon iconSet="4Arrows" iconId="2"/>
              <x14:cfIcon iconSet="3Triangles" iconId="2"/>
            </x14:iconSet>
          </x14:cfRule>
          <xm:sqref>L13:M13</xm:sqref>
        </x14:conditionalFormatting>
        <x14:conditionalFormatting xmlns:xm="http://schemas.microsoft.com/office/excel/2006/main">
          <x14:cfRule type="iconSet" priority="8" id="{B3FC02F6-E55E-44C3-BAA3-70B9F13993C8}">
            <x14:iconSet custom="1">
              <x14:cfvo type="percent">
                <xm:f>0</xm:f>
              </x14:cfvo>
              <x14:cfvo type="num" gte="0">
                <xm:f>0</xm:f>
              </x14:cfvo>
              <x14:cfvo type="num" gte="0">
                <xm:f>1E-3</xm:f>
              </x14:cfvo>
              <x14:cfIcon iconSet="3Triangles" iconId="0"/>
              <x14:cfIcon iconSet="4Arrows" iconId="2"/>
              <x14:cfIcon iconSet="3Triangles" iconId="2"/>
            </x14:iconSet>
          </x14:cfRule>
          <xm:sqref>L15:M15</xm:sqref>
        </x14:conditionalFormatting>
        <x14:conditionalFormatting xmlns:xm="http://schemas.microsoft.com/office/excel/2006/main">
          <x14:cfRule type="iconSet" priority="7" id="{3425A8A3-68C7-4C33-AB6B-20FE3EB7FE4A}">
            <x14:iconSet custom="1">
              <x14:cfvo type="percent">
                <xm:f>0</xm:f>
              </x14:cfvo>
              <x14:cfvo type="num" gte="0">
                <xm:f>0</xm:f>
              </x14:cfvo>
              <x14:cfvo type="num" gte="0">
                <xm:f>1E-3</xm:f>
              </x14:cfvo>
              <x14:cfIcon iconSet="3Triangles" iconId="0"/>
              <x14:cfIcon iconSet="4Arrows" iconId="2"/>
              <x14:cfIcon iconSet="3Triangles" iconId="2"/>
            </x14:iconSet>
          </x14:cfRule>
          <xm:sqref>L17:M17</xm:sqref>
        </x14:conditionalFormatting>
        <x14:conditionalFormatting xmlns:xm="http://schemas.microsoft.com/office/excel/2006/main">
          <x14:cfRule type="iconSet" priority="6" id="{E82D21CF-BD19-42C0-8862-4C15E14F103E}">
            <x14:iconSet custom="1">
              <x14:cfvo type="percent">
                <xm:f>0</xm:f>
              </x14:cfvo>
              <x14:cfvo type="num" gte="0">
                <xm:f>0</xm:f>
              </x14:cfvo>
              <x14:cfvo type="num" gte="0">
                <xm:f>1E-3</xm:f>
              </x14:cfvo>
              <x14:cfIcon iconSet="3Triangles" iconId="0"/>
              <x14:cfIcon iconSet="4Arrows" iconId="2"/>
              <x14:cfIcon iconSet="3Triangles" iconId="2"/>
            </x14:iconSet>
          </x14:cfRule>
          <xm:sqref>L19:M19</xm:sqref>
        </x14:conditionalFormatting>
        <x14:conditionalFormatting xmlns:xm="http://schemas.microsoft.com/office/excel/2006/main">
          <x14:cfRule type="iconSet" priority="5" id="{CD1659D8-3A2D-4818-8CE6-A2CBCDC69855}">
            <x14:iconSet iconSet="3Triangles" custom="1">
              <x14:cfvo type="percent">
                <xm:f>0</xm:f>
              </x14:cfvo>
              <x14:cfvo type="percent">
                <xm:f>33</xm:f>
              </x14:cfvo>
              <x14:cfvo type="percent">
                <xm:f>67</xm:f>
              </x14:cfvo>
              <x14:cfIcon iconSet="3Triangles" iconId="0"/>
              <x14:cfIcon iconSet="3Triangles" iconId="2"/>
              <x14:cfIcon iconSet="3Triangles" iconId="2"/>
            </x14:iconSet>
          </x14:cfRule>
          <xm:sqref>L21:M21</xm:sqref>
        </x14:conditionalFormatting>
        <x14:conditionalFormatting xmlns:xm="http://schemas.microsoft.com/office/excel/2006/main">
          <x14:cfRule type="iconSet" priority="26" id="{A79D03B5-E62B-47B7-B3F6-ABD431D57581}">
            <x14:iconSet custom="1">
              <x14:cfvo type="percent">
                <xm:f>0</xm:f>
              </x14:cfvo>
              <x14:cfvo type="formula">
                <xm:f>"&lt;0"</xm:f>
              </x14:cfvo>
              <x14:cfvo type="formula">
                <xm:f>"&gt;0"</xm:f>
              </x14:cfvo>
              <x14:cfIcon iconSet="3TrafficLights1" iconId="0"/>
              <x14:cfIcon iconSet="3TrafficLights1" iconId="1"/>
              <x14:cfIcon iconSet="4Arrows" iconId="2"/>
            </x14:iconSet>
          </x14:cfRule>
          <xm:sqref>L6:M6</xm:sqref>
        </x14:conditionalFormatting>
        <x14:conditionalFormatting xmlns:xm="http://schemas.microsoft.com/office/excel/2006/main">
          <x14:cfRule type="iconSet" priority="4" id="{9D4FB6DD-8868-41B7-AC38-522DF7348F8C}">
            <x14:iconSet iconSet="3Triangles">
              <x14:cfvo type="percent">
                <xm:f>0</xm:f>
              </x14:cfvo>
              <x14:cfvo type="num">
                <xm:f>0</xm:f>
              </x14:cfvo>
              <x14:cfvo type="num" gte="0">
                <xm:f>0</xm:f>
              </x14:cfvo>
            </x14:iconSet>
          </x14:cfRule>
          <xm:sqref>M21</xm:sqref>
        </x14:conditionalFormatting>
        <x14:conditionalFormatting xmlns:xm="http://schemas.microsoft.com/office/excel/2006/main">
          <x14:cfRule type="iconSet" priority="3" id="{252847C2-9BF2-4BFB-920A-DC549206FF8F}">
            <x14:iconSet custom="1">
              <x14:cfvo type="percent">
                <xm:f>0</xm:f>
              </x14:cfvo>
              <x14:cfvo type="formula">
                <xm:f>"&lt;0"</xm:f>
              </x14:cfvo>
              <x14:cfvo type="formula">
                <xm:f>"&gt;0"</xm:f>
              </x14:cfvo>
              <x14:cfIcon iconSet="3TrafficLights1" iconId="0"/>
              <x14:cfIcon iconSet="3TrafficLights1" iconId="1"/>
              <x14:cfIcon iconSet="4Arrows" iconId="2"/>
            </x14:iconSet>
          </x14:cfRule>
          <xm:sqref>L5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Guidance</vt:lpstr>
      <vt:lpstr>Monthly</vt:lpstr>
      <vt:lpstr>Quarterly</vt:lpstr>
      <vt:lpstr>Quarterly Dashboard</vt:lpstr>
      <vt:lpstr>'Quarterly 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2020-04-22T13:48:58Z</dcterms:created>
  <dcterms:modified xsi:type="dcterms:W3CDTF">2020-04-23T09:23:41Z</dcterms:modified>
</cp:coreProperties>
</file>