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eaching Courses\HSU MIS215 - Tin hoc ung dung Kinh te\KiemTraGiaKy\"/>
    </mc:Choice>
  </mc:AlternateContent>
  <xr:revisionPtr revIDLastSave="0" documentId="13_ncr:1_{A764E6B4-18A3-4997-8829-8A2011E436F0}" xr6:coauthVersionLast="47" xr6:coauthVersionMax="47" xr10:uidLastSave="{00000000-0000-0000-0000-000000000000}"/>
  <bookViews>
    <workbookView xWindow="-110" yWindow="-110" windowWidth="19420" windowHeight="10420" xr2:uid="{E372ED08-DDA5-47EA-A4D9-92C62F0F1D23}"/>
  </bookViews>
  <sheets>
    <sheet name="ChiTietBanHang" sheetId="1" r:id="rId1"/>
    <sheet name="BangThongTin" sheetId="3" r:id="rId2"/>
    <sheet name="ThongTin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2"/>
  <c r="C17" i="2" l="1"/>
  <c r="D17" i="2" s="1"/>
  <c r="J15" i="1" s="1"/>
  <c r="C16" i="2"/>
  <c r="D16" i="2" s="1"/>
  <c r="J14" i="1" s="1"/>
  <c r="C23" i="2"/>
  <c r="D23" i="2" s="1"/>
  <c r="C22" i="2"/>
  <c r="D22" i="2" s="1"/>
  <c r="C21" i="2"/>
  <c r="D21" i="2" s="1"/>
  <c r="C13" i="2"/>
  <c r="D13" i="2" s="1"/>
  <c r="J11" i="1" s="1"/>
  <c r="C20" i="2"/>
  <c r="D20" i="2" s="1"/>
  <c r="C12" i="2"/>
  <c r="D12" i="2" s="1"/>
  <c r="J10" i="1" s="1"/>
  <c r="C9" i="2"/>
  <c r="D9" i="2" s="1"/>
  <c r="J7" i="1" s="1"/>
  <c r="C15" i="2"/>
  <c r="D15" i="2" s="1"/>
  <c r="J13" i="1" s="1"/>
  <c r="C14" i="2"/>
  <c r="D14" i="2" s="1"/>
  <c r="J12" i="1" s="1"/>
  <c r="C19" i="2"/>
  <c r="D19" i="2" s="1"/>
  <c r="C11" i="2"/>
  <c r="D11" i="2" s="1"/>
  <c r="J9" i="1" s="1"/>
  <c r="A11" i="2"/>
  <c r="C18" i="2"/>
  <c r="D18" i="2" s="1"/>
  <c r="J16" i="1" s="1"/>
  <c r="C10" i="2"/>
  <c r="D10" i="2" s="1"/>
  <c r="J8" i="1" s="1"/>
  <c r="A10" i="2"/>
  <c r="A21" i="2"/>
  <c r="A13" i="2"/>
  <c r="A9" i="2"/>
  <c r="A23" i="2"/>
  <c r="A15" i="2"/>
  <c r="A22" i="2"/>
  <c r="A20" i="2"/>
  <c r="A12" i="2"/>
  <c r="A18" i="2"/>
  <c r="A17" i="2"/>
  <c r="A16" i="2"/>
  <c r="A14" i="2"/>
  <c r="A19" i="2"/>
  <c r="B14" i="2" l="1"/>
  <c r="H14" i="2"/>
  <c r="B12" i="1" s="1"/>
  <c r="B19" i="2"/>
  <c r="H19" i="2"/>
  <c r="B11" i="2"/>
  <c r="C9" i="1" s="1"/>
  <c r="H11" i="2"/>
  <c r="B9" i="1" s="1"/>
  <c r="B9" i="2"/>
  <c r="C7" i="1" s="1"/>
  <c r="H9" i="2"/>
  <c r="B7" i="1" s="1"/>
  <c r="B17" i="2"/>
  <c r="C15" i="1" s="1"/>
  <c r="H17" i="2"/>
  <c r="B15" i="1" s="1"/>
  <c r="B13" i="2"/>
  <c r="C11" i="1" s="1"/>
  <c r="H13" i="2"/>
  <c r="B11" i="1" s="1"/>
  <c r="B22" i="2"/>
  <c r="H22" i="2"/>
  <c r="B15" i="2"/>
  <c r="C13" i="1" s="1"/>
  <c r="H15" i="2"/>
  <c r="B13" i="1" s="1"/>
  <c r="B18" i="2"/>
  <c r="C16" i="1" s="1"/>
  <c r="H18" i="2"/>
  <c r="B16" i="1" s="1"/>
  <c r="B21" i="2"/>
  <c r="H21" i="2"/>
  <c r="B20" i="2"/>
  <c r="H20" i="2"/>
  <c r="B23" i="2"/>
  <c r="H23" i="2"/>
  <c r="B16" i="2"/>
  <c r="H16" i="2"/>
  <c r="B14" i="1" s="1"/>
  <c r="B12" i="2"/>
  <c r="C10" i="1" s="1"/>
  <c r="H12" i="2"/>
  <c r="B10" i="1" s="1"/>
  <c r="B10" i="2"/>
  <c r="C8" i="1" s="1"/>
  <c r="H10" i="2"/>
  <c r="B8" i="1" s="1"/>
  <c r="C12" i="1"/>
  <c r="C14" i="1"/>
</calcChain>
</file>

<file path=xl/sharedStrings.xml><?xml version="1.0" encoding="utf-8"?>
<sst xmlns="http://schemas.openxmlformats.org/spreadsheetml/2006/main" count="129" uniqueCount="99">
  <si>
    <t>Họ tên sinh viên</t>
  </si>
  <si>
    <t>Mã số sinh viên</t>
  </si>
  <si>
    <t>STT</t>
  </si>
  <si>
    <t>Mã sách</t>
  </si>
  <si>
    <t>Tên sách</t>
  </si>
  <si>
    <t>Tác giả</t>
  </si>
  <si>
    <t>Năm xuất bản</t>
  </si>
  <si>
    <t>DANH SÁCH CHI TIẾT BÁN HÀNG
SÁCH VÀ VĂN PHÒNG PHẨM - Fahasa</t>
  </si>
  <si>
    <t>Giá thành</t>
  </si>
  <si>
    <t>Thành tiền</t>
  </si>
  <si>
    <t>Số lượng</t>
  </si>
  <si>
    <t>Ngày mua</t>
  </si>
  <si>
    <t>Giảm giá</t>
  </si>
  <si>
    <t>Số tiền cần thanh toán</t>
  </si>
  <si>
    <t>Mã đơn hàng</t>
  </si>
  <si>
    <t>Mã ngẫu nhiên</t>
  </si>
  <si>
    <t>Mã số</t>
  </si>
  <si>
    <t>Số ngẫu nhiên</t>
  </si>
  <si>
    <t>39</t>
  </si>
  <si>
    <t>Giá trị Ngày</t>
  </si>
  <si>
    <t>Giá trị tháng</t>
  </si>
  <si>
    <t>Mã ghép ngày</t>
  </si>
  <si>
    <t>Mã ghép tháng</t>
  </si>
  <si>
    <t>TU007119</t>
  </si>
  <si>
    <t>Code</t>
  </si>
  <si>
    <t>333333</t>
  </si>
  <si>
    <t>565656</t>
  </si>
  <si>
    <t>767676</t>
  </si>
  <si>
    <t>898989</t>
  </si>
  <si>
    <t>878787</t>
  </si>
  <si>
    <t>121212</t>
  </si>
  <si>
    <t>112233</t>
  </si>
  <si>
    <t>232323</t>
  </si>
  <si>
    <t>252525</t>
  </si>
  <si>
    <t>656565</t>
  </si>
  <si>
    <t>999999</t>
  </si>
  <si>
    <t>909090</t>
  </si>
  <si>
    <t>879089</t>
  </si>
  <si>
    <t>Người Bán Hàng Vĩ Đại Nhất Thế Giới</t>
  </si>
  <si>
    <t>Nghệ Thuật Bán Hàng Bằng Câu Chuyện</t>
  </si>
  <si>
    <t>Khởi Nghiệp Kinh Doanh Online - Bán Hàng Hiệu Quả Trên Facebook</t>
  </si>
  <si>
    <t>Kinh Doanh Dịch Vụ Tại Việt Nam - Tự Tay Vận Hành Hoạt Động Marketing Của Bạn</t>
  </si>
  <si>
    <t>Brand Experience 12,5 - Nguyên Tắc Gắn Kết Khách Hàng Với Thương Hiệu</t>
  </si>
  <si>
    <t>Nhà Giả Kim</t>
  </si>
  <si>
    <t>Paulo Coelho</t>
  </si>
  <si>
    <t>Og Mandino</t>
  </si>
  <si>
    <t>ATD</t>
  </si>
  <si>
    <t>Edopa</t>
  </si>
  <si>
    <t>Edu</t>
  </si>
  <si>
    <t>Konek</t>
  </si>
  <si>
    <t>Đời Ngắn Đừng Ngủ Dài</t>
  </si>
  <si>
    <t>Robin Sharma</t>
  </si>
  <si>
    <t>Hạnh Phúc Tại Tâm</t>
  </si>
  <si>
    <t>Osho</t>
  </si>
  <si>
    <t>Không Diệt Không Sinh Đừng Sợ Hãi</t>
  </si>
  <si>
    <t>Thích Nhất Hạnh</t>
  </si>
  <si>
    <t>Đường Mây Qua Xứ Tuyết</t>
  </si>
  <si>
    <t xml:space="preserve">Nguyên Phong </t>
  </si>
  <si>
    <t>BH002</t>
  </si>
  <si>
    <t>LG001</t>
  </si>
  <si>
    <t>LG006</t>
  </si>
  <si>
    <t>KN003</t>
  </si>
  <si>
    <t>DV004</t>
  </si>
  <si>
    <t>TH005</t>
  </si>
  <si>
    <t>SO007</t>
  </si>
  <si>
    <t>TR008</t>
  </si>
  <si>
    <t>TR009</t>
  </si>
  <si>
    <t>TR010</t>
  </si>
  <si>
    <t>BẢNG GIÁ SÁCH</t>
  </si>
  <si>
    <t>Loại sách</t>
  </si>
  <si>
    <t>Mã phân loại sách</t>
  </si>
  <si>
    <t>Bảng đối chiếu phân Loại sách</t>
  </si>
  <si>
    <t>LG</t>
  </si>
  <si>
    <t>Làm giàu</t>
  </si>
  <si>
    <t>TH</t>
  </si>
  <si>
    <t>BH</t>
  </si>
  <si>
    <t>Bán hàng</t>
  </si>
  <si>
    <t>KN</t>
  </si>
  <si>
    <t>Khởi nghiệp</t>
  </si>
  <si>
    <t>DV</t>
  </si>
  <si>
    <t>Dịch vụ</t>
  </si>
  <si>
    <t>Thương hiệu</t>
  </si>
  <si>
    <t>SO</t>
  </si>
  <si>
    <t>Kỹ năng sống</t>
  </si>
  <si>
    <t>TR</t>
  </si>
  <si>
    <t>Triết lý nhân sinh</t>
  </si>
  <si>
    <t>Bảng giảm giá cho khách hàng</t>
  </si>
  <si>
    <t>S</t>
  </si>
  <si>
    <t>L</t>
  </si>
  <si>
    <t>C</t>
  </si>
  <si>
    <t>Dạng đơn hàng</t>
  </si>
  <si>
    <t>Sỉ</t>
  </si>
  <si>
    <t>Lẻ</t>
  </si>
  <si>
    <t>Mua combo</t>
  </si>
  <si>
    <t>A</t>
  </si>
  <si>
    <t>B</t>
  </si>
  <si>
    <t>Khách lớn</t>
  </si>
  <si>
    <t>Thân thiết</t>
  </si>
  <si>
    <t>Vãng 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</si>
</sst>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[$-F800]dddd\,\ mmmm\ dd\,\ yyyy"/>
    <numFmt numFmtId="168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0" xfId="0" applyBorder="1"/>
    <xf numFmtId="166" fontId="0" fillId="2" borderId="1" xfId="0" applyNumberFormat="1" applyFill="1" applyBorder="1" applyAlignment="1">
      <alignment vertical="center"/>
    </xf>
    <xf numFmtId="49" fontId="0" fillId="0" borderId="0" xfId="0" applyNumberFormat="1"/>
    <xf numFmtId="0" fontId="6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9" fontId="0" fillId="2" borderId="1" xfId="0" applyNumberFormat="1" applyFill="1" applyBorder="1" applyAlignment="1">
      <alignment horizontal="center" vertical="center"/>
    </xf>
    <xf numFmtId="168" fontId="0" fillId="0" borderId="1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2" fillId="0" borderId="5" xfId="0" applyFont="1" applyBorder="1" applyAlignment="1">
      <alignment horizontal="left" indent="1"/>
    </xf>
    <xf numFmtId="0" fontId="2" fillId="0" borderId="6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E05C-63B2-493A-9B4E-E1D45525C4A1}">
  <dimension ref="A1:M16"/>
  <sheetViews>
    <sheetView tabSelected="1" workbookViewId="0">
      <selection activeCell="C10" sqref="C10"/>
    </sheetView>
  </sheetViews>
  <sheetFormatPr defaultRowHeight="14.5" x14ac:dyDescent="0.35"/>
  <cols>
    <col min="1" max="1" width="6.7265625" style="1" customWidth="1"/>
    <col min="2" max="2" width="14.7265625" style="1" customWidth="1"/>
    <col min="3" max="3" width="26.26953125" style="1" customWidth="1"/>
    <col min="4" max="4" width="14.7265625" style="1" customWidth="1"/>
    <col min="5" max="5" width="31" style="1" customWidth="1"/>
    <col min="6" max="6" width="10.36328125" style="1" customWidth="1"/>
    <col min="7" max="7" width="12.1796875" style="1" customWidth="1"/>
    <col min="8" max="8" width="14.1796875" style="1" customWidth="1"/>
    <col min="9" max="9" width="13.6328125" style="1" customWidth="1"/>
    <col min="10" max="10" width="8.81640625" style="1" customWidth="1"/>
    <col min="11" max="11" width="12.26953125" style="1" customWidth="1"/>
    <col min="12" max="12" width="14.08984375" style="1" customWidth="1"/>
    <col min="13" max="13" width="21.6328125" style="1" customWidth="1"/>
    <col min="14" max="16384" width="8.7265625" style="1"/>
  </cols>
  <sheetData>
    <row r="1" spans="1:13" ht="15.5" x14ac:dyDescent="0.35">
      <c r="A1" s="6" t="s">
        <v>0</v>
      </c>
      <c r="B1" s="6"/>
      <c r="C1" s="8"/>
      <c r="D1" s="2"/>
      <c r="E1" s="4"/>
    </row>
    <row r="2" spans="1:13" ht="15.5" x14ac:dyDescent="0.35">
      <c r="A2" s="6" t="s">
        <v>1</v>
      </c>
      <c r="B2" s="6"/>
      <c r="C2" s="8" t="s">
        <v>23</v>
      </c>
      <c r="D2" s="2"/>
      <c r="E2" s="4"/>
    </row>
    <row r="3" spans="1:13" ht="15.5" x14ac:dyDescent="0.35">
      <c r="A3" s="5" t="s">
        <v>15</v>
      </c>
      <c r="B3" s="5"/>
      <c r="C3" s="8" t="s">
        <v>18</v>
      </c>
      <c r="D3" s="2"/>
      <c r="E3" s="4"/>
    </row>
    <row r="5" spans="1:13" ht="38.5" customHeight="1" x14ac:dyDescent="0.35">
      <c r="A5" s="13" t="s">
        <v>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3" s="18" customFormat="1" ht="15.5" x14ac:dyDescent="0.35">
      <c r="A6" s="15" t="s">
        <v>2</v>
      </c>
      <c r="B6" s="16" t="s">
        <v>14</v>
      </c>
      <c r="C6" s="17" t="s">
        <v>11</v>
      </c>
      <c r="D6" s="16" t="s">
        <v>3</v>
      </c>
      <c r="E6" s="16" t="s">
        <v>4</v>
      </c>
      <c r="F6" s="16" t="s">
        <v>5</v>
      </c>
      <c r="G6" s="16" t="s">
        <v>69</v>
      </c>
      <c r="H6" s="16" t="s">
        <v>6</v>
      </c>
      <c r="I6" s="16" t="s">
        <v>8</v>
      </c>
      <c r="J6" s="16" t="s">
        <v>10</v>
      </c>
      <c r="K6" s="16" t="s">
        <v>9</v>
      </c>
      <c r="L6" s="16" t="s">
        <v>12</v>
      </c>
      <c r="M6" s="16" t="s">
        <v>13</v>
      </c>
    </row>
    <row r="7" spans="1:13" ht="29" x14ac:dyDescent="0.35">
      <c r="A7" s="7">
        <v>1</v>
      </c>
      <c r="B7" s="3" t="str">
        <f>INDEX(ThongTin!$H$9:$H$23,ChiTietBanHang!A7)</f>
        <v>S333333B</v>
      </c>
      <c r="C7" s="11">
        <f>DATE(2023,INDEX(ThongTin!$D$9:$D$23,ChiTietBanHang!A7),INDEX(ThongTin!$B$9:$B$23,ChiTietBanHang!A7))</f>
        <v>44967</v>
      </c>
      <c r="D7" s="3" t="s">
        <v>59</v>
      </c>
      <c r="E7" s="14" t="s">
        <v>38</v>
      </c>
      <c r="F7" s="3"/>
      <c r="G7" s="3"/>
      <c r="H7" s="3"/>
      <c r="I7" s="3"/>
      <c r="J7" s="3">
        <f>MOD(INDEX(ThongTin!$D$9:$D$23,ChiTietBanHang!A7), 5) + 1</f>
        <v>3</v>
      </c>
      <c r="K7" s="3"/>
      <c r="L7" s="3"/>
      <c r="M7" s="3"/>
    </row>
    <row r="8" spans="1:13" ht="29" x14ac:dyDescent="0.35">
      <c r="A8" s="7">
        <v>2</v>
      </c>
      <c r="B8" s="3" t="str">
        <f>INDEX(ThongTin!$H$9:$H$23,ChiTietBanHang!A8)</f>
        <v>L565656B</v>
      </c>
      <c r="C8" s="11">
        <f>DATE(2023,INDEX(ThongTin!$D$9:$D$23,ChiTietBanHang!A8),INDEX(ThongTin!$B$9:$B$23,ChiTietBanHang!A8))</f>
        <v>45156</v>
      </c>
      <c r="D8" s="3" t="s">
        <v>58</v>
      </c>
      <c r="E8" s="14" t="s">
        <v>39</v>
      </c>
      <c r="F8" s="3"/>
      <c r="G8" s="3"/>
      <c r="H8" s="3"/>
      <c r="I8" s="3"/>
      <c r="J8" s="3">
        <f>MOD(INDEX(ThongTin!$D$9:$D$23,ChiTietBanHang!A8), 5) + 1</f>
        <v>4</v>
      </c>
      <c r="K8" s="3"/>
      <c r="L8" s="3"/>
      <c r="M8" s="3"/>
    </row>
    <row r="9" spans="1:13" ht="29" x14ac:dyDescent="0.35">
      <c r="A9" s="7">
        <v>3</v>
      </c>
      <c r="B9" s="3" t="str">
        <f>INDEX(ThongTin!$H$9:$H$23,ChiTietBanHang!A9)</f>
        <v>L767676B</v>
      </c>
      <c r="C9" s="11">
        <f>DATE(2023,INDEX(ThongTin!$D$9:$D$23,ChiTietBanHang!A9),INDEX(ThongTin!$B$9:$B$23,ChiTietBanHang!A9))</f>
        <v>44977</v>
      </c>
      <c r="D9" s="3" t="s">
        <v>61</v>
      </c>
      <c r="E9" s="14" t="s">
        <v>40</v>
      </c>
      <c r="F9" s="3"/>
      <c r="G9" s="3"/>
      <c r="H9" s="3"/>
      <c r="I9" s="3"/>
      <c r="J9" s="3">
        <f>MOD(INDEX(ThongTin!$D$9:$D$23,ChiTietBanHang!A9), 5) + 1</f>
        <v>3</v>
      </c>
      <c r="K9" s="3"/>
      <c r="L9" s="3"/>
      <c r="M9" s="3"/>
    </row>
    <row r="10" spans="1:13" ht="43.5" x14ac:dyDescent="0.35">
      <c r="A10" s="7">
        <v>4</v>
      </c>
      <c r="B10" s="3" t="str">
        <f>INDEX(ThongTin!$H$9:$H$23,ChiTietBanHang!A10)</f>
        <v>L898989A</v>
      </c>
      <c r="C10" s="11">
        <f>DATE(2023,INDEX(ThongTin!$D$9:$D$23,ChiTietBanHang!A10),INDEX(ThongTin!$B$9:$B$23,ChiTietBanHang!A10))</f>
        <v>45213</v>
      </c>
      <c r="D10" s="3" t="s">
        <v>62</v>
      </c>
      <c r="E10" s="14" t="s">
        <v>41</v>
      </c>
      <c r="F10" s="3"/>
      <c r="G10" s="3"/>
      <c r="H10" s="3"/>
      <c r="I10" s="3"/>
      <c r="J10" s="3">
        <f>MOD(INDEX(ThongTin!$D$9:$D$23,ChiTietBanHang!A10), 5) + 1</f>
        <v>1</v>
      </c>
      <c r="K10" s="3"/>
      <c r="L10" s="3"/>
      <c r="M10" s="3"/>
    </row>
    <row r="11" spans="1:13" ht="43.5" x14ac:dyDescent="0.35">
      <c r="A11" s="7">
        <v>5</v>
      </c>
      <c r="B11" s="3" t="str">
        <f>INDEX(ThongTin!$H$9:$H$23,ChiTietBanHang!A11)</f>
        <v>S878787A</v>
      </c>
      <c r="C11" s="11">
        <f>DATE(2023,INDEX(ThongTin!$D$9:$D$23,ChiTietBanHang!A11),INDEX(ThongTin!$B$9:$B$23,ChiTietBanHang!A11))</f>
        <v>45032</v>
      </c>
      <c r="D11" s="3" t="s">
        <v>63</v>
      </c>
      <c r="E11" s="14" t="s">
        <v>42</v>
      </c>
      <c r="F11" s="3"/>
      <c r="G11" s="3"/>
      <c r="H11" s="3"/>
      <c r="I11" s="3"/>
      <c r="J11" s="3">
        <f>MOD(INDEX(ThongTin!$D$9:$D$23,ChiTietBanHang!A11), 5) + 1</f>
        <v>5</v>
      </c>
      <c r="K11" s="3"/>
      <c r="L11" s="3"/>
      <c r="M11" s="3"/>
    </row>
    <row r="12" spans="1:13" x14ac:dyDescent="0.35">
      <c r="A12" s="7">
        <v>6</v>
      </c>
      <c r="B12" s="3" t="str">
        <f>INDEX(ThongTin!$H$9:$H$23,ChiTietBanHang!A12)</f>
        <v>S121212A</v>
      </c>
      <c r="C12" s="11">
        <f>DATE(2023,INDEX(ThongTin!$D$9:$D$23,ChiTietBanHang!A12),INDEX(ThongTin!$B$9:$B$23,ChiTietBanHang!A12))</f>
        <v>45020</v>
      </c>
      <c r="D12" s="3" t="s">
        <v>60</v>
      </c>
      <c r="E12" s="14" t="s">
        <v>43</v>
      </c>
      <c r="F12" s="3"/>
      <c r="G12" s="3"/>
      <c r="H12" s="3"/>
      <c r="I12" s="3"/>
      <c r="J12" s="3">
        <f>MOD(INDEX(ThongTin!$D$9:$D$23,ChiTietBanHang!A12), 5) + 1</f>
        <v>5</v>
      </c>
      <c r="K12" s="3"/>
      <c r="L12" s="3"/>
      <c r="M12" s="3"/>
    </row>
    <row r="13" spans="1:13" x14ac:dyDescent="0.35">
      <c r="A13" s="7">
        <v>7</v>
      </c>
      <c r="B13" s="3" t="str">
        <f>INDEX(ThongTin!$H$9:$H$23,ChiTietBanHang!A13)</f>
        <v>S112233B</v>
      </c>
      <c r="C13" s="11">
        <f>DATE(2023,INDEX(ThongTin!$D$9:$D$23,ChiTietBanHang!A13),INDEX(ThongTin!$B$9:$B$23,ChiTietBanHang!A13))</f>
        <v>44967</v>
      </c>
      <c r="D13" s="3" t="s">
        <v>64</v>
      </c>
      <c r="E13" s="14" t="s">
        <v>50</v>
      </c>
      <c r="F13" s="3"/>
      <c r="G13" s="3"/>
      <c r="H13" s="3"/>
      <c r="I13" s="3"/>
      <c r="J13" s="3">
        <f>MOD(INDEX(ThongTin!$D$9:$D$23,ChiTietBanHang!A13), 5) + 1</f>
        <v>3</v>
      </c>
      <c r="K13" s="3"/>
      <c r="L13" s="3"/>
      <c r="M13" s="3"/>
    </row>
    <row r="14" spans="1:13" x14ac:dyDescent="0.35">
      <c r="A14" s="7">
        <v>8</v>
      </c>
      <c r="B14" s="3" t="str">
        <f>INDEX(ThongTin!$H$9:$H$23,ChiTietBanHang!A14)</f>
        <v>L232323B</v>
      </c>
      <c r="C14" s="11">
        <f>DATE(2023,INDEX(ThongTin!$D$9:$D$23,ChiTietBanHang!A14),INDEX(ThongTin!$B$9:$B$23,ChiTietBanHang!A14))</f>
        <v>45156</v>
      </c>
      <c r="D14" s="3" t="s">
        <v>65</v>
      </c>
      <c r="E14" s="14" t="s">
        <v>52</v>
      </c>
      <c r="F14" s="3"/>
      <c r="G14" s="3"/>
      <c r="H14" s="3"/>
      <c r="I14" s="3"/>
      <c r="J14" s="3">
        <f>MOD(INDEX(ThongTin!$D$9:$D$23,ChiTietBanHang!A14), 5) + 1</f>
        <v>4</v>
      </c>
      <c r="K14" s="3"/>
      <c r="L14" s="3"/>
      <c r="M14" s="3"/>
    </row>
    <row r="15" spans="1:13" x14ac:dyDescent="0.35">
      <c r="A15" s="7">
        <v>9</v>
      </c>
      <c r="B15" s="3" t="str">
        <f>INDEX(ThongTin!$H$9:$H$23,ChiTietBanHang!A15)</f>
        <v>L252525B</v>
      </c>
      <c r="C15" s="11">
        <f>DATE(2023,INDEX(ThongTin!$D$9:$D$23,ChiTietBanHang!A15),INDEX(ThongTin!$B$9:$B$23,ChiTietBanHang!A15))</f>
        <v>44977</v>
      </c>
      <c r="D15" s="3" t="s">
        <v>66</v>
      </c>
      <c r="E15" s="14" t="s">
        <v>54</v>
      </c>
      <c r="F15" s="3"/>
      <c r="G15" s="3"/>
      <c r="H15" s="3"/>
      <c r="I15" s="3"/>
      <c r="J15" s="3">
        <f>MOD(INDEX(ThongTin!$D$9:$D$23,ChiTietBanHang!A15), 5) + 1</f>
        <v>3</v>
      </c>
      <c r="K15" s="3"/>
      <c r="L15" s="3"/>
      <c r="M15" s="3"/>
    </row>
    <row r="16" spans="1:13" x14ac:dyDescent="0.35">
      <c r="A16" s="7">
        <v>10</v>
      </c>
      <c r="B16" s="3" t="str">
        <f>INDEX(ThongTin!$H$9:$H$23,ChiTietBanHang!A16)</f>
        <v>L656565A</v>
      </c>
      <c r="C16" s="11">
        <f>DATE(2023,INDEX(ThongTin!$D$9:$D$23,ChiTietBanHang!A16),INDEX(ThongTin!$B$9:$B$23,ChiTietBanHang!A16))</f>
        <v>45213</v>
      </c>
      <c r="D16" s="3" t="s">
        <v>67</v>
      </c>
      <c r="E16" s="14" t="s">
        <v>56</v>
      </c>
      <c r="F16" s="3"/>
      <c r="G16" s="3"/>
      <c r="H16" s="3"/>
      <c r="I16" s="3"/>
      <c r="J16" s="3">
        <f>MOD(INDEX(ThongTin!$D$9:$D$23,ChiTietBanHang!A16), 5) + 1</f>
        <v>1</v>
      </c>
      <c r="K16" s="3"/>
      <c r="L16" s="3"/>
      <c r="M16" s="3"/>
    </row>
  </sheetData>
  <mergeCells count="4">
    <mergeCell ref="A1:B1"/>
    <mergeCell ref="A2:B2"/>
    <mergeCell ref="A3:B3"/>
    <mergeCell ref="A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F04D-4426-41B2-A7F3-6E29B11C3914}">
  <dimension ref="A2:E33"/>
  <sheetViews>
    <sheetView topLeftCell="A10" workbookViewId="0">
      <selection activeCell="B37" sqref="B37"/>
    </sheetView>
  </sheetViews>
  <sheetFormatPr defaultRowHeight="14.5" x14ac:dyDescent="0.35"/>
  <cols>
    <col min="1" max="1" width="16.81640625" customWidth="1"/>
    <col min="2" max="2" width="31" customWidth="1"/>
    <col min="3" max="3" width="10.36328125" customWidth="1"/>
    <col min="4" max="4" width="14.1796875" customWidth="1"/>
    <col min="5" max="5" width="13.6328125" customWidth="1"/>
  </cols>
  <sheetData>
    <row r="2" spans="1:5" ht="21" x14ac:dyDescent="0.5">
      <c r="A2" s="21" t="s">
        <v>68</v>
      </c>
      <c r="B2" s="21"/>
      <c r="C2" s="21"/>
      <c r="D2" s="21"/>
      <c r="E2" s="21"/>
    </row>
    <row r="3" spans="1:5" ht="15.5" x14ac:dyDescent="0.35">
      <c r="A3" s="26" t="s">
        <v>3</v>
      </c>
      <c r="B3" s="26" t="s">
        <v>4</v>
      </c>
      <c r="C3" s="26" t="s">
        <v>5</v>
      </c>
      <c r="D3" s="26" t="s">
        <v>6</v>
      </c>
      <c r="E3" s="26" t="s">
        <v>8</v>
      </c>
    </row>
    <row r="4" spans="1:5" ht="29" x14ac:dyDescent="0.35">
      <c r="A4" s="3" t="s">
        <v>59</v>
      </c>
      <c r="B4" s="14" t="s">
        <v>38</v>
      </c>
      <c r="C4" s="3" t="s">
        <v>45</v>
      </c>
      <c r="D4" s="3">
        <v>2020</v>
      </c>
      <c r="E4" s="24">
        <v>150000</v>
      </c>
    </row>
    <row r="5" spans="1:5" ht="29" x14ac:dyDescent="0.35">
      <c r="A5" s="3" t="s">
        <v>58</v>
      </c>
      <c r="B5" s="14" t="s">
        <v>39</v>
      </c>
      <c r="C5" s="3" t="s">
        <v>46</v>
      </c>
      <c r="D5" s="3">
        <v>2019</v>
      </c>
      <c r="E5" s="24">
        <v>168000</v>
      </c>
    </row>
    <row r="6" spans="1:5" ht="29" x14ac:dyDescent="0.35">
      <c r="A6" s="3" t="s">
        <v>61</v>
      </c>
      <c r="B6" s="14" t="s">
        <v>40</v>
      </c>
      <c r="C6" s="3" t="s">
        <v>47</v>
      </c>
      <c r="D6" s="3">
        <v>2022</v>
      </c>
      <c r="E6" s="24">
        <v>235000</v>
      </c>
    </row>
    <row r="7" spans="1:5" ht="43.5" x14ac:dyDescent="0.35">
      <c r="A7" s="3" t="s">
        <v>62</v>
      </c>
      <c r="B7" s="14" t="s">
        <v>41</v>
      </c>
      <c r="C7" s="3" t="s">
        <v>48</v>
      </c>
      <c r="D7" s="3">
        <v>2021</v>
      </c>
      <c r="E7" s="24">
        <v>197000</v>
      </c>
    </row>
    <row r="8" spans="1:5" ht="43.5" x14ac:dyDescent="0.35">
      <c r="A8" s="3" t="s">
        <v>63</v>
      </c>
      <c r="B8" s="14" t="s">
        <v>42</v>
      </c>
      <c r="C8" s="3" t="s">
        <v>49</v>
      </c>
      <c r="D8" s="3">
        <v>2023</v>
      </c>
      <c r="E8" s="24">
        <v>123000</v>
      </c>
    </row>
    <row r="9" spans="1:5" x14ac:dyDescent="0.35">
      <c r="A9" s="3" t="s">
        <v>60</v>
      </c>
      <c r="B9" s="14" t="s">
        <v>43</v>
      </c>
      <c r="C9" s="3" t="s">
        <v>44</v>
      </c>
      <c r="D9" s="3">
        <v>2020</v>
      </c>
      <c r="E9" s="24">
        <v>79000</v>
      </c>
    </row>
    <row r="10" spans="1:5" x14ac:dyDescent="0.35">
      <c r="A10" s="3" t="s">
        <v>64</v>
      </c>
      <c r="B10" s="14" t="s">
        <v>50</v>
      </c>
      <c r="C10" s="3" t="s">
        <v>51</v>
      </c>
      <c r="D10" s="3">
        <v>2018</v>
      </c>
      <c r="E10" s="24">
        <v>75000</v>
      </c>
    </row>
    <row r="11" spans="1:5" x14ac:dyDescent="0.35">
      <c r="A11" s="3" t="s">
        <v>65</v>
      </c>
      <c r="B11" s="14" t="s">
        <v>52</v>
      </c>
      <c r="C11" s="3" t="s">
        <v>53</v>
      </c>
      <c r="D11" s="3">
        <v>2020</v>
      </c>
      <c r="E11" s="24">
        <v>108000</v>
      </c>
    </row>
    <row r="12" spans="1:5" x14ac:dyDescent="0.35">
      <c r="A12" s="3" t="s">
        <v>66</v>
      </c>
      <c r="B12" s="14" t="s">
        <v>54</v>
      </c>
      <c r="C12" s="3" t="s">
        <v>55</v>
      </c>
      <c r="D12" s="3">
        <v>2022</v>
      </c>
      <c r="E12" s="24">
        <v>102000</v>
      </c>
    </row>
    <row r="13" spans="1:5" x14ac:dyDescent="0.35">
      <c r="A13" s="3" t="s">
        <v>67</v>
      </c>
      <c r="B13" s="14" t="s">
        <v>56</v>
      </c>
      <c r="C13" s="3" t="s">
        <v>57</v>
      </c>
      <c r="D13" s="3">
        <v>2018</v>
      </c>
      <c r="E13" s="24">
        <v>118000</v>
      </c>
    </row>
    <row r="17" spans="1:5" ht="21" x14ac:dyDescent="0.35">
      <c r="A17" s="19" t="s">
        <v>71</v>
      </c>
      <c r="B17" s="20"/>
    </row>
    <row r="18" spans="1:5" x14ac:dyDescent="0.35">
      <c r="A18" s="27" t="s">
        <v>70</v>
      </c>
      <c r="B18" s="27" t="s">
        <v>69</v>
      </c>
    </row>
    <row r="19" spans="1:5" x14ac:dyDescent="0.35">
      <c r="A19" s="9" t="s">
        <v>72</v>
      </c>
      <c r="B19" s="9" t="s">
        <v>73</v>
      </c>
    </row>
    <row r="20" spans="1:5" x14ac:dyDescent="0.35">
      <c r="A20" s="9" t="s">
        <v>75</v>
      </c>
      <c r="B20" s="9" t="s">
        <v>76</v>
      </c>
    </row>
    <row r="21" spans="1:5" x14ac:dyDescent="0.35">
      <c r="A21" s="9" t="s">
        <v>77</v>
      </c>
      <c r="B21" s="9" t="s">
        <v>78</v>
      </c>
    </row>
    <row r="22" spans="1:5" x14ac:dyDescent="0.35">
      <c r="A22" s="9" t="s">
        <v>79</v>
      </c>
      <c r="B22" s="9" t="s">
        <v>80</v>
      </c>
    </row>
    <row r="23" spans="1:5" x14ac:dyDescent="0.35">
      <c r="A23" s="9" t="s">
        <v>74</v>
      </c>
      <c r="B23" s="9" t="s">
        <v>81</v>
      </c>
    </row>
    <row r="24" spans="1:5" x14ac:dyDescent="0.35">
      <c r="A24" s="9" t="s">
        <v>82</v>
      </c>
      <c r="B24" s="9" t="s">
        <v>83</v>
      </c>
    </row>
    <row r="25" spans="1:5" x14ac:dyDescent="0.35">
      <c r="A25" s="9" t="s">
        <v>84</v>
      </c>
      <c r="B25" s="9" t="s">
        <v>85</v>
      </c>
    </row>
    <row r="28" spans="1:5" ht="21" x14ac:dyDescent="0.5">
      <c r="A28" s="22" t="s">
        <v>86</v>
      </c>
      <c r="B28" s="22"/>
      <c r="C28" s="22"/>
      <c r="D28" s="22"/>
      <c r="E28" s="22"/>
    </row>
    <row r="29" spans="1:5" x14ac:dyDescent="0.35">
      <c r="C29" s="25" t="s">
        <v>94</v>
      </c>
      <c r="D29" s="25" t="s">
        <v>95</v>
      </c>
      <c r="E29" s="25" t="s">
        <v>89</v>
      </c>
    </row>
    <row r="30" spans="1:5" x14ac:dyDescent="0.35">
      <c r="A30" s="30" t="s">
        <v>90</v>
      </c>
      <c r="B30" s="31"/>
      <c r="C30" s="28" t="s">
        <v>96</v>
      </c>
      <c r="D30" s="28" t="s">
        <v>97</v>
      </c>
      <c r="E30" s="28" t="s">
        <v>98</v>
      </c>
    </row>
    <row r="31" spans="1:5" x14ac:dyDescent="0.35">
      <c r="A31" s="32" t="s">
        <v>87</v>
      </c>
      <c r="B31" s="29" t="s">
        <v>91</v>
      </c>
      <c r="C31" s="23">
        <v>0.4</v>
      </c>
      <c r="D31" s="23">
        <v>0.35</v>
      </c>
      <c r="E31" s="23">
        <v>0.3</v>
      </c>
    </row>
    <row r="32" spans="1:5" x14ac:dyDescent="0.35">
      <c r="A32" s="32" t="s">
        <v>88</v>
      </c>
      <c r="B32" s="29" t="s">
        <v>92</v>
      </c>
      <c r="C32" s="23">
        <v>0.2</v>
      </c>
      <c r="D32" s="23">
        <v>0.15</v>
      </c>
      <c r="E32" s="23">
        <v>0.1</v>
      </c>
    </row>
    <row r="33" spans="1:5" x14ac:dyDescent="0.35">
      <c r="A33" s="32" t="s">
        <v>89</v>
      </c>
      <c r="B33" s="29" t="s">
        <v>93</v>
      </c>
      <c r="C33" s="23">
        <v>0.25</v>
      </c>
      <c r="D33" s="23">
        <v>0.2</v>
      </c>
      <c r="E33" s="23">
        <v>0.15</v>
      </c>
    </row>
  </sheetData>
  <mergeCells count="4">
    <mergeCell ref="A2:E2"/>
    <mergeCell ref="A17:B17"/>
    <mergeCell ref="A28:E28"/>
    <mergeCell ref="A30:B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60DC-8AA5-427F-83D7-CD762B03DA60}">
  <dimension ref="A2:H23"/>
  <sheetViews>
    <sheetView workbookViewId="0">
      <selection activeCell="C12" sqref="C12"/>
    </sheetView>
  </sheetViews>
  <sheetFormatPr defaultRowHeight="14.5" x14ac:dyDescent="0.35"/>
  <cols>
    <col min="1" max="1" width="15.453125" customWidth="1"/>
    <col min="2" max="4" width="22.36328125" customWidth="1"/>
  </cols>
  <sheetData>
    <row r="2" spans="1:8" x14ac:dyDescent="0.35">
      <c r="A2" s="9" t="s">
        <v>16</v>
      </c>
      <c r="B2" s="9" t="str">
        <f>RIGHT(TRIM(ChiTietBanHang!$C$2),6)</f>
        <v>007119</v>
      </c>
      <c r="C2" s="10"/>
      <c r="D2" s="10"/>
    </row>
    <row r="3" spans="1:8" x14ac:dyDescent="0.35">
      <c r="A3" s="9" t="s">
        <v>17</v>
      </c>
      <c r="B3" s="9" t="str">
        <f>RIGHT(TRIM(ChiTietBanHang!$C$3),2)</f>
        <v>39</v>
      </c>
      <c r="C3" s="10"/>
      <c r="D3" s="10"/>
    </row>
    <row r="4" spans="1:8" x14ac:dyDescent="0.35">
      <c r="A4" s="9"/>
      <c r="B4" s="9"/>
      <c r="C4" s="10"/>
      <c r="D4" s="10"/>
    </row>
    <row r="5" spans="1:8" x14ac:dyDescent="0.35">
      <c r="A5" s="9"/>
      <c r="B5" s="9"/>
      <c r="C5" s="10"/>
      <c r="D5" s="10"/>
    </row>
    <row r="6" spans="1:8" x14ac:dyDescent="0.35">
      <c r="A6" s="9"/>
      <c r="B6" s="9"/>
      <c r="C6" s="10"/>
      <c r="D6" s="10"/>
    </row>
    <row r="8" spans="1:8" x14ac:dyDescent="0.35">
      <c r="A8" s="9" t="s">
        <v>21</v>
      </c>
      <c r="B8" s="9" t="s">
        <v>19</v>
      </c>
      <c r="C8" s="9" t="s">
        <v>22</v>
      </c>
      <c r="D8" s="9" t="s">
        <v>20</v>
      </c>
      <c r="E8" s="9" t="s">
        <v>2</v>
      </c>
      <c r="G8" t="s">
        <v>24</v>
      </c>
    </row>
    <row r="9" spans="1:8" x14ac:dyDescent="0.35">
      <c r="A9" s="9" t="str">
        <f xml:space="preserve"> MID($B$2, MOD(E9,6)+1,1)  &amp; MID($B$3, MOD(E9,2)+1,1)</f>
        <v>09</v>
      </c>
      <c r="B9" s="9">
        <f xml:space="preserve"> MOD( INT(A9), 28)+1</f>
        <v>10</v>
      </c>
      <c r="C9" s="9" t="str">
        <f xml:space="preserve"> MID($B$2, 5-MOD(E9,6)+1,1)  &amp; MID($B$3, 1-MOD(E9,2)+1,1)</f>
        <v>13</v>
      </c>
      <c r="D9" s="9">
        <f xml:space="preserve"> MOD( INT(C9), 12)+1</f>
        <v>2</v>
      </c>
      <c r="E9" s="9">
        <v>1</v>
      </c>
      <c r="G9" s="12" t="s">
        <v>25</v>
      </c>
      <c r="H9" t="str">
        <f>MID("SLC",MOD(A9,3)+1,1)  &amp; G9 &amp; MID("ABC", MOD(C9,3)+1,1)</f>
        <v>S333333B</v>
      </c>
    </row>
    <row r="10" spans="1:8" x14ac:dyDescent="0.35">
      <c r="A10" s="9" t="str">
        <f t="shared" ref="A10:A23" si="0" xml:space="preserve"> MID($B$2, MOD(E10,6)+1,1)  &amp; MID($B$3, MOD(E10,2)+1,1)</f>
        <v>73</v>
      </c>
      <c r="B10" s="9">
        <f t="shared" ref="B10:B23" si="1" xml:space="preserve"> MOD( INT(A10), 28)+1</f>
        <v>18</v>
      </c>
      <c r="C10" s="9" t="str">
        <f t="shared" ref="C10:C23" si="2" xml:space="preserve"> MID($B$2, 5-MOD(E10,6)+1,1)  &amp; MID($B$3, 1-MOD(E10,2)+1,1)</f>
        <v>19</v>
      </c>
      <c r="D10" s="9">
        <f t="shared" ref="D10:D23" si="3" xml:space="preserve"> MOD( INT(C10), 12)+1</f>
        <v>8</v>
      </c>
      <c r="E10" s="9">
        <v>2</v>
      </c>
      <c r="G10" s="12" t="s">
        <v>26</v>
      </c>
      <c r="H10" t="str">
        <f t="shared" ref="H10:H23" si="4">MID("SLC",MOD(A10,3)+1,1)  &amp; G10 &amp; MID("ABC", MOD(C10,3)+1,1)</f>
        <v>L565656B</v>
      </c>
    </row>
    <row r="11" spans="1:8" x14ac:dyDescent="0.35">
      <c r="A11" s="9" t="str">
        <f t="shared" si="0"/>
        <v>19</v>
      </c>
      <c r="B11" s="9">
        <f t="shared" si="1"/>
        <v>20</v>
      </c>
      <c r="C11" s="9" t="str">
        <f t="shared" si="2"/>
        <v>73</v>
      </c>
      <c r="D11" s="9">
        <f t="shared" si="3"/>
        <v>2</v>
      </c>
      <c r="E11" s="9">
        <v>3</v>
      </c>
      <c r="G11" s="12" t="s">
        <v>27</v>
      </c>
      <c r="H11" t="str">
        <f t="shared" si="4"/>
        <v>L767676B</v>
      </c>
    </row>
    <row r="12" spans="1:8" x14ac:dyDescent="0.35">
      <c r="A12" s="9" t="str">
        <f t="shared" si="0"/>
        <v>13</v>
      </c>
      <c r="B12" s="9">
        <f t="shared" si="1"/>
        <v>14</v>
      </c>
      <c r="C12" s="9" t="str">
        <f t="shared" si="2"/>
        <v>09</v>
      </c>
      <c r="D12" s="9">
        <f t="shared" si="3"/>
        <v>10</v>
      </c>
      <c r="E12" s="9">
        <v>4</v>
      </c>
      <c r="G12" s="12" t="s">
        <v>28</v>
      </c>
      <c r="H12" t="str">
        <f t="shared" si="4"/>
        <v>L898989A</v>
      </c>
    </row>
    <row r="13" spans="1:8" x14ac:dyDescent="0.35">
      <c r="A13" s="9" t="str">
        <f t="shared" si="0"/>
        <v>99</v>
      </c>
      <c r="B13" s="9">
        <f t="shared" si="1"/>
        <v>16</v>
      </c>
      <c r="C13" s="9" t="str">
        <f t="shared" si="2"/>
        <v>03</v>
      </c>
      <c r="D13" s="9">
        <f t="shared" si="3"/>
        <v>4</v>
      </c>
      <c r="E13" s="9">
        <v>5</v>
      </c>
      <c r="G13" s="12" t="s">
        <v>29</v>
      </c>
      <c r="H13" t="str">
        <f t="shared" si="4"/>
        <v>S878787A</v>
      </c>
    </row>
    <row r="14" spans="1:8" x14ac:dyDescent="0.35">
      <c r="A14" s="9" t="str">
        <f t="shared" si="0"/>
        <v>03</v>
      </c>
      <c r="B14" s="9">
        <f t="shared" si="1"/>
        <v>4</v>
      </c>
      <c r="C14" s="9" t="str">
        <f t="shared" si="2"/>
        <v>99</v>
      </c>
      <c r="D14" s="9">
        <f t="shared" si="3"/>
        <v>4</v>
      </c>
      <c r="E14" s="9">
        <v>6</v>
      </c>
      <c r="G14" s="12" t="s">
        <v>30</v>
      </c>
      <c r="H14" t="str">
        <f t="shared" si="4"/>
        <v>S121212A</v>
      </c>
    </row>
    <row r="15" spans="1:8" x14ac:dyDescent="0.35">
      <c r="A15" s="9" t="str">
        <f t="shared" si="0"/>
        <v>09</v>
      </c>
      <c r="B15" s="9">
        <f t="shared" si="1"/>
        <v>10</v>
      </c>
      <c r="C15" s="9" t="str">
        <f t="shared" si="2"/>
        <v>13</v>
      </c>
      <c r="D15" s="9">
        <f t="shared" si="3"/>
        <v>2</v>
      </c>
      <c r="E15" s="9">
        <v>7</v>
      </c>
      <c r="G15" s="12" t="s">
        <v>31</v>
      </c>
      <c r="H15" t="str">
        <f t="shared" si="4"/>
        <v>S112233B</v>
      </c>
    </row>
    <row r="16" spans="1:8" x14ac:dyDescent="0.35">
      <c r="A16" s="9" t="str">
        <f t="shared" si="0"/>
        <v>73</v>
      </c>
      <c r="B16" s="9">
        <f t="shared" si="1"/>
        <v>18</v>
      </c>
      <c r="C16" s="9" t="str">
        <f t="shared" si="2"/>
        <v>19</v>
      </c>
      <c r="D16" s="9">
        <f t="shared" si="3"/>
        <v>8</v>
      </c>
      <c r="E16" s="9">
        <v>8</v>
      </c>
      <c r="G16" s="12" t="s">
        <v>32</v>
      </c>
      <c r="H16" t="str">
        <f t="shared" si="4"/>
        <v>L232323B</v>
      </c>
    </row>
    <row r="17" spans="1:8" x14ac:dyDescent="0.35">
      <c r="A17" s="9" t="str">
        <f t="shared" si="0"/>
        <v>19</v>
      </c>
      <c r="B17" s="9">
        <f t="shared" si="1"/>
        <v>20</v>
      </c>
      <c r="C17" s="9" t="str">
        <f t="shared" si="2"/>
        <v>73</v>
      </c>
      <c r="D17" s="9">
        <f t="shared" si="3"/>
        <v>2</v>
      </c>
      <c r="E17" s="9">
        <v>9</v>
      </c>
      <c r="G17" s="12" t="s">
        <v>33</v>
      </c>
      <c r="H17" t="str">
        <f t="shared" si="4"/>
        <v>L252525B</v>
      </c>
    </row>
    <row r="18" spans="1:8" x14ac:dyDescent="0.35">
      <c r="A18" s="9" t="str">
        <f t="shared" si="0"/>
        <v>13</v>
      </c>
      <c r="B18" s="9">
        <f t="shared" si="1"/>
        <v>14</v>
      </c>
      <c r="C18" s="9" t="str">
        <f t="shared" si="2"/>
        <v>09</v>
      </c>
      <c r="D18" s="9">
        <f t="shared" si="3"/>
        <v>10</v>
      </c>
      <c r="E18" s="9">
        <v>10</v>
      </c>
      <c r="G18" s="12" t="s">
        <v>34</v>
      </c>
      <c r="H18" t="str">
        <f t="shared" si="4"/>
        <v>L656565A</v>
      </c>
    </row>
    <row r="19" spans="1:8" x14ac:dyDescent="0.35">
      <c r="A19" s="9" t="str">
        <f t="shared" si="0"/>
        <v>99</v>
      </c>
      <c r="B19" s="9">
        <f t="shared" si="1"/>
        <v>16</v>
      </c>
      <c r="C19" s="9" t="str">
        <f t="shared" si="2"/>
        <v>03</v>
      </c>
      <c r="D19" s="9">
        <f t="shared" si="3"/>
        <v>4</v>
      </c>
      <c r="E19" s="9">
        <v>11</v>
      </c>
      <c r="G19" s="12" t="s">
        <v>27</v>
      </c>
      <c r="H19" t="str">
        <f t="shared" si="4"/>
        <v>S767676A</v>
      </c>
    </row>
    <row r="20" spans="1:8" x14ac:dyDescent="0.35">
      <c r="A20" s="9" t="str">
        <f t="shared" si="0"/>
        <v>03</v>
      </c>
      <c r="B20" s="9">
        <f t="shared" si="1"/>
        <v>4</v>
      </c>
      <c r="C20" s="9" t="str">
        <f t="shared" si="2"/>
        <v>99</v>
      </c>
      <c r="D20" s="9">
        <f t="shared" si="3"/>
        <v>4</v>
      </c>
      <c r="E20" s="9">
        <v>12</v>
      </c>
      <c r="G20" s="12" t="s">
        <v>35</v>
      </c>
      <c r="H20" t="str">
        <f t="shared" si="4"/>
        <v>S999999A</v>
      </c>
    </row>
    <row r="21" spans="1:8" x14ac:dyDescent="0.35">
      <c r="A21" s="9" t="str">
        <f t="shared" si="0"/>
        <v>09</v>
      </c>
      <c r="B21" s="9">
        <f t="shared" si="1"/>
        <v>10</v>
      </c>
      <c r="C21" s="9" t="str">
        <f t="shared" si="2"/>
        <v>13</v>
      </c>
      <c r="D21" s="9">
        <f t="shared" si="3"/>
        <v>2</v>
      </c>
      <c r="E21" s="9">
        <v>13</v>
      </c>
      <c r="G21" s="12" t="s">
        <v>28</v>
      </c>
      <c r="H21" t="str">
        <f t="shared" si="4"/>
        <v>S898989B</v>
      </c>
    </row>
    <row r="22" spans="1:8" x14ac:dyDescent="0.35">
      <c r="A22" s="9" t="str">
        <f t="shared" si="0"/>
        <v>73</v>
      </c>
      <c r="B22" s="9">
        <f t="shared" si="1"/>
        <v>18</v>
      </c>
      <c r="C22" s="9" t="str">
        <f t="shared" si="2"/>
        <v>19</v>
      </c>
      <c r="D22" s="9">
        <f t="shared" si="3"/>
        <v>8</v>
      </c>
      <c r="E22" s="9">
        <v>14</v>
      </c>
      <c r="G22" s="12" t="s">
        <v>36</v>
      </c>
      <c r="H22" t="str">
        <f t="shared" si="4"/>
        <v>L909090B</v>
      </c>
    </row>
    <row r="23" spans="1:8" x14ac:dyDescent="0.35">
      <c r="A23" s="9" t="str">
        <f t="shared" si="0"/>
        <v>19</v>
      </c>
      <c r="B23" s="9">
        <f t="shared" si="1"/>
        <v>20</v>
      </c>
      <c r="C23" s="9" t="str">
        <f t="shared" si="2"/>
        <v>73</v>
      </c>
      <c r="D23" s="9">
        <f t="shared" si="3"/>
        <v>2</v>
      </c>
      <c r="E23" s="9">
        <v>15</v>
      </c>
      <c r="G23" s="12" t="s">
        <v>37</v>
      </c>
      <c r="H23" t="str">
        <f t="shared" si="4"/>
        <v>L879089B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ChiTietBanHang</vt:lpstr>
      <vt:lpstr>BangThongTin</vt:lpstr>
      <vt:lpstr>ThongTin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Tu Nguyen</cp:lastModifiedBy>
  <dcterms:created xsi:type="dcterms:W3CDTF">2023-05-12T15:29:00Z</dcterms:created>
  <dcterms:modified xsi:type="dcterms:W3CDTF">2023-05-12T17:03:37Z</dcterms:modified>
</cp:coreProperties>
</file>