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lb\Desktop\"/>
    </mc:Choice>
  </mc:AlternateContent>
  <xr:revisionPtr revIDLastSave="0" documentId="13_ncr:1_{369CA621-A076-4CF5-937A-D7B5E1874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H84" i="1"/>
  <c r="X61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X69" i="1"/>
  <c r="I64" i="1"/>
  <c r="I69" i="1"/>
  <c r="I65" i="1"/>
  <c r="I66" i="1"/>
  <c r="I67" i="1"/>
  <c r="I68" i="1"/>
  <c r="I70" i="1"/>
  <c r="I71" i="1"/>
  <c r="J48" i="1"/>
  <c r="I48" i="1"/>
  <c r="J47" i="1"/>
  <c r="I47" i="1"/>
  <c r="J46" i="1"/>
  <c r="I46" i="1"/>
  <c r="J45" i="1"/>
  <c r="I45" i="1"/>
  <c r="J44" i="1"/>
  <c r="I44" i="1"/>
  <c r="J63" i="1"/>
  <c r="J64" i="1"/>
  <c r="J65" i="1"/>
  <c r="J66" i="1"/>
  <c r="J67" i="1"/>
  <c r="J68" i="1"/>
  <c r="J69" i="1"/>
  <c r="J70" i="1"/>
  <c r="J71" i="1"/>
  <c r="H2" i="1"/>
  <c r="H3" i="1"/>
  <c r="H4" i="1"/>
  <c r="H5" i="1"/>
  <c r="H6" i="1"/>
  <c r="H7" i="1"/>
  <c r="H8" i="1"/>
  <c r="H9" i="1"/>
  <c r="H10" i="1"/>
  <c r="H11" i="1"/>
  <c r="H12" i="1"/>
  <c r="J40" i="1"/>
  <c r="J41" i="1"/>
  <c r="J42" i="1"/>
  <c r="J43" i="1"/>
  <c r="B27" i="1"/>
  <c r="B26" i="1"/>
  <c r="B25" i="1"/>
  <c r="B24" i="1"/>
  <c r="B23" i="1"/>
  <c r="B22" i="1"/>
  <c r="B21" i="1"/>
  <c r="B20" i="1"/>
  <c r="B19" i="1"/>
  <c r="B18" i="1"/>
  <c r="G2" i="1"/>
  <c r="I43" i="1"/>
  <c r="I42" i="1"/>
  <c r="I41" i="1"/>
  <c r="G12" i="1"/>
  <c r="G11" i="1"/>
  <c r="G10" i="1"/>
  <c r="G9" i="1"/>
  <c r="G8" i="1"/>
  <c r="G7" i="1"/>
  <c r="G6" i="1"/>
  <c r="G4" i="1"/>
  <c r="G5" i="1"/>
  <c r="G3" i="1"/>
  <c r="W69" i="1"/>
  <c r="W6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<sst xmlns="http://schemas.openxmlformats.org/spreadsheetml/2006/main" count="136" uniqueCount="61">
  <si>
    <t>N</t>
  </si>
  <si>
    <t>Coluna1</t>
  </si>
  <si>
    <t>T1</t>
  </si>
  <si>
    <t>T2</t>
  </si>
  <si>
    <t>T3</t>
  </si>
  <si>
    <t>T4</t>
  </si>
  <si>
    <t>T5</t>
  </si>
  <si>
    <t>media</t>
  </si>
  <si>
    <t>disvioPadrao</t>
  </si>
  <si>
    <t>grid</t>
  </si>
  <si>
    <t>Melhor x</t>
  </si>
  <si>
    <t>Coluna2</t>
  </si>
  <si>
    <t xml:space="preserve">Melhor Combinação </t>
  </si>
  <si>
    <t>blockX = 8</t>
  </si>
  <si>
    <t>gridx = 8</t>
  </si>
  <si>
    <t>Combinaçoes Y</t>
  </si>
  <si>
    <t>blocx</t>
  </si>
  <si>
    <t>blocy</t>
  </si>
  <si>
    <t>Melhor x,y</t>
  </si>
  <si>
    <t>blocky=0</t>
  </si>
  <si>
    <t>gridDimx = 8</t>
  </si>
  <si>
    <t>gridDimY = 0</t>
  </si>
  <si>
    <t>Combinaçoes bidimencional de gridDim</t>
  </si>
  <si>
    <t>gridX</t>
  </si>
  <si>
    <t>gridy</t>
  </si>
  <si>
    <t>blocx/y</t>
  </si>
  <si>
    <t>8  0</t>
  </si>
  <si>
    <t>ValoresTeoricos</t>
  </si>
  <si>
    <t>2 Slide</t>
  </si>
  <si>
    <t>Nossos nomes</t>
  </si>
  <si>
    <t xml:space="preserve">Dizer se </t>
  </si>
  <si>
    <t>Colocar os boldes nos valore e dizer qual é a melhor combinação</t>
  </si>
  <si>
    <t>0slide</t>
  </si>
  <si>
    <t>1 Slide</t>
  </si>
  <si>
    <t>3 silde</t>
  </si>
  <si>
    <t xml:space="preserve">4 slide </t>
  </si>
  <si>
    <t>conclusão</t>
  </si>
  <si>
    <t>Conclusão</t>
  </si>
  <si>
    <t>blocDimX</t>
  </si>
  <si>
    <t>blocDimY</t>
  </si>
  <si>
    <t>gridDimX</t>
  </si>
  <si>
    <t>gridDimy</t>
  </si>
  <si>
    <t>blcDiX|Y</t>
  </si>
  <si>
    <t>CPU</t>
  </si>
  <si>
    <t>Kenel</t>
  </si>
  <si>
    <t>GPU</t>
  </si>
  <si>
    <t>execTime:</t>
  </si>
  <si>
    <t>1.361e-01</t>
  </si>
  <si>
    <t>1.254e-04</t>
  </si>
  <si>
    <t>1.365e-01</t>
  </si>
  <si>
    <t>1.258e04</t>
  </si>
  <si>
    <t>1.349e-01</t>
  </si>
  <si>
    <t xml:space="preserve"> 1.272e-04</t>
  </si>
  <si>
    <t>1.354e-01</t>
  </si>
  <si>
    <t>1.231e-04</t>
  </si>
  <si>
    <t>1.337e-01</t>
  </si>
  <si>
    <t>1.251e-04</t>
  </si>
  <si>
    <t>1.278e-01</t>
  </si>
  <si>
    <t>1.221e-04</t>
  </si>
  <si>
    <t xml:space="preserve"> 1.302e-01</t>
  </si>
  <si>
    <t>1.272e-04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</si>
</sst>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7" borderId="1" xfId="0" applyFill="1" applyBorder="1"/>
    <xf numFmtId="11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GPU time perfomance based on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0781649122612315E-2"/>
          <c:y val="6.3909441487411844E-2"/>
          <c:w val="0.86486351706036746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Folha1!$G$1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(Folha1!$A$2,Folha1!$A$3,Folha1!$A$4,Folha1!$A$5,Folha1!$A$6,Folha1!$A$7,Folha1!$A$8,Folha1!$A$9,Folha1!$A$10,Folha1!$A$11,Folha1!$A$12:$A$13,Folha1!$A$12,Folha1!$A$13,Folha1!$A$13,Folha1!$A$12,Folha1!$A$13)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2">
                  <c:v>1024</c:v>
                </c:pt>
                <c:pt idx="15">
                  <c:v>1024</c:v>
                </c:pt>
              </c:numCache>
            </c:numRef>
          </c:cat>
          <c:val>
            <c:numRef>
              <c:f>(Folha1!$G$2,Folha1!$G$3,Folha1!$G$4,Folha1!$G$5,Folha1!$G$6,Folha1!$G$7,Folha1!$G$8,Folha1!$G$9,Folha1!$G$10,Folha1!$G$11,Folha1!$G$12)</c:f>
              <c:numCache>
                <c:formatCode>General</c:formatCode>
                <c:ptCount val="11"/>
                <c:pt idx="0">
                  <c:v>1554.2</c:v>
                </c:pt>
                <c:pt idx="1">
                  <c:v>806.54</c:v>
                </c:pt>
                <c:pt idx="2">
                  <c:v>419.7</c:v>
                </c:pt>
                <c:pt idx="3">
                  <c:v>229.76</c:v>
                </c:pt>
                <c:pt idx="4">
                  <c:v>117.49000000000001</c:v>
                </c:pt>
                <c:pt idx="5">
                  <c:v>68.783999999999992</c:v>
                </c:pt>
                <c:pt idx="6">
                  <c:v>66.179999999999993</c:v>
                </c:pt>
                <c:pt idx="7">
                  <c:v>66.215999999999994</c:v>
                </c:pt>
                <c:pt idx="8">
                  <c:v>65.835999999999999</c:v>
                </c:pt>
                <c:pt idx="9">
                  <c:v>72.155999999999992</c:v>
                </c:pt>
                <c:pt idx="10">
                  <c:v>75.646000000000001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2-4158-B014-737F7D491D78}"/>
            </c:ext>
          </c:extLst>
        </c:ser>
        <c:ser>
          <c:idx val="1"/>
          <c:order val="1"/>
          <c:tx>
            <c:strRef>
              <c:f>Folha1!$B$16</c:f>
              <c:strCache>
                <c:ptCount val="1"/>
                <c:pt idx="0">
                  <c:v>ValoresTeoricos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(Folha1!$B$17,Folha1!$B$18,Folha1!$B$19,Folha1!$B$20,Folha1!$B$21,Folha1!$B$22,Folha1!$B$23,Folha1!$B$24,Folha1!$B$25,Folha1!$B$26,Folha1!$B$27)</c:f>
              <c:numCache>
                <c:formatCode>General</c:formatCode>
                <c:ptCount val="11"/>
                <c:pt idx="0">
                  <c:v>1554.2</c:v>
                </c:pt>
                <c:pt idx="1">
                  <c:v>777.1</c:v>
                </c:pt>
                <c:pt idx="2">
                  <c:v>388.55</c:v>
                </c:pt>
                <c:pt idx="3">
                  <c:v>194.27500000000001</c:v>
                </c:pt>
                <c:pt idx="4">
                  <c:v>97.137500000000003</c:v>
                </c:pt>
                <c:pt idx="5">
                  <c:v>48.568750000000001</c:v>
                </c:pt>
                <c:pt idx="6">
                  <c:v>48.568750000000001</c:v>
                </c:pt>
                <c:pt idx="7">
                  <c:v>48.568750000000001</c:v>
                </c:pt>
                <c:pt idx="8">
                  <c:v>48.568750000000001</c:v>
                </c:pt>
                <c:pt idx="9">
                  <c:v>48.568750000000001</c:v>
                </c:pt>
                <c:pt idx="10">
                  <c:v>48.568750000000001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62-4158-B014-737F7D491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70431"/>
        <c:axId val="673863487"/>
      </c:lineChart>
      <c:catAx>
        <c:axId val="682370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3863487"/>
        <c:crosses val="autoZero"/>
        <c:auto val="1"/>
        <c:lblAlgn val="ctr"/>
        <c:lblOffset val="100"/>
        <c:noMultiLvlLbl val="0"/>
      </c:catAx>
      <c:valAx>
        <c:axId val="673863487"/>
        <c:scaling>
          <c:logBase val="10"/>
          <c:orientation val="minMax"/>
          <c:max val="16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237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9717371480784772E-2"/>
          <c:y val="0.72409624774556802"/>
          <c:w val="0.20730635414759202"/>
          <c:h val="0.12569920380064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2</xdr:row>
      <xdr:rowOff>49530</xdr:rowOff>
    </xdr:from>
    <xdr:to>
      <xdr:col>21</xdr:col>
      <xdr:colOff>243840</xdr:colOff>
      <xdr:row>20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0A2DC5-714A-4C85-C064-70047B7E4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6EC10-5D6F-4D60-B300-317397A7886F}" name="Tabela1" displayName="Tabela1" ref="A1:J12" totalsRowShown="0" headerRowDxfId="19">
  <autoFilter ref="A1:J12" xr:uid="{CAC6EC10-5D6F-4D60-B300-317397A7886F}"/>
  <tableColumns count="10">
    <tableColumn id="1" xr3:uid="{2F483B1B-70B3-4CDC-8BE2-9A2D104751E6}" name="N"/>
    <tableColumn id="4" xr3:uid="{CD3285A1-939A-4E8D-96C3-A526C26C2332}" name="T1"/>
    <tableColumn id="5" xr3:uid="{6D615871-3909-42C6-B341-511E34FEE5E0}" name="T2"/>
    <tableColumn id="6" xr3:uid="{9DA036C3-5577-4714-B9D6-6343AB6D34C1}" name="T3"/>
    <tableColumn id="7" xr3:uid="{D8204E00-AADB-4003-9F26-90EFB23593D7}" name="T4"/>
    <tableColumn id="8" xr3:uid="{4A379F7A-C5B6-4D2C-AF0A-D1DE99697617}" name="T5"/>
    <tableColumn id="9" xr3:uid="{0CA6AF25-3A3D-4512-BA17-C83535E88D7C}" name="media" dataDxfId="18">
      <calculatedColumnFormula>AVERAGE(Tabela1[[#This Row],[T1]:[T5]])</calculatedColumnFormula>
    </tableColumn>
    <tableColumn id="10" xr3:uid="{BD1E3870-1424-4C09-9913-DAEED0689EBA}" name="disvioPadrao" dataDxfId="17">
      <calculatedColumnFormula>STDEV(B2:F2)</calculatedColumnFormula>
    </tableColumn>
    <tableColumn id="11" xr3:uid="{C21501CC-06D0-484B-91EB-4C94955964CD}" name="grid"/>
    <tableColumn id="12" xr3:uid="{03BB3E56-B201-4717-BD4C-6D3EB4149DA7}" name="Coluna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058913-76C6-48A6-AADA-E432362DB395}" name="Tabela13" displayName="Tabela13" ref="A39:K51" totalsRowShown="0">
  <autoFilter ref="A39:K51" xr:uid="{39058913-76C6-48A6-AADA-E432362DB395}"/>
  <tableColumns count="11">
    <tableColumn id="1" xr3:uid="{56652E5D-3409-454C-985B-EBA0CC3B6C07}" name="blocx"/>
    <tableColumn id="2" xr3:uid="{58BA6965-CA47-484C-9C43-E4C0F9E8CB14}" name="blocy"/>
    <tableColumn id="3" xr3:uid="{1F273A5E-DEDF-49DD-81DD-AFA6552DF618}" name="grid"/>
    <tableColumn id="4" xr3:uid="{88C35D99-E246-4153-999A-3238C1EB1495}" name="T1"/>
    <tableColumn id="5" xr3:uid="{D8A7E75D-B520-4EDA-8C16-9B55EA0D93D0}" name="T2"/>
    <tableColumn id="6" xr3:uid="{91F4B36E-8BBE-42F0-B303-224B4644806F}" name="T3"/>
    <tableColumn id="7" xr3:uid="{FBE26841-574F-4D40-848D-7B3A3F3FFDDF}" name="T4"/>
    <tableColumn id="8" xr3:uid="{70405D3D-A8B5-4B7B-B1E4-88B751ECE3B5}" name="T5"/>
    <tableColumn id="9" xr3:uid="{39687E14-6DC6-4B06-9CC3-7590F624A6D1}" name="media" dataDxfId="16">
      <calculatedColumnFormula>AVERAGE(Tabela13[[#This Row],[T1]:[T5]])</calculatedColumnFormula>
    </tableColumn>
    <tableColumn id="10" xr3:uid="{112B60B3-BE66-485A-85DB-377E2C2DA97B}" name="disvioPadrao" dataDxfId="15">
      <calculatedColumnFormula>STDEV(D40:H40)</calculatedColumnFormula>
    </tableColumn>
    <tableColumn id="12" xr3:uid="{DDA9A104-8C18-4B42-8723-9ED80468CB8D}" name="Coluna2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7CC601-18AB-42C7-A798-E15FBAAD5AEE}" name="Tabela134" displayName="Tabela134" ref="A62:K74" totalsRowShown="0" headerRowDxfId="14">
  <autoFilter ref="A62:K74" xr:uid="{097CC601-18AB-42C7-A798-E15FBAAD5AEE}"/>
  <tableColumns count="11">
    <tableColumn id="1" xr3:uid="{074E4D65-1FFB-47F9-B460-F8D163F1640F}" name="gridX" dataDxfId="13"/>
    <tableColumn id="2" xr3:uid="{534861F4-A281-45A1-A81D-0451048BA4E6}" name="gridy" dataDxfId="12"/>
    <tableColumn id="3" xr3:uid="{81D0A2B7-0B88-49DC-B7D3-62AF40AF6506}" name="blocx/y" dataDxfId="11"/>
    <tableColumn id="4" xr3:uid="{6D5B1636-C714-44B1-B06D-94AF80A11E3A}" name="T1" dataDxfId="10"/>
    <tableColumn id="5" xr3:uid="{6EE89E32-DDEC-49D6-B134-BC4ECB6DB58D}" name="T2" dataDxfId="9"/>
    <tableColumn id="6" xr3:uid="{94D91EA1-65AD-427B-9726-664FB0C245D2}" name="T3" dataDxfId="8"/>
    <tableColumn id="7" xr3:uid="{4C7125A0-BA51-4194-9A59-3E6FE8397C71}" name="T4" dataDxfId="7"/>
    <tableColumn id="8" xr3:uid="{54F4185D-E43F-4397-B6A0-838D67AB14D3}" name="T5" dataDxfId="6"/>
    <tableColumn id="9" xr3:uid="{FEFA3201-9FB4-4880-A790-295A0E14B28F}" name="media" dataDxfId="5">
      <calculatedColumnFormula>AVERAGE(Tabela134[[#This Row],[T1]:[T5]])</calculatedColumnFormula>
    </tableColumn>
    <tableColumn id="10" xr3:uid="{DBE006AA-FED7-497C-9CDC-BF0B4604A2FA}" name="disvioPadrao" dataDxfId="4">
      <calculatedColumnFormula>STDEV(D63:H63)</calculatedColumnFormula>
    </tableColumn>
    <tableColumn id="12" xr3:uid="{54D9A142-398B-42F0-8A53-4DF99CA8B786}" name="conclusão" dataDxfId="3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98B7A5-05EC-47F2-936C-C00298F52225}" name="Tabela4" displayName="Tabela4" ref="A16:B28" totalsRowShown="0">
  <autoFilter ref="A16:B28" xr:uid="{F498B7A5-05EC-47F2-936C-C00298F52225}"/>
  <tableColumns count="2">
    <tableColumn id="1" xr3:uid="{90272C9D-3F06-4816-9C43-45E6C4B09B6E}" name="Coluna1"/>
    <tableColumn id="2" xr3:uid="{4DCC7913-3951-4A18-92BE-9E4B59486432}" name="ValoresTeoricos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EDF88-B3E4-4CEA-83EE-700B98B2889D}" name="Tabela16" displayName="Tabela16" ref="A83:J84" totalsRowShown="0" headerRowDxfId="2">
  <autoFilter ref="A83:J84" xr:uid="{298EDF88-B3E4-4CEA-83EE-700B98B2889D}"/>
  <tableColumns count="10">
    <tableColumn id="1" xr3:uid="{94BB0925-82BF-4EE6-9B09-FC97087D390C}" name="N"/>
    <tableColumn id="4" xr3:uid="{941395F5-9895-4E4C-B96B-8D3CC05DB043}" name="T1"/>
    <tableColumn id="5" xr3:uid="{A5881C55-6B18-4ADD-AFED-2566CF8D0EE8}" name="T2"/>
    <tableColumn id="6" xr3:uid="{28458622-C191-4A36-BC1D-FA2C437B4402}" name="T3"/>
    <tableColumn id="7" xr3:uid="{E9AE37B0-0DF9-4395-9FB1-522FE3E3E999}" name="T4"/>
    <tableColumn id="8" xr3:uid="{5DCD4390-1B53-440F-9AB4-966DFDCFA217}" name="T5"/>
    <tableColumn id="9" xr3:uid="{2FBCEC25-0630-421B-91BF-42C3D250E0A3}" name="media" dataDxfId="1">
      <calculatedColumnFormula>(B84+C84+D84+E84+F84)/5</calculatedColumnFormula>
    </tableColumn>
    <tableColumn id="10" xr3:uid="{F9429B29-6354-4231-942A-A4061BE0A455}" name="disvioPadrao" dataDxfId="0">
      <calculatedColumnFormula>STDEV(B84:F84)</calculatedColumnFormula>
    </tableColumn>
    <tableColumn id="11" xr3:uid="{50E8694D-95B9-4119-9774-F101EC8C4FC1}" name="grid"/>
    <tableColumn id="12" xr3:uid="{A8B585F6-25AB-4E2A-A0D4-0093A201718B}" name="Coluna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0"/>
  <sheetViews>
    <sheetView tabSelected="1" topLeftCell="A81" workbookViewId="0">
      <selection activeCell="E106" sqref="E106"/>
    </sheetView>
  </sheetViews>
  <sheetFormatPr defaultRowHeight="14.4" x14ac:dyDescent="0.3"/>
  <cols>
    <col min="1" max="1" width="8.21875" customWidth="1"/>
    <col min="2" max="3" width="9.77734375" customWidth="1"/>
    <col min="11" max="11" width="8.88671875" customWidth="1"/>
  </cols>
  <sheetData>
    <row r="1" spans="1:282" s="1" customFormat="1" x14ac:dyDescent="0.3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</row>
    <row r="2" spans="1:282" x14ac:dyDescent="0.3">
      <c r="A2">
        <v>1</v>
      </c>
      <c r="B2">
        <v>1568</v>
      </c>
      <c r="C2">
        <v>1569</v>
      </c>
      <c r="D2">
        <v>1572</v>
      </c>
      <c r="E2">
        <v>1529</v>
      </c>
      <c r="F2">
        <v>1533</v>
      </c>
      <c r="G2">
        <f>(B2+C2+D2+E2+F2)/5</f>
        <v>1554.2</v>
      </c>
      <c r="H2">
        <f t="shared" ref="H2:H12" si="0">STDEV(B2:F2)</f>
        <v>21.276747871796573</v>
      </c>
      <c r="I2">
        <v>16</v>
      </c>
    </row>
    <row r="3" spans="1:282" x14ac:dyDescent="0.3">
      <c r="A3">
        <v>2</v>
      </c>
      <c r="B3">
        <v>809</v>
      </c>
      <c r="C3">
        <v>818.6</v>
      </c>
      <c r="D3">
        <v>804</v>
      </c>
      <c r="E3">
        <v>834.3</v>
      </c>
      <c r="F3">
        <v>766.8</v>
      </c>
      <c r="G3">
        <f>(B3+C3+D3+E3+F3)/5</f>
        <v>806.54</v>
      </c>
      <c r="H3">
        <f t="shared" si="0"/>
        <v>25.039129377835813</v>
      </c>
      <c r="I3">
        <v>15</v>
      </c>
    </row>
    <row r="4" spans="1:282" x14ac:dyDescent="0.3">
      <c r="A4">
        <v>4</v>
      </c>
      <c r="B4">
        <v>420.5</v>
      </c>
      <c r="C4">
        <v>416.6</v>
      </c>
      <c r="D4">
        <v>450.5</v>
      </c>
      <c r="E4">
        <v>427.7</v>
      </c>
      <c r="F4">
        <v>383.2</v>
      </c>
      <c r="G4">
        <f>AVERAGE(Tabela1[[#This Row],[T1]:[T5]])</f>
        <v>419.7</v>
      </c>
      <c r="H4">
        <f t="shared" si="0"/>
        <v>24.264892334399509</v>
      </c>
      <c r="I4">
        <v>14</v>
      </c>
    </row>
    <row r="5" spans="1:282" x14ac:dyDescent="0.3">
      <c r="A5">
        <v>8</v>
      </c>
      <c r="B5">
        <v>232.9</v>
      </c>
      <c r="C5">
        <v>231.5</v>
      </c>
      <c r="D5">
        <v>226.5</v>
      </c>
      <c r="E5">
        <v>231</v>
      </c>
      <c r="F5">
        <v>226.9</v>
      </c>
      <c r="G5">
        <f>AVERAGE(Tabela1[[#This Row],[T1]:[T5]])</f>
        <v>229.76</v>
      </c>
      <c r="H5">
        <f t="shared" si="0"/>
        <v>2.8823601440486231</v>
      </c>
      <c r="I5">
        <v>13</v>
      </c>
    </row>
    <row r="6" spans="1:282" x14ac:dyDescent="0.3">
      <c r="A6">
        <v>16</v>
      </c>
      <c r="B6">
        <v>131.4</v>
      </c>
      <c r="C6">
        <v>96.68</v>
      </c>
      <c r="D6">
        <v>96.67</v>
      </c>
      <c r="E6">
        <v>131.4</v>
      </c>
      <c r="F6">
        <v>131.30000000000001</v>
      </c>
      <c r="G6">
        <f>AVERAGE(Tabela1[[#This Row],[T1]:[T5]])</f>
        <v>117.49000000000001</v>
      </c>
      <c r="H6">
        <f t="shared" si="0"/>
        <v>19.001452576053204</v>
      </c>
      <c r="I6">
        <v>12</v>
      </c>
    </row>
    <row r="7" spans="1:282" x14ac:dyDescent="0.3">
      <c r="A7">
        <v>32</v>
      </c>
      <c r="B7">
        <v>68.760000000000005</v>
      </c>
      <c r="C7">
        <v>68.790000000000006</v>
      </c>
      <c r="D7">
        <v>68.77</v>
      </c>
      <c r="E7">
        <v>68.819999999999993</v>
      </c>
      <c r="F7">
        <v>68.78</v>
      </c>
      <c r="G7">
        <f>AVERAGE(Tabela1[[#This Row],[T1]:[T5]])</f>
        <v>68.783999999999992</v>
      </c>
      <c r="H7">
        <f t="shared" si="0"/>
        <v>2.3021728866439637E-2</v>
      </c>
      <c r="I7">
        <v>11</v>
      </c>
    </row>
    <row r="8" spans="1:282" x14ac:dyDescent="0.3">
      <c r="A8">
        <v>64</v>
      </c>
      <c r="B8">
        <v>66.2</v>
      </c>
      <c r="C8">
        <v>66.2</v>
      </c>
      <c r="D8">
        <v>66.180000000000007</v>
      </c>
      <c r="E8">
        <v>66.16</v>
      </c>
      <c r="F8">
        <v>66.16</v>
      </c>
      <c r="G8">
        <f>AVERAGE(Tabela1[[#This Row],[T1]:[T5]])</f>
        <v>66.179999999999993</v>
      </c>
      <c r="H8">
        <f t="shared" si="0"/>
        <v>2.0000000000003126E-2</v>
      </c>
      <c r="I8">
        <v>10</v>
      </c>
    </row>
    <row r="9" spans="1:282" x14ac:dyDescent="0.3">
      <c r="A9">
        <v>128</v>
      </c>
      <c r="B9">
        <v>66.2</v>
      </c>
      <c r="C9">
        <v>66.209999999999994</v>
      </c>
      <c r="D9">
        <v>66.209999999999994</v>
      </c>
      <c r="E9">
        <v>66.25</v>
      </c>
      <c r="F9">
        <v>66.209999999999994</v>
      </c>
      <c r="G9">
        <f>AVERAGE(Tabela1[[#This Row],[T1]:[T5]])</f>
        <v>66.215999999999994</v>
      </c>
      <c r="H9">
        <f t="shared" si="0"/>
        <v>1.9493588689618788E-2</v>
      </c>
      <c r="I9">
        <v>9</v>
      </c>
    </row>
    <row r="10" spans="1:282" x14ac:dyDescent="0.3">
      <c r="A10">
        <v>256</v>
      </c>
      <c r="B10">
        <v>65.84</v>
      </c>
      <c r="C10">
        <v>65.83</v>
      </c>
      <c r="D10">
        <v>65.84</v>
      </c>
      <c r="E10">
        <v>65.84</v>
      </c>
      <c r="F10">
        <v>65.83</v>
      </c>
      <c r="G10">
        <f>AVERAGE(Tabela1[[#This Row],[T1]:[T5]])</f>
        <v>65.835999999999999</v>
      </c>
      <c r="H10">
        <f t="shared" si="0"/>
        <v>5.4772255750544637E-3</v>
      </c>
      <c r="I10">
        <v>8</v>
      </c>
      <c r="J10" t="s">
        <v>10</v>
      </c>
    </row>
    <row r="11" spans="1:282" x14ac:dyDescent="0.3">
      <c r="A11">
        <v>512</v>
      </c>
      <c r="B11">
        <v>72.17</v>
      </c>
      <c r="C11">
        <v>72.150000000000006</v>
      </c>
      <c r="D11">
        <v>72.16</v>
      </c>
      <c r="E11">
        <v>72.16</v>
      </c>
      <c r="F11">
        <v>72.14</v>
      </c>
      <c r="G11">
        <f>AVERAGE(Tabela1[[#This Row],[T1]:[T5]])</f>
        <v>72.155999999999992</v>
      </c>
      <c r="H11">
        <f t="shared" si="0"/>
        <v>1.1401754250990359E-2</v>
      </c>
      <c r="I11">
        <v>7</v>
      </c>
    </row>
    <row r="12" spans="1:282" x14ac:dyDescent="0.3">
      <c r="A12">
        <v>1024</v>
      </c>
      <c r="B12">
        <v>75.66</v>
      </c>
      <c r="C12">
        <v>75.650000000000006</v>
      </c>
      <c r="D12">
        <v>75.64</v>
      </c>
      <c r="E12">
        <v>75.650000000000006</v>
      </c>
      <c r="F12">
        <v>75.63</v>
      </c>
      <c r="G12">
        <f>AVERAGE(Tabela1[[#This Row],[T1]:[T5]])</f>
        <v>75.646000000000001</v>
      </c>
      <c r="H12">
        <f t="shared" si="0"/>
        <v>1.140175425099285E-2</v>
      </c>
      <c r="I12">
        <v>6</v>
      </c>
    </row>
    <row r="15" spans="1:282" x14ac:dyDescent="0.3">
      <c r="A15" t="s">
        <v>12</v>
      </c>
      <c r="C15" t="s">
        <v>13</v>
      </c>
      <c r="D15" t="s">
        <v>14</v>
      </c>
    </row>
    <row r="16" spans="1:282" x14ac:dyDescent="0.3">
      <c r="A16" s="3" t="s">
        <v>1</v>
      </c>
      <c r="B16" s="3" t="s">
        <v>27</v>
      </c>
    </row>
    <row r="17" spans="1:7" x14ac:dyDescent="0.3">
      <c r="A17">
        <v>1</v>
      </c>
      <c r="B17">
        <v>1554.2</v>
      </c>
    </row>
    <row r="18" spans="1:7" x14ac:dyDescent="0.3">
      <c r="A18">
        <v>2</v>
      </c>
      <c r="B18">
        <f>B17/Tabela4[[#This Row],[Coluna1]]</f>
        <v>777.1</v>
      </c>
    </row>
    <row r="19" spans="1:7" x14ac:dyDescent="0.3">
      <c r="A19">
        <v>4</v>
      </c>
      <c r="B19">
        <f>B17/Tabela4[[#This Row],[Coluna1]]</f>
        <v>388.55</v>
      </c>
      <c r="F19" t="s">
        <v>32</v>
      </c>
      <c r="G19" t="s">
        <v>29</v>
      </c>
    </row>
    <row r="20" spans="1:7" x14ac:dyDescent="0.3">
      <c r="A20">
        <v>8</v>
      </c>
      <c r="B20">
        <f>B17/Tabela4[[#This Row],[Coluna1]]</f>
        <v>194.27500000000001</v>
      </c>
      <c r="F20" t="s">
        <v>33</v>
      </c>
      <c r="G20" t="s">
        <v>30</v>
      </c>
    </row>
    <row r="21" spans="1:7" x14ac:dyDescent="0.3">
      <c r="A21">
        <v>16</v>
      </c>
      <c r="B21">
        <f>B17/Tabela4[[#This Row],[Coluna1]]</f>
        <v>97.137500000000003</v>
      </c>
      <c r="E21" s="2"/>
      <c r="F21" t="s">
        <v>28</v>
      </c>
      <c r="G21" s="2" t="s">
        <v>31</v>
      </c>
    </row>
    <row r="22" spans="1:7" x14ac:dyDescent="0.3">
      <c r="A22">
        <v>32</v>
      </c>
      <c r="B22">
        <f>B17/Tabela4[[#This Row],[Coluna1]]</f>
        <v>48.568750000000001</v>
      </c>
      <c r="F22" t="s">
        <v>34</v>
      </c>
    </row>
    <row r="23" spans="1:7" x14ac:dyDescent="0.3">
      <c r="A23">
        <v>64</v>
      </c>
      <c r="B23">
        <f>B17/A22</f>
        <v>48.568750000000001</v>
      </c>
      <c r="F23" t="s">
        <v>35</v>
      </c>
    </row>
    <row r="24" spans="1:7" x14ac:dyDescent="0.3">
      <c r="A24">
        <v>128</v>
      </c>
      <c r="B24">
        <f>B17/A22</f>
        <v>48.568750000000001</v>
      </c>
    </row>
    <row r="25" spans="1:7" x14ac:dyDescent="0.3">
      <c r="A25">
        <v>256</v>
      </c>
      <c r="B25">
        <f>B17/A22</f>
        <v>48.568750000000001</v>
      </c>
    </row>
    <row r="26" spans="1:7" x14ac:dyDescent="0.3">
      <c r="A26">
        <v>512</v>
      </c>
      <c r="B26">
        <f>B17/A22</f>
        <v>48.568750000000001</v>
      </c>
    </row>
    <row r="27" spans="1:7" x14ac:dyDescent="0.3">
      <c r="A27">
        <v>1024</v>
      </c>
      <c r="B27">
        <f>B17/A22</f>
        <v>48.568750000000001</v>
      </c>
    </row>
    <row r="36" spans="1:25" x14ac:dyDescent="0.3">
      <c r="F36" t="s">
        <v>15</v>
      </c>
    </row>
    <row r="39" spans="1:25" x14ac:dyDescent="0.3">
      <c r="A39" s="3" t="s">
        <v>16</v>
      </c>
      <c r="B39" s="3" t="s">
        <v>17</v>
      </c>
      <c r="C39" s="3" t="s">
        <v>9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  <c r="I39" s="3" t="s">
        <v>7</v>
      </c>
      <c r="J39" s="3" t="s">
        <v>8</v>
      </c>
      <c r="K39" s="3" t="s">
        <v>11</v>
      </c>
      <c r="L39" s="2"/>
    </row>
    <row r="40" spans="1:25" x14ac:dyDescent="0.3">
      <c r="A40">
        <v>8</v>
      </c>
      <c r="B40">
        <v>0</v>
      </c>
      <c r="C40">
        <v>8</v>
      </c>
      <c r="D40">
        <v>65.84</v>
      </c>
      <c r="E40">
        <v>65.83</v>
      </c>
      <c r="F40">
        <v>65.84</v>
      </c>
      <c r="G40">
        <v>65.84</v>
      </c>
      <c r="H40">
        <v>65.83</v>
      </c>
      <c r="I40">
        <v>65.835999999999999</v>
      </c>
      <c r="J40">
        <f t="shared" ref="J40:J48" si="1">STDEV(D40:H40)</f>
        <v>5.4772255750544637E-3</v>
      </c>
      <c r="K40" t="s">
        <v>18</v>
      </c>
      <c r="M40" s="5"/>
      <c r="N40" s="5" t="s">
        <v>38</v>
      </c>
      <c r="O40" s="5" t="s">
        <v>39</v>
      </c>
      <c r="P40" s="5" t="s">
        <v>40</v>
      </c>
      <c r="Q40" s="5" t="s">
        <v>2</v>
      </c>
      <c r="R40" s="5" t="s">
        <v>3</v>
      </c>
      <c r="S40" s="5" t="s">
        <v>4</v>
      </c>
      <c r="T40" s="5" t="s">
        <v>5</v>
      </c>
      <c r="U40" s="5" t="s">
        <v>6</v>
      </c>
      <c r="V40" s="5" t="s">
        <v>7</v>
      </c>
      <c r="W40" s="5" t="s">
        <v>8</v>
      </c>
      <c r="X40" s="5" t="s">
        <v>37</v>
      </c>
      <c r="Y40" s="5"/>
    </row>
    <row r="41" spans="1:25" x14ac:dyDescent="0.3">
      <c r="A41">
        <v>7</v>
      </c>
      <c r="B41">
        <v>1</v>
      </c>
      <c r="C41">
        <v>8</v>
      </c>
      <c r="D41">
        <v>65.88</v>
      </c>
      <c r="E41">
        <v>65.89</v>
      </c>
      <c r="F41">
        <v>65.87</v>
      </c>
      <c r="G41">
        <v>65.88</v>
      </c>
      <c r="H41">
        <v>65.89</v>
      </c>
      <c r="I41">
        <f>(D41+E41+F41+G41+H41)/5</f>
        <v>65.881999999999991</v>
      </c>
      <c r="J41">
        <f t="shared" si="1"/>
        <v>8.3666002653399411E-3</v>
      </c>
      <c r="M41" s="5"/>
      <c r="N41" s="9">
        <v>8</v>
      </c>
      <c r="O41" s="9">
        <v>0</v>
      </c>
      <c r="P41" s="9">
        <v>8</v>
      </c>
      <c r="Q41" s="5">
        <v>65.84</v>
      </c>
      <c r="R41" s="5">
        <v>65.83</v>
      </c>
      <c r="S41" s="5">
        <v>65.84</v>
      </c>
      <c r="T41" s="5">
        <v>65.84</v>
      </c>
      <c r="U41" s="5">
        <v>65.83</v>
      </c>
      <c r="V41" s="5">
        <v>65.83</v>
      </c>
      <c r="W41" s="5">
        <v>5.4772255750544637E-3</v>
      </c>
      <c r="X41" s="5" t="s">
        <v>18</v>
      </c>
      <c r="Y41" s="5"/>
    </row>
    <row r="42" spans="1:25" x14ac:dyDescent="0.3">
      <c r="A42">
        <v>6</v>
      </c>
      <c r="B42">
        <v>2</v>
      </c>
      <c r="C42">
        <v>8</v>
      </c>
      <c r="D42">
        <v>65.95</v>
      </c>
      <c r="E42">
        <v>65.95</v>
      </c>
      <c r="F42">
        <v>65.959999999999994</v>
      </c>
      <c r="G42">
        <v>65.959999999999994</v>
      </c>
      <c r="H42">
        <v>65.959999999999994</v>
      </c>
      <c r="I42">
        <f>AVERAGE(Tabela13[[#This Row],[T1]:[T5]])</f>
        <v>65.955999999999989</v>
      </c>
      <c r="J42">
        <f t="shared" si="1"/>
        <v>5.47722557504668E-3</v>
      </c>
      <c r="M42" s="5"/>
      <c r="N42" s="9">
        <v>7</v>
      </c>
      <c r="O42" s="9">
        <v>1</v>
      </c>
      <c r="P42" s="9">
        <v>8</v>
      </c>
      <c r="Q42" s="5">
        <v>65.88</v>
      </c>
      <c r="R42" s="5">
        <v>65.89</v>
      </c>
      <c r="S42" s="5">
        <v>65.87</v>
      </c>
      <c r="T42" s="5">
        <v>65.88</v>
      </c>
      <c r="U42" s="5">
        <v>65.89</v>
      </c>
      <c r="V42" s="5">
        <v>65.88</v>
      </c>
      <c r="W42" s="5">
        <v>8.3666002653399411E-3</v>
      </c>
      <c r="X42" s="5"/>
      <c r="Y42" s="5"/>
    </row>
    <row r="43" spans="1:25" x14ac:dyDescent="0.3">
      <c r="A43">
        <v>5</v>
      </c>
      <c r="B43">
        <v>3</v>
      </c>
      <c r="C43">
        <v>8</v>
      </c>
      <c r="D43">
        <v>66.2</v>
      </c>
      <c r="E43">
        <v>66.19</v>
      </c>
      <c r="F43">
        <v>66.209999999999994</v>
      </c>
      <c r="G43">
        <v>66.2</v>
      </c>
      <c r="H43">
        <v>66.209999999999994</v>
      </c>
      <c r="I43">
        <f>AVERAGE(Tabela13[[#This Row],[T1]:[T5]])</f>
        <v>66.201999999999984</v>
      </c>
      <c r="J43">
        <f t="shared" si="1"/>
        <v>8.366600265338241E-3</v>
      </c>
      <c r="M43" s="5"/>
      <c r="N43" s="9">
        <v>6</v>
      </c>
      <c r="O43" s="9">
        <v>2</v>
      </c>
      <c r="P43" s="9">
        <v>8</v>
      </c>
      <c r="Q43" s="5">
        <v>65.95</v>
      </c>
      <c r="R43" s="5">
        <v>65.95</v>
      </c>
      <c r="S43" s="5">
        <v>65.959999999999994</v>
      </c>
      <c r="T43" s="5">
        <v>65.959999999999994</v>
      </c>
      <c r="U43" s="5">
        <v>65.959999999999994</v>
      </c>
      <c r="V43" s="5">
        <v>65.95</v>
      </c>
      <c r="W43" s="5">
        <v>5.47722557504668E-3</v>
      </c>
      <c r="X43" s="5"/>
      <c r="Y43" s="5"/>
    </row>
    <row r="44" spans="1:25" x14ac:dyDescent="0.3">
      <c r="A44">
        <v>4</v>
      </c>
      <c r="B44">
        <v>4</v>
      </c>
      <c r="C44">
        <v>8</v>
      </c>
      <c r="D44">
        <v>66.510000000000005</v>
      </c>
      <c r="E44">
        <v>66.510000000000005</v>
      </c>
      <c r="F44">
        <v>66.510000000000005</v>
      </c>
      <c r="G44">
        <v>66.290000000000006</v>
      </c>
      <c r="H44">
        <v>66.47</v>
      </c>
      <c r="I44">
        <f>AVERAGE(Tabela13[[#This Row],[T1]:[T5]])</f>
        <v>66.458000000000013</v>
      </c>
      <c r="J44">
        <f t="shared" si="1"/>
        <v>9.5498691090505877E-2</v>
      </c>
      <c r="M44" s="5"/>
      <c r="N44" s="9">
        <v>5</v>
      </c>
      <c r="O44" s="9">
        <v>3</v>
      </c>
      <c r="P44" s="9">
        <v>8</v>
      </c>
      <c r="Q44" s="5">
        <v>66.2</v>
      </c>
      <c r="R44" s="5">
        <v>66.19</v>
      </c>
      <c r="S44" s="5">
        <v>66.209999999999994</v>
      </c>
      <c r="T44" s="5">
        <v>66.2</v>
      </c>
      <c r="U44" s="5">
        <v>66.209999999999994</v>
      </c>
      <c r="V44" s="5">
        <v>66.2</v>
      </c>
      <c r="W44" s="5">
        <v>8.366600265338241E-3</v>
      </c>
      <c r="X44" s="5"/>
      <c r="Y44" s="5"/>
    </row>
    <row r="45" spans="1:25" x14ac:dyDescent="0.3">
      <c r="A45">
        <v>3</v>
      </c>
      <c r="B45">
        <v>5</v>
      </c>
      <c r="C45">
        <v>8</v>
      </c>
      <c r="D45">
        <v>66.84</v>
      </c>
      <c r="E45">
        <v>66.83</v>
      </c>
      <c r="F45">
        <v>66.83</v>
      </c>
      <c r="G45">
        <v>66.81</v>
      </c>
      <c r="H45">
        <v>66.86</v>
      </c>
      <c r="I45">
        <f>AVERAGE(Tabela13[[#This Row],[T1]:[T5]])</f>
        <v>66.834000000000003</v>
      </c>
      <c r="J45">
        <f t="shared" si="1"/>
        <v>1.8165902124584465E-2</v>
      </c>
      <c r="M45" s="5"/>
      <c r="N45" s="9">
        <v>4</v>
      </c>
      <c r="O45" s="9">
        <v>4</v>
      </c>
      <c r="P45" s="9">
        <v>8</v>
      </c>
      <c r="Q45" s="5">
        <v>66.510000000000005</v>
      </c>
      <c r="R45" s="5">
        <v>66.510000000000005</v>
      </c>
      <c r="S45" s="5">
        <v>66.510000000000005</v>
      </c>
      <c r="T45" s="5">
        <v>66.290000000000006</v>
      </c>
      <c r="U45" s="5">
        <v>66.47</v>
      </c>
      <c r="V45" s="5">
        <v>66.400000000000006</v>
      </c>
      <c r="W45" s="5">
        <v>9.5498691090505877E-2</v>
      </c>
      <c r="X45" s="5"/>
      <c r="Y45" s="5"/>
    </row>
    <row r="46" spans="1:25" x14ac:dyDescent="0.3">
      <c r="A46">
        <v>2</v>
      </c>
      <c r="B46">
        <v>6</v>
      </c>
      <c r="C46">
        <v>8</v>
      </c>
      <c r="D46">
        <v>86.29</v>
      </c>
      <c r="E46">
        <v>86.26</v>
      </c>
      <c r="F46">
        <v>86.24</v>
      </c>
      <c r="G46">
        <v>86.24</v>
      </c>
      <c r="H46">
        <v>86.2</v>
      </c>
      <c r="I46">
        <f>AVERAGE(Tabela13[[#This Row],[T1]:[T5]])</f>
        <v>86.246000000000009</v>
      </c>
      <c r="J46">
        <f t="shared" si="1"/>
        <v>3.2863353450312077E-2</v>
      </c>
      <c r="M46" s="5"/>
      <c r="N46" s="9">
        <v>3</v>
      </c>
      <c r="O46" s="9">
        <v>5</v>
      </c>
      <c r="P46" s="9">
        <v>8</v>
      </c>
      <c r="Q46" s="5">
        <v>66.84</v>
      </c>
      <c r="R46" s="5">
        <v>66.83</v>
      </c>
      <c r="S46" s="5">
        <v>66.83</v>
      </c>
      <c r="T46" s="5">
        <v>66.81</v>
      </c>
      <c r="U46" s="5">
        <v>66.86</v>
      </c>
      <c r="V46" s="5">
        <v>66.8</v>
      </c>
      <c r="W46" s="5">
        <v>1.8165902124584465E-2</v>
      </c>
      <c r="X46" s="5"/>
      <c r="Y46" s="5"/>
    </row>
    <row r="47" spans="1:25" x14ac:dyDescent="0.3">
      <c r="A47">
        <v>1</v>
      </c>
      <c r="B47">
        <v>7</v>
      </c>
      <c r="C47">
        <v>8</v>
      </c>
      <c r="D47">
        <v>138</v>
      </c>
      <c r="E47">
        <v>146.9</v>
      </c>
      <c r="F47">
        <v>146.9</v>
      </c>
      <c r="G47">
        <v>146.9</v>
      </c>
      <c r="H47">
        <v>137.9</v>
      </c>
      <c r="I47">
        <f>AVERAGE(Tabela13[[#This Row],[T1]:[T5]])</f>
        <v>143.32</v>
      </c>
      <c r="J47">
        <f t="shared" si="1"/>
        <v>4.9022443839531311</v>
      </c>
      <c r="M47" s="5"/>
      <c r="N47" s="9">
        <v>2</v>
      </c>
      <c r="O47" s="9">
        <v>6</v>
      </c>
      <c r="P47" s="9">
        <v>8</v>
      </c>
      <c r="Q47" s="5">
        <v>86.29</v>
      </c>
      <c r="R47" s="5">
        <v>86.26</v>
      </c>
      <c r="S47" s="5">
        <v>86.24</v>
      </c>
      <c r="T47" s="5">
        <v>86.24</v>
      </c>
      <c r="U47" s="5">
        <v>86.2</v>
      </c>
      <c r="V47" s="5">
        <v>86.2</v>
      </c>
      <c r="W47" s="5">
        <v>3.2863353450312077E-2</v>
      </c>
      <c r="X47" s="5"/>
      <c r="Y47" s="5"/>
    </row>
    <row r="48" spans="1:25" x14ac:dyDescent="0.3">
      <c r="A48">
        <v>0</v>
      </c>
      <c r="B48">
        <v>8</v>
      </c>
      <c r="C48">
        <v>8</v>
      </c>
      <c r="D48">
        <v>246.8</v>
      </c>
      <c r="E48">
        <v>236.1</v>
      </c>
      <c r="F48">
        <v>236.2</v>
      </c>
      <c r="G48">
        <v>226.7</v>
      </c>
      <c r="H48">
        <v>236.8</v>
      </c>
      <c r="I48">
        <f>AVERAGE(Tabela13[[#This Row],[T1]:[T5]])</f>
        <v>236.51999999999998</v>
      </c>
      <c r="J48">
        <f t="shared" si="1"/>
        <v>7.1145625304722788</v>
      </c>
      <c r="M48" s="5"/>
      <c r="N48" s="9">
        <v>1</v>
      </c>
      <c r="O48" s="9">
        <v>7</v>
      </c>
      <c r="P48" s="9">
        <v>8</v>
      </c>
      <c r="Q48" s="5">
        <v>138</v>
      </c>
      <c r="R48" s="5">
        <v>146.9</v>
      </c>
      <c r="S48" s="5">
        <v>146.9</v>
      </c>
      <c r="T48" s="5">
        <v>146.9</v>
      </c>
      <c r="U48" s="5">
        <v>137.9</v>
      </c>
      <c r="V48" s="5">
        <v>143</v>
      </c>
      <c r="W48" s="5">
        <v>4.9022443839531311</v>
      </c>
      <c r="X48" s="5"/>
      <c r="Y48" s="5"/>
    </row>
    <row r="49" spans="1:26" x14ac:dyDescent="0.3">
      <c r="M49" s="5"/>
      <c r="N49" s="9">
        <v>0</v>
      </c>
      <c r="O49" s="9">
        <v>8</v>
      </c>
      <c r="P49" s="9">
        <v>8</v>
      </c>
      <c r="Q49" s="5">
        <v>246.8</v>
      </c>
      <c r="R49" s="5">
        <v>236.1</v>
      </c>
      <c r="S49" s="5">
        <v>236.2</v>
      </c>
      <c r="T49" s="5">
        <v>226.7</v>
      </c>
      <c r="U49" s="5">
        <v>236.8</v>
      </c>
      <c r="V49" s="5">
        <v>236</v>
      </c>
      <c r="W49" s="5">
        <v>7.1145625304722788</v>
      </c>
      <c r="X49" s="5"/>
      <c r="Y49" s="5"/>
    </row>
    <row r="50" spans="1:26" x14ac:dyDescent="0.3">
      <c r="N50" s="8"/>
      <c r="O50" s="8"/>
      <c r="P50" s="8"/>
    </row>
    <row r="51" spans="1:26" x14ac:dyDescent="0.3">
      <c r="N51" s="8"/>
    </row>
    <row r="57" spans="1:26" x14ac:dyDescent="0.3">
      <c r="A57" t="s">
        <v>12</v>
      </c>
      <c r="C57" t="s">
        <v>13</v>
      </c>
      <c r="D57" t="s">
        <v>19</v>
      </c>
      <c r="E57" t="s">
        <v>20</v>
      </c>
      <c r="F57" t="s">
        <v>21</v>
      </c>
    </row>
    <row r="59" spans="1:26" x14ac:dyDescent="0.3">
      <c r="F59" t="s">
        <v>22</v>
      </c>
    </row>
    <row r="60" spans="1:26" x14ac:dyDescent="0.3">
      <c r="O60" s="5" t="s">
        <v>40</v>
      </c>
      <c r="P60" s="7" t="s">
        <v>41</v>
      </c>
      <c r="Q60" s="7" t="s">
        <v>42</v>
      </c>
      <c r="R60" s="7" t="s">
        <v>2</v>
      </c>
      <c r="S60" s="7" t="s">
        <v>3</v>
      </c>
      <c r="T60" s="7" t="s">
        <v>4</v>
      </c>
      <c r="U60" s="7" t="s">
        <v>5</v>
      </c>
      <c r="V60" s="7" t="s">
        <v>6</v>
      </c>
      <c r="W60" s="7" t="s">
        <v>7</v>
      </c>
      <c r="X60" s="7" t="s">
        <v>8</v>
      </c>
      <c r="Y60" s="7" t="s">
        <v>36</v>
      </c>
      <c r="Z60" s="7"/>
    </row>
    <row r="61" spans="1:2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8"/>
      <c r="O61" s="9">
        <v>8</v>
      </c>
      <c r="P61" s="9">
        <v>0</v>
      </c>
      <c r="Q61" s="9" t="s">
        <v>26</v>
      </c>
      <c r="R61" s="5">
        <v>65.84</v>
      </c>
      <c r="S61" s="5">
        <v>65.83</v>
      </c>
      <c r="T61" s="5">
        <v>65.84</v>
      </c>
      <c r="U61" s="5">
        <v>65.84</v>
      </c>
      <c r="V61" s="5">
        <v>65.83</v>
      </c>
      <c r="W61" s="5">
        <v>65.83</v>
      </c>
      <c r="X61" s="5">
        <f t="shared" ref="X61:X69" si="2">STDEV(R61:V61)</f>
        <v>5.4772255750544637E-3</v>
      </c>
      <c r="Y61" s="5" t="s">
        <v>18</v>
      </c>
      <c r="Z61" s="5"/>
    </row>
    <row r="62" spans="1:26" x14ac:dyDescent="0.3">
      <c r="A62" s="5" t="s">
        <v>23</v>
      </c>
      <c r="B62" s="6" t="s">
        <v>24</v>
      </c>
      <c r="C62" s="6" t="s">
        <v>25</v>
      </c>
      <c r="D62" s="6" t="s">
        <v>2</v>
      </c>
      <c r="E62" s="6" t="s">
        <v>3</v>
      </c>
      <c r="F62" s="6" t="s">
        <v>4</v>
      </c>
      <c r="G62" s="6" t="s">
        <v>5</v>
      </c>
      <c r="H62" s="6" t="s">
        <v>6</v>
      </c>
      <c r="I62" s="6" t="s">
        <v>7</v>
      </c>
      <c r="J62" s="6" t="s">
        <v>8</v>
      </c>
      <c r="K62" s="6" t="s">
        <v>36</v>
      </c>
      <c r="L62" s="7"/>
      <c r="N62" s="8"/>
      <c r="O62" s="9">
        <v>7</v>
      </c>
      <c r="P62" s="9">
        <v>1</v>
      </c>
      <c r="Q62" s="9" t="s">
        <v>26</v>
      </c>
      <c r="R62" s="5">
        <v>65.900000000000006</v>
      </c>
      <c r="S62" s="5">
        <v>65.91</v>
      </c>
      <c r="T62" s="5">
        <v>65.88</v>
      </c>
      <c r="U62" s="5">
        <v>65.86</v>
      </c>
      <c r="V62" s="5">
        <v>65.91</v>
      </c>
      <c r="W62" s="5">
        <v>65.91</v>
      </c>
      <c r="X62" s="5">
        <f t="shared" si="2"/>
        <v>2.1679483388678748E-2</v>
      </c>
      <c r="Y62" s="5"/>
      <c r="Z62" s="5"/>
    </row>
    <row r="63" spans="1:26" x14ac:dyDescent="0.3">
      <c r="A63" s="5">
        <v>8</v>
      </c>
      <c r="B63" s="5">
        <v>0</v>
      </c>
      <c r="C63" s="5" t="s">
        <v>26</v>
      </c>
      <c r="D63" s="5">
        <v>65.84</v>
      </c>
      <c r="E63" s="5">
        <v>65.83</v>
      </c>
      <c r="F63" s="5">
        <v>65.84</v>
      </c>
      <c r="G63" s="5">
        <v>65.84</v>
      </c>
      <c r="H63" s="5">
        <v>65.83</v>
      </c>
      <c r="I63" s="5">
        <v>65.835999999999999</v>
      </c>
      <c r="J63" s="5">
        <f t="shared" ref="J63:J71" si="3">STDEV(D63:H63)</f>
        <v>5.4772255750544637E-3</v>
      </c>
      <c r="K63" s="5" t="s">
        <v>18</v>
      </c>
      <c r="L63" s="5"/>
      <c r="N63" s="8"/>
      <c r="O63" s="9">
        <v>6</v>
      </c>
      <c r="P63" s="9">
        <v>2</v>
      </c>
      <c r="Q63" s="9" t="s">
        <v>26</v>
      </c>
      <c r="R63" s="5">
        <v>65.900000000000006</v>
      </c>
      <c r="S63" s="5">
        <v>65.900000000000006</v>
      </c>
      <c r="T63" s="5">
        <v>65.89</v>
      </c>
      <c r="U63" s="5">
        <v>65.87</v>
      </c>
      <c r="V63" s="5">
        <v>65.900000000000006</v>
      </c>
      <c r="W63" s="5">
        <f>AVERAGE(Tabela134[[#This Row],[T1]:[T5]])</f>
        <v>65.835999999999999</v>
      </c>
      <c r="X63" s="5">
        <f t="shared" si="2"/>
        <v>1.3038404810405973E-2</v>
      </c>
      <c r="Y63" s="5"/>
      <c r="Z63" s="5"/>
    </row>
    <row r="64" spans="1:26" x14ac:dyDescent="0.3">
      <c r="A64" s="5">
        <v>7</v>
      </c>
      <c r="B64" s="5">
        <v>1</v>
      </c>
      <c r="C64" s="5" t="s">
        <v>26</v>
      </c>
      <c r="D64" s="5">
        <v>65.900000000000006</v>
      </c>
      <c r="E64" s="5">
        <v>65.91</v>
      </c>
      <c r="F64" s="5">
        <v>65.88</v>
      </c>
      <c r="G64" s="5">
        <v>65.86</v>
      </c>
      <c r="H64" s="5">
        <v>65.91</v>
      </c>
      <c r="I64" s="5">
        <f>(D64+E64+F64+G64+H64)/5</f>
        <v>65.89200000000001</v>
      </c>
      <c r="J64" s="5">
        <f t="shared" si="3"/>
        <v>2.1679483388678748E-2</v>
      </c>
      <c r="K64" s="5"/>
      <c r="L64" s="5"/>
      <c r="N64" s="8"/>
      <c r="O64" s="9">
        <v>5</v>
      </c>
      <c r="P64" s="9">
        <v>3</v>
      </c>
      <c r="Q64" s="9" t="s">
        <v>26</v>
      </c>
      <c r="R64" s="5">
        <v>66</v>
      </c>
      <c r="S64" s="5">
        <v>65.849999999999994</v>
      </c>
      <c r="T64" s="5">
        <v>65.87</v>
      </c>
      <c r="U64" s="5">
        <v>65.87</v>
      </c>
      <c r="V64" s="5">
        <v>65.87</v>
      </c>
      <c r="W64" s="5">
        <f>AVERAGE(Tabela134[[#This Row],[T1]:[T5]])</f>
        <v>65.89200000000001</v>
      </c>
      <c r="X64" s="5">
        <f t="shared" si="2"/>
        <v>6.0991802727907371E-2</v>
      </c>
      <c r="Y64" s="5"/>
      <c r="Z64" s="5"/>
    </row>
    <row r="65" spans="1:26" x14ac:dyDescent="0.3">
      <c r="A65" s="5">
        <v>6</v>
      </c>
      <c r="B65" s="5">
        <v>2</v>
      </c>
      <c r="C65" s="5" t="s">
        <v>26</v>
      </c>
      <c r="D65" s="5">
        <v>65.900000000000006</v>
      </c>
      <c r="E65" s="5">
        <v>65.900000000000006</v>
      </c>
      <c r="F65" s="5">
        <v>65.89</v>
      </c>
      <c r="G65" s="5">
        <v>65.87</v>
      </c>
      <c r="H65" s="5">
        <v>65.900000000000006</v>
      </c>
      <c r="I65" s="5">
        <f>AVERAGE(Tabela134[[#This Row],[T1]:[T5]])</f>
        <v>65.89200000000001</v>
      </c>
      <c r="J65" s="5">
        <f t="shared" si="3"/>
        <v>1.3038404810405973E-2</v>
      </c>
      <c r="K65" s="5"/>
      <c r="L65" s="5"/>
      <c r="N65" s="8"/>
      <c r="O65" s="9">
        <v>4</v>
      </c>
      <c r="P65" s="9">
        <v>4</v>
      </c>
      <c r="Q65" s="9" t="s">
        <v>26</v>
      </c>
      <c r="R65" s="5">
        <v>65.87</v>
      </c>
      <c r="S65" s="5">
        <v>65.88</v>
      </c>
      <c r="T65" s="5">
        <v>65.87</v>
      </c>
      <c r="U65" s="5">
        <v>65.87</v>
      </c>
      <c r="V65" s="5">
        <v>65.89</v>
      </c>
      <c r="W65" s="5">
        <f>AVERAGE(Tabela134[[#This Row],[T1]:[T5]])</f>
        <v>65.89200000000001</v>
      </c>
      <c r="X65" s="5">
        <f t="shared" si="2"/>
        <v>8.9442719099965852E-3</v>
      </c>
      <c r="Y65" s="5"/>
      <c r="Z65" s="5"/>
    </row>
    <row r="66" spans="1:26" x14ac:dyDescent="0.3">
      <c r="A66" s="5">
        <v>5</v>
      </c>
      <c r="B66" s="5">
        <v>3</v>
      </c>
      <c r="C66" s="5" t="s">
        <v>26</v>
      </c>
      <c r="D66" s="5">
        <v>66</v>
      </c>
      <c r="E66" s="5">
        <v>65.849999999999994</v>
      </c>
      <c r="F66" s="5">
        <v>65.87</v>
      </c>
      <c r="G66" s="5">
        <v>65.87</v>
      </c>
      <c r="H66" s="5">
        <v>65.87</v>
      </c>
      <c r="I66" s="5">
        <f>AVERAGE(Tabela134[[#This Row],[T1]:[T5]])</f>
        <v>65.89200000000001</v>
      </c>
      <c r="J66" s="5">
        <f t="shared" si="3"/>
        <v>6.0991802727907371E-2</v>
      </c>
      <c r="K66" s="5"/>
      <c r="L66" s="5"/>
      <c r="N66" s="8"/>
      <c r="O66" s="9">
        <v>3</v>
      </c>
      <c r="P66" s="9">
        <v>5</v>
      </c>
      <c r="Q66" s="9" t="s">
        <v>26</v>
      </c>
      <c r="R66" s="5">
        <v>65.87</v>
      </c>
      <c r="S66" s="5">
        <v>65.849999999999994</v>
      </c>
      <c r="T66" s="5">
        <v>65.86</v>
      </c>
      <c r="U66" s="5">
        <v>65.94</v>
      </c>
      <c r="V66" s="5">
        <v>65.88</v>
      </c>
      <c r="W66" s="5">
        <f>AVERAGE(Tabela134[[#This Row],[T1]:[T5]])</f>
        <v>65.89200000000001</v>
      </c>
      <c r="X66" s="5">
        <f t="shared" si="2"/>
        <v>3.5355339059327376E-2</v>
      </c>
      <c r="Y66" s="5"/>
      <c r="Z66" s="5"/>
    </row>
    <row r="67" spans="1:26" x14ac:dyDescent="0.3">
      <c r="A67" s="5">
        <v>4</v>
      </c>
      <c r="B67" s="5">
        <v>4</v>
      </c>
      <c r="C67" s="5" t="s">
        <v>26</v>
      </c>
      <c r="D67" s="5">
        <v>65.87</v>
      </c>
      <c r="E67" s="5">
        <v>65.88</v>
      </c>
      <c r="F67" s="5">
        <v>65.87</v>
      </c>
      <c r="G67" s="5">
        <v>65.87</v>
      </c>
      <c r="H67" s="5">
        <v>65.89</v>
      </c>
      <c r="I67" s="5">
        <f>AVERAGE(Tabela134[[#This Row],[T1]:[T5]])</f>
        <v>65.876000000000005</v>
      </c>
      <c r="J67" s="5">
        <f t="shared" si="3"/>
        <v>8.9442719099965852E-3</v>
      </c>
      <c r="K67" s="5"/>
      <c r="L67" s="5"/>
      <c r="N67" s="8"/>
      <c r="O67" s="9">
        <v>2</v>
      </c>
      <c r="P67" s="9">
        <v>6</v>
      </c>
      <c r="Q67" s="9" t="s">
        <v>26</v>
      </c>
      <c r="R67" s="5">
        <v>65.87</v>
      </c>
      <c r="S67" s="5">
        <v>65.849999999999994</v>
      </c>
      <c r="T67" s="5">
        <v>66.02</v>
      </c>
      <c r="U67" s="5">
        <v>65.88</v>
      </c>
      <c r="V67" s="5">
        <v>65.87</v>
      </c>
      <c r="W67" s="5">
        <f>AVERAGE(Tabela134[[#This Row],[T1]:[T5]])</f>
        <v>65.876000000000005</v>
      </c>
      <c r="X67" s="5">
        <f t="shared" si="2"/>
        <v>6.9065186599326631E-2</v>
      </c>
      <c r="Y67" s="5"/>
      <c r="Z67" s="5"/>
    </row>
    <row r="68" spans="1:26" x14ac:dyDescent="0.3">
      <c r="A68" s="5">
        <v>3</v>
      </c>
      <c r="B68" s="5">
        <v>5</v>
      </c>
      <c r="C68" s="5" t="s">
        <v>26</v>
      </c>
      <c r="D68" s="5">
        <v>65.87</v>
      </c>
      <c r="E68" s="5">
        <v>65.849999999999994</v>
      </c>
      <c r="F68" s="5">
        <v>65.86</v>
      </c>
      <c r="G68" s="5">
        <v>65.94</v>
      </c>
      <c r="H68" s="5">
        <v>65.88</v>
      </c>
      <c r="I68" s="5">
        <f>AVERAGE(Tabela134[[#This Row],[T1]:[T5]])</f>
        <v>65.88</v>
      </c>
      <c r="J68" s="5">
        <f t="shared" si="3"/>
        <v>3.5355339059327376E-2</v>
      </c>
      <c r="K68" s="5"/>
      <c r="L68" s="5"/>
      <c r="N68" s="8"/>
      <c r="O68" s="9">
        <v>1</v>
      </c>
      <c r="P68" s="9">
        <v>7</v>
      </c>
      <c r="Q68" s="9" t="s">
        <v>26</v>
      </c>
      <c r="R68" s="5">
        <v>65.91</v>
      </c>
      <c r="S68" s="5">
        <v>65.900000000000006</v>
      </c>
      <c r="T68" s="5">
        <v>65.83</v>
      </c>
      <c r="U68" s="5">
        <v>65.84</v>
      </c>
      <c r="V68" s="5">
        <v>65.89</v>
      </c>
      <c r="W68" s="5">
        <f>AVERAGE(Tabela134[[#This Row],[T1]:[T5]])</f>
        <v>65.88</v>
      </c>
      <c r="X68" s="5">
        <f t="shared" si="2"/>
        <v>3.6469165057620892E-2</v>
      </c>
      <c r="Y68" s="5"/>
      <c r="Z68" s="5"/>
    </row>
    <row r="69" spans="1:26" x14ac:dyDescent="0.3">
      <c r="A69" s="5">
        <v>2</v>
      </c>
      <c r="B69" s="5">
        <v>6</v>
      </c>
      <c r="C69" s="5" t="s">
        <v>26</v>
      </c>
      <c r="D69" s="5">
        <v>65.87</v>
      </c>
      <c r="E69" s="5">
        <v>65.849999999999994</v>
      </c>
      <c r="F69" s="5">
        <v>66.02</v>
      </c>
      <c r="G69" s="5">
        <v>65.88</v>
      </c>
      <c r="H69" s="5">
        <v>65.87</v>
      </c>
      <c r="I69" s="5">
        <f>AVERAGE(Tabela134[[#This Row],[T1]:[T5]])</f>
        <v>65.897999999999996</v>
      </c>
      <c r="J69" s="5">
        <f t="shared" si="3"/>
        <v>6.9065186599326631E-2</v>
      </c>
      <c r="K69" s="5"/>
      <c r="L69" s="5"/>
      <c r="N69" s="8"/>
      <c r="O69" s="9">
        <v>0</v>
      </c>
      <c r="P69" s="9">
        <v>8</v>
      </c>
      <c r="Q69" s="9" t="s">
        <v>26</v>
      </c>
      <c r="R69" s="5">
        <v>65.89</v>
      </c>
      <c r="S69" s="5">
        <v>65.86</v>
      </c>
      <c r="T69" s="5">
        <v>65.89</v>
      </c>
      <c r="U69" s="5">
        <v>65.89</v>
      </c>
      <c r="V69" s="5">
        <v>65.86</v>
      </c>
      <c r="W69" s="5" cm="1">
        <f t="array" aca="1" ref="W69" ca="1">O60:Z75</f>
        <v>0</v>
      </c>
      <c r="X69" s="5">
        <f t="shared" si="2"/>
        <v>1.6431676725155608E-2</v>
      </c>
      <c r="Y69" s="5"/>
      <c r="Z69" s="5"/>
    </row>
    <row r="70" spans="1:26" x14ac:dyDescent="0.3">
      <c r="A70" s="5">
        <v>1</v>
      </c>
      <c r="B70" s="5">
        <v>7</v>
      </c>
      <c r="C70" s="5" t="s">
        <v>26</v>
      </c>
      <c r="D70" s="5">
        <v>65.91</v>
      </c>
      <c r="E70" s="5">
        <v>65.900000000000006</v>
      </c>
      <c r="F70" s="5">
        <v>65.83</v>
      </c>
      <c r="G70" s="5">
        <v>65.84</v>
      </c>
      <c r="H70" s="5">
        <v>65.89</v>
      </c>
      <c r="I70" s="5">
        <f>AVERAGE(Tabela134[[#This Row],[T1]:[T5]])</f>
        <v>65.873999999999995</v>
      </c>
      <c r="J70" s="5">
        <f t="shared" si="3"/>
        <v>3.6469165057620892E-2</v>
      </c>
      <c r="K70" s="5"/>
      <c r="L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3">
      <c r="A71" s="5">
        <v>0</v>
      </c>
      <c r="B71" s="5">
        <v>8</v>
      </c>
      <c r="C71" s="5" t="s">
        <v>26</v>
      </c>
      <c r="D71" s="5">
        <v>65.89</v>
      </c>
      <c r="E71" s="5">
        <v>65.86</v>
      </c>
      <c r="F71" s="5">
        <v>65.89</v>
      </c>
      <c r="G71" s="5">
        <v>65.89</v>
      </c>
      <c r="H71" s="5">
        <v>65.86</v>
      </c>
      <c r="I71" s="5">
        <f>AVERAGE(Tabela134[[#This Row],[T1]:[T5]])</f>
        <v>65.878</v>
      </c>
      <c r="J71" s="5">
        <f t="shared" si="3"/>
        <v>1.6431676725155608E-2</v>
      </c>
      <c r="K71" s="5"/>
      <c r="L71" s="5"/>
    </row>
    <row r="72" spans="1:26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26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26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26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26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83" spans="1:11" x14ac:dyDescent="0.3">
      <c r="A83" s="4" t="s">
        <v>0</v>
      </c>
      <c r="B83" s="4" t="s">
        <v>2</v>
      </c>
      <c r="C83" s="4" t="s">
        <v>3</v>
      </c>
      <c r="D83" s="4" t="s">
        <v>4</v>
      </c>
      <c r="E83" s="4" t="s">
        <v>5</v>
      </c>
      <c r="F83" s="4" t="s">
        <v>6</v>
      </c>
      <c r="G83" s="4" t="s">
        <v>7</v>
      </c>
      <c r="H83" s="4" t="s">
        <v>8</v>
      </c>
      <c r="I83" s="4" t="s">
        <v>9</v>
      </c>
      <c r="J83" s="4" t="s">
        <v>11</v>
      </c>
      <c r="K83" s="2"/>
    </row>
    <row r="84" spans="1:11" x14ac:dyDescent="0.3">
      <c r="A84">
        <v>256</v>
      </c>
      <c r="B84">
        <v>3107</v>
      </c>
      <c r="C84">
        <v>3104</v>
      </c>
      <c r="D84">
        <v>3112</v>
      </c>
      <c r="E84">
        <v>3108</v>
      </c>
      <c r="F84">
        <v>3102</v>
      </c>
      <c r="G84">
        <f>(B84+C84+D84+E84+F84)/5</f>
        <v>3106.6</v>
      </c>
      <c r="H84">
        <f t="shared" ref="H84" si="4">STDEV(B84:F84)</f>
        <v>3.8470768123342691</v>
      </c>
      <c r="I84">
        <v>8</v>
      </c>
    </row>
    <row r="88" spans="1:11" ht="13.8" customHeight="1" x14ac:dyDescent="0.3"/>
    <row r="89" spans="1:11" x14ac:dyDescent="0.3">
      <c r="A89" s="5" t="s">
        <v>0</v>
      </c>
      <c r="B89" s="5" t="s">
        <v>2</v>
      </c>
      <c r="C89" s="5" t="s">
        <v>3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8</v>
      </c>
      <c r="I89" s="5" t="s">
        <v>9</v>
      </c>
      <c r="J89" s="5" t="s">
        <v>44</v>
      </c>
      <c r="K89" s="5"/>
    </row>
    <row r="90" spans="1:11" x14ac:dyDescent="0.3">
      <c r="A90" s="5">
        <v>256</v>
      </c>
      <c r="B90" s="5">
        <v>3107</v>
      </c>
      <c r="C90" s="5">
        <v>3104</v>
      </c>
      <c r="D90" s="5">
        <v>3112</v>
      </c>
      <c r="E90" s="5">
        <v>3108</v>
      </c>
      <c r="F90" s="5">
        <v>3102</v>
      </c>
      <c r="G90" s="5">
        <v>3106</v>
      </c>
      <c r="H90" s="5">
        <v>3.8470768123342691</v>
      </c>
      <c r="I90" s="5">
        <v>8</v>
      </c>
      <c r="J90" s="5" t="s">
        <v>43</v>
      </c>
      <c r="K90" s="10"/>
    </row>
    <row r="91" spans="1:11" s="2" customFormat="1" x14ac:dyDescent="0.3">
      <c r="A91" s="11">
        <v>256</v>
      </c>
      <c r="B91" s="11">
        <v>65.84</v>
      </c>
      <c r="C91" s="11">
        <v>65.83</v>
      </c>
      <c r="D91" s="11">
        <v>65.84</v>
      </c>
      <c r="E91" s="11">
        <v>65.84</v>
      </c>
      <c r="F91" s="11">
        <v>65.83</v>
      </c>
      <c r="G91" s="11">
        <v>65.835999999999999</v>
      </c>
      <c r="H91" s="11">
        <v>5.4772255750544637E-3</v>
      </c>
      <c r="I91" s="11">
        <v>8</v>
      </c>
      <c r="J91" s="11" t="s">
        <v>45</v>
      </c>
    </row>
    <row r="92" spans="1:1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5" spans="1:11" x14ac:dyDescent="0.3">
      <c r="A95" t="s">
        <v>46</v>
      </c>
    </row>
    <row r="96" spans="1:11" x14ac:dyDescent="0.3">
      <c r="A96" t="s">
        <v>47</v>
      </c>
      <c r="B96" t="s">
        <v>49</v>
      </c>
      <c r="C96" s="12">
        <v>0.13589999999999999</v>
      </c>
      <c r="D96" s="12">
        <v>0.13650000000000001</v>
      </c>
      <c r="E96" s="12">
        <v>0.1368</v>
      </c>
      <c r="F96" t="s">
        <v>45</v>
      </c>
    </row>
    <row r="97" spans="1:6" x14ac:dyDescent="0.3">
      <c r="A97" t="s">
        <v>48</v>
      </c>
      <c r="B97" t="s">
        <v>50</v>
      </c>
      <c r="C97" s="12">
        <v>1.2540000000000001E-4</v>
      </c>
      <c r="D97" s="12">
        <v>1.383E-4</v>
      </c>
      <c r="E97" s="12">
        <v>1.247E-4</v>
      </c>
      <c r="F97" t="s">
        <v>43</v>
      </c>
    </row>
    <row r="99" spans="1:6" x14ac:dyDescent="0.3">
      <c r="A99" t="s">
        <v>51</v>
      </c>
      <c r="B99" t="s">
        <v>53</v>
      </c>
      <c r="C99" t="s">
        <v>55</v>
      </c>
      <c r="D99" t="s">
        <v>57</v>
      </c>
      <c r="E99" t="s">
        <v>59</v>
      </c>
    </row>
    <row r="100" spans="1:6" x14ac:dyDescent="0.3">
      <c r="A100" t="s">
        <v>52</v>
      </c>
      <c r="B100" t="s">
        <v>54</v>
      </c>
      <c r="C100" t="s">
        <v>56</v>
      </c>
      <c r="D100" t="s">
        <v>58</v>
      </c>
      <c r="E100" t="s">
        <v>60</v>
      </c>
    </row>
  </sheetData>
  <phoneticPr fontId="1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Adalberto Rosário</cp:lastModifiedBy>
  <dcterms:created xsi:type="dcterms:W3CDTF">2015-06-05T18:19:34Z</dcterms:created>
  <dcterms:modified xsi:type="dcterms:W3CDTF">2024-01-01T20:12:40Z</dcterms:modified>
</cp:coreProperties>
</file>