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Development\Projects\Python\YFinanceService\Excel\"/>
    </mc:Choice>
  </mc:AlternateContent>
  <xr:revisionPtr revIDLastSave="0" documentId="13_ncr:1_{362D0D6A-5E23-4A2D-89B4-212C4942BC38}" xr6:coauthVersionLast="47" xr6:coauthVersionMax="47" xr10:uidLastSave="{00000000-0000-0000-0000-000000000000}"/>
  <bookViews>
    <workbookView xWindow="-108" yWindow="-108" windowWidth="23256" windowHeight="12456" tabRatio="789" activeTab="3" xr2:uid="{16F456B3-69BA-4CB4-B55E-71BE6CCB2822}"/>
  </bookViews>
  <sheets>
    <sheet name="Setup" sheetId="1" r:id="rId1"/>
    <sheet name="Screener" sheetId="7" r:id="rId2"/>
    <sheet name="Intrinsic Values" sheetId="8" r:id="rId3"/>
    <sheet name="Ticker Data" sheetId="9" r:id="rId4"/>
  </sheets>
  <definedNames>
    <definedName name="ExternalData_1" localSheetId="2" hidden="1">'Intrinsic Values'!$G$2:$H$8</definedName>
    <definedName name="ExternalData_1" localSheetId="1" hidden="1">Screener!$G$2:$G$7</definedName>
    <definedName name="ExternalData_1" localSheetId="3" hidden="1">'Ticker Data'!$I$2:$N$8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7" l="1" a="1"/>
  <c r="C3" i="7" s="1"/>
  <c r="K4" i="8"/>
  <c r="K5" i="8"/>
  <c r="K6" i="8"/>
  <c r="K7" i="8"/>
  <c r="K8" i="8"/>
  <c r="K3" i="8"/>
  <c r="J3" i="7"/>
  <c r="J4" i="7"/>
  <c r="K4" i="7" s="1"/>
  <c r="J5" i="7"/>
  <c r="J6" i="7"/>
  <c r="J7" i="7"/>
  <c r="E4" i="9" a="1"/>
  <c r="E4" i="9" s="1"/>
  <c r="E5" i="9" a="1"/>
  <c r="E5" i="9" s="1"/>
  <c r="E6" i="9" a="1"/>
  <c r="E6" i="9" s="1"/>
  <c r="E7" i="9" a="1"/>
  <c r="E7" i="9" s="1"/>
  <c r="E8" i="9" a="1"/>
  <c r="E8" i="9" s="1"/>
  <c r="E3" i="9" a="1"/>
  <c r="E3" i="9" s="1"/>
  <c r="C4" i="9" a="1"/>
  <c r="C4" i="9" s="1"/>
  <c r="C5" i="9" a="1"/>
  <c r="C5" i="9" s="1"/>
  <c r="C6" i="9" a="1"/>
  <c r="C6" i="9" s="1"/>
  <c r="C7" i="9" a="1"/>
  <c r="C7" i="9" s="1"/>
  <c r="C8" i="9" a="1"/>
  <c r="C8" i="9" s="1"/>
  <c r="C3" i="9" a="1"/>
  <c r="C3" i="9" s="1"/>
  <c r="C4" i="8" a="1"/>
  <c r="C4" i="8" s="1"/>
  <c r="C5" i="8" a="1"/>
  <c r="C5" i="8" s="1"/>
  <c r="L5" i="8" s="1"/>
  <c r="C6" i="8" a="1"/>
  <c r="C6" i="8" s="1"/>
  <c r="L6" i="8" s="1"/>
  <c r="C7" i="8" a="1"/>
  <c r="C7" i="8" s="1"/>
  <c r="C8" i="8" a="1"/>
  <c r="C8" i="8" s="1"/>
  <c r="L8" i="8" s="1"/>
  <c r="E4" i="8" a="1"/>
  <c r="E4" i="8" s="1"/>
  <c r="E5" i="8" a="1"/>
  <c r="E5" i="8" s="1"/>
  <c r="E6" i="8" a="1"/>
  <c r="E6" i="8" s="1"/>
  <c r="E7" i="8" a="1"/>
  <c r="E7" i="8" s="1"/>
  <c r="E8" i="8" a="1"/>
  <c r="E8" i="8" s="1"/>
  <c r="E3" i="8" a="1"/>
  <c r="E3" i="8" s="1"/>
  <c r="C3" i="8" a="1"/>
  <c r="C3" i="8" s="1"/>
  <c r="E3" i="7" a="1"/>
  <c r="E3" i="7" s="1"/>
  <c r="E4" i="7" a="1"/>
  <c r="E4" i="7" s="1"/>
  <c r="E5" i="7" a="1"/>
  <c r="E5" i="7" s="1"/>
  <c r="E6" i="7" a="1"/>
  <c r="E6" i="7" s="1"/>
  <c r="E7" i="7" a="1"/>
  <c r="E7" i="7" s="1"/>
  <c r="C4" i="7" a="1"/>
  <c r="C4" i="7" s="1"/>
  <c r="C5" i="7" a="1"/>
  <c r="C5" i="7" s="1"/>
  <c r="C6" i="7" a="1"/>
  <c r="C6" i="7" s="1"/>
  <c r="C7" i="7" a="1"/>
  <c r="C7" i="7" s="1"/>
  <c r="L4" i="8" l="1"/>
  <c r="L3" i="8"/>
  <c r="L7" i="8"/>
  <c r="K7" i="7"/>
  <c r="K5" i="7"/>
  <c r="K6" i="7"/>
  <c r="K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Adam Gladstone</author>
  </authors>
  <commentList>
    <comment ref="B3" authorId="0" shapeId="0" xr:uid="{B8E51726-606A-4A4E-972F-8D8A19616237}">
      <text>
        <r>
          <rPr>
            <b/>
            <sz val="9"/>
            <color indexed="81"/>
            <rFont val="Tahoma"/>
            <family val="2"/>
          </rPr>
          <t>Adam Gladstone:</t>
        </r>
        <r>
          <rPr>
            <sz val="9"/>
            <color indexed="81"/>
            <rFont val="Tahoma"/>
            <family val="2"/>
          </rPr>
          <t xml:space="preserve">
Average yield of AAA Corporate Bonds:
https://ycharts.com/indicators/us_coporate_aaa_effective_yield#:~:text=Basic%20Info,long%20term%20average%20of%204.08%25.</t>
        </r>
      </text>
    </comment>
    <comment ref="B4" authorId="0" shapeId="0" xr:uid="{3E007083-5D78-4800-96A0-67B70C3F50E8}">
      <text>
        <r>
          <rPr>
            <b/>
            <sz val="9"/>
            <color indexed="81"/>
            <rFont val="Tahoma"/>
            <family val="2"/>
          </rPr>
          <t>Adam Gladstone:</t>
        </r>
        <r>
          <rPr>
            <sz val="9"/>
            <color indexed="81"/>
            <rFont val="Tahoma"/>
            <family val="2"/>
          </rPr>
          <t xml:space="preserve">
Current yield of AAA Corporate Bonds:
https://fred.stlouisfed.org/series/AAA</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81A14A-C836-4BBD-9326-2A129A1F0A32}" keepAlive="1" name="Query - CalcIntrinsicValue" description="Connection to the 'CalcIntrinsicValue' query in the workbook." type="5" refreshedVersion="8" background="1" saveData="1">
    <dbPr connection="Provider=Microsoft.Mashup.OleDb.1;Data Source=$Workbook$;Location=CalcIntrinsicValue;Extended Properties=&quot;&quot;" command="SELECT * FROM [CalcIntrinsicValue]"/>
  </connection>
  <connection id="2" xr16:uid="{072D80C8-185D-4B78-A392-E0B56A72FF43}" keepAlive="1" name="Query - fnCalcIntrinsicValue" description="Connection to the 'fnCalcIntrinsicValue' query in the workbook." type="5" refreshedVersion="0" background="1">
    <dbPr connection="Provider=Microsoft.Mashup.OleDb.1;Data Source=$Workbook$;Location=fnCalcIntrinsicValue;Extended Properties=&quot;&quot;" command="SELECT * FROM [fnCalcIntrinsicValue]"/>
  </connection>
  <connection id="3" xr16:uid="{20C9A45B-35AD-4526-979A-FF37439FB0C8}" keepAlive="1" name="Query - IntrinsicValue" description="Connection to the 'IntrinsicValue' query in the workbook." type="5" refreshedVersion="8" background="1" saveData="1">
    <dbPr connection="Provider=Microsoft.Mashup.OleDb.1;Data Source=$Workbook$;Location=IntrinsicValue;Extended Properties=&quot;&quot;" command="SELECT * FROM [IntrinsicValue]"/>
  </connection>
  <connection id="4" xr16:uid="{A9F0BEF5-F01E-4B47-A38B-60528D240E67}" keepAlive="1" name="Query - IntrinsicValues" description="Connection to the 'IntrinsicValues' query in the workbook." type="5" refreshedVersion="8" background="1" saveData="1">
    <dbPr connection="Provider=Microsoft.Mashup.OleDb.1;Data Source=$Workbook$;Location=IntrinsicValues;Extended Properties=&quot;&quot;" command="SELECT * FROM [IntrinsicValues]"/>
  </connection>
  <connection id="5" xr16:uid="{FAF1604A-09C6-4490-AF95-94DC65D7083D}" keepAlive="1" name="Query - KeyIndicators" description="Connection to the 'KeyIndicators' query in the workbook." type="5" refreshedVersion="8" background="1" saveData="1">
    <dbPr connection="Provider=Microsoft.Mashup.OleDb.1;Data Source=$Workbook$;Location=KeyIndicators;Extended Properties=&quot;&quot;" command="SELECT * FROM [KeyIndicators]"/>
  </connection>
  <connection id="6" xr16:uid="{1B05DD1C-9AB9-4CCF-BBE9-50D010EC6A8F}" keepAlive="1" name="Query - Ticker" description="Connection to the 'Ticker' query in the workbook." type="5" refreshedVersion="0" background="1">
    <dbPr connection="Provider=Microsoft.Mashup.OleDb.1;Data Source=$Workbook$;Location=Ticker;Extended Properties=&quot;&quot;" command="SELECT * FROM [Ticke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futureMetadata>
  <cellMetadata count="1">
    <bk>
      <rc t="1" v="0"/>
    </bk>
  </cellMetadata>
  <valueMetadata count="16">
    <bk>
      <rc t="2" v="0"/>
    </bk>
    <bk>
      <rc t="2" v="1"/>
    </bk>
    <bk>
      <rc t="2" v="2"/>
    </bk>
    <bk>
      <rc t="2" v="3"/>
    </bk>
    <bk>
      <rc t="2" v="4"/>
    </bk>
    <bk>
      <rc t="2" v="5"/>
    </bk>
    <bk>
      <rc t="2" v="6"/>
    </bk>
    <bk>
      <rc t="2" v="7"/>
    </bk>
    <bk>
      <rc t="2" v="8"/>
    </bk>
    <bk>
      <rc t="2" v="9"/>
    </bk>
    <bk>
      <rc t="2" v="10"/>
    </bk>
    <bk>
      <rc t="2" v="11"/>
    </bk>
    <bk>
      <rc t="2" v="12"/>
    </bk>
    <bk>
      <rc t="2" v="13"/>
    </bk>
    <bk>
      <rc t="2" v="14"/>
    </bk>
    <bk>
      <rc t="2" v="15"/>
    </bk>
  </valueMetadata>
</metadata>
</file>

<file path=xl/sharedStrings.xml><?xml version="1.0" encoding="utf-8"?>
<sst xmlns="http://schemas.openxmlformats.org/spreadsheetml/2006/main" count="74" uniqueCount="60">
  <si>
    <t>Parameter</t>
  </si>
  <si>
    <t>Value</t>
  </si>
  <si>
    <t>avg_yield</t>
  </si>
  <si>
    <t>cur_yield</t>
  </si>
  <si>
    <t>Name</t>
  </si>
  <si>
    <t>Tickers</t>
  </si>
  <si>
    <t>IntrinsicValue</t>
  </si>
  <si>
    <t>Ticker</t>
  </si>
  <si>
    <t>Price</t>
  </si>
  <si>
    <t>Safety Margin</t>
  </si>
  <si>
    <t>Buy Price</t>
  </si>
  <si>
    <t>TickerList</t>
  </si>
  <si>
    <t>Intrinsic Value</t>
  </si>
  <si>
    <t>Symbols</t>
  </si>
  <si>
    <t>Fields</t>
  </si>
  <si>
    <t>trailingPegRatio</t>
  </si>
  <si>
    <t>trailingPE</t>
  </si>
  <si>
    <t>forwardPE</t>
  </si>
  <si>
    <t>marketCap</t>
  </si>
  <si>
    <t>beta</t>
  </si>
  <si>
    <t>DELL</t>
  </si>
  <si>
    <t>SBAC</t>
  </si>
  <si>
    <t>DVN</t>
  </si>
  <si>
    <t>M</t>
  </si>
  <si>
    <t>KLG</t>
  </si>
  <si>
    <t>UPS</t>
  </si>
  <si>
    <t>DOC</t>
  </si>
  <si>
    <t>BC</t>
  </si>
  <si>
    <t>LHX</t>
  </si>
  <si>
    <t>ELS</t>
  </si>
  <si>
    <t>OXY</t>
  </si>
  <si>
    <t>1.118</t>
  </si>
  <si>
    <t>1.541</t>
  </si>
  <si>
    <t>0.741</t>
  </si>
  <si>
    <t>0.8</t>
  </si>
  <si>
    <t>1.539</t>
  </si>
  <si>
    <t>0.739</t>
  </si>
  <si>
    <t>5.5883</t>
  </si>
  <si>
    <t>57.47222</t>
  </si>
  <si>
    <t>82.76</t>
  </si>
  <si>
    <t>14453950464</t>
  </si>
  <si>
    <t>0.3708</t>
  </si>
  <si>
    <t>26.402714</t>
  </si>
  <si>
    <t>11.030246</t>
  </si>
  <si>
    <t>3841705472</t>
  </si>
  <si>
    <t>0.3061</t>
  </si>
  <si>
    <t>27.212198</t>
  </si>
  <si>
    <t>14.882557</t>
  </si>
  <si>
    <t>40201261056</t>
  </si>
  <si>
    <t>4.7919</t>
  </si>
  <si>
    <t>34.98469</t>
  </si>
  <si>
    <t>13730936832</t>
  </si>
  <si>
    <t>0.8495</t>
  </si>
  <si>
    <t>20.734514</t>
  </si>
  <si>
    <t>14.829114</t>
  </si>
  <si>
    <t>44009787392</t>
  </si>
  <si>
    <t>1.8713</t>
  </si>
  <si>
    <t>32.01657</t>
  </si>
  <si>
    <t>24.230644</t>
  </si>
  <si>
    <t>23911516160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</si>
</sst>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7">
    <xf numFmtId="0" fontId="0" fillId="0" borderId="0" xfId="0"/>
    <xf numFmtId="0" fontId="2" fillId="2" borderId="0" xfId="0" applyFont="1" applyFill="1"/>
    <xf numFmtId="0" fontId="0" fillId="3" borderId="0" xfId="0" applyFill="1"/>
    <xf numFmtId="164" fontId="0" fillId="0" borderId="0" xfId="0" applyNumberFormat="1"/>
    <xf numFmtId="9" fontId="0" fillId="0" borderId="0" xfId="1" applyFont="1"/>
    <xf numFmtId="0" fontId="3" fillId="0" borderId="0" xfId="2"/>
    <xf numFmtId="10" fontId="0" fillId="0" borderId="0" xfId="0" applyNumberFormat="1"/>
  </cellXfs>
  <cellStyles count="3">
    <cellStyle name="Hyperlink" xfId="2" builtinId="8"/>
    <cellStyle name="Normal" xfId="0" builtinId="0"/>
    <cellStyle name="Percent" xfId="1" builtinId="5"/>
  </cellStyles>
  <dxfs count="16">
    <dxf>
      <numFmt numFmtId="164" formatCode="_([$$-409]* #,##0.00_);_([$$-409]* \(#,##0.00\);_([$$-409]* &quot;-&quot;??_);_(@_)"/>
    </dxf>
    <dxf>
      <numFmt numFmtId="164" formatCode="_([$$-409]* #,##0.00_);_([$$-409]* \(#,##0.00\);_([$$-409]* &quot;-&quot;??_);_(@_)"/>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5F77D88-EBDA-4550-A411-A28008D6714B}" autoFormatId="16" applyNumberFormats="0" applyBorderFormats="0" applyFontFormats="0" applyPatternFormats="0" applyAlignmentFormats="0" applyWidthHeightFormats="0">
  <queryTableRefresh nextId="3">
    <queryTableFields count="1">
      <queryTableField id="2" name="IntrinsicValu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4FD42144-0256-4B63-8DE2-B2CDECAE2FE7}" autoFormatId="16" applyNumberFormats="0" applyBorderFormats="0" applyFontFormats="0" applyPatternFormats="0" applyAlignmentFormats="0" applyWidthHeightFormats="0">
  <queryTableRefresh nextId="3">
    <queryTableFields count="2">
      <queryTableField id="1" name="ticker" tableColumnId="1"/>
      <queryTableField id="2" name="intrinsic valu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B296F460-15E5-4667-94F5-629B74BE57DD}" autoFormatId="16" applyNumberFormats="0" applyBorderFormats="0" applyFontFormats="0" applyPatternFormats="0" applyAlignmentFormats="0" applyWidthHeightFormats="0">
  <queryTableRefresh nextId="9">
    <queryTableFields count="6">
      <queryTableField id="1" name="Ticker" tableColumnId="1"/>
      <queryTableField id="2" name="trailingPegRatio" tableColumnId="2"/>
      <queryTableField id="3" name="trailingPE" tableColumnId="3"/>
      <queryTableField id="4" name="forwardPE" tableColumnId="4"/>
      <queryTableField id="5" name="marketCap" tableColumnId="5"/>
      <queryTableField id="7" name="beta" tableColumnId="7"/>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1">
  <rv s="0">
    <v>https://www.bing.com/financeapi/forcetrigger?t=a1tyrw&amp;q=XNYS%3aGM&amp;form=skydnc</v>
    <v>Learn more on Bing</v>
  </rv>
  <rv s="1">
    <v>en-GB</v>
    <v>a1tyrw</v>
    <v>268435456</v>
    <v>1</v>
    <v>Powered by Refinitiv</v>
    <v>0</v>
    <v>GENERAL MOTORS COMPANY (XNYS:GM)</v>
    <v>2</v>
    <v>3</v>
    <v>Finance</v>
    <v>4</v>
    <v>61.24</v>
    <v>38.96</v>
    <v>1.2678</v>
    <v>0.70569999999999999</v>
    <v>1.4598999999999999E-2</v>
    <v>USD</v>
    <v>General Motors Company designs, builds and sells trucks, crossovers, cars and automobile parts and provides software-enabled services and subscriptions worldwide. The Company's segments include GMNA, GMI, Cruise and GM Financial. Its GM North America (GMNA) and GM International (GMI) develop, manufacture and/or markets vehicles under the Buick, Cadillac, Chevrolet and GMC brands. The Company provides automotive financing services through its General Motors Financial Company, Inc. (GM Financial) segment. Its Cruise segment is engaged in the development and commercialization of autonomous vehicle technology. Its software-enabled services and subscriptions, including OnStar, its advanced driver-assistance systems (ADAS), including Super Cruise driver assistance technology, and its end-to-end software platform. The Company is also focused on investing in electric vehicles (EVs) and AVs, software-enabled services and subscriptions and new business opportunities.</v>
    <v>162000</v>
    <v>New York Stock Exchange</v>
    <v>XNYS</v>
    <v>XNYS</v>
    <v>300 Renaissance Center, DETROIT, MI, 48265-3000 US</v>
    <v>49.234999999999999</v>
    <v>Automobiles &amp; Auto Parts</v>
    <v>Stock</v>
    <v>45733.634200277345</v>
    <v>0</v>
    <v>48.28</v>
    <v>48800564686</v>
    <v>GENERAL MOTORS COMPANY</v>
    <v>GENERAL MOTORS COMPANY</v>
    <v>48.47</v>
    <v>7.8705999999999996</v>
    <v>48.34</v>
    <v>49.045699999999997</v>
    <v>995001900</v>
    <v>GM</v>
    <v>GENERAL MOTORS COMPANY (XNYS:GM)</v>
    <v>3130556</v>
    <v>12841810</v>
    <v>2009</v>
  </rv>
  <rv s="2">
    <v>1</v>
  </rv>
  <rv s="0">
    <v>https://www.bing.com/financeapi/forcetrigger?t=a1whxm&amp;q=XNYS%3aKGC&amp;form=skydnc</v>
    <v>Learn more on Bing</v>
  </rv>
  <rv s="1">
    <v>en-US</v>
    <v>a1whxm</v>
    <v>268435456</v>
    <v>1</v>
    <v>Powered by Refinitiv</v>
    <v>0</v>
    <v>KINROSS GOLD CORPORATION (XNYS:KGC)</v>
    <v>2</v>
    <v>5</v>
    <v>Finance</v>
    <v>4</v>
    <v>12.285</v>
    <v>5.44</v>
    <v>1.3521000000000001</v>
    <v>0.23499999999999999</v>
    <v>2.0205999999999998E-2</v>
    <v>USD</v>
    <v>Kinross Gold Corporation is a Canada-based global senior gold mining company with operations and projects in the United States, Brazil, Mauritania, Chile and Canada. The Company’s projects include Fort Knox, Round Mountain, Bald Mountain, Manh Choh, Paracatu, La Coipa, Lobo-Marte, Tasiast and Great Bear projects. Fort Knox is an open-pit gold mine located near the city of Fairbanks, Alaska. Round Mountain is a long-life, open pit mine located in Nevada. Bald Mountain is an open pit mine with an estimated mineral resource base located in Nevada along the southern extension of the prolific Carlin trend. Manh Choh project is in Alaska, located approximately 400 kilometers southeast of Fort Knox. Paracatu is a long life, cornerstone operation located near the city of Paracatu in Brazil’s Minas Gerais region. It operates the La Coipa mine in the Atacama region and owns the Lobo-Marte development project, which is located approximately 50 kilometers southeast of La Coipa.</v>
    <v>6600</v>
    <v>New York Stock Exchange</v>
    <v>XNYS</v>
    <v>XNYS</v>
    <v>25 York Street, 17th floor, TORONTO, ON, M5J 2V5 CA</v>
    <v>11.9199</v>
    <v>Metals &amp; Mining</v>
    <v>Stock</v>
    <v>45733.634195034378</v>
    <v>3</v>
    <v>11.69</v>
    <v>20526400000</v>
    <v>KINROSS GOLD CORPORATION</v>
    <v>KINROSS GOLD CORPORATION</v>
    <v>11.71</v>
    <v>15.1478</v>
    <v>11.63</v>
    <v>11.865</v>
    <v>1229126000</v>
    <v>KGC</v>
    <v>KINROSS GOLD CORPORATION (XNYS:KGC)</v>
    <v>5524496</v>
    <v>23856090</v>
    <v>2011</v>
  </rv>
  <rv s="2">
    <v>4</v>
  </rv>
  <rv s="0">
    <v>https://www.bing.com/financeapi/forcetrigger?t=a1xarw&amp;q=XNAS%3aMAT&amp;form=skydnc</v>
    <v>Learn more on Bing</v>
  </rv>
  <rv s="1">
    <v>en-US</v>
    <v>a1xarw</v>
    <v>268435456</v>
    <v>1</v>
    <v>Powered by Refinitiv</v>
    <v>0</v>
    <v>MATTEL, INC. (XNAS:MAT)</v>
    <v>2</v>
    <v>3</v>
    <v>Finance</v>
    <v>4</v>
    <v>22.065000000000001</v>
    <v>15.87</v>
    <v>0.50309999999999999</v>
    <v>0.26500000000000001</v>
    <v>1.3418000000000001E-2</v>
    <v>USD</v>
    <v>Mattel, Inc. is a global toy company and owner of catalogs of children's and family entertainment franchises. The Company's operating segments include North America, International and American Girl. The North America and International segments sell products across its categories, although some products are developed and adapted for particular international markets. The American Girl segment is a direct marketer, retailer, and children's publisher. Its product categories include Dolls; Infant, Toddler, and Preschool; Vehicles, and Action Figures, Building Sets, Games, and Other. Its brands include Barbie, Hot Wheels, Fisher-Price, American Girl, Thomas &amp; Friends, UNO, Masters of the Universe, and MEGA, as well as other intellectual properties that it owns or licenses in partnership with global entertainment companies. Its offerings include film and television content, gaming and digital experiences, music, and live events. Its products are available in more than 150 countries.</v>
    <v>34000</v>
    <v>Nasdaq Stock Market</v>
    <v>XNAS</v>
    <v>XNAS</v>
    <v>333 CONTINENTAL BLVD, EL SEGUNDO, CA, 90245 US</v>
    <v>20.015000000000001</v>
    <v>Leisure Products</v>
    <v>Stock</v>
    <v>45733.63416332109</v>
    <v>6</v>
    <v>19.62</v>
    <v>6608953000</v>
    <v>MATTEL, INC.</v>
    <v>MATTEL, INC.</v>
    <v>19.62</v>
    <v>12.4011</v>
    <v>19.75</v>
    <v>20.015000000000001</v>
    <v>330200000</v>
    <v>MAT</v>
    <v>MATTEL, INC. (XNAS:MAT)</v>
    <v>730732</v>
    <v>3810324</v>
    <v>1968</v>
  </rv>
  <rv s="2">
    <v>7</v>
  </rv>
  <rv s="0">
    <v>http://en.wikipedia.org/wiki/Public_domain</v>
    <v>Public domain</v>
  </rv>
  <rv s="0">
    <v>https://en.wikipedia.org/wiki/Microsoft</v>
    <v>Wikipedia</v>
  </rv>
  <rv s="3">
    <v>9</v>
    <v>10</v>
  </rv>
  <rv s="4">
    <v>10</v>
    <v>https://www.bing.com/th?id=AMMS_e6e837c7bf3a77408619758b7447855a&amp;qlt=95</v>
    <v>11</v>
    <v>0</v>
    <v>https://www.bing.com/images/search?form=xlimg&amp;q=microsoft</v>
    <v>Image of MICROSOFT CORPORATION</v>
  </rv>
  <rv s="0">
    <v>https://www.bing.com/financeapi/forcetrigger?t=a1xzim&amp;q=XNAS%3aMSFT&amp;form=skydnc</v>
    <v>Learn more on Bing</v>
  </rv>
  <rv s="5">
    <v>en-GB</v>
    <v>a1xzim</v>
    <v>268435456</v>
    <v>1</v>
    <v>Powered by Refinitiv</v>
    <v>6</v>
    <v>MICROSOFT CORPORATION (XNAS:MSFT)</v>
    <v>8</v>
    <v>9</v>
    <v>Finance</v>
    <v>4</v>
    <v>468.35</v>
    <v>376.91</v>
    <v>0.98640000000000005</v>
    <v>-0.89</v>
    <v>-2.2910000000000001E-3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390.3107</v>
    <v>12</v>
    <v>Software &amp; IT Services</v>
    <v>Stock</v>
    <v>45733.63421849531</v>
    <v>13</v>
    <v>385.93</v>
    <v>2881931801940</v>
    <v>MICROSOFT CORPORATION</v>
    <v>MICROSOFT CORPORATION</v>
    <v>386.77</v>
    <v>31.299099999999999</v>
    <v>388.56</v>
    <v>387.67</v>
    <v>7433982000</v>
    <v>MSFT</v>
    <v>MICROSOFT CORPORATION (XNAS:MSFT)</v>
    <v>4768285</v>
    <v>24105335</v>
    <v>1993</v>
  </rv>
  <rv s="2">
    <v>14</v>
  </rv>
  <rv s="0">
    <v>https://www.bing.com/financeapi/forcetrigger?t=a24kar&amp;q=XNAS%3aTSLA&amp;form=skydnc</v>
    <v>Learn more on Bing</v>
  </rv>
  <rv s="1">
    <v>en-GB</v>
    <v>a24kar</v>
    <v>268435456</v>
    <v>1</v>
    <v>Powered by Refinitiv</v>
    <v>0</v>
    <v>TESLA, INC. (XNAS:TSLA)</v>
    <v>2</v>
    <v>3</v>
    <v>Finance</v>
    <v>4</v>
    <v>488.53989999999999</v>
    <v>138.80250000000001</v>
    <v>2.601</v>
    <v>-13.675000000000001</v>
    <v>-5.4703999999999996E-2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125665</v>
    <v>Nasdaq Stock Market</v>
    <v>XNAS</v>
    <v>XNAS</v>
    <v>1 Tesla Road, AUSTIN, TX, 78725 US</v>
    <v>245.25</v>
    <v>Automobiles &amp; Auto Parts</v>
    <v>Stock</v>
    <v>45733.63422194375</v>
    <v>16</v>
    <v>234.4</v>
    <v>760079049685</v>
    <v>TESLA, INC.</v>
    <v>TESLA, INC.</v>
    <v>245.04</v>
    <v>122.7317</v>
    <v>249.98</v>
    <v>236.30500000000001</v>
    <v>3216517000</v>
    <v>TSLA</v>
    <v>TESLA, INC. (XNAS:TSLA)</v>
    <v>45657698</v>
    <v>102176788</v>
    <v>2024</v>
  </rv>
  <rv s="2">
    <v>17</v>
  </rv>
  <rv s="0">
    <v>https://www.bing.com/financeapi/forcetrigger?t=a1retc&amp;q=XNYS%3aDELL&amp;form=skydnc</v>
    <v>Learn more on Bing</v>
  </rv>
  <rv s="1">
    <v>en-GB</v>
    <v>a1retc</v>
    <v>268435456</v>
    <v>1</v>
    <v>Powered by Refinitiv</v>
    <v>0</v>
    <v>DELL TECHNOLOGIES INC. (XNYS:DELL)</v>
    <v>2</v>
    <v>3</v>
    <v>Finance</v>
    <v>4</v>
    <v>179.7</v>
    <v>86.93</v>
    <v>0.91279999999999994</v>
    <v>2.5758999999999999</v>
    <v>2.6924999999999998E-2</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98.245900000000006</v>
    <v>Computers, Phones &amp; Household Electronics</v>
    <v>Stock</v>
    <v>45733.634193529688</v>
    <v>19</v>
    <v>96.66</v>
    <v>68546636010</v>
    <v>DELL TECHNOLOGIES INC.</v>
    <v>DELL TECHNOLOGIES INC.</v>
    <v>97.53</v>
    <v>15.3391</v>
    <v>95.67</v>
    <v>98.245900000000006</v>
    <v>697704800</v>
    <v>DELL</v>
    <v>DELL TECHNOLOGIES INC. (XNYS:DELL)</v>
    <v>1427286</v>
    <v>8976720</v>
    <v>2013</v>
  </rv>
  <rv s="2">
    <v>20</v>
  </rv>
  <rv s="0">
    <v>https://www.bing.com/financeapi/forcetrigger?t=a22i27&amp;q=XNAS%3aSBAC&amp;form=skydnc</v>
    <v>Learn more on Bing</v>
  </rv>
  <rv s="1">
    <v>en-GB</v>
    <v>a22i27</v>
    <v>268435456</v>
    <v>1</v>
    <v>Powered by Refinitiv</v>
    <v>0</v>
    <v>SBA Communications Corporation (XNAS:SBAC)</v>
    <v>2</v>
    <v>3</v>
    <v>Finance</v>
    <v>4</v>
    <v>252.64</v>
    <v>183.64</v>
    <v>0.83540000000000003</v>
    <v>4.5199999999999996</v>
    <v>2.0712000000000001E-2</v>
    <v>USD</v>
    <v>SBA Communications Corporation is an independent owner and operator of wireless communications infrastructure including towers, buildings, rooftops, distributed antenna systems (DAS) and small cells. Its primary focus is the leasing of antenna space on its multi-tenant towers to a variety of wireless service providers under long-term lease contracts in the United States, South America, Central America, Canada, and Africa. Its segments include Domestic Site Leasing, International Site Leasing and Site Development. The Domestic Site Leasing segment leases to T-Mobile, AT&amp;T Wireless, and Verizon Wireless. It owns over 17,464 sites in the United States and its territories. The International Site Leasing segment owns and operates over 22,285 towers in 13 international markets throughout South America, Central America, Canada, and Africa. Site development services include network pre-design; site audits; tower and related site construction; support in leasing of the location, and others.</v>
    <v>1720</v>
    <v>Nasdaq Stock Market</v>
    <v>XNAS</v>
    <v>XNAS</v>
    <v>8051 Congress Avenue, BOCA RATON, FL, 33487 US</v>
    <v>223.65</v>
    <v>Residential &amp; Commercial REIT</v>
    <v>Stock</v>
    <v>45733.634133113279</v>
    <v>22</v>
    <v>218.91</v>
    <v>23484880000</v>
    <v>SBA Communications Corporation</v>
    <v>SBA Communications Corporation</v>
    <v>219.22</v>
    <v>31.460100000000001</v>
    <v>218.23</v>
    <v>222.75</v>
    <v>107615200</v>
    <v>SBAC</v>
    <v>SBA Communications Corporation (XNAS:SBAC)</v>
    <v>199534</v>
    <v>895934</v>
    <v>2016</v>
  </rv>
  <rv s="2">
    <v>23</v>
  </rv>
  <rv s="0">
    <v>https://www.bing.com/financeapi/forcetrigger?t=a1rew7&amp;q=XNYS%3aDVN&amp;form=skydnc</v>
    <v>Learn more on Bing</v>
  </rv>
  <rv s="1">
    <v>en-GB</v>
    <v>a1rew7</v>
    <v>268435456</v>
    <v>1</v>
    <v>Powered by Refinitiv</v>
    <v>0</v>
    <v>DEVON ENERGY CORPORATION (XNYS:DVN)</v>
    <v>2</v>
    <v>3</v>
    <v>Finance</v>
    <v>4</v>
    <v>55.09</v>
    <v>30.389800000000001</v>
    <v>1.6022000000000001</v>
    <v>0.63</v>
    <v>1.8234E-2</v>
    <v>USD</v>
    <v>Devon Energy Corporation is an oil and gas producer in the United States with a diversified multi-basin portfolio headlined by an acreage position in the Delaware Basin. The Company is primarily engaged in the exploration, development and production of oil, natural gas and natural gas liquids (NGLs). It owns a portfolio of assets located in the Delaware Basin, Rockies, Eagle Ford and Anadarko Basin. The Delaware Basin operates in southeast New Mexico and across the state line into west Texas. It offers exploration and development opportunities from many geologic reservoirs and play types, including the oil-rich Wolfcamp, Bone Spring, Avalon and Delaware formations. Its Rockies development consists of its Williston Basin and Powder River Basin assets. The Eagle Ford operations are located in Texas' DeWitt and Karnes counties. The Anadarko Basin development is located in western Oklahoma. It has a joint venture with Dow to develop a portion of its Anadarko Basin acreage.</v>
    <v>2300</v>
    <v>New York Stock Exchange</v>
    <v>XNYS</v>
    <v>XNYS</v>
    <v>333 W Sheridan Ave, OKLAHOMA CITY, OK, 73102 US</v>
    <v>35.380000000000003</v>
    <v>Oil &amp; Gas</v>
    <v>Stock</v>
    <v>45733.634183263282</v>
    <v>25</v>
    <v>34.630000000000003</v>
    <v>22831820000</v>
    <v>DEVON ENERGY CORPORATION</v>
    <v>DEVON ENERGY CORPORATION</v>
    <v>34.729999999999997</v>
    <v>7.5572999999999997</v>
    <v>34.549999999999997</v>
    <v>35.18</v>
    <v>649000000</v>
    <v>DVN</v>
    <v>DEVON ENERGY CORPORATION (XNYS:DVN)</v>
    <v>1909729</v>
    <v>10150380</v>
    <v>1999</v>
  </rv>
  <rv s="2">
    <v>26</v>
  </rv>
  <rv s="0">
    <v>https://www.bing.com/financeapi/forcetrigger?t=a1x8tc&amp;q=XNYS%3aM&amp;form=skydnc</v>
    <v>Learn more on Bing</v>
  </rv>
  <rv s="1">
    <v>en-GB</v>
    <v>a1x8tc</v>
    <v>268435456</v>
    <v>1</v>
    <v>Powered by Refinitiv</v>
    <v>0</v>
    <v>MACY'S, INC. (XNYS:M)</v>
    <v>2</v>
    <v>3</v>
    <v>Finance</v>
    <v>4</v>
    <v>22.1</v>
    <v>12.6</v>
    <v>1.7371000000000001</v>
    <v>0.65</v>
    <v>4.9694000000000002E-2</v>
    <v>USD</v>
    <v>Macy's, Inc. is an omni-channel retail company. The Company operates stores, websites and mobile applications under three brands, Macy's, Bloomingdale's and Bluemercury, which sell a range of merchandise, including apparel and accessories (men's, women's and kids'), cosmetics, home furnishings and other consumer goods. The Company has stores in 43 states, the District of Columbia, Puerto Rico and Guam. Its operations are conducted through Macy's, Macy's Backstage, Macy's small format, Bloomingdale's, Bloomingdale's The Outlet, Bloomie's, and Bluemercury. In addition, Bloomingdale's in Dubai, United Arab Emirates and Al Zahra, Kuwait are operated under a license agreement with Al Tayer Insignia. The principal private label brands offered by the Company include Alfani, And Now This, Aqua, Bar III, Belgique, Cerulean 6, Charter Club, Club Room, Epic Threads, Family PJ's, first impressions, Giani Bernini, Holiday Lane, Home Design, Hotel Collection, Hudson Park, Ideology, and others.</v>
    <v>85581</v>
    <v>New York Stock Exchange</v>
    <v>XNYS</v>
    <v>XNYS</v>
    <v>151 West 34Th Street, NEW YORK, NY, 10001 US</v>
    <v>13.8499</v>
    <v>Diversified Retail</v>
    <v>Stock</v>
    <v>45733.634202777343</v>
    <v>28</v>
    <v>13.22</v>
    <v>3811939534</v>
    <v>MACY'S, INC.</v>
    <v>MACY'S, INC.</v>
    <v>13.225</v>
    <v>6.3451000000000004</v>
    <v>13.08</v>
    <v>13.73</v>
    <v>277635800</v>
    <v>M</v>
    <v>MACY'S, INC. (XNYS:M)</v>
    <v>3042614</v>
    <v>7327080</v>
    <v>1985</v>
  </rv>
  <rv s="2">
    <v>29</v>
  </rv>
  <rv s="6">
    <v>en-GB</v>
    <v>cayd1h</v>
    <v>268435456</v>
    <v>1</v>
    <v>Powered by Refinitiv</v>
    <v>11</v>
    <v>WK KELLOGG CO (XNYS:KLG)</v>
    <v>12</v>
    <v>3</v>
    <v>Finance</v>
    <v>4</v>
    <v>24.629000000000001</v>
    <v>15.17</v>
    <v>0.59499999999999997</v>
    <v>-0.15</v>
    <v>-7.4550000000000007E-3</v>
    <v>USD</v>
    <v>WK Kellogg Co is a food company. The Company is a manufacturer, marketer, and distributor of branded ready-to-eat cereal and provide consumers with products while promoting consumer health and wellbeing. It is engaged in the manufacturing, marketing, and sales of cereal products in North America. Its products are manufactured by the Company in the United States, Mexico, and Canada and marketed in the United States, Canada, and the Caribbean. Its product offerings are diversified across the cereal sub-categories of taste, wellness, and balance, with consumer appeal across the spectrum of ages and demographics. Brands used in its business include Frosted Flakes, Special K, Froot Loops, Raisin Bran, Frosted Mini-Wheats, Rice Krispies, Kashi, Corn Flakes and Apple Jacks, among many others. The Company’s products include various brands of cereal which are marketed under the Kellogg’s, Kashi, and Bear Naked trade names. Its subsidiaries include 1906 Foreign Trading LLC and Kashi LLC.</v>
    <v>3280</v>
    <v>New York Stock Exchange</v>
    <v>XNYS</v>
    <v>XNYS</v>
    <v>One Kellogg Square, Battle Creek, BATTLE CREEK, MI, 49017 US</v>
    <v>20.2</v>
    <v>Food &amp; Tobacco</v>
    <v>Stock</v>
    <v>45733.634153541403</v>
    <v>19.91</v>
    <v>1721353291</v>
    <v>WK KELLOGG CO</v>
    <v>WK KELLOGG CO</v>
    <v>20.170000000000002</v>
    <v>24.2849</v>
    <v>20.12</v>
    <v>19.97</v>
    <v>86196960</v>
    <v>KLG</v>
    <v>WK KELLOGG CO (XNYS:KLG)</v>
    <v>134418</v>
    <v>1326714</v>
    <v>2022</v>
  </rv>
  <rv s="2">
    <v>31</v>
  </rv>
  <rv s="0">
    <v>https://www.bing.com/financeapi/forcetrigger?t=a24ynm&amp;q=XNYS%3aUPS&amp;form=skydnc</v>
    <v>Learn more on Bing</v>
  </rv>
  <rv s="1">
    <v>en-GB</v>
    <v>a24ynm</v>
    <v>268435456</v>
    <v>1</v>
    <v>Powered by Refinitiv</v>
    <v>0</v>
    <v>UNITED PARCEL SERVICE, INC. (XNYS:UPS)</v>
    <v>2</v>
    <v>3</v>
    <v>Finance</v>
    <v>4</v>
    <v>158.94999999999999</v>
    <v>109.4</v>
    <v>1.0647</v>
    <v>1.2</v>
    <v>1.0277000000000001E-2</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time-definite delivery services for express letters, documents, packages and palletized freight via air and ground services. The U.S. Domestic Package segment offers small package delivery services in the United States and offers a spectrum of the United States domestic guaranteed air and ground package transportation services. The International Package segment consists of its small package operations in Europe, the Indian subcontinent, Middle East and Africa (together EMEA), Canada and Latin America (together Americas) and Asia. Its Supply Chain Solutions consists of its forwarding, logistics, digital and other businesses.</v>
    <v>490000</v>
    <v>New York Stock Exchange</v>
    <v>XNYS</v>
    <v>XNYS</v>
    <v>55 Glenlake Parkway Ne, ATLANTA, GA, 30328 US</v>
    <v>118.1763</v>
    <v>Freight &amp; Logistics Services</v>
    <v>Stock</v>
    <v>45733.634195474217</v>
    <v>33</v>
    <v>116.935</v>
    <v>100758117324</v>
    <v>UNITED PARCEL SERVICE, INC.</v>
    <v>UNITED PARCEL SERVICE, INC.</v>
    <v>117.08</v>
    <v>17.471499999999999</v>
    <v>116.76</v>
    <v>117.96</v>
    <v>854171900</v>
    <v>UPS</v>
    <v>UNITED PARCEL SERVICE, INC. (XNYS:UPS)</v>
    <v>834801</v>
    <v>5513194</v>
    <v>1999</v>
  </rv>
  <rv s="2">
    <v>34</v>
  </rv>
  <rv s="0">
    <v>https://www.bing.com/financeapi/forcetrigger?t=a1uivh&amp;q=XNYS%3aPEAK&amp;form=skydnc</v>
    <v>Learn more on Bing</v>
  </rv>
  <rv s="1">
    <v>en-GB</v>
    <v>a1uivh</v>
    <v>268435456</v>
    <v>1</v>
    <v>Powered by Refinitiv</v>
    <v>0</v>
    <v>HEALTHPEAK PROPERTIES, INC. (XNYS:DOC)</v>
    <v>2</v>
    <v>3</v>
    <v>Finance</v>
    <v>4</v>
    <v>23.26</v>
    <v>17.05</v>
    <v>0.99250000000000005</v>
    <v>0.22</v>
    <v>1.0747E-2</v>
    <v>USD</v>
    <v>Healthpeak Properties, Inc. is a fully integrated real estate investment trust (REIT). The Company acquires, develops, owns, leases, and manages healthcare real estate across the United States. Its strategy is to invest in and manage real estate focused on healthcare discovery and delivery. It has a diversified portfolio of high-quality healthcare properties across three core asset classes of lab, outpatient medical, and continuing care retirement community (CCRC) real estate. The Company’s segments include Lab, Outpatient medical and CCRC. The lab segment properties contain laboratory and office space, are leased primarily to biotechnology, medical device and pharmaceutical companies, scientific research institutions, government agencies, and other organizations involved in the life science industry. The Outpatient Medical segment includes outpatient medical buildings and hospitals. Outpatient medical buildings typically contain physicians’ offices and examination rooms.</v>
    <v>387</v>
    <v>New York Stock Exchange</v>
    <v>XNYS</v>
    <v>XNYS</v>
    <v>4600 South Syracuse Street, Suite 500, DENVER, CO, 80237 US</v>
    <v>20.704999999999998</v>
    <v>Residential &amp; Commercial REIT</v>
    <v>Stock</v>
    <v>45733.63388974531</v>
    <v>36</v>
    <v>20.454999999999998</v>
    <v>14453953309</v>
    <v>HEALTHPEAK PROPERTIES, INC.</v>
    <v>HEALTHPEAK PROPERTIES, INC.</v>
    <v>20.47</v>
    <v>58.921900000000001</v>
    <v>20.47</v>
    <v>20.69</v>
    <v>698596100</v>
    <v>DOC</v>
    <v>HEALTHPEAK PROPERTIES, INC. (XNYS:DOC)</v>
    <v>507586</v>
    <v>4790534</v>
    <v>2022</v>
  </rv>
  <rv s="2">
    <v>37</v>
  </rv>
  <rv s="0">
    <v>https://www.bing.com/financeapi/forcetrigger?t=a1o9jc&amp;q=XNYS%3aBC&amp;form=skydnc</v>
    <v>Learn more on Bing</v>
  </rv>
  <rv s="1">
    <v>en-GB</v>
    <v>a1o9jc</v>
    <v>268435456</v>
    <v>1</v>
    <v>Powered by Refinitiv</v>
    <v>0</v>
    <v>BRUNSWICK CORPORATION (XNYS:BC)</v>
    <v>2</v>
    <v>3</v>
    <v>Finance</v>
    <v>4</v>
    <v>96.65</v>
    <v>54.97</v>
    <v>1.3895</v>
    <v>0.71499999999999997</v>
    <v>1.2390000000000002E-2</v>
    <v>USD</v>
    <v>Brunswick Corporation designs, manufactures and markets recreational marine products, including marine propulsion products and boats, as well as parts and accessories for the marine and RV markets. Its segments include Propulsion, Engine Parts and Accessories (Engine P&amp;A), Navico Group and Boat. The Propulsion segment designs, manufactures and sells engines, controls, rigging, and propellers globally. The Engine P&amp;A segment sells products such as engine parts and consumables including oils and lubricants, electrical products, boat parts and systems, and also includes its marine parts and accessories distribution businesses. The Navico Group segment designs, develops, manufactures, and markets products and systems for the marine and RV, specialty vehicle markets. The Boat segment consists of the Brunswick Boat Group (Boat Group), which manufactures and distributes recreational boats, and Business Acceleration. Its boat brands include Boston Whaler, Lund, Sea Ray and Bayliner.</v>
    <v>14250</v>
    <v>New York Stock Exchange</v>
    <v>XNYS</v>
    <v>XNYS</v>
    <v>26125 N. Riverwoods Blvd. Suite 500, METTAWA, IL, 60045-3420 US</v>
    <v>59.515000000000001</v>
    <v>Leisure Products</v>
    <v>Stock</v>
    <v>45733.634090520311</v>
    <v>39</v>
    <v>57.53</v>
    <v>3846642406</v>
    <v>BRUNSWICK CORPORATION</v>
    <v>BRUNSWICK CORPORATION</v>
    <v>57.68</v>
    <v>26.351600000000001</v>
    <v>57.71</v>
    <v>58.424999999999997</v>
    <v>65838980</v>
    <v>BC</v>
    <v>BRUNSWICK CORPORATION (XNYS:BC)</v>
    <v>103305</v>
    <v>787951</v>
    <v>1907</v>
  </rv>
  <rv s="2">
    <v>40</v>
  </rv>
  <rv s="0">
    <v>https://www.bing.com/financeapi/forcetrigger?t=a1uvar&amp;q=XNYS%3aLHX&amp;form=skydnc</v>
    <v>Learn more on Bing</v>
  </rv>
  <rv s="1">
    <v>en-GB</v>
    <v>a1uvar</v>
    <v>268435456</v>
    <v>1</v>
    <v>Powered by Refinitiv</v>
    <v>0</v>
    <v>L3HARRIS TECHNOLOGIES, INC. (XNYS:LHX)</v>
    <v>2</v>
    <v>3</v>
    <v>Finance</v>
    <v>4</v>
    <v>265.74</v>
    <v>193.09</v>
    <v>0.71699999999999997</v>
    <v>2.59</v>
    <v>1.2271000000000001E-2</v>
    <v>USD</v>
    <v>L3Harris Technologies, Inc. provides end-to-end technology solutions connecting the space, air, land, sea and cyber domains in the interest of national security. Its segments include Space &amp; Airborne Systems (SAS), Integrated Mission Systems (IMS), Communication Systems (CS), and Aerojet Rocketdyne (AR). The SAS segment supplies full mission solutions as a prime and subsystem integrator in the space, airborne and cyber domains. The IMS segment delivers differentiated mission capabilities and prime systems integration to support intelligence, reconnaissance and surveillance (ISR), passive sensing and targeting, electronic attack, autonomy, power and communications, networks and sensors. CS enables warfighters across all domains with solutions critical to mission success even in the contested environments. The AR segment provides propulsion, power and armament products and systems to the U.S. Government, including the DoD, NASA and various aerospace and defense prime contractors.</v>
    <v>47000</v>
    <v>New York Stock Exchange</v>
    <v>XNYS</v>
    <v>XNYS</v>
    <v>1025 W Nasa Blvd, MELBOURNE, FL, 32919-0001 US</v>
    <v>214.41</v>
    <v>Aerospace &amp; Defense</v>
    <v>Stock</v>
    <v>45733.63416974531</v>
    <v>42</v>
    <v>210.38499999999999</v>
    <v>40105587495</v>
    <v>L3HARRIS TECHNOLOGIES, INC.</v>
    <v>L3HARRIS TECHNOLOGIES, INC.</v>
    <v>210.51</v>
    <v>26.7912</v>
    <v>211.06</v>
    <v>213.65</v>
    <v>187716300</v>
    <v>LHX</v>
    <v>L3HARRIS TECHNOLOGIES, INC. (XNYS:LHX)</v>
    <v>167584</v>
    <v>1468150</v>
    <v>1926</v>
  </rv>
  <rv s="2">
    <v>43</v>
  </rv>
  <rv s="0">
    <v>https://www.bing.com/financeapi/forcetrigger?t=a1rv8m&amp;q=XNYS%3aELS&amp;form=skydnc</v>
    <v>Learn more on Bing</v>
  </rv>
  <rv s="1">
    <v>en-GB</v>
    <v>a1rv8m</v>
    <v>268435456</v>
    <v>1</v>
    <v>Powered by Refinitiv</v>
    <v>0</v>
    <v>EQUITY LIFESTYLE PROPERTIES, INC. (XNYS:ELS)</v>
    <v>2</v>
    <v>3</v>
    <v>Finance</v>
    <v>4</v>
    <v>76.599999999999994</v>
    <v>59.82</v>
    <v>0.73580000000000001</v>
    <v>1.71</v>
    <v>2.5503000000000001E-2</v>
    <v>USD</v>
    <v>Equity LifeStyle Properties, Inc. is a self-administered and self-managed real estate investment trust (REIT). The Company is a fully integrated owner of lifestyle-oriented properties consisting of property operations and home sales and rental operations within manufactured home (MH) and recreational vehicle (RV) communities and marinas. It operates through two segments: Property Operations and Home Sales and Rentals Operations. The Property Operations segment owns and operates land-leased Properties. The Home Sales and Rentals Operations segment purchases, sells and leases homes at the Properties. Its portfolio is geographically diversified across desirable locations near retirement and vacation destinations and urban areas across the United States. It owns an interest in a portfolio of approximately 452 properties located throughout the United States and Canada containing 173,201 individually developed areas (Sites). These properties are located in 35 states and British Columbia.</v>
    <v>3800</v>
    <v>New York Stock Exchange</v>
    <v>XNYS</v>
    <v>XNYS</v>
    <v>Two N Riverside Plz, Ste 800, CHICAGO, IL, 60606 US</v>
    <v>68.83</v>
    <v>Residential &amp; Commercial REIT</v>
    <v>Stock</v>
    <v>45733.634075786722</v>
    <v>45</v>
    <v>67.02</v>
    <v>13142985804</v>
    <v>EQUITY LIFESTYLE PROPERTIES, INC.</v>
    <v>EQUITY LIFESTYLE PROPERTIES, INC.</v>
    <v>67.22</v>
    <v>34.268599999999999</v>
    <v>67.05</v>
    <v>68.760000000000005</v>
    <v>191142900</v>
    <v>ELS</v>
    <v>EQUITY LIFESTYLE PROPERTIES, INC. (XNYS:ELS)</v>
    <v>104757</v>
    <v>1375155</v>
    <v>1992</v>
  </rv>
  <rv s="2">
    <v>46</v>
  </rv>
  <rv s="0">
    <v>https://www.bing.com/financeapi/forcetrigger?t=a1zez2&amp;q=XNYS%3aOXY&amp;form=skydnc</v>
    <v>Learn more on Bing</v>
  </rv>
  <rv s="1">
    <v>en-GB</v>
    <v>a1zez2</v>
    <v>268435456</v>
    <v>1</v>
    <v>Powered by Refinitiv</v>
    <v>0</v>
    <v>OCCIDENTAL PETROLEUM CORPORATION (XNYS:OXY)</v>
    <v>2</v>
    <v>3</v>
    <v>Finance</v>
    <v>4</v>
    <v>71.185000000000002</v>
    <v>44.7</v>
    <v>1.0654999999999999</v>
    <v>0.49</v>
    <v>1.0530999999999999E-2</v>
    <v>USD</v>
    <v>Occidental Petroleum Corporation is an international energy company with assets primarily in the United States, the Middle East, and North Africa. The Company is an oil and gas producer in the United States, including a producer in the Permian and DJ basins, and the offshore Gulf of Mexico. It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(which includes condensate), NGL, natural gas, carbon dioxide (CO2) and power. The midstream and marketing segment provides flow assurance and maximizes the value of its oil and gas. It also optimizes its transportation and storage capacity and invests in entities that conduct similar activities.</v>
    <v>13323</v>
    <v>New York Stock Exchange</v>
    <v>XNYS</v>
    <v>XNYS</v>
    <v>5 GREENWAY PLAZA, SUITE 110, HOUSTON, TX, 77046 US</v>
    <v>47.3</v>
    <v>Oil &amp; Gas</v>
    <v>Stock</v>
    <v>45733.634193240629</v>
    <v>48</v>
    <v>46.51</v>
    <v>44128317020</v>
    <v>OCCIDENTAL PETROLEUM CORPORATION</v>
    <v>OCCIDENTAL PETROLEUM CORPORATION</v>
    <v>46.53</v>
    <v>20.6144</v>
    <v>46.53</v>
    <v>47.02</v>
    <v>938501000</v>
    <v>OXY</v>
    <v>OCCIDENTAL PETROLEUM CORPORATION (XNYS:OXY)</v>
    <v>2218431</v>
    <v>12641972</v>
    <v>1986</v>
  </rv>
  <rv s="2">
    <v>49</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3">
      <v>1</v>
      <v>2</v>
      <v>2</v>
      <v>1</v>
      <v>3</v>
      <v>1</v>
      <v>1</v>
      <v>1</v>
      <v>4</v>
      <v>4</v>
      <v>5</v>
      <v>10</v>
      <v>1</v>
      <v>1</v>
      <v>1</v>
      <v>4</v>
      <v>7</v>
      <v>8</v>
      <v>9</v>
      <v>4</v>
    </spb>
    <spb s="0">
      <v>1</v>
      <v>Name</v>
      <v>LearnMoreOnLink</v>
    </spb>
    <spb s="5">
      <v>0</v>
      <v>0</v>
    </spb>
    <spb s="6">
      <v>7</v>
      <v>1</v>
      <v>1</v>
      <v>1</v>
      <v>1</v>
    </spb>
    <spb s="7">
      <v>1</v>
      <v>2</v>
      <v>2</v>
      <v>1</v>
      <v>3</v>
      <v>1</v>
      <v>11</v>
      <v>1</v>
      <v>1</v>
      <v>4</v>
      <v>4</v>
      <v>5</v>
      <v>6</v>
      <v>1</v>
      <v>1</v>
      <v>1</v>
      <v>4</v>
      <v>7</v>
      <v>8</v>
      <v>9</v>
      <v>4</v>
    </spb>
    <spb s="8">
      <v>Powered by Refinitiv</v>
    </spb>
    <spb s="9">
      <v>2</v>
      <v>Name</v>
    </spb>
    <spb s="10">
      <v>1</v>
      <v>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dd/mm/yyyy\ h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dxfid="0">
      <rpv i="0">_-[$$-en-CA]* #,##0_-;-[$$-en-CA]* #,##0_-;_-[$$-en-CA]* "-"_-;_-@_-</rpv>
    </rSty>
    <rSty>
      <rpv i="2">1</rpv>
    </rSty>
  </richStyles>
</richStyleSheet>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110E86-4CE3-4B63-8C0C-4189FF6E8C85}" name="Parameters" displayName="Parameters" ref="B2:C4" totalsRowShown="0">
  <autoFilter ref="B2:C4" xr:uid="{2A110E86-4CE3-4B63-8C0C-4189FF6E8C85}"/>
  <tableColumns count="2">
    <tableColumn id="1" xr3:uid="{460357A3-5297-4E79-B19E-4B8045AA314F}" name="Parameter"/>
    <tableColumn id="2" xr3:uid="{B90E9D9A-678E-464A-8CDF-8B925CC8A11B}" name="Valu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C674F09-5E12-4C83-9BB3-5B3208F31A3A}" name="TableTickers" displayName="TableTickers" ref="E2:E7" totalsRowShown="0">
  <autoFilter ref="E2:E7" xr:uid="{2C674F09-5E12-4C83-9BB3-5B3208F31A3A}"/>
  <tableColumns count="1">
    <tableColumn id="1" xr3:uid="{039C032B-846D-4BBB-8F80-5E0B1E1FEF38}" name="Tickers" dataDxfId="15">
      <calculatedColumnFormula array="1">_FV(B3,"Ticker symbol",TRUE)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70E4C66-8DD3-4DE1-8B2B-5E8E988ACC8A}" name="CalcIntrinsicValue" displayName="CalcIntrinsicValue" ref="G2:G7" tableType="queryTable" totalsRowShown="0">
  <autoFilter ref="G2:G7" xr:uid="{270E4C66-8DD3-4DE1-8B2B-5E8E988ACC8A}"/>
  <tableColumns count="1">
    <tableColumn id="2" xr3:uid="{99E0FA04-41B5-4196-9E6C-7D362BD8E9B9}" uniqueName="2" name="IntrinsicValue" queryTableFieldId="2" dataDxf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12F6B4-DADD-497C-AB82-FAB80C1D4859}" name="TableTickerList" displayName="TableTickerList" ref="E2:E8" totalsRowShown="0">
  <autoFilter ref="E2:E8" xr:uid="{9912F6B4-DADD-497C-AB82-FAB80C1D4859}"/>
  <tableColumns count="1">
    <tableColumn id="1" xr3:uid="{82BCE3CD-31A0-4428-A1B2-07ECB828887D}" name="TickerList">
      <calculatedColumnFormula array="1">_FV(B3,"Ticker symbol",TRUE)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63400F0-53C6-4CC5-A274-7DF804021555}" name="IntrinsicValues" displayName="IntrinsicValues" ref="G2:H8" tableType="queryTable" totalsRowShown="0">
  <autoFilter ref="G2:H8" xr:uid="{E63400F0-53C6-4CC5-A274-7DF804021555}"/>
  <tableColumns count="2">
    <tableColumn id="1" xr3:uid="{50A6D6B1-DB57-49DD-BE8D-C7A2155DCBA6}" uniqueName="1" name="Ticker" queryTableFieldId="1" dataDxfId="14"/>
    <tableColumn id="2" xr3:uid="{683DABBF-CBDC-4966-B554-1AAC2D16702E}" uniqueName="2" name="Intrinsic Value" queryTableFieldId="2" dataDxfId="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330542E-095C-400B-AF3A-82CC1BF1B7BA}" name="TableSymbols" displayName="TableSymbols" ref="E2:E8" totalsRowShown="0">
  <autoFilter ref="E2:E8" xr:uid="{4330542E-095C-400B-AF3A-82CC1BF1B7BA}"/>
  <tableColumns count="1">
    <tableColumn id="1" xr3:uid="{8DCE7A53-B54A-4D6B-8268-228D751C4D78}" name="Symbols">
      <calculatedColumnFormula array="1">_FV(B3,"Ticker symbol",TRUE)</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4F51A9-CE47-4F1F-AAFD-9826F5F12BDA}" name="TableFields" displayName="TableFields" ref="G2:G7" totalsRowShown="0">
  <autoFilter ref="G2:G7" xr:uid="{674F51A9-CE47-4F1F-AAFD-9826F5F12BDA}"/>
  <tableColumns count="1">
    <tableColumn id="1" xr3:uid="{06A51F90-EAC0-4C3D-8112-1BDBA31CBAE0}" name="Field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D1D0CBC-5B38-4AB7-A0CD-D4AC3D1BEA06}" name="KeyIndicators" displayName="KeyIndicators" ref="I2:N8" tableType="queryTable" totalsRowShown="0">
  <autoFilter ref="I2:N8" xr:uid="{FD1D0CBC-5B38-4AB7-A0CD-D4AC3D1BEA06}"/>
  <tableColumns count="6">
    <tableColumn id="1" xr3:uid="{9FF4A1DA-CA1D-450C-8F5A-C1397BA8A418}" uniqueName="1" name="Ticker" queryTableFieldId="1" dataDxfId="13"/>
    <tableColumn id="2" xr3:uid="{47FBCB61-DED9-4B95-A669-BA61A347D4FA}" uniqueName="2" name="trailingPegRatio" queryTableFieldId="2" dataDxfId="12"/>
    <tableColumn id="3" xr3:uid="{860123A6-2B77-4142-A545-66ACCB7A682C}" uniqueName="3" name="trailingPE" queryTableFieldId="3" dataDxfId="11"/>
    <tableColumn id="4" xr3:uid="{5BDFEE20-6105-4DE1-872A-B4EBFD33EDDF}" uniqueName="4" name="forwardPE" queryTableFieldId="4" dataDxfId="10"/>
    <tableColumn id="5" xr3:uid="{3FD0A3F1-1BC0-4D64-BFC5-F01B5E98D613}" uniqueName="5" name="marketCap" queryTableFieldId="5" dataDxfId="9"/>
    <tableColumn id="7" xr3:uid="{390BF18B-CBDC-416D-80DC-13257E5263CA}" uniqueName="7" name="beta" queryTableFieldId="7"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27B5-3D71-467A-B961-062F5815526B}">
  <dimension ref="B2:F4"/>
  <sheetViews>
    <sheetView workbookViewId="0">
      <selection activeCell="A5" sqref="A5"/>
    </sheetView>
  </sheetViews>
  <sheetFormatPr defaultRowHeight="14.4" x14ac:dyDescent="0.3"/>
  <cols>
    <col min="2" max="2" width="11.6640625" customWidth="1"/>
  </cols>
  <sheetData>
    <row r="2" spans="2:6" x14ac:dyDescent="0.3">
      <c r="B2" t="s">
        <v>0</v>
      </c>
      <c r="C2" t="s">
        <v>1</v>
      </c>
    </row>
    <row r="3" spans="2:6" x14ac:dyDescent="0.3">
      <c r="B3" t="s">
        <v>2</v>
      </c>
      <c r="C3" s="6">
        <v>4.7600000000000003E-2</v>
      </c>
      <c r="F3" s="5"/>
    </row>
    <row r="4" spans="2:6" x14ac:dyDescent="0.3">
      <c r="B4" t="s">
        <v>3</v>
      </c>
      <c r="C4" s="6">
        <v>5.3199999999999997E-2</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F10FC-E942-4085-9F6D-C27826E7808F}">
  <dimension ref="B2:K7"/>
  <sheetViews>
    <sheetView zoomScaleNormal="100" workbookViewId="0">
      <selection activeCell="J3" sqref="J3"/>
    </sheetView>
  </sheetViews>
  <sheetFormatPr defaultRowHeight="14.4" x14ac:dyDescent="0.3"/>
  <cols>
    <col min="1" max="1" width="3" customWidth="1"/>
    <col min="2" max="2" width="38.33203125" customWidth="1"/>
    <col min="3" max="3" width="9.21875" bestFit="1" customWidth="1" collapsed="1"/>
    <col min="4" max="4" width="2" customWidth="1"/>
    <col min="6" max="6" width="2" customWidth="1"/>
    <col min="7" max="7" width="14.77734375" bestFit="1" customWidth="1"/>
    <col min="8" max="8" width="2.44140625" customWidth="1"/>
    <col min="9" max="9" width="12.109375" bestFit="1" customWidth="1"/>
    <col min="10" max="10" width="9.88671875" customWidth="1"/>
    <col min="11" max="11" width="75.88671875" customWidth="1"/>
    <col min="12" max="12" width="8.88671875" customWidth="1"/>
  </cols>
  <sheetData>
    <row r="2" spans="2:11" x14ac:dyDescent="0.3">
      <c r="B2" s="1" t="s">
        <v>4</v>
      </c>
      <c r="C2" s="1" t="s">
        <v>8</v>
      </c>
      <c r="E2" t="s">
        <v>5</v>
      </c>
      <c r="G2" t="s">
        <v>6</v>
      </c>
      <c r="I2" s="1" t="s">
        <v>9</v>
      </c>
      <c r="J2" s="1" t="s">
        <v>10</v>
      </c>
      <c r="K2" s="1"/>
    </row>
    <row r="3" spans="2:11" x14ac:dyDescent="0.3">
      <c r="B3" s="2" t="e" vm="1">
        <v>#VALUE!</v>
      </c>
      <c r="C3" s="3" cm="1">
        <f t="array" aca="1" ref="C3" ca="1">_FV(B3,"Price")</f>
        <v>49.045699999999997</v>
      </c>
      <c r="E3" t="str" cm="1">
        <f t="array" aca="1" ref="E3" ca="1">_FV(B3,"Ticker symbol",TRUE)</f>
        <v>GM</v>
      </c>
      <c r="G3" s="3">
        <v>56.219608421052648</v>
      </c>
      <c r="I3" s="4">
        <v>0.25</v>
      </c>
      <c r="J3" s="3">
        <f>CalcIntrinsicValue[[#This Row],[IntrinsicValue]]*(1-I3)</f>
        <v>42.164706315789488</v>
      </c>
      <c r="K3" s="3" t="str">
        <f ca="1">IF(J3 = 0, "NEUTRAL", IF(J3&gt;C3, "Consider buying the stock, as the current market price appears to be undervalued.", "Consider selling or not buying the stock, as the current market price appears to be overvalued."))</f>
        <v>Consider selling or not buying the stock, as the current market price appears to be overvalued.</v>
      </c>
    </row>
    <row r="4" spans="2:11" x14ac:dyDescent="0.3">
      <c r="B4" s="2" t="e" vm="2">
        <v>#VALUE!</v>
      </c>
      <c r="C4" s="3" cm="1">
        <f t="array" aca="1" ref="C4" ca="1">_FV(B4,"Price")</f>
        <v>11.865</v>
      </c>
      <c r="E4" t="str" cm="1">
        <f t="array" aca="1" ref="E4" ca="1">_FV(B4,"Ticker symbol",TRUE)</f>
        <v>KGC</v>
      </c>
      <c r="G4" s="3">
        <v>0</v>
      </c>
      <c r="I4" s="4">
        <v>0.25</v>
      </c>
      <c r="J4" s="3">
        <f>CalcIntrinsicValue[[#This Row],[IntrinsicValue]]*(1-I4)</f>
        <v>0</v>
      </c>
      <c r="K4" s="3" t="str">
        <f t="shared" ref="K4:K7" si="0">IF(J4 = 0, "NEUTRAL", IF(J4&gt;C4, "Consider buying the stock, as the current market price appears to be undervalued.", "Consider selling or not buying the stock, as the current market price appears to be overvalued."))</f>
        <v>NEUTRAL</v>
      </c>
    </row>
    <row r="5" spans="2:11" x14ac:dyDescent="0.3">
      <c r="B5" s="2" t="e" vm="3">
        <v>#VALUE!</v>
      </c>
      <c r="C5" s="3" cm="1">
        <f t="array" aca="1" ref="C5" ca="1">_FV(B5,"Price")</f>
        <v>20.015000000000001</v>
      </c>
      <c r="E5" t="str" cm="1">
        <f t="array" aca="1" ref="E5" ca="1">_FV(B5,"Ticker symbol",TRUE)</f>
        <v>MAT</v>
      </c>
      <c r="G5" s="3">
        <v>14.955365263157899</v>
      </c>
      <c r="I5" s="4">
        <v>0.25</v>
      </c>
      <c r="J5" s="3">
        <f>CalcIntrinsicValue[[#This Row],[IntrinsicValue]]*(1-I5)</f>
        <v>11.216523947368424</v>
      </c>
      <c r="K5" s="3" t="str">
        <f t="shared" ca="1" si="0"/>
        <v>Consider selling or not buying the stock, as the current market price appears to be overvalued.</v>
      </c>
    </row>
    <row r="6" spans="2:11" x14ac:dyDescent="0.3">
      <c r="B6" s="2" t="e" vm="4">
        <v>#VALUE!</v>
      </c>
      <c r="C6" s="3" cm="1">
        <f t="array" aca="1" ref="C6" ca="1">_FV(B6,"Price")</f>
        <v>387.67</v>
      </c>
      <c r="E6" t="str" cm="1">
        <f t="array" aca="1" ref="E6" ca="1">_FV(B6,"Ticker symbol",TRUE)</f>
        <v>MSFT</v>
      </c>
      <c r="G6" s="3">
        <v>116.02875789473688</v>
      </c>
      <c r="I6" s="4">
        <v>0.25</v>
      </c>
      <c r="J6" s="3">
        <f>CalcIntrinsicValue[[#This Row],[IntrinsicValue]]*(1-I6)</f>
        <v>87.021568421052663</v>
      </c>
      <c r="K6" s="3" t="str">
        <f t="shared" ca="1" si="0"/>
        <v>Consider selling or not buying the stock, as the current market price appears to be overvalued.</v>
      </c>
    </row>
    <row r="7" spans="2:11" x14ac:dyDescent="0.3">
      <c r="B7" s="2" t="e" vm="5">
        <v>#VALUE!</v>
      </c>
      <c r="C7" s="3" cm="1">
        <f t="array" aca="1" ref="C7" ca="1">_FV(B7,"Price")</f>
        <v>236.30500000000001</v>
      </c>
      <c r="E7" t="str" cm="1">
        <f t="array" aca="1" ref="E7" ca="1">_FV(B7,"Ticker symbol",TRUE)</f>
        <v>TSLA</v>
      </c>
      <c r="G7" s="3">
        <v>22.995497368421052</v>
      </c>
      <c r="I7" s="4">
        <v>0.25</v>
      </c>
      <c r="J7" s="3">
        <f>CalcIntrinsicValue[[#This Row],[IntrinsicValue]]*(1-I7)</f>
        <v>17.246623026315788</v>
      </c>
      <c r="K7" s="3" t="str">
        <f t="shared" ca="1" si="0"/>
        <v>Consider selling or not buying the stock, as the current market price appears to be overvalued.</v>
      </c>
    </row>
  </sheetData>
  <conditionalFormatting sqref="K3:K7">
    <cfRule type="containsText" dxfId="7" priority="1" operator="containsText" text="NEUTRAL">
      <formula>NOT(ISERROR(SEARCH("NEUTRAL",K3)))</formula>
    </cfRule>
    <cfRule type="containsText" dxfId="6" priority="2" operator="containsText" text="selling">
      <formula>NOT(ISERROR(SEARCH("selling",K3)))</formula>
    </cfRule>
    <cfRule type="containsText" dxfId="5" priority="3" operator="containsText" text="buying">
      <formula>NOT(ISERROR(SEARCH("buying",K3)))</formula>
    </cfRule>
    <cfRule type="iconSet" priority="4">
      <iconSet iconSet="3Signs">
        <cfvo type="percent" val="0"/>
        <cfvo type="percent" val="33"/>
        <cfvo type="percent" val="67"/>
      </iconSet>
    </cfRule>
  </conditionalFormatting>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A4309-B3EC-4CDA-8C32-1D2FA3E0B50D}">
  <dimension ref="B2:L8"/>
  <sheetViews>
    <sheetView workbookViewId="0">
      <selection activeCell="C5" sqref="C5"/>
    </sheetView>
  </sheetViews>
  <sheetFormatPr defaultRowHeight="14.4" x14ac:dyDescent="0.3"/>
  <cols>
    <col min="1" max="1" width="3.109375" customWidth="1"/>
    <col min="2" max="2" width="41.88671875" bestFit="1" customWidth="1"/>
    <col min="4" max="4" width="2.6640625" customWidth="1"/>
    <col min="5" max="5" width="11" customWidth="1"/>
    <col min="6" max="6" width="3" customWidth="1"/>
    <col min="7" max="7" width="8.33203125" bestFit="1" customWidth="1"/>
    <col min="8" max="8" width="15.109375" bestFit="1" customWidth="1"/>
    <col min="9" max="9" width="2.6640625" customWidth="1"/>
    <col min="10" max="10" width="12.109375" bestFit="1" customWidth="1"/>
    <col min="11" max="11" width="9.88671875" customWidth="1"/>
    <col min="12" max="12" width="76.33203125" bestFit="1" customWidth="1"/>
  </cols>
  <sheetData>
    <row r="2" spans="2:12" x14ac:dyDescent="0.3">
      <c r="B2" s="1" t="s">
        <v>4</v>
      </c>
      <c r="C2" s="1" t="s">
        <v>8</v>
      </c>
      <c r="E2" t="s">
        <v>11</v>
      </c>
      <c r="G2" t="s">
        <v>7</v>
      </c>
      <c r="H2" t="s">
        <v>12</v>
      </c>
      <c r="J2" s="1" t="s">
        <v>9</v>
      </c>
      <c r="K2" s="1" t="s">
        <v>10</v>
      </c>
    </row>
    <row r="3" spans="2:12" x14ac:dyDescent="0.3">
      <c r="B3" s="2" t="e" vm="6">
        <v>#VALUE!</v>
      </c>
      <c r="C3" s="3" cm="1">
        <f t="array" aca="1" ref="C3" ca="1">_FV(B3,"Price")</f>
        <v>98.245900000000006</v>
      </c>
      <c r="E3" t="str" cm="1">
        <f t="array" aca="1" ref="E3" ca="1">_FV(B3,"Ticker symbol",TRUE)</f>
        <v>DELL</v>
      </c>
      <c r="G3" t="s">
        <v>20</v>
      </c>
      <c r="H3" s="3">
        <v>53.105441052631583</v>
      </c>
      <c r="J3" s="4">
        <v>0.15</v>
      </c>
      <c r="K3" s="3">
        <f>H3*(1-J3)</f>
        <v>45.139624894736848</v>
      </c>
      <c r="L3" s="3" t="str">
        <f ca="1">IF(K3 = 0, "NEUTRAL", IF(K3&gt;C3, "Consider buying the stock, as the current market price appears to be undervalued.", "Consider selling or not buying the stock, as the current market price appears to be overvalued."))</f>
        <v>Consider selling or not buying the stock, as the current market price appears to be overvalued.</v>
      </c>
    </row>
    <row r="4" spans="2:12" x14ac:dyDescent="0.3">
      <c r="B4" s="2" t="e" vm="7">
        <v>#VALUE!</v>
      </c>
      <c r="C4" s="3" cm="1">
        <f t="array" aca="1" ref="C4" ca="1">_FV(B4,"Price")</f>
        <v>222.75</v>
      </c>
      <c r="E4" t="str" cm="1">
        <f t="array" aca="1" ref="E4" ca="1">_FV(B4,"Ticker symbol",TRUE)</f>
        <v>SBAC</v>
      </c>
      <c r="G4" t="s">
        <v>21</v>
      </c>
      <c r="H4" s="3">
        <v>65.553413684210526</v>
      </c>
      <c r="J4" s="4">
        <v>0.15</v>
      </c>
      <c r="K4" s="3">
        <f t="shared" ref="K4:K8" si="0">H4*(1-J4)</f>
        <v>55.720401631578945</v>
      </c>
      <c r="L4" s="3" t="str">
        <f t="shared" ref="L4:L8" ca="1" si="1">IF(K4 = 0, "NEUTRAL", IF(K4&gt;C4, "Consider buying the stock, as the current market price appears to be undervalued.", "Consider selling or not buying the stock, as the current market price appears to be overvalued."))</f>
        <v>Consider selling or not buying the stock, as the current market price appears to be overvalued.</v>
      </c>
    </row>
    <row r="5" spans="2:12" x14ac:dyDescent="0.3">
      <c r="B5" s="2" t="e" vm="8">
        <v>#VALUE!</v>
      </c>
      <c r="C5" s="3" cm="1">
        <f t="array" aca="1" ref="C5" ca="1">_FV(B5,"Price")</f>
        <v>35.18</v>
      </c>
      <c r="E5" t="str" cm="1">
        <f t="array" aca="1" ref="E5" ca="1">_FV(B5,"Ticker symbol",TRUE)</f>
        <v>DVN</v>
      </c>
      <c r="G5" t="s">
        <v>22</v>
      </c>
      <c r="H5" s="3">
        <v>101.55119999999999</v>
      </c>
      <c r="J5" s="4">
        <v>0.15</v>
      </c>
      <c r="K5" s="3">
        <f t="shared" si="0"/>
        <v>86.318519999999992</v>
      </c>
      <c r="L5" s="3" t="str">
        <f t="shared" ca="1" si="1"/>
        <v>Consider buying the stock, as the current market price appears to be undervalued.</v>
      </c>
    </row>
    <row r="6" spans="2:12" x14ac:dyDescent="0.3">
      <c r="B6" s="2" t="e" vm="9">
        <v>#VALUE!</v>
      </c>
      <c r="C6" s="3" cm="1">
        <f t="array" aca="1" ref="C6" ca="1">_FV(B6,"Price")</f>
        <v>13.73</v>
      </c>
      <c r="E6" t="str" cm="1">
        <f t="array" aca="1" ref="E6" ca="1">_FV(B6,"Ticker symbol",TRUE)</f>
        <v>M</v>
      </c>
      <c r="G6" t="s">
        <v>23</v>
      </c>
      <c r="H6" s="3">
        <v>15.885506842105261</v>
      </c>
      <c r="J6" s="4">
        <v>0.15</v>
      </c>
      <c r="K6" s="3">
        <f t="shared" si="0"/>
        <v>13.502680815789471</v>
      </c>
      <c r="L6" s="3" t="str">
        <f t="shared" ca="1" si="1"/>
        <v>Consider selling or not buying the stock, as the current market price appears to be overvalued.</v>
      </c>
    </row>
    <row r="7" spans="2:12" x14ac:dyDescent="0.3">
      <c r="B7" s="2" t="e" vm="10">
        <v>#VALUE!</v>
      </c>
      <c r="C7" s="3" cm="1">
        <f t="array" aca="1" ref="C7" ca="1">_FV(B7,"Price")</f>
        <v>19.97</v>
      </c>
      <c r="E7" t="str" cm="1">
        <f t="array" aca="1" ref="E7" ca="1">_FV(B7,"Ticker symbol",TRUE)</f>
        <v>KLG</v>
      </c>
      <c r="G7" t="s">
        <v>24</v>
      </c>
      <c r="H7" s="3">
        <v>6.7044063157894742</v>
      </c>
      <c r="J7" s="4">
        <v>0.15</v>
      </c>
      <c r="K7" s="3">
        <f t="shared" si="0"/>
        <v>5.6987453684210525</v>
      </c>
      <c r="L7" s="3" t="str">
        <f t="shared" ca="1" si="1"/>
        <v>Consider selling or not buying the stock, as the current market price appears to be overvalued.</v>
      </c>
    </row>
    <row r="8" spans="2:12" x14ac:dyDescent="0.3">
      <c r="B8" s="2" t="e" vm="11">
        <v>#VALUE!</v>
      </c>
      <c r="C8" s="3" cm="1">
        <f t="array" aca="1" ref="C8" ca="1">_FV(B8,"Price")</f>
        <v>117.96</v>
      </c>
      <c r="E8" t="str" cm="1">
        <f t="array" aca="1" ref="E8" ca="1">_FV(B8,"Ticker symbol",TRUE)</f>
        <v>UPS</v>
      </c>
      <c r="G8" t="s">
        <v>25</v>
      </c>
      <c r="H8" s="3">
        <v>60.968486842105271</v>
      </c>
      <c r="J8" s="4">
        <v>0.15</v>
      </c>
      <c r="K8" s="3">
        <f t="shared" si="0"/>
        <v>51.823213815789479</v>
      </c>
      <c r="L8" s="3" t="str">
        <f t="shared" ca="1" si="1"/>
        <v>Consider selling or not buying the stock, as the current market price appears to be overvalued.</v>
      </c>
    </row>
  </sheetData>
  <conditionalFormatting sqref="L3:L8">
    <cfRule type="containsText" dxfId="4" priority="1" operator="containsText" text="NEUTRAL">
      <formula>NOT(ISERROR(SEARCH("NEUTRAL",L3)))</formula>
    </cfRule>
    <cfRule type="containsText" dxfId="3" priority="2" operator="containsText" text="selling">
      <formula>NOT(ISERROR(SEARCH("selling",L3)))</formula>
    </cfRule>
    <cfRule type="containsText" dxfId="2" priority="3" operator="containsText" text="buying">
      <formula>NOT(ISERROR(SEARCH("buying",L3)))</formula>
    </cfRule>
    <cfRule type="iconSet" priority="4">
      <iconSet iconSet="3Signs">
        <cfvo type="percent" val="0"/>
        <cfvo type="percent" val="33"/>
        <cfvo type="percent" val="67"/>
      </iconSet>
    </cfRule>
  </conditionalFormatting>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24FC4-0D04-4893-AF9C-68018DA74EA3}">
  <dimension ref="B2:N8"/>
  <sheetViews>
    <sheetView tabSelected="1" workbookViewId="0">
      <selection activeCell="H2" sqref="H2"/>
    </sheetView>
  </sheetViews>
  <sheetFormatPr defaultRowHeight="14.4" x14ac:dyDescent="0.3"/>
  <cols>
    <col min="1" max="1" width="3" customWidth="1"/>
    <col min="2" max="2" width="47.33203125" bestFit="1" customWidth="1"/>
    <col min="3" max="3" width="11.109375" customWidth="1"/>
    <col min="4" max="4" width="3" customWidth="1"/>
    <col min="5" max="5" width="10.109375" customWidth="1"/>
    <col min="6" max="6" width="3.21875" customWidth="1"/>
    <col min="7" max="7" width="13.6640625" bestFit="1" customWidth="1"/>
    <col min="8" max="8" width="3" customWidth="1"/>
    <col min="9" max="9" width="8.33203125" bestFit="1" customWidth="1"/>
    <col min="10" max="10" width="16.5546875" bestFit="1" customWidth="1"/>
    <col min="11" max="11" width="11.21875" bestFit="1" customWidth="1"/>
    <col min="12" max="12" width="11.6640625" bestFit="1" customWidth="1"/>
    <col min="13" max="13" width="12.5546875" bestFit="1" customWidth="1"/>
    <col min="14" max="14" width="7" bestFit="1" customWidth="1"/>
    <col min="15" max="15" width="8.88671875" bestFit="1" customWidth="1"/>
    <col min="16" max="16" width="12" bestFit="1" customWidth="1"/>
  </cols>
  <sheetData>
    <row r="2" spans="2:14" x14ac:dyDescent="0.3">
      <c r="B2" s="1" t="s">
        <v>4</v>
      </c>
      <c r="C2" s="1" t="s">
        <v>8</v>
      </c>
      <c r="E2" t="s">
        <v>13</v>
      </c>
      <c r="G2" t="s">
        <v>14</v>
      </c>
      <c r="I2" t="s">
        <v>7</v>
      </c>
      <c r="J2" t="s">
        <v>15</v>
      </c>
      <c r="K2" t="s">
        <v>16</v>
      </c>
      <c r="L2" t="s">
        <v>17</v>
      </c>
      <c r="M2" t="s">
        <v>18</v>
      </c>
      <c r="N2" t="s">
        <v>19</v>
      </c>
    </row>
    <row r="3" spans="2:14" x14ac:dyDescent="0.3">
      <c r="B3" s="2" t="e" vm="12">
        <v>#VALUE!</v>
      </c>
      <c r="C3" s="3" cm="1">
        <f t="array" aca="1" ref="C3" ca="1">_FV(B3,"Price")</f>
        <v>20.69</v>
      </c>
      <c r="E3" t="str" cm="1">
        <f t="array" aca="1" ref="E3" ca="1">_FV(B3,"Ticker symbol",TRUE)</f>
        <v>DOC</v>
      </c>
      <c r="G3" t="s">
        <v>15</v>
      </c>
      <c r="I3" t="s">
        <v>26</v>
      </c>
      <c r="J3" t="s">
        <v>37</v>
      </c>
      <c r="K3" t="s">
        <v>38</v>
      </c>
      <c r="L3" t="s">
        <v>39</v>
      </c>
      <c r="M3" t="s">
        <v>40</v>
      </c>
      <c r="N3" t="s">
        <v>31</v>
      </c>
    </row>
    <row r="4" spans="2:14" x14ac:dyDescent="0.3">
      <c r="B4" s="2" t="e" vm="13">
        <v>#VALUE!</v>
      </c>
      <c r="C4" s="3" cm="1">
        <f t="array" aca="1" ref="C4" ca="1">_FV(B4,"Price")</f>
        <v>58.424999999999997</v>
      </c>
      <c r="E4" t="str" cm="1">
        <f t="array" aca="1" ref="E4" ca="1">_FV(B4,"Ticker symbol",TRUE)</f>
        <v>BC</v>
      </c>
      <c r="G4" t="s">
        <v>16</v>
      </c>
      <c r="I4" t="s">
        <v>27</v>
      </c>
      <c r="J4" t="s">
        <v>41</v>
      </c>
      <c r="K4" t="s">
        <v>42</v>
      </c>
      <c r="L4" t="s">
        <v>43</v>
      </c>
      <c r="M4" t="s">
        <v>44</v>
      </c>
      <c r="N4" t="s">
        <v>32</v>
      </c>
    </row>
    <row r="5" spans="2:14" x14ac:dyDescent="0.3">
      <c r="B5" s="2" t="e" vm="14">
        <v>#VALUE!</v>
      </c>
      <c r="C5" s="3" cm="1">
        <f t="array" aca="1" ref="C5" ca="1">_FV(B5,"Price")</f>
        <v>213.65</v>
      </c>
      <c r="E5" t="str" cm="1">
        <f t="array" aca="1" ref="E5" ca="1">_FV(B5,"Ticker symbol",TRUE)</f>
        <v>LHX</v>
      </c>
      <c r="G5" t="s">
        <v>17</v>
      </c>
      <c r="I5" t="s">
        <v>28</v>
      </c>
      <c r="J5" t="s">
        <v>45</v>
      </c>
      <c r="K5" t="s">
        <v>46</v>
      </c>
      <c r="L5" t="s">
        <v>47</v>
      </c>
      <c r="M5" t="s">
        <v>48</v>
      </c>
      <c r="N5" t="s">
        <v>33</v>
      </c>
    </row>
    <row r="6" spans="2:14" x14ac:dyDescent="0.3">
      <c r="B6" s="2" t="e" vm="15">
        <v>#VALUE!</v>
      </c>
      <c r="C6" s="3" cm="1">
        <f t="array" aca="1" ref="C6" ca="1">_FV(B6,"Price")</f>
        <v>68.760000000000005</v>
      </c>
      <c r="E6" t="str" cm="1">
        <f t="array" aca="1" ref="E6" ca="1">_FV(B6,"Ticker symbol",TRUE)</f>
        <v>ELS</v>
      </c>
      <c r="G6" t="s">
        <v>18</v>
      </c>
      <c r="I6" t="s">
        <v>29</v>
      </c>
      <c r="J6" t="s">
        <v>49</v>
      </c>
      <c r="K6" t="s">
        <v>50</v>
      </c>
      <c r="L6" t="s">
        <v>50</v>
      </c>
      <c r="M6" t="s">
        <v>51</v>
      </c>
      <c r="N6" t="s">
        <v>34</v>
      </c>
    </row>
    <row r="7" spans="2:14" x14ac:dyDescent="0.3">
      <c r="B7" s="2" t="e" vm="16">
        <v>#VALUE!</v>
      </c>
      <c r="C7" s="3" cm="1">
        <f t="array" aca="1" ref="C7" ca="1">_FV(B7,"Price")</f>
        <v>47.02</v>
      </c>
      <c r="E7" t="str" cm="1">
        <f t="array" aca="1" ref="E7" ca="1">_FV(B7,"Ticker symbol",TRUE)</f>
        <v>OXY</v>
      </c>
      <c r="G7" t="s">
        <v>19</v>
      </c>
      <c r="I7" t="s">
        <v>30</v>
      </c>
      <c r="J7" t="s">
        <v>52</v>
      </c>
      <c r="K7" t="s">
        <v>53</v>
      </c>
      <c r="L7" t="s">
        <v>54</v>
      </c>
      <c r="M7" t="s">
        <v>55</v>
      </c>
      <c r="N7" t="s">
        <v>35</v>
      </c>
    </row>
    <row r="8" spans="2:14" x14ac:dyDescent="0.3">
      <c r="B8" s="2" t="e" vm="7">
        <v>#VALUE!</v>
      </c>
      <c r="C8" s="3" cm="1">
        <f t="array" aca="1" ref="C8" ca="1">_FV(B8,"Price")</f>
        <v>222.75</v>
      </c>
      <c r="E8" t="str" cm="1">
        <f t="array" aca="1" ref="E8" ca="1">_FV(B8,"Ticker symbol",TRUE)</f>
        <v>SBAC</v>
      </c>
      <c r="I8" t="s">
        <v>21</v>
      </c>
      <c r="J8" t="s">
        <v>56</v>
      </c>
      <c r="K8" t="s">
        <v>57</v>
      </c>
      <c r="L8" t="s">
        <v>58</v>
      </c>
      <c r="M8" t="s">
        <v>59</v>
      </c>
      <c r="N8" t="s">
        <v>36</v>
      </c>
    </row>
  </sheetData>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AEFDC9-9D34-4B08-B844-CFCF30C839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Screener</vt:lpstr>
      <vt:lpstr>Intrinsic Values</vt:lpstr>
      <vt:lpstr>Ticker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Gladstone</dc:creator>
  <cp:lastModifiedBy>Adam Gladstone</cp:lastModifiedBy>
  <dcterms:created xsi:type="dcterms:W3CDTF">2025-03-01T14:50:31Z</dcterms:created>
  <dcterms:modified xsi:type="dcterms:W3CDTF">2025-03-17T15:13:51Z</dcterms:modified>
</cp:coreProperties>
</file>