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\Documents\GitHub\StataTraining\Day4\"/>
    </mc:Choice>
  </mc:AlternateContent>
  <bookViews>
    <workbookView xWindow="0" yWindow="0" windowWidth="19380" windowHeight="6060"/>
  </bookViews>
  <sheets>
    <sheet name="data+basic_plots" sheetId="1" r:id="rId1"/>
    <sheet name="Sheet4" sheetId="6" state="hidden" r:id="rId2"/>
    <sheet name="black&amp;white" sheetId="2" r:id="rId3"/>
    <sheet name="heatmap" sheetId="3" r:id="rId4"/>
    <sheet name="sparklines" sheetId="5" r:id="rId5"/>
  </sheets>
  <definedNames>
    <definedName name="_xlcn.WorksheetConnection_Sheet5B3N61" hidden="1">sparklines!$B$3:$N$6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b0e4736-3173-42b0-9f06-e43d478a21cb" name="Range" connection="WorksheetConnection_Sheet5!$B$3:$N$6"/>
        </x15:modelTables>
      </x15:dataModel>
    </ext>
  </extLst>
</workbook>
</file>

<file path=xl/calcChain.xml><?xml version="1.0" encoding="utf-8"?>
<calcChain xmlns="http://schemas.openxmlformats.org/spreadsheetml/2006/main">
  <c r="H23" i="1" l="1"/>
  <c r="I23" i="1"/>
  <c r="G23" i="1"/>
  <c r="E11" i="3" l="1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E37" i="3"/>
  <c r="B178" i="1" l="1"/>
  <c r="C178" i="1"/>
  <c r="D178" i="1"/>
  <c r="C19" i="1"/>
  <c r="D22" i="1"/>
  <c r="C18" i="1"/>
  <c r="D18" i="1"/>
  <c r="D19" i="1"/>
  <c r="B19" i="1"/>
  <c r="B18" i="1"/>
  <c r="Q12" i="3" l="1"/>
  <c r="Q13" i="3"/>
  <c r="Q11" i="3"/>
  <c r="AA29" i="3"/>
  <c r="V29" i="3"/>
  <c r="W29" i="3" s="1"/>
  <c r="X29" i="3" s="1"/>
  <c r="Y29" i="3" s="1"/>
  <c r="Z29" i="3" s="1"/>
  <c r="AB29" i="3" l="1"/>
  <c r="AC29" i="3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J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4" i="1"/>
  <c r="I4" i="1"/>
  <c r="G4" i="1"/>
  <c r="I17" i="1" l="1"/>
  <c r="G17" i="1"/>
  <c r="H17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B$3:$N$6" type="102" refreshedVersion="5" minRefreshableVersion="5">
    <extLst>
      <ext xmlns:x15="http://schemas.microsoft.com/office/spreadsheetml/2010/11/main" uri="{DE250136-89BD-433C-8126-D09CA5730AF9}">
        <x15:connection id="Range-7b0e4736-3173-42b0-9f06-e43d478a21cb" autoDelete="1" usedByAddin="1">
          <x15:rangePr sourceName="_xlcn.WorksheetConnection_Sheet5B3N61"/>
        </x15:connection>
      </ext>
    </extLst>
  </connection>
</connections>
</file>

<file path=xl/sharedStrings.xml><?xml version="1.0" encoding="utf-8"?>
<sst xmlns="http://schemas.openxmlformats.org/spreadsheetml/2006/main" count="34" uniqueCount="15">
  <si>
    <t>year</t>
  </si>
  <si>
    <t>services</t>
  </si>
  <si>
    <t>industry</t>
  </si>
  <si>
    <t>agriculture</t>
  </si>
  <si>
    <t>gdp_growth</t>
  </si>
  <si>
    <t>|</t>
  </si>
  <si>
    <t>Industry</t>
  </si>
  <si>
    <t>Agriculture</t>
  </si>
  <si>
    <t>Services</t>
  </si>
  <si>
    <t>no data</t>
  </si>
  <si>
    <t>-</t>
  </si>
  <si>
    <t>GDP Per Capita</t>
  </si>
  <si>
    <t>Global Recession</t>
  </si>
  <si>
    <t xml:space="preserve">
Annual growth rate</t>
  </si>
  <si>
    <t xml:space="preserve"> Total sectoral output in billions of Rwandan Francs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</si>
</sst>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;;;"/>
    <numFmt numFmtId="165" formatCode="_(* #,##0_);_(* \(#,##0\);_(* &quot;-&quot;??_);_(@_)"/>
    <numFmt numFmtId="166" formatCode="_(* #,##0.000_);_(* \(#,##0.000\);_(* &quot;-&quot;??_);_(@_)"/>
    <numFmt numFmtId="167" formatCode="0.0\ &quot;B&quot;"/>
    <numFmt numFmtId="168" formatCode="0.00\ &quot;B&quot;"/>
  </numFmts>
  <fonts count="2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/>
      <name val="Segoe UI"/>
      <family val="2"/>
    </font>
    <font>
      <sz val="8"/>
      <color theme="1" tint="0.499984740745262"/>
      <name val="Segoe UI"/>
      <family val="2"/>
    </font>
    <font>
      <sz val="9"/>
      <color theme="0" tint="-0.14999847407452621"/>
      <name val="Segoe UI"/>
      <family val="2"/>
    </font>
    <font>
      <sz val="14"/>
      <color theme="0" tint="-0.499984740745262"/>
      <name val="Segoe UI Light"/>
      <family val="2"/>
    </font>
    <font>
      <sz val="9"/>
      <color theme="1" tint="0.499984740745262"/>
      <name val="Segoe UI Light"/>
      <family val="2"/>
    </font>
    <font>
      <sz val="6"/>
      <color theme="1" tint="0.249977111117893"/>
      <name val="Segoe UI"/>
      <family val="2"/>
    </font>
    <font>
      <sz val="6"/>
      <color theme="0" tint="-4.9989318521683403E-2"/>
      <name val="Segoe UI"/>
      <family val="2"/>
    </font>
    <font>
      <sz val="7"/>
      <color theme="1" tint="0.34998626667073579"/>
      <name val="Segoe UI"/>
      <family val="2"/>
    </font>
    <font>
      <sz val="5"/>
      <color theme="1" tint="0.34998626667073579"/>
      <name val="Segoe UI"/>
      <family val="2"/>
    </font>
    <font>
      <sz val="5"/>
      <color theme="1" tint="0.14999847407452621"/>
      <name val="Segoe UI"/>
      <family val="2"/>
    </font>
    <font>
      <sz val="5"/>
      <color theme="1" tint="0.249977111117893"/>
      <name val="Segoe UI"/>
      <family val="2"/>
    </font>
    <font>
      <sz val="6"/>
      <color theme="1" tint="0.499984740745262"/>
      <name val="Calibri"/>
      <family val="2"/>
      <scheme val="minor"/>
    </font>
    <font>
      <sz val="8"/>
      <color theme="0" tint="-0.499984740745262"/>
      <name val="Segoe UI Semilight"/>
      <family val="2"/>
    </font>
    <font>
      <sz val="5"/>
      <color theme="0" tint="-0.249977111117893"/>
      <name val="Segoe UI"/>
      <family val="2"/>
    </font>
    <font>
      <sz val="5.5"/>
      <color theme="0" tint="-0.499984740745262"/>
      <name val="Segoe UI"/>
      <family val="2"/>
    </font>
    <font>
      <sz val="5"/>
      <color theme="0" tint="-0.499984740745262"/>
      <name val="Segoe UI"/>
      <family val="2"/>
    </font>
    <font>
      <sz val="5"/>
      <color theme="0" tint="-4.9989318521683403E-2"/>
      <name val="Segoe UI"/>
      <family val="2"/>
    </font>
    <font>
      <sz val="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>
      <left/>
      <right style="thin">
        <color theme="0"/>
      </right>
      <top/>
      <bottom/>
      <diagonal style="thin">
        <color theme="0"/>
      </diagonal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5" fillId="3" borderId="0" xfId="0" applyFont="1" applyFill="1"/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9" fontId="0" fillId="3" borderId="0" xfId="0" applyNumberFormat="1" applyFill="1"/>
    <xf numFmtId="164" fontId="0" fillId="3" borderId="1" xfId="2" applyNumberFormat="1" applyFont="1" applyFill="1" applyBorder="1"/>
    <xf numFmtId="164" fontId="0" fillId="3" borderId="0" xfId="0" applyNumberFormat="1" applyFill="1"/>
    <xf numFmtId="164" fontId="11" fillId="3" borderId="0" xfId="0" applyNumberFormat="1" applyFont="1" applyFill="1" applyBorder="1" applyAlignment="1">
      <alignment horizontal="center" vertical="center"/>
    </xf>
    <xf numFmtId="164" fontId="12" fillId="4" borderId="0" xfId="2" applyNumberFormat="1" applyFont="1" applyFill="1" applyBorder="1" applyAlignment="1">
      <alignment horizontal="center" vertical="center"/>
    </xf>
    <xf numFmtId="164" fontId="0" fillId="3" borderId="0" xfId="2" applyNumberFormat="1" applyFont="1" applyFill="1" applyBorder="1"/>
    <xf numFmtId="0" fontId="9" fillId="3" borderId="2" xfId="0" applyFont="1" applyFill="1" applyBorder="1" applyAlignment="1"/>
    <xf numFmtId="164" fontId="12" fillId="3" borderId="1" xfId="2" applyNumberFormat="1" applyFont="1" applyFill="1" applyBorder="1" applyAlignment="1">
      <alignment horizontal="center" vertical="center"/>
    </xf>
    <xf numFmtId="9" fontId="13" fillId="2" borderId="1" xfId="2" applyFont="1" applyFill="1" applyBorder="1" applyAlignment="1">
      <alignment horizontal="center" vertical="center"/>
    </xf>
    <xf numFmtId="9" fontId="14" fillId="2" borderId="3" xfId="2" applyFont="1" applyFill="1" applyBorder="1" applyAlignment="1">
      <alignment horizontal="center" vertical="center"/>
    </xf>
    <xf numFmtId="9" fontId="15" fillId="2" borderId="4" xfId="2" applyFont="1" applyFill="1" applyBorder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9" fontId="13" fillId="4" borderId="1" xfId="2" applyFont="1" applyFill="1" applyBorder="1" applyAlignment="1">
      <alignment horizontal="center" vertical="center"/>
    </xf>
    <xf numFmtId="0" fontId="16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7" fontId="19" fillId="3" borderId="1" xfId="0" applyNumberFormat="1" applyFont="1" applyFill="1" applyBorder="1" applyAlignment="1">
      <alignment horizontal="center" vertical="center"/>
    </xf>
    <xf numFmtId="168" fontId="20" fillId="3" borderId="1" xfId="0" applyNumberFormat="1" applyFont="1" applyFill="1" applyBorder="1" applyAlignment="1">
      <alignment horizontal="center" vertical="center"/>
    </xf>
    <xf numFmtId="168" fontId="21" fillId="3" borderId="1" xfId="0" applyNumberFormat="1" applyFont="1" applyFill="1" applyBorder="1" applyAlignment="1">
      <alignment horizontal="center" vertical="center"/>
    </xf>
    <xf numFmtId="168" fontId="22" fillId="3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0" fillId="5" borderId="6" xfId="0" applyFill="1" applyBorder="1"/>
    <xf numFmtId="165" fontId="0" fillId="3" borderId="0" xfId="1" applyNumberFormat="1" applyFont="1" applyFill="1"/>
    <xf numFmtId="9" fontId="0" fillId="3" borderId="0" xfId="2" applyNumberFormat="1" applyFont="1" applyFill="1"/>
    <xf numFmtId="9" fontId="0" fillId="3" borderId="0" xfId="2" applyFont="1" applyFill="1"/>
    <xf numFmtId="43" fontId="0" fillId="3" borderId="0" xfId="0" applyNumberFormat="1" applyFill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0" fillId="3" borderId="0" xfId="1" applyNumberFormat="1" applyFont="1" applyFill="1"/>
    <xf numFmtId="165" fontId="0" fillId="3" borderId="0" xfId="0" applyNumberFormat="1" applyFill="1"/>
    <xf numFmtId="0" fontId="9" fillId="3" borderId="2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17" fillId="3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8696B"/>
      <color rgb="FF9ED1DC"/>
      <color rgb="FFED233B"/>
      <color rgb="FFCE1126"/>
      <color rgb="FF00A3E0"/>
      <color rgb="FFE29B67"/>
      <color rgb="FFAAD37C"/>
      <color rgb="FFA8DDB5"/>
      <color rgb="FFB7F2FF"/>
      <color rgb="FF1C9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'data+basic_plots'!$G$1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'data+basic_plots'!$G$3:$G$16</c:f>
              <c:numCache>
                <c:formatCode>0%</c:formatCode>
                <c:ptCount val="14"/>
                <c:pt idx="1">
                  <c:v>0.10703363914373089</c:v>
                </c:pt>
                <c:pt idx="2">
                  <c:v>0.19889502762430938</c:v>
                </c:pt>
                <c:pt idx="3">
                  <c:v>0.17972350230414746</c:v>
                </c:pt>
                <c:pt idx="4">
                  <c:v>0.19921875</c:v>
                </c:pt>
                <c:pt idx="5">
                  <c:v>0.20846905537459284</c:v>
                </c:pt>
                <c:pt idx="6">
                  <c:v>0.29380053908355797</c:v>
                </c:pt>
                <c:pt idx="7">
                  <c:v>0.31770833333333331</c:v>
                </c:pt>
                <c:pt idx="8">
                  <c:v>0.13438735177865613</c:v>
                </c:pt>
                <c:pt idx="9">
                  <c:v>0.11777003484320557</c:v>
                </c:pt>
                <c:pt idx="10">
                  <c:v>0.11596009975062344</c:v>
                </c:pt>
                <c:pt idx="11">
                  <c:v>0.16089385474860335</c:v>
                </c:pt>
                <c:pt idx="12">
                  <c:v>9.5765158806544751E-2</c:v>
                </c:pt>
                <c:pt idx="13">
                  <c:v>0.1137461572244181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8-4916-A246-53EF4963AEE6}"/>
            </c:ext>
          </c:extLst>
        </c:ser>
        <c:ser>
          <c:idx val="1"/>
          <c:order val="1"/>
          <c:tx>
            <c:strRef>
              <c:f>'data+basic_plots'!$H$1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'data+basic_plots'!$H$3:$H$16</c:f>
              <c:numCache>
                <c:formatCode>0%</c:formatCode>
                <c:ptCount val="14"/>
                <c:pt idx="1">
                  <c:v>5.6818181818181816E-2</c:v>
                </c:pt>
                <c:pt idx="2">
                  <c:v>0.15053763440860216</c:v>
                </c:pt>
                <c:pt idx="3">
                  <c:v>0.30841121495327101</c:v>
                </c:pt>
                <c:pt idx="4">
                  <c:v>0.21428571428571427</c:v>
                </c:pt>
                <c:pt idx="5">
                  <c:v>0.16470588235294117</c:v>
                </c:pt>
                <c:pt idx="6">
                  <c:v>0.29292929292929293</c:v>
                </c:pt>
                <c:pt idx="7">
                  <c:v>0.29296875</c:v>
                </c:pt>
                <c:pt idx="8">
                  <c:v>0.12386706948640483</c:v>
                </c:pt>
                <c:pt idx="9">
                  <c:v>0.15053763440860216</c:v>
                </c:pt>
                <c:pt idx="10">
                  <c:v>0.29439252336448596</c:v>
                </c:pt>
                <c:pt idx="11">
                  <c:v>0.15162454873646208</c:v>
                </c:pt>
                <c:pt idx="12">
                  <c:v>0.13479623824451412</c:v>
                </c:pt>
                <c:pt idx="13">
                  <c:v>6.9060773480662987E-2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8-4916-A246-53EF4963AEE6}"/>
            </c:ext>
          </c:extLst>
        </c:ser>
        <c:ser>
          <c:idx val="2"/>
          <c:order val="2"/>
          <c:tx>
            <c:strRef>
              <c:f>'data+basic_plots'!$I$1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'data+basic_plots'!$I$3:$I$16</c:f>
              <c:numCache>
                <c:formatCode>0%</c:formatCode>
                <c:ptCount val="14"/>
                <c:pt idx="1">
                  <c:v>1.8050541516245487E-2</c:v>
                </c:pt>
                <c:pt idx="2">
                  <c:v>0.3475177304964539</c:v>
                </c:pt>
                <c:pt idx="3">
                  <c:v>0.22368421052631579</c:v>
                </c:pt>
                <c:pt idx="4">
                  <c:v>0.18924731182795698</c:v>
                </c:pt>
                <c:pt idx="5">
                  <c:v>0.22061482820976491</c:v>
                </c:pt>
                <c:pt idx="6">
                  <c:v>7.407407407407407E-2</c:v>
                </c:pt>
                <c:pt idx="7">
                  <c:v>0.18344827586206897</c:v>
                </c:pt>
                <c:pt idx="8">
                  <c:v>0.19114219114219114</c:v>
                </c:pt>
                <c:pt idx="9">
                  <c:v>5.8708414872798431E-2</c:v>
                </c:pt>
                <c:pt idx="10">
                  <c:v>0.14972273567467653</c:v>
                </c:pt>
                <c:pt idx="11">
                  <c:v>0.19212218649517684</c:v>
                </c:pt>
                <c:pt idx="12">
                  <c:v>9.5077545515846254E-2</c:v>
                </c:pt>
                <c:pt idx="13">
                  <c:v>9.9137931034482762E-2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8-4916-A246-53EF4963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74560"/>
        <c:axId val="586459904"/>
      </c:lineChart>
      <c:catAx>
        <c:axId val="5479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9904"/>
        <c:crosses val="autoZero"/>
        <c:auto val="1"/>
        <c:lblAlgn val="ctr"/>
        <c:lblOffset val="100"/>
        <c:noMultiLvlLbl val="0"/>
      </c:catAx>
      <c:valAx>
        <c:axId val="586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1376458588027"/>
          <c:y val="9.7974018650264283E-2"/>
          <c:w val="0.83313812334460846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1-4B57-BAFC-C3A0C0949F9A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1-4B57-BAFC-C3A0C0949F9A}"/>
              </c:ext>
            </c:extLst>
          </c:dPt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1-4B57-BAFC-C3A0C0949F9A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931-4B57-BAFC-C3A0C0949F9A}"/>
              </c:ext>
            </c:extLst>
          </c:dPt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1-4B57-BAFC-C3A0C094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 i="0" baseline="0">
                    <a:effectLst/>
                    <a:latin typeface="Segoe UI" panose="020B0502040204020203" pitchFamily="34" charset="0"/>
                    <a:cs typeface="Segoe UI" panose="020B0502040204020203" pitchFamily="34" charset="0"/>
                  </a:rPr>
                  <a:t>Output by sector in billons of Rwandan Francs</a:t>
                </a:r>
                <a:endParaRPr lang="en-US" sz="1200">
                  <a:effectLst/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 sz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areaChart>
        <c:grouping val="standard"/>
        <c:varyColors val="0"/>
        <c:ser>
          <c:idx val="3"/>
          <c:order val="3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'data+basic_plots'!$K$3:$K$16</c:f>
              <c:numCache>
                <c:formatCode>General</c:formatCode>
                <c:ptCount val="14"/>
                <c:pt idx="7" formatCode="_(* #,##0_);_(* \(#,##0\);_(* &quot;-&quot;??_);_(@_)">
                  <c:v>2590</c:v>
                </c:pt>
                <c:pt idx="8" formatCode="_(* #,##0_);_(* \(#,##0\);_(* &quot;-&quot;??_);_(@_)">
                  <c:v>2590</c:v>
                </c:pt>
                <c:pt idx="9" formatCode="_(* #,##0_);_(* \(#,##0\);_(* &quot;-&quot;??_);_(@_)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E-4690-9014-7F6AEA33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0.20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1.70 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E-4690-9014-7F6AEA335841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E-4690-9014-7F6AEA335841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0.08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0.70</a:t>
                    </a:r>
                    <a:r>
                      <a:rPr lang="en-US" baseline="0"/>
                      <a:t> 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8E-4690-9014-7F6AEA335841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38E-4690-9014-7F6AEA335841}"/>
              </c:ext>
            </c:extLst>
          </c:dPt>
          <c:dLbls>
            <c:dLbl>
              <c:idx val="1"/>
              <c:layout>
                <c:manualLayout>
                  <c:x val="-8.7767145074874986E-2"/>
                  <c:y val="-2.9848935888510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0.30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9ED1DC"/>
                        </a:solidFill>
                      </a:rPr>
                      <a:t>2.50</a:t>
                    </a:r>
                    <a:r>
                      <a:rPr lang="en-US" baseline="0">
                        <a:solidFill>
                          <a:srgbClr val="9ED1DC"/>
                        </a:solidFill>
                      </a:rPr>
                      <a:t> B</a:t>
                    </a:r>
                    <a:endParaRPr lang="en-US">
                      <a:solidFill>
                        <a:srgbClr val="9ED1DC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8E-4690-9014-7F6AEA33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/>
              <a:t>GDP per capita and total output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'data+basic_plots'!$B$3:$B$16</c:f>
              <c:numCache>
                <c:formatCode>_(* #,##0_);_(* \(#,##0\);_(* "-"??_);_(@_)</c:formatCode>
                <c:ptCount val="14"/>
                <c:pt idx="0">
                  <c:v>327</c:v>
                </c:pt>
                <c:pt idx="1">
                  <c:v>362</c:v>
                </c:pt>
                <c:pt idx="2">
                  <c:v>434</c:v>
                </c:pt>
                <c:pt idx="3">
                  <c:v>512</c:v>
                </c:pt>
                <c:pt idx="4">
                  <c:v>614</c:v>
                </c:pt>
                <c:pt idx="5">
                  <c:v>742</c:v>
                </c:pt>
                <c:pt idx="6">
                  <c:v>960</c:v>
                </c:pt>
                <c:pt idx="7">
                  <c:v>1265</c:v>
                </c:pt>
                <c:pt idx="8">
                  <c:v>1435</c:v>
                </c:pt>
                <c:pt idx="9">
                  <c:v>1604</c:v>
                </c:pt>
                <c:pt idx="10">
                  <c:v>1790</c:v>
                </c:pt>
                <c:pt idx="11">
                  <c:v>2078</c:v>
                </c:pt>
                <c:pt idx="12">
                  <c:v>2277</c:v>
                </c:pt>
                <c:pt idx="13">
                  <c:v>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4C1C-B937-3E4785EC75EC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'data+basic_plots'!$C$3:$C$16</c:f>
              <c:numCache>
                <c:formatCode>_(* #,##0_);_(* \(#,##0\);_(* "-"??_);_(@_)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107</c:v>
                </c:pt>
                <c:pt idx="3">
                  <c:v>140</c:v>
                </c:pt>
                <c:pt idx="4">
                  <c:v>170</c:v>
                </c:pt>
                <c:pt idx="5">
                  <c:v>198</c:v>
                </c:pt>
                <c:pt idx="6">
                  <c:v>256</c:v>
                </c:pt>
                <c:pt idx="7">
                  <c:v>331</c:v>
                </c:pt>
                <c:pt idx="8">
                  <c:v>372</c:v>
                </c:pt>
                <c:pt idx="9">
                  <c:v>428</c:v>
                </c:pt>
                <c:pt idx="10">
                  <c:v>554</c:v>
                </c:pt>
                <c:pt idx="11">
                  <c:v>638</c:v>
                </c:pt>
                <c:pt idx="12">
                  <c:v>724</c:v>
                </c:pt>
                <c:pt idx="13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5-4C1C-B937-3E4785EC75EC}"/>
            </c:ext>
          </c:extLst>
        </c:ser>
        <c:ser>
          <c:idx val="2"/>
          <c:order val="2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'data+basic_plots'!$D$3:$D$16</c:f>
              <c:numCache>
                <c:formatCode>_(* #,##0_);_(* \(#,##0\);_(* "-"??_);_(@_)</c:formatCode>
                <c:ptCount val="14"/>
                <c:pt idx="0">
                  <c:v>277</c:v>
                </c:pt>
                <c:pt idx="1">
                  <c:v>282</c:v>
                </c:pt>
                <c:pt idx="2">
                  <c:v>380</c:v>
                </c:pt>
                <c:pt idx="3">
                  <c:v>465</c:v>
                </c:pt>
                <c:pt idx="4">
                  <c:v>553</c:v>
                </c:pt>
                <c:pt idx="5">
                  <c:v>675</c:v>
                </c:pt>
                <c:pt idx="6">
                  <c:v>725</c:v>
                </c:pt>
                <c:pt idx="7">
                  <c:v>858</c:v>
                </c:pt>
                <c:pt idx="8">
                  <c:v>1022</c:v>
                </c:pt>
                <c:pt idx="9">
                  <c:v>1082</c:v>
                </c:pt>
                <c:pt idx="10">
                  <c:v>1244</c:v>
                </c:pt>
                <c:pt idx="11">
                  <c:v>1483</c:v>
                </c:pt>
                <c:pt idx="12">
                  <c:v>1624</c:v>
                </c:pt>
                <c:pt idx="13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5-4C1C-B937-3E4785EC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6173712"/>
        <c:axId val="476175680"/>
      </c:barChart>
      <c:catAx>
        <c:axId val="4761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5680"/>
        <c:crosses val="autoZero"/>
        <c:auto val="1"/>
        <c:lblAlgn val="ctr"/>
        <c:lblOffset val="100"/>
        <c:noMultiLvlLbl val="0"/>
      </c:catAx>
      <c:valAx>
        <c:axId val="4761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 b="0"/>
                  <a:t>Output by sector in billons in Rwandan Francs</a:t>
                </a:r>
              </a:p>
            </c:rich>
          </c:tx>
          <c:layout>
            <c:manualLayout>
              <c:xMode val="edge"/>
              <c:yMode val="edge"/>
              <c:x val="2.013025623081954E-2"/>
              <c:y val="0.17541287072232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29232246513677E-2"/>
          <c:y val="0.10068675681942306"/>
          <c:w val="0.92792923698572227"/>
          <c:h val="0.83160068717313163"/>
        </c:manualLayout>
      </c:layout>
      <c:areaChart>
        <c:grouping val="standard"/>
        <c:varyColors val="0"/>
        <c:ser>
          <c:idx val="0"/>
          <c:order val="1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'data+basic_plots'!$L$3:$L$16</c:f>
              <c:numCache>
                <c:formatCode>General</c:formatCode>
                <c:ptCount val="14"/>
                <c:pt idx="7">
                  <c:v>725</c:v>
                </c:pt>
                <c:pt idx="8">
                  <c:v>725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38-4D1C-A653-E5804FEF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'data+basic_plots'!$E$1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rgbClr val="00A3E0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76-4B37-B4D8-656D2A56EB2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76-4B37-B4D8-656D2A56EB2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9ED1DC"/>
                </a:solidFill>
                <a:ln w="15875">
                  <a:solidFill>
                    <a:srgbClr val="9ED1D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476-4B37-B4D8-656D2A56EB2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tailEnd type="triangle"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76-4B37-B4D8-656D2A56EB2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$211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76-4B37-B4D8-656D2A56EB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1A1F4CDF-D6FA-44AF-9AFE-B82C727DD3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476-4B37-B4D8-656D2A56EB28}"/>
                </c:ext>
              </c:extLst>
            </c:dLbl>
            <c:dLbl>
              <c:idx val="14"/>
              <c:layout>
                <c:manualLayout>
                  <c:x val="-4.8284800578530337E-2"/>
                  <c:y val="-3.2535129770512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A3E4091D-6AC9-4AC7-AF41-92E76109EFD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76-4B37-B4D8-656D2A56E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'data+basic_plots'!$E$2:$E$17</c:f>
              <c:numCache>
                <c:formatCode>General</c:formatCode>
                <c:ptCount val="16"/>
                <c:pt idx="1">
                  <c:v>211</c:v>
                </c:pt>
                <c:pt idx="2">
                  <c:v>206</c:v>
                </c:pt>
                <c:pt idx="3">
                  <c:v>221</c:v>
                </c:pt>
                <c:pt idx="4">
                  <c:v>245</c:v>
                </c:pt>
                <c:pt idx="5">
                  <c:v>295</c:v>
                </c:pt>
                <c:pt idx="6">
                  <c:v>342</c:v>
                </c:pt>
                <c:pt idx="7">
                  <c:v>409</c:v>
                </c:pt>
                <c:pt idx="8">
                  <c:v>506</c:v>
                </c:pt>
                <c:pt idx="9">
                  <c:v>547</c:v>
                </c:pt>
                <c:pt idx="10">
                  <c:v>572</c:v>
                </c:pt>
                <c:pt idx="11">
                  <c:v>627</c:v>
                </c:pt>
                <c:pt idx="12">
                  <c:v>689</c:v>
                </c:pt>
                <c:pt idx="13">
                  <c:v>701</c:v>
                </c:pt>
                <c:pt idx="14">
                  <c:v>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76-4B37-B4D8-656D2A56EB28}"/>
            </c:ext>
          </c:extLst>
        </c:ser>
        <c:ser>
          <c:idx val="1"/>
          <c:order val="2"/>
          <c:tx>
            <c:strRef>
              <c:f>'data+basic_plots'!$F$1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rgbClr val="CE1126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E1126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38-4D1C-A653-E5804FEF4C7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8696B"/>
                </a:solidFill>
                <a:ln w="15875">
                  <a:solidFill>
                    <a:srgbClr val="F8696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638-4D1C-A653-E5804FEF4C7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CE1126">
                    <a:alpha val="50196"/>
                  </a:srgbClr>
                </a:solidFill>
                <a:round/>
                <a:tailEnd type="triangle"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8-4D1C-A653-E5804FEF4C70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$126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38-4D1C-A653-E5804FEF4C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$182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38-4D1C-A653-E5804FEF4C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$286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8-4D1C-A653-E5804FEF4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8696B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'data+basic_plots'!$F$2:$F$17</c:f>
              <c:numCache>
                <c:formatCode>_(* #,##0_);_(* \(#,##0\);_(* "-"??_);_(@_)</c:formatCode>
                <c:ptCount val="16"/>
                <c:pt idx="1">
                  <c:v>126</c:v>
                </c:pt>
                <c:pt idx="2">
                  <c:v>115</c:v>
                </c:pt>
                <c:pt idx="3">
                  <c:v>106</c:v>
                </c:pt>
                <c:pt idx="4">
                  <c:v>119</c:v>
                </c:pt>
                <c:pt idx="5">
                  <c:v>140</c:v>
                </c:pt>
                <c:pt idx="6">
                  <c:v>154</c:v>
                </c:pt>
                <c:pt idx="7">
                  <c:v>159</c:v>
                </c:pt>
                <c:pt idx="8">
                  <c:v>182</c:v>
                </c:pt>
                <c:pt idx="9">
                  <c:v>190</c:v>
                </c:pt>
                <c:pt idx="10">
                  <c:v>214</c:v>
                </c:pt>
                <c:pt idx="11">
                  <c:v>240</c:v>
                </c:pt>
                <c:pt idx="12">
                  <c:v>244</c:v>
                </c:pt>
                <c:pt idx="13">
                  <c:v>259</c:v>
                </c:pt>
                <c:pt idx="14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638-4D1C-A653-E5804FEF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29232246513677E-2"/>
          <c:y val="0.10068675681942306"/>
          <c:w val="0.92792923698572227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2-4ADE-820C-40212B414809}"/>
                </c:ext>
              </c:extLst>
            </c:dLbl>
            <c:dLbl>
              <c:idx val="14"/>
              <c:layout>
                <c:manualLayout>
                  <c:x val="-8.1510889258112174E-2"/>
                  <c:y val="-2.440353829609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2-4ADE-820C-40212B414809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892-4ADE-820C-40212B414809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92-4ADE-820C-40212B414809}"/>
                </c:ext>
              </c:extLst>
            </c:dLbl>
            <c:dLbl>
              <c:idx val="14"/>
              <c:layout>
                <c:manualLayout>
                  <c:x val="-6.2612169933892042E-2"/>
                  <c:y val="-2.712525519435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2-4ADE-820C-40212B414809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892-4ADE-820C-40212B414809}"/>
              </c:ext>
            </c:extLst>
          </c:dPt>
          <c:dLbls>
            <c:dLbl>
              <c:idx val="1"/>
              <c:layout>
                <c:manualLayout>
                  <c:x val="-7.0957447312225072E-2"/>
                  <c:y val="-2.442476264921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92-4ADE-820C-40212B414809}"/>
                </c:ext>
              </c:extLst>
            </c:dLbl>
            <c:dLbl>
              <c:idx val="14"/>
              <c:layout>
                <c:manualLayout>
                  <c:x val="-8.9886522547168751E-2"/>
                  <c:y val="-2.1692081541637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92-4ADE-820C-40212B41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'data+basic_plots'!$B$164:$B$177</c:f>
              <c:numCache>
                <c:formatCode>_(* #,##0.000_);_(* \(#,##0.000\);_(* "-"??_);_(@_)</c:formatCode>
                <c:ptCount val="14"/>
                <c:pt idx="0">
                  <c:v>5.7899601708972535</c:v>
                </c:pt>
                <c:pt idx="1">
                  <c:v>5.8916442118257715</c:v>
                </c:pt>
                <c:pt idx="2">
                  <c:v>6.0730445341004051</c:v>
                </c:pt>
                <c:pt idx="3">
                  <c:v>6.2383246250395077</c:v>
                </c:pt>
                <c:pt idx="4">
                  <c:v>6.4199949281471422</c:v>
                </c:pt>
                <c:pt idx="5">
                  <c:v>6.6093492431673804</c:v>
                </c:pt>
                <c:pt idx="6">
                  <c:v>6.866933284461882</c:v>
                </c:pt>
                <c:pt idx="7">
                  <c:v>7.1428274011616208</c:v>
                </c:pt>
                <c:pt idx="8">
                  <c:v>7.2689201281937219</c:v>
                </c:pt>
                <c:pt idx="9">
                  <c:v>7.3802557884264601</c:v>
                </c:pt>
                <c:pt idx="10">
                  <c:v>7.4899708988348008</c:v>
                </c:pt>
                <c:pt idx="11">
                  <c:v>7.6391611716591727</c:v>
                </c:pt>
                <c:pt idx="12">
                  <c:v>7.7306140660637395</c:v>
                </c:pt>
                <c:pt idx="13">
                  <c:v>7.8383433155571165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9-4F8A-94CB-7A9130D03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'data+basic_plots'!$C$164:$C$177</c:f>
              <c:numCache>
                <c:formatCode>_(* #,##0.000_);_(* \(#,##0.000\);_(* "-"??_);_(@_)</c:formatCode>
                <c:ptCount val="14"/>
                <c:pt idx="0">
                  <c:v>4.4773368144782069</c:v>
                </c:pt>
                <c:pt idx="1">
                  <c:v>4.5325994931532563</c:v>
                </c:pt>
                <c:pt idx="2">
                  <c:v>4.6728288344619058</c:v>
                </c:pt>
                <c:pt idx="3">
                  <c:v>4.9416424226093039</c:v>
                </c:pt>
                <c:pt idx="4">
                  <c:v>5.1357984370502621</c:v>
                </c:pt>
                <c:pt idx="5">
                  <c:v>5.2882670306945352</c:v>
                </c:pt>
                <c:pt idx="6">
                  <c:v>5.5451774444795623</c:v>
                </c:pt>
                <c:pt idx="7">
                  <c:v>5.8021183753770629</c:v>
                </c:pt>
                <c:pt idx="8">
                  <c:v>5.9188938542731462</c:v>
                </c:pt>
                <c:pt idx="9">
                  <c:v>6.0591231955817966</c:v>
                </c:pt>
                <c:pt idx="10">
                  <c:v>6.3171646867472839</c:v>
                </c:pt>
                <c:pt idx="11">
                  <c:v>6.4583382833447898</c:v>
                </c:pt>
                <c:pt idx="12">
                  <c:v>6.584791392385716</c:v>
                </c:pt>
                <c:pt idx="13">
                  <c:v>6.6515718735897273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9-4F8A-94CB-7A9130D03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'data+basic_plots'!$D$164:$D$177</c:f>
              <c:numCache>
                <c:formatCode>_(* #,##0.000_);_(* \(#,##0.000\);_(* "-"??_);_(@_)</c:formatCode>
                <c:ptCount val="14"/>
                <c:pt idx="0">
                  <c:v>5.6240175061873385</c:v>
                </c:pt>
                <c:pt idx="1">
                  <c:v>5.6419070709381138</c:v>
                </c:pt>
                <c:pt idx="2">
                  <c:v>5.9401712527204316</c:v>
                </c:pt>
                <c:pt idx="3">
                  <c:v>6.1420374055873559</c:v>
                </c:pt>
                <c:pt idx="4">
                  <c:v>6.315358001522335</c:v>
                </c:pt>
                <c:pt idx="5">
                  <c:v>6.5147126908725301</c:v>
                </c:pt>
                <c:pt idx="6">
                  <c:v>6.5861716548546747</c:v>
                </c:pt>
                <c:pt idx="7">
                  <c:v>6.7546040994879624</c:v>
                </c:pt>
                <c:pt idx="8">
                  <c:v>6.9295167707636498</c:v>
                </c:pt>
                <c:pt idx="9">
                  <c:v>6.9865664594064265</c:v>
                </c:pt>
                <c:pt idx="10">
                  <c:v>7.1260872732991247</c:v>
                </c:pt>
                <c:pt idx="11">
                  <c:v>7.3018223421379318</c:v>
                </c:pt>
                <c:pt idx="12">
                  <c:v>7.3926475207216233</c:v>
                </c:pt>
                <c:pt idx="13">
                  <c:v>7.4871736942137392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9-4F8A-94CB-7A9130D0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16432"/>
        <c:axId val="477717744"/>
      </c:scatterChart>
      <c:valAx>
        <c:axId val="4777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7744"/>
        <c:crosses val="autoZero"/>
        <c:crossBetween val="midCat"/>
      </c:valAx>
      <c:valAx>
        <c:axId val="4777177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areaChart>
        <c:grouping val="standard"/>
        <c:varyColors val="0"/>
        <c:ser>
          <c:idx val="3"/>
          <c:order val="3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'data+basic_plots'!$K$3:$K$16</c:f>
              <c:numCache>
                <c:formatCode>General</c:formatCode>
                <c:ptCount val="14"/>
                <c:pt idx="7" formatCode="_(* #,##0_);_(* \(#,##0\);_(* &quot;-&quot;??_);_(@_)">
                  <c:v>2590</c:v>
                </c:pt>
                <c:pt idx="8" formatCode="_(* #,##0_);_(* \(#,##0\);_(* &quot;-&quot;??_);_(@_)">
                  <c:v>2590</c:v>
                </c:pt>
                <c:pt idx="9" formatCode="_(* #,##0_);_(* \(#,##0\);_(* &quot;-&quot;??_);_(@_)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4-4B0F-A53E-CEEE381A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0.28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1.79 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9-482B-A47D-4D0082261B02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7-479C-B9CB-8FE3504272A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0.08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0.77</a:t>
                    </a:r>
                    <a:r>
                      <a:rPr lang="en-US" baseline="0"/>
                      <a:t> 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9-482B-A47D-4D0082261B02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4D7-479C-B9CB-8FE3504272A2}"/>
              </c:ext>
            </c:extLst>
          </c:dPt>
          <c:dLbls>
            <c:dLbl>
              <c:idx val="1"/>
              <c:layout>
                <c:manualLayout>
                  <c:x val="-8.7767145074874986E-2"/>
                  <c:y val="-2.9848935888510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0.33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9ED1DC"/>
                        </a:solidFill>
                      </a:rPr>
                      <a:t>2.54</a:t>
                    </a:r>
                    <a:r>
                      <a:rPr lang="en-US" baseline="0">
                        <a:solidFill>
                          <a:srgbClr val="9ED1DC"/>
                        </a:solidFill>
                      </a:rPr>
                      <a:t> B</a:t>
                    </a:r>
                    <a:endParaRPr lang="en-US">
                      <a:solidFill>
                        <a:srgbClr val="9ED1DC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9-482B-A47D-4D00822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/>
              <a:t>GDP per capita and total output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GDP Per Capita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'data+basic_plots'!$E$3:$E$16</c:f>
              <c:numCache>
                <c:formatCode>General</c:formatCode>
                <c:ptCount val="14"/>
                <c:pt idx="0">
                  <c:v>211</c:v>
                </c:pt>
                <c:pt idx="1">
                  <c:v>206</c:v>
                </c:pt>
                <c:pt idx="2">
                  <c:v>221</c:v>
                </c:pt>
                <c:pt idx="3">
                  <c:v>245</c:v>
                </c:pt>
                <c:pt idx="4">
                  <c:v>295</c:v>
                </c:pt>
                <c:pt idx="5">
                  <c:v>342</c:v>
                </c:pt>
                <c:pt idx="6">
                  <c:v>409</c:v>
                </c:pt>
                <c:pt idx="7">
                  <c:v>506</c:v>
                </c:pt>
                <c:pt idx="8">
                  <c:v>547</c:v>
                </c:pt>
                <c:pt idx="9">
                  <c:v>572</c:v>
                </c:pt>
                <c:pt idx="10">
                  <c:v>627</c:v>
                </c:pt>
                <c:pt idx="11">
                  <c:v>689</c:v>
                </c:pt>
                <c:pt idx="12">
                  <c:v>701</c:v>
                </c:pt>
                <c:pt idx="1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C-462F-A92E-28BB8BFB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73712"/>
        <c:axId val="476175680"/>
      </c:lineChart>
      <c:catAx>
        <c:axId val="4761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5680"/>
        <c:crosses val="autoZero"/>
        <c:auto val="1"/>
        <c:lblAlgn val="ctr"/>
        <c:lblOffset val="100"/>
        <c:noMultiLvlLbl val="0"/>
      </c:catAx>
      <c:valAx>
        <c:axId val="4761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 b="0"/>
                  <a:t>Output by sector in billons in Rwandan Francs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05-4893-903A-D28C779A1990}"/>
                </c:ext>
              </c:extLst>
            </c:dLbl>
            <c:dLbl>
              <c:idx val="14"/>
              <c:layout>
                <c:manualLayout>
                  <c:x val="-8.1510889258112174E-2"/>
                  <c:y val="-2.440353829609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5-4893-903A-D28C779A1990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05-4893-903A-D28C779A1990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05-4893-903A-D28C779A1990}"/>
                </c:ext>
              </c:extLst>
            </c:dLbl>
            <c:dLbl>
              <c:idx val="14"/>
              <c:layout>
                <c:manualLayout>
                  <c:x val="-6.2612169933892042E-2"/>
                  <c:y val="-2.712525519435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5-4893-903A-D28C779A1990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505-4893-903A-D28C779A1990}"/>
              </c:ext>
            </c:extLst>
          </c:dPt>
          <c:dLbls>
            <c:dLbl>
              <c:idx val="1"/>
              <c:layout>
                <c:manualLayout>
                  <c:x val="-7.0957447312225072E-2"/>
                  <c:y val="-2.442476264921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05-4893-903A-D28C779A1990}"/>
                </c:ext>
              </c:extLst>
            </c:dLbl>
            <c:dLbl>
              <c:idx val="14"/>
              <c:layout>
                <c:manualLayout>
                  <c:x val="-8.9886522547168751E-2"/>
                  <c:y val="-2.1692081541637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05-4893-903A-D28C779A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81377635096369E-3"/>
          <c:y val="0.10068685250209639"/>
          <c:w val="0.97819980347399382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001711973438473E-2"/>
                  <c:y val="2.0380279405091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1-4C29-B5FD-53C906BC7DD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'data+basic_plots'!$D$3:$D$16</c:f>
              <c:numCache>
                <c:formatCode>_(* #,##0_);_(* \(#,##0\);_(* "-"??_);_(@_)</c:formatCode>
                <c:ptCount val="14"/>
                <c:pt idx="0">
                  <c:v>277</c:v>
                </c:pt>
                <c:pt idx="1">
                  <c:v>282</c:v>
                </c:pt>
                <c:pt idx="2">
                  <c:v>380</c:v>
                </c:pt>
                <c:pt idx="3">
                  <c:v>465</c:v>
                </c:pt>
                <c:pt idx="4">
                  <c:v>553</c:v>
                </c:pt>
                <c:pt idx="5">
                  <c:v>675</c:v>
                </c:pt>
                <c:pt idx="6">
                  <c:v>725</c:v>
                </c:pt>
                <c:pt idx="7">
                  <c:v>858</c:v>
                </c:pt>
                <c:pt idx="8">
                  <c:v>1022</c:v>
                </c:pt>
                <c:pt idx="9">
                  <c:v>1082</c:v>
                </c:pt>
                <c:pt idx="10">
                  <c:v>1244</c:v>
                </c:pt>
                <c:pt idx="11">
                  <c:v>1483</c:v>
                </c:pt>
                <c:pt idx="12">
                  <c:v>1624</c:v>
                </c:pt>
                <c:pt idx="13">
                  <c:v>1785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59-482B-A47D-4D0082261B02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'data+basic_plots'!$C$3:$C$16</c:f>
              <c:numCache>
                <c:formatCode>_(* #,##0_);_(* \(#,##0\);_(* "-"??_);_(@_)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107</c:v>
                </c:pt>
                <c:pt idx="3">
                  <c:v>140</c:v>
                </c:pt>
                <c:pt idx="4">
                  <c:v>170</c:v>
                </c:pt>
                <c:pt idx="5">
                  <c:v>198</c:v>
                </c:pt>
                <c:pt idx="6">
                  <c:v>256</c:v>
                </c:pt>
                <c:pt idx="7">
                  <c:v>331</c:v>
                </c:pt>
                <c:pt idx="8">
                  <c:v>372</c:v>
                </c:pt>
                <c:pt idx="9">
                  <c:v>428</c:v>
                </c:pt>
                <c:pt idx="10">
                  <c:v>554</c:v>
                </c:pt>
                <c:pt idx="11">
                  <c:v>638</c:v>
                </c:pt>
                <c:pt idx="12">
                  <c:v>724</c:v>
                </c:pt>
                <c:pt idx="13">
                  <c:v>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59-482B-A47D-4D0082261B02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721-4C29-B5FD-53C906BC7DDD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1-4C29-B5FD-53C906BC7DD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'data+basic_plots'!$B$3:$B$16</c:f>
              <c:numCache>
                <c:formatCode>_(* #,##0_);_(* \(#,##0\);_(* "-"??_);_(@_)</c:formatCode>
                <c:ptCount val="14"/>
                <c:pt idx="0">
                  <c:v>327</c:v>
                </c:pt>
                <c:pt idx="1">
                  <c:v>362</c:v>
                </c:pt>
                <c:pt idx="2">
                  <c:v>434</c:v>
                </c:pt>
                <c:pt idx="3">
                  <c:v>512</c:v>
                </c:pt>
                <c:pt idx="4">
                  <c:v>614</c:v>
                </c:pt>
                <c:pt idx="5">
                  <c:v>742</c:v>
                </c:pt>
                <c:pt idx="6">
                  <c:v>960</c:v>
                </c:pt>
                <c:pt idx="7">
                  <c:v>1265</c:v>
                </c:pt>
                <c:pt idx="8">
                  <c:v>1435</c:v>
                </c:pt>
                <c:pt idx="9">
                  <c:v>1604</c:v>
                </c:pt>
                <c:pt idx="10">
                  <c:v>1790</c:v>
                </c:pt>
                <c:pt idx="11">
                  <c:v>2078</c:v>
                </c:pt>
                <c:pt idx="12">
                  <c:v>2277</c:v>
                </c:pt>
                <c:pt idx="13">
                  <c:v>2536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59-482B-A47D-4D00822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55984"/>
        <c:axId val="586459120"/>
      </c:lineChart>
      <c:catAx>
        <c:axId val="538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586459120"/>
        <c:crosses val="autoZero"/>
        <c:auto val="1"/>
        <c:lblAlgn val="ctr"/>
        <c:lblOffset val="100"/>
        <c:noMultiLvlLbl val="0"/>
      </c:catAx>
      <c:valAx>
        <c:axId val="5864591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382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0" Type="http://schemas.openxmlformats.org/officeDocument/2006/relationships/image" Target="../media/image4.emf"/><Relationship Id="rId4" Type="http://schemas.openxmlformats.org/officeDocument/2006/relationships/chart" Target="../charts/chart3.xml"/><Relationship Id="rId9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8</xdr:row>
      <xdr:rowOff>114300</xdr:rowOff>
    </xdr:from>
    <xdr:to>
      <xdr:col>17</xdr:col>
      <xdr:colOff>167640</xdr:colOff>
      <xdr:row>29</xdr:row>
      <xdr:rowOff>22860</xdr:rowOff>
    </xdr:to>
    <xdr:sp macro="" textlink="">
      <xdr:nvSpPr>
        <xdr:cNvPr id="6" name="Rectangle 5"/>
        <xdr:cNvSpPr/>
      </xdr:nvSpPr>
      <xdr:spPr>
        <a:xfrm>
          <a:off x="7901940" y="1333500"/>
          <a:ext cx="685800" cy="33451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129863</xdr:colOff>
      <xdr:row>62</xdr:row>
      <xdr:rowOff>113747</xdr:rowOff>
    </xdr:from>
    <xdr:to>
      <xdr:col>22</xdr:col>
      <xdr:colOff>344822</xdr:colOff>
      <xdr:row>83</xdr:row>
      <xdr:rowOff>150481</xdr:rowOff>
    </xdr:to>
    <xdr:pic>
      <xdr:nvPicPr>
        <xdr:cNvPr id="2" name="Picture 1" descr="https://lh4.googleusercontent.com/b9N6WYsmPbwahjA0MjH7IyVddYzkD-voNtqsmC3sxUPVB-Ds6C3j98LTYm7KA1p9kXPbtm43dNlGFQVaCnSh3ALWo6o9rdTIbBsgE67by2LZ5SqnHcg8FolWEfeIbeoJnno-Aqd0wB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557" y="9795629"/>
          <a:ext cx="4571806" cy="3237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455407</xdr:colOff>
      <xdr:row>34</xdr:row>
      <xdr:rowOff>93233</xdr:rowOff>
    </xdr:from>
    <xdr:to>
      <xdr:col>35</xdr:col>
      <xdr:colOff>186466</xdr:colOff>
      <xdr:row>52</xdr:row>
      <xdr:rowOff>93233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591671</xdr:colOff>
      <xdr:row>65</xdr:row>
      <xdr:rowOff>44823</xdr:rowOff>
    </xdr:from>
    <xdr:to>
      <xdr:col>12</xdr:col>
      <xdr:colOff>385482</xdr:colOff>
      <xdr:row>83</xdr:row>
      <xdr:rowOff>134471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53788</xdr:colOff>
      <xdr:row>31</xdr:row>
      <xdr:rowOff>89647</xdr:rowOff>
    </xdr:from>
    <xdr:to>
      <xdr:col>22</xdr:col>
      <xdr:colOff>235012</xdr:colOff>
      <xdr:row>62</xdr:row>
      <xdr:rowOff>43544</xdr:rowOff>
    </xdr:to>
    <xdr:grpSp>
      <xdr:nvGrpSpPr>
        <xdr:cNvPr id="13" name="Group 12"/>
        <xdr:cNvGrpSpPr/>
      </xdr:nvGrpSpPr>
      <xdr:grpSpPr>
        <a:xfrm>
          <a:off x="5547808" y="5050267"/>
          <a:ext cx="6033384" cy="4678297"/>
          <a:chOff x="5547808" y="5050267"/>
          <a:chExt cx="6033384" cy="4678297"/>
        </a:xfrm>
      </xdr:grpSpPr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5547808" y="5050267"/>
          <a:ext cx="6033384" cy="46782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4" name="TextBox 23"/>
          <xdr:cNvSpPr txBox="1"/>
        </xdr:nvSpPr>
        <xdr:spPr>
          <a:xfrm>
            <a:off x="5668382" y="5236283"/>
            <a:ext cx="4125559" cy="46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Rwandan gdp per capita has steadily grown since 2001. The Rwandan economy has far outpaced that of neighboring Burundi.</a:t>
            </a:r>
          </a:p>
        </xdr:txBody>
      </xdr:sp>
    </xdr:grpSp>
    <xdr:clientData/>
  </xdr:twoCellAnchor>
  <xdr:twoCellAnchor>
    <xdr:from>
      <xdr:col>3</xdr:col>
      <xdr:colOff>0</xdr:colOff>
      <xdr:row>92</xdr:row>
      <xdr:rowOff>0</xdr:rowOff>
    </xdr:from>
    <xdr:to>
      <xdr:col>15</xdr:col>
      <xdr:colOff>463164</xdr:colOff>
      <xdr:row>122</xdr:row>
      <xdr:rowOff>109435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87630</xdr:colOff>
      <xdr:row>162</xdr:row>
      <xdr:rowOff>68580</xdr:rowOff>
    </xdr:from>
    <xdr:to>
      <xdr:col>15</xdr:col>
      <xdr:colOff>270510</xdr:colOff>
      <xdr:row>180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298836</xdr:colOff>
      <xdr:row>1</xdr:row>
      <xdr:rowOff>86508</xdr:rowOff>
    </xdr:from>
    <xdr:to>
      <xdr:col>26</xdr:col>
      <xdr:colOff>480060</xdr:colOff>
      <xdr:row>30</xdr:row>
      <xdr:rowOff>112123</xdr:rowOff>
    </xdr:to>
    <xdr:grpSp>
      <xdr:nvGrpSpPr>
        <xdr:cNvPr id="11" name="Group 10"/>
        <xdr:cNvGrpSpPr/>
      </xdr:nvGrpSpPr>
      <xdr:grpSpPr>
        <a:xfrm>
          <a:off x="7743576" y="238908"/>
          <a:ext cx="6033384" cy="4681435"/>
          <a:chOff x="7255896" y="238908"/>
          <a:chExt cx="6033384" cy="4681435"/>
        </a:xfrm>
      </xdr:grpSpPr>
      <xdr:graphicFrame macro="">
        <xdr:nvGraphicFramePr>
          <xdr:cNvPr id="3" name="Chart 2"/>
          <xdr:cNvGraphicFramePr/>
        </xdr:nvGraphicFramePr>
        <xdr:xfrm>
          <a:off x="7255896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7360920" y="548640"/>
            <a:ext cx="5833441" cy="2881668"/>
            <a:chOff x="5151120" y="632460"/>
            <a:chExt cx="5833441" cy="2881668"/>
          </a:xfrm>
        </xdr:grpSpPr>
        <xdr:grpSp>
          <xdr:nvGrpSpPr>
            <xdr:cNvPr id="15" name="Group 14"/>
            <xdr:cNvGrpSpPr/>
          </xdr:nvGrpSpPr>
          <xdr:grpSpPr>
            <a:xfrm>
              <a:off x="10220302" y="742353"/>
              <a:ext cx="660737" cy="541529"/>
              <a:chOff x="8911439" y="804522"/>
              <a:chExt cx="663388" cy="541529"/>
            </a:xfrm>
          </xdr:grpSpPr>
          <xdr:pic>
            <xdr:nvPicPr>
              <xdr:cNvPr id="14" name="Picture 1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>
                <a:duotone>
                  <a:prstClr val="black"/>
                  <a:srgbClr val="9ECAE1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016186" y="804522"/>
                <a:ext cx="423291" cy="27937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2" name="TextBox 11"/>
              <xdr:cNvSpPr txBox="1"/>
            </xdr:nvSpPr>
            <xdr:spPr>
              <a:xfrm>
                <a:off x="8911439" y="1023322"/>
                <a:ext cx="663388" cy="3227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Services</a:t>
                </a:r>
              </a:p>
            </xdr:txBody>
          </xdr:sp>
        </xdr:grpSp>
        <xdr:grpSp>
          <xdr:nvGrpSpPr>
            <xdr:cNvPr id="18" name="Group 17"/>
            <xdr:cNvGrpSpPr/>
          </xdr:nvGrpSpPr>
          <xdr:grpSpPr>
            <a:xfrm>
              <a:off x="10116779" y="1644462"/>
              <a:ext cx="867782" cy="611392"/>
              <a:chOff x="11004165" y="3521821"/>
              <a:chExt cx="860610" cy="608214"/>
            </a:xfrm>
          </xdr:grpSpPr>
          <xdr:sp macro="" textlink="">
            <xdr:nvSpPr>
              <xdr:cNvPr id="17" name="TextBox 16"/>
              <xdr:cNvSpPr txBox="1"/>
            </xdr:nvSpPr>
            <xdr:spPr>
              <a:xfrm>
                <a:off x="11004165" y="3807305"/>
                <a:ext cx="860610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Agriculture</a:t>
                </a:r>
              </a:p>
            </xdr:txBody>
          </xdr:sp>
          <xdr:pic>
            <xdr:nvPicPr>
              <xdr:cNvPr id="16" name="Picture 1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>
                <a:duotone>
                  <a:prstClr val="black"/>
                  <a:srgbClr val="92D050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209044" y="3521821"/>
                <a:ext cx="420624" cy="39959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21" name="Group 20"/>
            <xdr:cNvGrpSpPr/>
          </xdr:nvGrpSpPr>
          <xdr:grpSpPr>
            <a:xfrm>
              <a:off x="10214026" y="2979752"/>
              <a:ext cx="673288" cy="534376"/>
              <a:chOff x="11018603" y="3720879"/>
              <a:chExt cx="684826" cy="534376"/>
            </a:xfrm>
          </xdr:grpSpPr>
          <xdr:pic>
            <xdr:nvPicPr>
              <xdr:cNvPr id="19" name="Picture 18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0" cstate="print">
                <a:duotone>
                  <a:prstClr val="black"/>
                  <a:srgbClr val="FD8D3C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132085" y="3720879"/>
                <a:ext cx="426861" cy="30856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0" name="TextBox 19"/>
              <xdr:cNvSpPr txBox="1"/>
            </xdr:nvSpPr>
            <xdr:spPr>
              <a:xfrm>
                <a:off x="11018603" y="3932525"/>
                <a:ext cx="684826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000" cap="small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Industry</a:t>
                </a:r>
              </a:p>
            </xdr:txBody>
          </xdr:sp>
        </xdr:grpSp>
        <xdr:sp macro="" textlink="">
          <xdr:nvSpPr>
            <xdr:cNvPr id="8" name="TextBox 7"/>
            <xdr:cNvSpPr txBox="1"/>
          </xdr:nvSpPr>
          <xdr:spPr>
            <a:xfrm>
              <a:off x="5151120" y="632460"/>
              <a:ext cx="3764280" cy="9296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Total sectoral output (in billions of rwandan francs) in rwanda has steadily increased since 2001. The industrial sector has expanded nearly </a:t>
              </a:r>
              <a:r>
                <a:rPr lang="en-US" sz="1000" i="1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eightfold</a:t>
              </a: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, while the service and agriculture sectors have grown rapidly as well. </a:t>
              </a:r>
              <a:endParaRPr lang="en-US" sz="10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20</xdr:col>
      <xdr:colOff>144780</xdr:colOff>
      <xdr:row>8</xdr:row>
      <xdr:rowOff>0</xdr:rowOff>
    </xdr:from>
    <xdr:to>
      <xdr:col>22</xdr:col>
      <xdr:colOff>37202</xdr:colOff>
      <xdr:row>11</xdr:row>
      <xdr:rowOff>7620</xdr:rowOff>
    </xdr:to>
    <xdr:sp macro="" textlink="">
      <xdr:nvSpPr>
        <xdr:cNvPr id="27" name="TextBox 26"/>
        <xdr:cNvSpPr txBox="1"/>
      </xdr:nvSpPr>
      <xdr:spPr>
        <a:xfrm>
          <a:off x="10027920" y="1219200"/>
          <a:ext cx="867782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cap="small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GLOBAL RECESSION</a:t>
          </a:r>
        </a:p>
      </xdr:txBody>
    </xdr:sp>
    <xdr:clientData/>
  </xdr:twoCellAnchor>
  <xdr:twoCellAnchor>
    <xdr:from>
      <xdr:col>20</xdr:col>
      <xdr:colOff>274320</xdr:colOff>
      <xdr:row>34</xdr:row>
      <xdr:rowOff>60960</xdr:rowOff>
    </xdr:from>
    <xdr:to>
      <xdr:col>21</xdr:col>
      <xdr:colOff>447377</xdr:colOff>
      <xdr:row>36</xdr:row>
      <xdr:rowOff>78889</xdr:rowOff>
    </xdr:to>
    <xdr:sp macro="" textlink="">
      <xdr:nvSpPr>
        <xdr:cNvPr id="26" name="TextBox 25"/>
        <xdr:cNvSpPr txBox="1"/>
      </xdr:nvSpPr>
      <xdr:spPr>
        <a:xfrm>
          <a:off x="10645140" y="5478780"/>
          <a:ext cx="660737" cy="322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cap="small" baseline="0">
              <a:solidFill>
                <a:srgbClr val="9ED1D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Rwanda</a:t>
          </a:r>
        </a:p>
      </xdr:txBody>
    </xdr:sp>
    <xdr:clientData/>
  </xdr:twoCellAnchor>
  <xdr:twoCellAnchor>
    <xdr:from>
      <xdr:col>21</xdr:col>
      <xdr:colOff>53340</xdr:colOff>
      <xdr:row>49</xdr:row>
      <xdr:rowOff>7620</xdr:rowOff>
    </xdr:from>
    <xdr:to>
      <xdr:col>22</xdr:col>
      <xdr:colOff>226397</xdr:colOff>
      <xdr:row>51</xdr:row>
      <xdr:rowOff>25549</xdr:rowOff>
    </xdr:to>
    <xdr:sp macro="" textlink="">
      <xdr:nvSpPr>
        <xdr:cNvPr id="28" name="TextBox 27"/>
        <xdr:cNvSpPr txBox="1"/>
      </xdr:nvSpPr>
      <xdr:spPr>
        <a:xfrm>
          <a:off x="10911840" y="7711440"/>
          <a:ext cx="660737" cy="322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cap="small" baseline="0">
              <a:solidFill>
                <a:srgbClr val="F8696B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Burundi</a:t>
          </a:r>
        </a:p>
      </xdr:txBody>
    </xdr:sp>
    <xdr:clientData/>
  </xdr:twoCellAnchor>
  <xdr:twoCellAnchor>
    <xdr:from>
      <xdr:col>23</xdr:col>
      <xdr:colOff>35859</xdr:colOff>
      <xdr:row>65</xdr:row>
      <xdr:rowOff>26894</xdr:rowOff>
    </xdr:from>
    <xdr:to>
      <xdr:col>33</xdr:col>
      <xdr:colOff>242046</xdr:colOff>
      <xdr:row>83</xdr:row>
      <xdr:rowOff>116542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0.4593</cdr:x>
      <cdr:y>0.17211</cdr:y>
    </cdr:from>
    <cdr:to>
      <cdr:x>0.60313</cdr:x>
      <cdr:y>0.27147</cdr:y>
    </cdr:to>
    <cdr:sp macro="" textlink="">
      <cdr:nvSpPr>
        <cdr:cNvPr id="2" name="TextBox 26"/>
        <cdr:cNvSpPr txBox="1"/>
      </cdr:nvSpPr>
      <cdr:spPr>
        <a:xfrm xmlns:a="http://schemas.openxmlformats.org/drawingml/2006/main">
          <a:off x="2771140" y="805180"/>
          <a:ext cx="867782" cy="464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cap="small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GLOBAL RECESSION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0.02644</cdr:x>
      <cdr:y>0.09326</cdr:y>
    </cdr:from>
    <cdr:to>
      <cdr:x>0.71035</cdr:x>
      <cdr:y>0.1929</cdr:y>
    </cdr:to>
    <cdr:sp macro="" textlink="">
      <cdr:nvSpPr>
        <cdr:cNvPr id="2" name="TextBox 23"/>
        <cdr:cNvSpPr txBox="1"/>
      </cdr:nvSpPr>
      <cdr:spPr>
        <a:xfrm xmlns:a="http://schemas.openxmlformats.org/drawingml/2006/main">
          <a:off x="158377" y="436283"/>
          <a:ext cx="4096872" cy="466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Total sectoral output in rwanda has steadily increased since 2001. The industrial sector has expanded nearly eightfold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464820</xdr:colOff>
      <xdr:row>31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35</xdr:row>
      <xdr:rowOff>30481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134471</xdr:colOff>
      <xdr:row>7</xdr:row>
      <xdr:rowOff>0</xdr:rowOff>
    </xdr:from>
    <xdr:to>
      <xdr:col>31</xdr:col>
      <xdr:colOff>259976</xdr:colOff>
      <xdr:row>37</xdr:row>
      <xdr:rowOff>106297</xdr:rowOff>
    </xdr:to>
    <xdr:grpSp>
      <xdr:nvGrpSpPr>
        <xdr:cNvPr id="3" name="Group 2"/>
        <xdr:cNvGrpSpPr/>
      </xdr:nvGrpSpPr>
      <xdr:grpSpPr>
        <a:xfrm>
          <a:off x="8377926" y="1066800"/>
          <a:ext cx="6914232" cy="4678297"/>
          <a:chOff x="7255897" y="238908"/>
          <a:chExt cx="6033384" cy="4681435"/>
        </a:xfrm>
      </xdr:grpSpPr>
      <xdr:graphicFrame macro="">
        <xdr:nvGraphicFramePr>
          <xdr:cNvPr id="4" name="Chart 3"/>
          <xdr:cNvGraphicFramePr/>
        </xdr:nvGraphicFramePr>
        <xdr:xfrm>
          <a:off x="7255897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oup 4"/>
          <xdr:cNvGrpSpPr/>
        </xdr:nvGrpSpPr>
        <xdr:grpSpPr>
          <a:xfrm>
            <a:off x="12293239" y="1049126"/>
            <a:ext cx="867781" cy="2533684"/>
            <a:chOff x="10083439" y="1132946"/>
            <a:chExt cx="867781" cy="2533684"/>
          </a:xfrm>
        </xdr:grpSpPr>
        <xdr:sp macro="" textlink="">
          <xdr:nvSpPr>
            <xdr:cNvPr id="15" name="TextBox 14"/>
            <xdr:cNvSpPr txBox="1"/>
          </xdr:nvSpPr>
          <xdr:spPr>
            <a:xfrm>
              <a:off x="10214108" y="1132946"/>
              <a:ext cx="660737" cy="3227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Services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10083439" y="2076317"/>
              <a:ext cx="867781" cy="3244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Agriculture</a:t>
              </a:r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10180699" y="3343900"/>
              <a:ext cx="673288" cy="3227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Industry</a:t>
              </a:r>
            </a:p>
          </xdr:txBody>
        </xdr:sp>
      </xdr:grpSp>
    </xdr:grpSp>
    <xdr:clientData/>
  </xdr:twoCellAnchor>
  <xdr:twoCellAnchor>
    <xdr:from>
      <xdr:col>17</xdr:col>
      <xdr:colOff>471054</xdr:colOff>
      <xdr:row>38</xdr:row>
      <xdr:rowOff>55418</xdr:rowOff>
    </xdr:from>
    <xdr:to>
      <xdr:col>30</xdr:col>
      <xdr:colOff>157590</xdr:colOff>
      <xdr:row>69</xdr:row>
      <xdr:rowOff>9315</xdr:rowOff>
    </xdr:to>
    <xdr:grpSp>
      <xdr:nvGrpSpPr>
        <xdr:cNvPr id="30" name="Group 29"/>
        <xdr:cNvGrpSpPr/>
      </xdr:nvGrpSpPr>
      <xdr:grpSpPr>
        <a:xfrm>
          <a:off x="8714509" y="5846618"/>
          <a:ext cx="5990354" cy="4678297"/>
          <a:chOff x="7255896" y="238908"/>
          <a:chExt cx="6033384" cy="4681435"/>
        </a:xfrm>
      </xdr:grpSpPr>
      <xdr:graphicFrame macro="">
        <xdr:nvGraphicFramePr>
          <xdr:cNvPr id="31" name="Chart 30"/>
          <xdr:cNvGraphicFramePr/>
        </xdr:nvGraphicFramePr>
        <xdr:xfrm>
          <a:off x="7255896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2" name="Group 31"/>
          <xdr:cNvGrpSpPr/>
        </xdr:nvGrpSpPr>
        <xdr:grpSpPr>
          <a:xfrm>
            <a:off x="7360920" y="548640"/>
            <a:ext cx="5818187" cy="2881668"/>
            <a:chOff x="5151120" y="632460"/>
            <a:chExt cx="5818187" cy="2881668"/>
          </a:xfrm>
        </xdr:grpSpPr>
        <xdr:grpSp>
          <xdr:nvGrpSpPr>
            <xdr:cNvPr id="33" name="Group 32"/>
            <xdr:cNvGrpSpPr/>
          </xdr:nvGrpSpPr>
          <xdr:grpSpPr>
            <a:xfrm>
              <a:off x="10205061" y="742353"/>
              <a:ext cx="660737" cy="533909"/>
              <a:chOff x="8896136" y="804522"/>
              <a:chExt cx="663388" cy="533909"/>
            </a:xfrm>
          </xdr:grpSpPr>
          <xdr:pic>
            <xdr:nvPicPr>
              <xdr:cNvPr id="41" name="Picture 4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duotone>
                  <a:prstClr val="black"/>
                  <a:srgbClr val="9ECAE1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016186" y="804522"/>
                <a:ext cx="423291" cy="27937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2" name="TextBox 41"/>
              <xdr:cNvSpPr txBox="1"/>
            </xdr:nvSpPr>
            <xdr:spPr>
              <a:xfrm>
                <a:off x="8896136" y="1015702"/>
                <a:ext cx="663388" cy="3227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Services</a:t>
                </a:r>
              </a:p>
            </xdr:txBody>
          </xdr:sp>
        </xdr:grpSp>
        <xdr:grpSp>
          <xdr:nvGrpSpPr>
            <xdr:cNvPr id="34" name="Group 33"/>
            <xdr:cNvGrpSpPr/>
          </xdr:nvGrpSpPr>
          <xdr:grpSpPr>
            <a:xfrm>
              <a:off x="10101526" y="1644460"/>
              <a:ext cx="867781" cy="603772"/>
              <a:chOff x="10989051" y="3521821"/>
              <a:chExt cx="860610" cy="600634"/>
            </a:xfrm>
          </xdr:grpSpPr>
          <xdr:pic>
            <xdr:nvPicPr>
              <xdr:cNvPr id="39" name="Picture 38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>
                <a:duotone>
                  <a:prstClr val="black"/>
                  <a:srgbClr val="92D050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209044" y="3521821"/>
                <a:ext cx="420624" cy="39959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0" name="TextBox 39"/>
              <xdr:cNvSpPr txBox="1"/>
            </xdr:nvSpPr>
            <xdr:spPr>
              <a:xfrm>
                <a:off x="10989051" y="3799725"/>
                <a:ext cx="860610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Agriculture</a:t>
                </a:r>
              </a:p>
            </xdr:txBody>
          </xdr:sp>
        </xdr:grpSp>
        <xdr:grpSp>
          <xdr:nvGrpSpPr>
            <xdr:cNvPr id="35" name="Group 34"/>
            <xdr:cNvGrpSpPr/>
          </xdr:nvGrpSpPr>
          <xdr:grpSpPr>
            <a:xfrm>
              <a:off x="10198786" y="2979752"/>
              <a:ext cx="673288" cy="534376"/>
              <a:chOff x="11003102" y="3720879"/>
              <a:chExt cx="684826" cy="534376"/>
            </a:xfrm>
          </xdr:grpSpPr>
          <xdr:pic>
            <xdr:nvPicPr>
              <xdr:cNvPr id="37" name="Picture 36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>
                <a:duotone>
                  <a:prstClr val="black"/>
                  <a:srgbClr val="FD8D3C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132085" y="3720879"/>
                <a:ext cx="426861" cy="30856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38" name="TextBox 37"/>
              <xdr:cNvSpPr txBox="1"/>
            </xdr:nvSpPr>
            <xdr:spPr>
              <a:xfrm>
                <a:off x="11003102" y="3932525"/>
                <a:ext cx="684826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000" cap="small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Industry</a:t>
                </a:r>
              </a:p>
            </xdr:txBody>
          </xdr:sp>
        </xdr:grpSp>
        <xdr:sp macro="" textlink="">
          <xdr:nvSpPr>
            <xdr:cNvPr id="36" name="TextBox 35"/>
            <xdr:cNvSpPr txBox="1"/>
          </xdr:nvSpPr>
          <xdr:spPr>
            <a:xfrm>
              <a:off x="5151120" y="632460"/>
              <a:ext cx="3764280" cy="9296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Total sectoral output (in billions of rwanda francs) in rwanda has steadily increased since 2001. The industrial sector has expanded nearly </a:t>
              </a:r>
              <a:r>
                <a:rPr lang="en-US" sz="1000" i="1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eightfold</a:t>
              </a: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, while the service and agriculture sectors continue to expand at a blistering rate. </a:t>
              </a:r>
              <a:endParaRPr lang="en-US" sz="10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157656</xdr:colOff>
      <xdr:row>5</xdr:row>
      <xdr:rowOff>68152</xdr:rowOff>
    </xdr:from>
    <xdr:to>
      <xdr:col>17</xdr:col>
      <xdr:colOff>5256</xdr:colOff>
      <xdr:row>5</xdr:row>
      <xdr:rowOff>147137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5684" y="845918"/>
          <a:ext cx="457200" cy="7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162908</xdr:colOff>
      <xdr:row>14</xdr:row>
      <xdr:rowOff>32888</xdr:rowOff>
    </xdr:from>
    <xdr:to>
      <xdr:col>17</xdr:col>
      <xdr:colOff>10508</xdr:colOff>
      <xdr:row>14</xdr:row>
      <xdr:rowOff>112237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936" y="3432985"/>
          <a:ext cx="457200" cy="79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70338</xdr:colOff>
      <xdr:row>18</xdr:row>
      <xdr:rowOff>123092</xdr:rowOff>
    </xdr:from>
    <xdr:to>
      <xdr:col>19</xdr:col>
      <xdr:colOff>474785</xdr:colOff>
      <xdr:row>21</xdr:row>
      <xdr:rowOff>87924</xdr:rowOff>
    </xdr:to>
    <xdr:sp macro="" textlink="">
      <xdr:nvSpPr>
        <xdr:cNvPr id="19" name="TextBox 18"/>
        <xdr:cNvSpPr txBox="1"/>
      </xdr:nvSpPr>
      <xdr:spPr>
        <a:xfrm>
          <a:off x="6295292" y="3798277"/>
          <a:ext cx="1377462" cy="422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</a:rPr>
            <a:t>Total </a:t>
          </a:r>
        </a:p>
      </xdr:txBody>
    </xdr:sp>
    <xdr:clientData/>
  </xdr:twoCellAnchor>
  <xdr:twoCellAnchor>
    <xdr:from>
      <xdr:col>1</xdr:col>
      <xdr:colOff>508631</xdr:colOff>
      <xdr:row>6</xdr:row>
      <xdr:rowOff>30107</xdr:rowOff>
    </xdr:from>
    <xdr:to>
      <xdr:col>1</xdr:col>
      <xdr:colOff>782951</xdr:colOff>
      <xdr:row>6</xdr:row>
      <xdr:rowOff>217216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prstClr val="black"/>
            <a:srgbClr val="9ECAE1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973082"/>
          <a:ext cx="274320" cy="187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325129</xdr:colOff>
      <xdr:row>6</xdr:row>
      <xdr:rowOff>195262</xdr:rowOff>
    </xdr:from>
    <xdr:to>
      <xdr:col>3</xdr:col>
      <xdr:colOff>5748</xdr:colOff>
      <xdr:row>7</xdr:row>
      <xdr:rowOff>23588</xdr:rowOff>
    </xdr:to>
    <xdr:sp macro="" textlink="">
      <xdr:nvSpPr>
        <xdr:cNvPr id="22" name="TextBox 21"/>
        <xdr:cNvSpPr txBox="1"/>
      </xdr:nvSpPr>
      <xdr:spPr>
        <a:xfrm>
          <a:off x="810904" y="1138237"/>
          <a:ext cx="642644" cy="133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Services</a:t>
          </a:r>
        </a:p>
      </xdr:txBody>
    </xdr:sp>
    <xdr:clientData/>
  </xdr:twoCellAnchor>
  <xdr:twoCellAnchor>
    <xdr:from>
      <xdr:col>1</xdr:col>
      <xdr:colOff>508631</xdr:colOff>
      <xdr:row>7</xdr:row>
      <xdr:rowOff>11170</xdr:rowOff>
    </xdr:from>
    <xdr:to>
      <xdr:col>1</xdr:col>
      <xdr:colOff>782951</xdr:colOff>
      <xdr:row>7</xdr:row>
      <xdr:rowOff>273138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prstClr val="black"/>
            <a:srgbClr val="92D05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1258945"/>
          <a:ext cx="274320" cy="26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215780</xdr:colOff>
      <xdr:row>7</xdr:row>
      <xdr:rowOff>204787</xdr:rowOff>
    </xdr:from>
    <xdr:to>
      <xdr:col>3</xdr:col>
      <xdr:colOff>115098</xdr:colOff>
      <xdr:row>8</xdr:row>
      <xdr:rowOff>40950</xdr:rowOff>
    </xdr:to>
    <xdr:sp macro="" textlink="">
      <xdr:nvSpPr>
        <xdr:cNvPr id="25" name="TextBox 24"/>
        <xdr:cNvSpPr txBox="1"/>
      </xdr:nvSpPr>
      <xdr:spPr>
        <a:xfrm>
          <a:off x="701555" y="1452562"/>
          <a:ext cx="861343" cy="14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Agriculture</a:t>
          </a:r>
        </a:p>
      </xdr:txBody>
    </xdr:sp>
    <xdr:clientData/>
  </xdr:twoCellAnchor>
  <xdr:twoCellAnchor>
    <xdr:from>
      <xdr:col>1</xdr:col>
      <xdr:colOff>508631</xdr:colOff>
      <xdr:row>8</xdr:row>
      <xdr:rowOff>33116</xdr:rowOff>
    </xdr:from>
    <xdr:to>
      <xdr:col>1</xdr:col>
      <xdr:colOff>782951</xdr:colOff>
      <xdr:row>8</xdr:row>
      <xdr:rowOff>235889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rgbClr val="FD8D3C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1585691"/>
          <a:ext cx="274320" cy="202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378205</xdr:colOff>
      <xdr:row>8</xdr:row>
      <xdr:rowOff>201533</xdr:rowOff>
    </xdr:from>
    <xdr:to>
      <xdr:col>2</xdr:col>
      <xdr:colOff>52684</xdr:colOff>
      <xdr:row>9</xdr:row>
      <xdr:rowOff>47625</xdr:rowOff>
    </xdr:to>
    <xdr:sp macro="" textlink="">
      <xdr:nvSpPr>
        <xdr:cNvPr id="28" name="TextBox 27"/>
        <xdr:cNvSpPr txBox="1"/>
      </xdr:nvSpPr>
      <xdr:spPr>
        <a:xfrm>
          <a:off x="863980" y="1754108"/>
          <a:ext cx="536492" cy="150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Industry</a:t>
          </a:r>
        </a:p>
      </xdr:txBody>
    </xdr:sp>
    <xdr:clientData/>
  </xdr:twoCellAnchor>
  <xdr:twoCellAnchor>
    <xdr:from>
      <xdr:col>20</xdr:col>
      <xdr:colOff>148397</xdr:colOff>
      <xdr:row>16</xdr:row>
      <xdr:rowOff>34513</xdr:rowOff>
    </xdr:from>
    <xdr:to>
      <xdr:col>22</xdr:col>
      <xdr:colOff>33835</xdr:colOff>
      <xdr:row>18</xdr:row>
      <xdr:rowOff>1317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2218" y="3739410"/>
          <a:ext cx="274320" cy="27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451945</xdr:colOff>
      <xdr:row>12</xdr:row>
      <xdr:rowOff>299545</xdr:rowOff>
    </xdr:from>
    <xdr:to>
      <xdr:col>2</xdr:col>
      <xdr:colOff>70210</xdr:colOff>
      <xdr:row>14</xdr:row>
      <xdr:rowOff>68318</xdr:rowOff>
    </xdr:to>
    <xdr:sp macro="" textlink="">
      <xdr:nvSpPr>
        <xdr:cNvPr id="29" name="TextBox 28"/>
        <xdr:cNvSpPr txBox="1"/>
      </xdr:nvSpPr>
      <xdr:spPr>
        <a:xfrm>
          <a:off x="451945" y="2990193"/>
          <a:ext cx="968844" cy="378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gdp per capita </a:t>
          </a:r>
        </a:p>
        <a:p>
          <a:pPr algn="r"/>
          <a:r>
            <a:rPr lang="en-US" sz="6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($ USD)</a:t>
          </a:r>
        </a:p>
      </xdr:txBody>
    </xdr:sp>
    <xdr:clientData/>
  </xdr:twoCellAnchor>
  <xdr:twoCellAnchor>
    <xdr:from>
      <xdr:col>1</xdr:col>
      <xdr:colOff>93414</xdr:colOff>
      <xdr:row>11</xdr:row>
      <xdr:rowOff>78708</xdr:rowOff>
    </xdr:from>
    <xdr:to>
      <xdr:col>2</xdr:col>
      <xdr:colOff>92378</xdr:colOff>
      <xdr:row>11</xdr:row>
      <xdr:rowOff>219581</xdr:rowOff>
    </xdr:to>
    <xdr:sp macro="" textlink="">
      <xdr:nvSpPr>
        <xdr:cNvPr id="36" name="TextBox 35"/>
        <xdr:cNvSpPr txBox="1"/>
      </xdr:nvSpPr>
      <xdr:spPr>
        <a:xfrm>
          <a:off x="579189" y="2521871"/>
          <a:ext cx="860977" cy="140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Agriculture</a:t>
          </a:r>
        </a:p>
      </xdr:txBody>
    </xdr:sp>
    <xdr:clientData/>
  </xdr:twoCellAnchor>
  <xdr:twoCellAnchor>
    <xdr:from>
      <xdr:col>1</xdr:col>
      <xdr:colOff>321638</xdr:colOff>
      <xdr:row>10</xdr:row>
      <xdr:rowOff>90487</xdr:rowOff>
    </xdr:from>
    <xdr:to>
      <xdr:col>3</xdr:col>
      <xdr:colOff>1891</xdr:colOff>
      <xdr:row>10</xdr:row>
      <xdr:rowOff>219440</xdr:rowOff>
    </xdr:to>
    <xdr:sp macro="" textlink="">
      <xdr:nvSpPr>
        <xdr:cNvPr id="37" name="TextBox 36"/>
        <xdr:cNvSpPr txBox="1"/>
      </xdr:nvSpPr>
      <xdr:spPr>
        <a:xfrm>
          <a:off x="807413" y="2228850"/>
          <a:ext cx="642278" cy="12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Services</a:t>
          </a:r>
        </a:p>
      </xdr:txBody>
    </xdr:sp>
    <xdr:clientData/>
  </xdr:twoCellAnchor>
  <xdr:twoCellAnchor>
    <xdr:from>
      <xdr:col>1</xdr:col>
      <xdr:colOff>270034</xdr:colOff>
      <xdr:row>12</xdr:row>
      <xdr:rowOff>78849</xdr:rowOff>
    </xdr:from>
    <xdr:to>
      <xdr:col>2</xdr:col>
      <xdr:colOff>78090</xdr:colOff>
      <xdr:row>12</xdr:row>
      <xdr:rowOff>215836</xdr:rowOff>
    </xdr:to>
    <xdr:sp macro="" textlink="">
      <xdr:nvSpPr>
        <xdr:cNvPr id="38" name="TextBox 37"/>
        <xdr:cNvSpPr txBox="1"/>
      </xdr:nvSpPr>
      <xdr:spPr>
        <a:xfrm>
          <a:off x="755809" y="2826812"/>
          <a:ext cx="670069" cy="136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Industry</a:t>
          </a:r>
        </a:p>
      </xdr:txBody>
    </xdr:sp>
    <xdr:clientData/>
  </xdr:twoCellAnchor>
  <xdr:twoCellAnchor>
    <xdr:from>
      <xdr:col>5</xdr:col>
      <xdr:colOff>237416</xdr:colOff>
      <xdr:row>14</xdr:row>
      <xdr:rowOff>62943</xdr:rowOff>
    </xdr:from>
    <xdr:to>
      <xdr:col>8</xdr:col>
      <xdr:colOff>111684</xdr:colOff>
      <xdr:row>14</xdr:row>
      <xdr:rowOff>167152</xdr:rowOff>
    </xdr:to>
    <xdr:grpSp>
      <xdr:nvGrpSpPr>
        <xdr:cNvPr id="42" name="Group 41"/>
        <xdr:cNvGrpSpPr/>
      </xdr:nvGrpSpPr>
      <xdr:grpSpPr>
        <a:xfrm>
          <a:off x="2294816" y="3491943"/>
          <a:ext cx="788668" cy="104209"/>
          <a:chOff x="2384283" y="3833689"/>
          <a:chExt cx="787522" cy="101917"/>
        </a:xfrm>
      </xdr:grpSpPr>
      <xdr:cxnSp macro="">
        <xdr:nvCxnSpPr>
          <xdr:cNvPr id="35" name="Straight Connector 34"/>
          <xdr:cNvCxnSpPr/>
        </xdr:nvCxnSpPr>
        <xdr:spPr>
          <a:xfrm>
            <a:off x="2384283" y="39356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/>
          <xdr:cNvCxnSpPr/>
        </xdr:nvCxnSpPr>
        <xdr:spPr>
          <a:xfrm flipV="1">
            <a:off x="2384633" y="38336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129525</xdr:colOff>
      <xdr:row>14</xdr:row>
      <xdr:rowOff>62943</xdr:rowOff>
    </xdr:from>
    <xdr:to>
      <xdr:col>14</xdr:col>
      <xdr:colOff>3793</xdr:colOff>
      <xdr:row>14</xdr:row>
      <xdr:rowOff>167152</xdr:rowOff>
    </xdr:to>
    <xdr:grpSp>
      <xdr:nvGrpSpPr>
        <xdr:cNvPr id="46" name="Group 45"/>
        <xdr:cNvGrpSpPr/>
      </xdr:nvGrpSpPr>
      <xdr:grpSpPr>
        <a:xfrm>
          <a:off x="4015725" y="3491943"/>
          <a:ext cx="788668" cy="104209"/>
          <a:chOff x="1750870" y="3986089"/>
          <a:chExt cx="787522" cy="101917"/>
        </a:xfrm>
      </xdr:grpSpPr>
      <xdr:cxnSp macro="">
        <xdr:nvCxnSpPr>
          <xdr:cNvPr id="44" name="Straight Connector 43"/>
          <xdr:cNvCxnSpPr/>
        </xdr:nvCxnSpPr>
        <xdr:spPr>
          <a:xfrm>
            <a:off x="1750870" y="40880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/>
          <xdr:cNvCxnSpPr/>
        </xdr:nvCxnSpPr>
        <xdr:spPr>
          <a:xfrm flipV="1">
            <a:off x="2537033" y="39860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184107</xdr:colOff>
      <xdr:row>5</xdr:row>
      <xdr:rowOff>79433</xdr:rowOff>
    </xdr:from>
    <xdr:to>
      <xdr:col>6</xdr:col>
      <xdr:colOff>63333</xdr:colOff>
      <xdr:row>5</xdr:row>
      <xdr:rowOff>134297</xdr:rowOff>
    </xdr:to>
    <xdr:grpSp>
      <xdr:nvGrpSpPr>
        <xdr:cNvPr id="50" name="Group 49"/>
        <xdr:cNvGrpSpPr/>
      </xdr:nvGrpSpPr>
      <xdr:grpSpPr>
        <a:xfrm rot="10800000">
          <a:off x="2241507" y="859018"/>
          <a:ext cx="184026" cy="54864"/>
          <a:chOff x="1750870" y="3986089"/>
          <a:chExt cx="787522" cy="101917"/>
        </a:xfrm>
      </xdr:grpSpPr>
      <xdr:cxnSp macro="">
        <xdr:nvCxnSpPr>
          <xdr:cNvPr id="51" name="Straight Connector 50"/>
          <xdr:cNvCxnSpPr/>
        </xdr:nvCxnSpPr>
        <xdr:spPr>
          <a:xfrm>
            <a:off x="1750870" y="40880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 flipV="1">
            <a:off x="2537033" y="39860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none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274627</xdr:colOff>
      <xdr:row>5</xdr:row>
      <xdr:rowOff>79433</xdr:rowOff>
    </xdr:from>
    <xdr:to>
      <xdr:col>14</xdr:col>
      <xdr:colOff>152707</xdr:colOff>
      <xdr:row>5</xdr:row>
      <xdr:rowOff>134297</xdr:rowOff>
    </xdr:to>
    <xdr:grpSp>
      <xdr:nvGrpSpPr>
        <xdr:cNvPr id="56" name="Group 55"/>
        <xdr:cNvGrpSpPr/>
      </xdr:nvGrpSpPr>
      <xdr:grpSpPr>
        <a:xfrm rot="10800000">
          <a:off x="4770427" y="859018"/>
          <a:ext cx="182880" cy="54864"/>
          <a:chOff x="2384283" y="3833689"/>
          <a:chExt cx="787522" cy="101917"/>
        </a:xfrm>
      </xdr:grpSpPr>
      <xdr:cxnSp macro="">
        <xdr:nvCxnSpPr>
          <xdr:cNvPr id="57" name="Straight Connector 56"/>
          <xdr:cNvCxnSpPr/>
        </xdr:nvCxnSpPr>
        <xdr:spPr>
          <a:xfrm>
            <a:off x="2384283" y="39356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/>
        </xdr:nvCxnSpPr>
        <xdr:spPr>
          <a:xfrm flipV="1">
            <a:off x="2384633" y="38336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none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5254</xdr:colOff>
      <xdr:row>4</xdr:row>
      <xdr:rowOff>126124</xdr:rowOff>
    </xdr:from>
    <xdr:to>
      <xdr:col>16</xdr:col>
      <xdr:colOff>66214</xdr:colOff>
      <xdr:row>5</xdr:row>
      <xdr:rowOff>126123</xdr:rowOff>
    </xdr:to>
    <xdr:sp macro="" textlink="">
      <xdr:nvSpPr>
        <xdr:cNvPr id="59" name="TextBox 58"/>
        <xdr:cNvSpPr txBox="1"/>
      </xdr:nvSpPr>
      <xdr:spPr>
        <a:xfrm>
          <a:off x="5113282" y="735724"/>
          <a:ext cx="365760" cy="16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0.09 B</a:t>
          </a:r>
        </a:p>
      </xdr:txBody>
    </xdr:sp>
    <xdr:clientData/>
  </xdr:twoCellAnchor>
  <xdr:twoCellAnchor>
    <xdr:from>
      <xdr:col>16</xdr:col>
      <xdr:colOff>131378</xdr:colOff>
      <xdr:row>4</xdr:row>
      <xdr:rowOff>126124</xdr:rowOff>
    </xdr:from>
    <xdr:to>
      <xdr:col>17</xdr:col>
      <xdr:colOff>192338</xdr:colOff>
      <xdr:row>5</xdr:row>
      <xdr:rowOff>126123</xdr:rowOff>
    </xdr:to>
    <xdr:sp macro="" textlink="">
      <xdr:nvSpPr>
        <xdr:cNvPr id="60" name="TextBox 59"/>
        <xdr:cNvSpPr txBox="1"/>
      </xdr:nvSpPr>
      <xdr:spPr>
        <a:xfrm>
          <a:off x="5544206" y="735724"/>
          <a:ext cx="365760" cy="16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2.60 B</a:t>
          </a:r>
        </a:p>
      </xdr:txBody>
    </xdr:sp>
    <xdr:clientData/>
  </xdr:twoCellAnchor>
  <xdr:twoCellAnchor>
    <xdr:from>
      <xdr:col>14</xdr:col>
      <xdr:colOff>261963</xdr:colOff>
      <xdr:row>14</xdr:row>
      <xdr:rowOff>53189</xdr:rowOff>
    </xdr:from>
    <xdr:to>
      <xdr:col>16</xdr:col>
      <xdr:colOff>18123</xdr:colOff>
      <xdr:row>15</xdr:row>
      <xdr:rowOff>637</xdr:rowOff>
    </xdr:to>
    <xdr:sp macro="" textlink="">
      <xdr:nvSpPr>
        <xdr:cNvPr id="61" name="TextBox 60"/>
        <xdr:cNvSpPr txBox="1"/>
      </xdr:nvSpPr>
      <xdr:spPr>
        <a:xfrm>
          <a:off x="5062563" y="3477571"/>
          <a:ext cx="365760" cy="16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negative</a:t>
          </a:r>
        </a:p>
      </xdr:txBody>
    </xdr:sp>
    <xdr:clientData/>
  </xdr:twoCellAnchor>
  <xdr:twoCellAnchor>
    <xdr:from>
      <xdr:col>16</xdr:col>
      <xdr:colOff>40287</xdr:colOff>
      <xdr:row>14</xdr:row>
      <xdr:rowOff>53189</xdr:rowOff>
    </xdr:from>
    <xdr:to>
      <xdr:col>17</xdr:col>
      <xdr:colOff>203197</xdr:colOff>
      <xdr:row>15</xdr:row>
      <xdr:rowOff>637</xdr:rowOff>
    </xdr:to>
    <xdr:sp macro="" textlink="">
      <xdr:nvSpPr>
        <xdr:cNvPr id="62" name="TextBox 61"/>
        <xdr:cNvSpPr txBox="1"/>
      </xdr:nvSpPr>
      <xdr:spPr>
        <a:xfrm>
          <a:off x="5450487" y="3477571"/>
          <a:ext cx="467710" cy="16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more positive</a:t>
          </a:r>
        </a:p>
      </xdr:txBody>
    </xdr:sp>
    <xdr:clientData/>
  </xdr:twoCellAnchor>
  <xdr:twoCellAnchor>
    <xdr:from>
      <xdr:col>9</xdr:col>
      <xdr:colOff>138111</xdr:colOff>
      <xdr:row>9</xdr:row>
      <xdr:rowOff>190501</xdr:rowOff>
    </xdr:from>
    <xdr:to>
      <xdr:col>11</xdr:col>
      <xdr:colOff>204786</xdr:colOff>
      <xdr:row>10</xdr:row>
      <xdr:rowOff>37937</xdr:rowOff>
    </xdr:to>
    <xdr:sp macro="" textlink="">
      <xdr:nvSpPr>
        <xdr:cNvPr id="65" name="TextBox 64"/>
        <xdr:cNvSpPr txBox="1"/>
      </xdr:nvSpPr>
      <xdr:spPr>
        <a:xfrm>
          <a:off x="3414711" y="2071689"/>
          <a:ext cx="676275" cy="16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">
              <a:solidFill>
                <a:schemeClr val="bg1">
                  <a:lumMod val="65000"/>
                </a:schemeClr>
              </a:solidFill>
            </a:rPr>
            <a:t>GLOBAL</a:t>
          </a:r>
          <a:r>
            <a:rPr lang="en-US" sz="400" baseline="0">
              <a:solidFill>
                <a:schemeClr val="bg1">
                  <a:lumMod val="65000"/>
                </a:schemeClr>
              </a:solidFill>
            </a:rPr>
            <a:t> RECESSION</a:t>
          </a:r>
          <a:endParaRPr lang="en-US" sz="4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topLeftCell="H1" zoomScaleNormal="100" workbookViewId="0">
      <selection activeCell="AG10" sqref="AG10"/>
    </sheetView>
  </sheetViews>
  <sheetFormatPr defaultRowHeight="12" x14ac:dyDescent="0.25"/>
  <cols>
    <col min="1" max="1" width="9.140625" style="1"/>
    <col min="2" max="4" width="13" style="1" customWidth="1"/>
    <col min="5" max="16384" width="9.140625" style="1"/>
  </cols>
  <sheetData>
    <row r="1" spans="1:12" x14ac:dyDescent="0.25">
      <c r="A1" s="1" t="s">
        <v>0</v>
      </c>
      <c r="B1" s="1" t="s">
        <v>8</v>
      </c>
      <c r="C1" s="1" t="s">
        <v>6</v>
      </c>
      <c r="D1" s="1" t="s">
        <v>7</v>
      </c>
      <c r="E1" s="1" t="s">
        <v>11</v>
      </c>
      <c r="F1" s="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12</v>
      </c>
    </row>
    <row r="2" spans="1:12" x14ac:dyDescent="0.25">
      <c r="A2" s="7">
        <v>2000</v>
      </c>
    </row>
    <row r="3" spans="1:12" x14ac:dyDescent="0.25">
      <c r="A3" s="1">
        <v>2001</v>
      </c>
      <c r="B3" s="30">
        <v>327</v>
      </c>
      <c r="C3" s="30">
        <v>88</v>
      </c>
      <c r="D3" s="30">
        <v>277</v>
      </c>
      <c r="E3" s="1">
        <v>211</v>
      </c>
      <c r="F3" s="30">
        <v>126</v>
      </c>
    </row>
    <row r="4" spans="1:12" x14ac:dyDescent="0.25">
      <c r="A4" s="1">
        <v>2002</v>
      </c>
      <c r="B4" s="30">
        <v>362</v>
      </c>
      <c r="C4" s="30">
        <v>93</v>
      </c>
      <c r="D4" s="30">
        <v>282</v>
      </c>
      <c r="E4" s="1">
        <v>206</v>
      </c>
      <c r="F4" s="30">
        <v>115</v>
      </c>
      <c r="G4" s="31">
        <f>(B4-B3)/B3</f>
        <v>0.10703363914373089</v>
      </c>
      <c r="H4" s="31">
        <f>(C4-C3)/C3</f>
        <v>5.6818181818181816E-2</v>
      </c>
      <c r="I4" s="31">
        <f>(D4-D3)/D3</f>
        <v>1.8050541516245487E-2</v>
      </c>
      <c r="J4" s="32">
        <f>(E4-E3)/E3</f>
        <v>-2.3696682464454975E-2</v>
      </c>
    </row>
    <row r="5" spans="1:12" x14ac:dyDescent="0.25">
      <c r="A5" s="1">
        <v>2003</v>
      </c>
      <c r="B5" s="30">
        <v>434</v>
      </c>
      <c r="C5" s="30">
        <v>107</v>
      </c>
      <c r="D5" s="30">
        <v>380</v>
      </c>
      <c r="E5" s="1">
        <v>221</v>
      </c>
      <c r="F5" s="30">
        <v>106</v>
      </c>
      <c r="G5" s="31">
        <f t="shared" ref="G5:G16" si="0">(B5-B4)/B4</f>
        <v>0.19889502762430938</v>
      </c>
      <c r="H5" s="31">
        <f t="shared" ref="H5:H16" si="1">(C5-C4)/C4</f>
        <v>0.15053763440860216</v>
      </c>
      <c r="I5" s="31">
        <f t="shared" ref="I5:I16" si="2">(D5-D4)/D4</f>
        <v>0.3475177304964539</v>
      </c>
      <c r="J5" s="32">
        <f t="shared" ref="J5:J16" si="3">(E5-E4)/E4</f>
        <v>7.281553398058252E-2</v>
      </c>
    </row>
    <row r="6" spans="1:12" x14ac:dyDescent="0.25">
      <c r="A6" s="1">
        <v>2004</v>
      </c>
      <c r="B6" s="30">
        <v>512</v>
      </c>
      <c r="C6" s="30">
        <v>140</v>
      </c>
      <c r="D6" s="30">
        <v>465</v>
      </c>
      <c r="E6" s="1">
        <v>245</v>
      </c>
      <c r="F6" s="30">
        <v>119</v>
      </c>
      <c r="G6" s="31">
        <f t="shared" si="0"/>
        <v>0.17972350230414746</v>
      </c>
      <c r="H6" s="31">
        <f t="shared" si="1"/>
        <v>0.30841121495327101</v>
      </c>
      <c r="I6" s="31">
        <f t="shared" si="2"/>
        <v>0.22368421052631579</v>
      </c>
      <c r="J6" s="32">
        <f t="shared" si="3"/>
        <v>0.10859728506787331</v>
      </c>
    </row>
    <row r="7" spans="1:12" x14ac:dyDescent="0.25">
      <c r="A7" s="1">
        <v>2005</v>
      </c>
      <c r="B7" s="30">
        <v>614</v>
      </c>
      <c r="C7" s="30">
        <v>170</v>
      </c>
      <c r="D7" s="30">
        <v>553</v>
      </c>
      <c r="E7" s="1">
        <v>295</v>
      </c>
      <c r="F7" s="30">
        <v>140</v>
      </c>
      <c r="G7" s="31">
        <f t="shared" si="0"/>
        <v>0.19921875</v>
      </c>
      <c r="H7" s="31">
        <f t="shared" si="1"/>
        <v>0.21428571428571427</v>
      </c>
      <c r="I7" s="31">
        <f t="shared" si="2"/>
        <v>0.18924731182795698</v>
      </c>
      <c r="J7" s="32">
        <f t="shared" si="3"/>
        <v>0.20408163265306123</v>
      </c>
    </row>
    <row r="8" spans="1:12" x14ac:dyDescent="0.25">
      <c r="A8" s="1">
        <v>2006</v>
      </c>
      <c r="B8" s="30">
        <v>742</v>
      </c>
      <c r="C8" s="30">
        <v>198</v>
      </c>
      <c r="D8" s="30">
        <v>675</v>
      </c>
      <c r="E8" s="1">
        <v>342</v>
      </c>
      <c r="F8" s="30">
        <v>154</v>
      </c>
      <c r="G8" s="31">
        <f t="shared" si="0"/>
        <v>0.20846905537459284</v>
      </c>
      <c r="H8" s="31">
        <f t="shared" si="1"/>
        <v>0.16470588235294117</v>
      </c>
      <c r="I8" s="31">
        <f t="shared" si="2"/>
        <v>0.22061482820976491</v>
      </c>
      <c r="J8" s="32">
        <f t="shared" si="3"/>
        <v>0.15932203389830507</v>
      </c>
    </row>
    <row r="9" spans="1:12" x14ac:dyDescent="0.25">
      <c r="A9" s="1">
        <v>2007</v>
      </c>
      <c r="B9" s="30">
        <v>960</v>
      </c>
      <c r="C9" s="30">
        <v>256</v>
      </c>
      <c r="D9" s="30">
        <v>725</v>
      </c>
      <c r="E9" s="1">
        <v>409</v>
      </c>
      <c r="F9" s="30">
        <v>159</v>
      </c>
      <c r="G9" s="31">
        <f t="shared" si="0"/>
        <v>0.29380053908355797</v>
      </c>
      <c r="H9" s="31">
        <f t="shared" si="1"/>
        <v>0.29292929292929293</v>
      </c>
      <c r="I9" s="31">
        <f t="shared" si="2"/>
        <v>7.407407407407407E-2</v>
      </c>
      <c r="J9" s="32">
        <f t="shared" si="3"/>
        <v>0.195906432748538</v>
      </c>
      <c r="K9" s="30"/>
    </row>
    <row r="10" spans="1:12" x14ac:dyDescent="0.25">
      <c r="A10" s="1">
        <v>2008</v>
      </c>
      <c r="B10" s="30">
        <v>1265</v>
      </c>
      <c r="C10" s="30">
        <v>331</v>
      </c>
      <c r="D10" s="30">
        <v>858</v>
      </c>
      <c r="E10" s="1">
        <v>506</v>
      </c>
      <c r="F10" s="30">
        <v>182</v>
      </c>
      <c r="G10" s="31">
        <f t="shared" si="0"/>
        <v>0.31770833333333331</v>
      </c>
      <c r="H10" s="31">
        <f t="shared" si="1"/>
        <v>0.29296875</v>
      </c>
      <c r="I10" s="31">
        <f t="shared" si="2"/>
        <v>0.18344827586206897</v>
      </c>
      <c r="J10" s="32">
        <f t="shared" si="3"/>
        <v>0.23716381418092911</v>
      </c>
      <c r="K10" s="30">
        <v>2590</v>
      </c>
      <c r="L10" s="1">
        <v>725</v>
      </c>
    </row>
    <row r="11" spans="1:12" x14ac:dyDescent="0.25">
      <c r="A11" s="1">
        <v>2009</v>
      </c>
      <c r="B11" s="30">
        <v>1435</v>
      </c>
      <c r="C11" s="30">
        <v>372</v>
      </c>
      <c r="D11" s="30">
        <v>1022</v>
      </c>
      <c r="E11" s="1">
        <v>547</v>
      </c>
      <c r="F11" s="30">
        <v>190</v>
      </c>
      <c r="G11" s="31">
        <f t="shared" si="0"/>
        <v>0.13438735177865613</v>
      </c>
      <c r="H11" s="31">
        <f t="shared" si="1"/>
        <v>0.12386706948640483</v>
      </c>
      <c r="I11" s="31">
        <f t="shared" si="2"/>
        <v>0.19114219114219114</v>
      </c>
      <c r="J11" s="32">
        <f t="shared" si="3"/>
        <v>8.1027667984189727E-2</v>
      </c>
      <c r="K11" s="30">
        <v>2590</v>
      </c>
      <c r="L11" s="1">
        <v>725</v>
      </c>
    </row>
    <row r="12" spans="1:12" x14ac:dyDescent="0.25">
      <c r="A12" s="1">
        <v>2010</v>
      </c>
      <c r="B12" s="30">
        <v>1604</v>
      </c>
      <c r="C12" s="30">
        <v>428</v>
      </c>
      <c r="D12" s="30">
        <v>1082</v>
      </c>
      <c r="E12" s="1">
        <v>572</v>
      </c>
      <c r="F12" s="30">
        <v>214</v>
      </c>
      <c r="G12" s="31">
        <f t="shared" si="0"/>
        <v>0.11777003484320557</v>
      </c>
      <c r="H12" s="31">
        <f t="shared" si="1"/>
        <v>0.15053763440860216</v>
      </c>
      <c r="I12" s="31">
        <f t="shared" si="2"/>
        <v>5.8708414872798431E-2</v>
      </c>
      <c r="J12" s="32">
        <f t="shared" si="3"/>
        <v>4.5703839122486288E-2</v>
      </c>
      <c r="K12" s="30">
        <v>2590</v>
      </c>
      <c r="L12" s="1">
        <v>725</v>
      </c>
    </row>
    <row r="13" spans="1:12" x14ac:dyDescent="0.25">
      <c r="A13" s="1">
        <v>2011</v>
      </c>
      <c r="B13" s="30">
        <v>1790</v>
      </c>
      <c r="C13" s="30">
        <v>554</v>
      </c>
      <c r="D13" s="30">
        <v>1244</v>
      </c>
      <c r="E13" s="1">
        <v>627</v>
      </c>
      <c r="F13" s="30">
        <v>240</v>
      </c>
      <c r="G13" s="31">
        <f t="shared" si="0"/>
        <v>0.11596009975062344</v>
      </c>
      <c r="H13" s="31">
        <f t="shared" si="1"/>
        <v>0.29439252336448596</v>
      </c>
      <c r="I13" s="31">
        <f t="shared" si="2"/>
        <v>0.14972273567467653</v>
      </c>
      <c r="J13" s="32">
        <f t="shared" si="3"/>
        <v>9.6153846153846159E-2</v>
      </c>
    </row>
    <row r="14" spans="1:12" x14ac:dyDescent="0.25">
      <c r="A14" s="1">
        <v>2012</v>
      </c>
      <c r="B14" s="30">
        <v>2078</v>
      </c>
      <c r="C14" s="30">
        <v>638</v>
      </c>
      <c r="D14" s="30">
        <v>1483</v>
      </c>
      <c r="E14" s="1">
        <v>689</v>
      </c>
      <c r="F14" s="30">
        <v>244</v>
      </c>
      <c r="G14" s="31">
        <f t="shared" si="0"/>
        <v>0.16089385474860335</v>
      </c>
      <c r="H14" s="31">
        <f t="shared" si="1"/>
        <v>0.15162454873646208</v>
      </c>
      <c r="I14" s="31">
        <f t="shared" si="2"/>
        <v>0.19212218649517684</v>
      </c>
      <c r="J14" s="32">
        <f t="shared" si="3"/>
        <v>9.8883572567783087E-2</v>
      </c>
    </row>
    <row r="15" spans="1:12" x14ac:dyDescent="0.25">
      <c r="A15" s="1">
        <v>2013</v>
      </c>
      <c r="B15" s="30">
        <v>2277</v>
      </c>
      <c r="C15" s="30">
        <v>724</v>
      </c>
      <c r="D15" s="30">
        <v>1624</v>
      </c>
      <c r="E15" s="1">
        <v>701</v>
      </c>
      <c r="F15" s="30">
        <v>259</v>
      </c>
      <c r="G15" s="31">
        <f t="shared" si="0"/>
        <v>9.5765158806544751E-2</v>
      </c>
      <c r="H15" s="31">
        <f t="shared" si="1"/>
        <v>0.13479623824451412</v>
      </c>
      <c r="I15" s="31">
        <f t="shared" si="2"/>
        <v>9.5077545515846254E-2</v>
      </c>
      <c r="J15" s="32">
        <f t="shared" si="3"/>
        <v>1.741654571843251E-2</v>
      </c>
    </row>
    <row r="16" spans="1:12" x14ac:dyDescent="0.25">
      <c r="A16" s="1">
        <v>2014</v>
      </c>
      <c r="B16" s="30">
        <v>2536</v>
      </c>
      <c r="C16" s="30">
        <v>774</v>
      </c>
      <c r="D16" s="30">
        <v>1785</v>
      </c>
      <c r="E16" s="1">
        <v>718</v>
      </c>
      <c r="F16" s="30">
        <v>286</v>
      </c>
      <c r="G16" s="31">
        <f t="shared" si="0"/>
        <v>0.1137461572244181</v>
      </c>
      <c r="H16" s="31">
        <f t="shared" si="1"/>
        <v>6.9060773480662987E-2</v>
      </c>
      <c r="I16" s="31">
        <f t="shared" si="2"/>
        <v>9.9137931034482762E-2</v>
      </c>
      <c r="J16" s="32">
        <f t="shared" si="3"/>
        <v>2.4251069900142655E-2</v>
      </c>
    </row>
    <row r="17" spans="1:9" ht="30.6" customHeight="1" x14ac:dyDescent="0.25">
      <c r="A17" s="7">
        <v>2015</v>
      </c>
      <c r="G17" s="5">
        <f>AVERAGE(G4:G16)</f>
        <v>0.17256703877044025</v>
      </c>
      <c r="H17" s="5">
        <f t="shared" ref="H17:I17" si="4">AVERAGE(H4:H16)</f>
        <v>0.18499503526685659</v>
      </c>
      <c r="I17" s="5">
        <f t="shared" si="4"/>
        <v>0.15711907517292709</v>
      </c>
    </row>
    <row r="18" spans="1:9" x14ac:dyDescent="0.25">
      <c r="B18" s="33">
        <f>(B10-B3)/B3</f>
        <v>2.8685015290519877</v>
      </c>
      <c r="C18" s="33">
        <f t="shared" ref="C18:D18" si="5">(C10-C3)/C3</f>
        <v>2.7613636363636362</v>
      </c>
      <c r="D18" s="33">
        <f t="shared" si="5"/>
        <v>2.0974729241877257</v>
      </c>
    </row>
    <row r="19" spans="1:9" x14ac:dyDescent="0.25">
      <c r="B19" s="33">
        <f>(B16-B3)/B3</f>
        <v>6.7553516819571868</v>
      </c>
      <c r="C19" s="33">
        <f>(C16-C3)/C3</f>
        <v>7.7954545454545459</v>
      </c>
      <c r="D19" s="33">
        <f t="shared" ref="D19" si="6">(D16-D3)/D3</f>
        <v>5.4440433212996391</v>
      </c>
    </row>
    <row r="22" spans="1:9" x14ac:dyDescent="0.25">
      <c r="D22" s="1">
        <f>277*7</f>
        <v>1939</v>
      </c>
    </row>
    <row r="23" spans="1:9" x14ac:dyDescent="0.25">
      <c r="G23" s="37">
        <f>B16</f>
        <v>2536</v>
      </c>
      <c r="H23" s="37">
        <f t="shared" ref="H23:I23" si="7">C16</f>
        <v>774</v>
      </c>
      <c r="I23" s="37">
        <f t="shared" si="7"/>
        <v>1785</v>
      </c>
    </row>
    <row r="28" spans="1:9" x14ac:dyDescent="0.25">
      <c r="B28" s="1" t="s">
        <v>8</v>
      </c>
      <c r="C28" s="1" t="s">
        <v>7</v>
      </c>
      <c r="D28" s="1" t="s">
        <v>6</v>
      </c>
    </row>
    <row r="29" spans="1:9" x14ac:dyDescent="0.25">
      <c r="A29" s="1">
        <v>2001</v>
      </c>
      <c r="B29" s="34">
        <v>327</v>
      </c>
      <c r="C29" s="34">
        <v>277</v>
      </c>
      <c r="D29" s="34">
        <v>88</v>
      </c>
    </row>
    <row r="30" spans="1:9" x14ac:dyDescent="0.25">
      <c r="A30" s="1">
        <v>2002</v>
      </c>
      <c r="B30" s="34">
        <v>362</v>
      </c>
      <c r="C30" s="34">
        <v>282</v>
      </c>
      <c r="D30" s="34">
        <v>93</v>
      </c>
    </row>
    <row r="31" spans="1:9" x14ac:dyDescent="0.25">
      <c r="A31" s="1">
        <v>2003</v>
      </c>
      <c r="B31" s="34">
        <v>434</v>
      </c>
      <c r="C31" s="34">
        <v>380</v>
      </c>
      <c r="D31" s="34">
        <v>107</v>
      </c>
    </row>
    <row r="32" spans="1:9" x14ac:dyDescent="0.25">
      <c r="A32" s="1">
        <v>2004</v>
      </c>
      <c r="B32" s="34">
        <v>512</v>
      </c>
      <c r="C32" s="34">
        <v>465</v>
      </c>
      <c r="D32" s="34">
        <v>140</v>
      </c>
    </row>
    <row r="33" spans="1:4" x14ac:dyDescent="0.25">
      <c r="A33" s="1">
        <v>2005</v>
      </c>
      <c r="B33" s="34">
        <v>614</v>
      </c>
      <c r="C33" s="34">
        <v>553</v>
      </c>
      <c r="D33" s="34">
        <v>170</v>
      </c>
    </row>
    <row r="34" spans="1:4" x14ac:dyDescent="0.25">
      <c r="A34" s="1">
        <v>2006</v>
      </c>
      <c r="B34" s="34">
        <v>742</v>
      </c>
      <c r="C34" s="34">
        <v>675</v>
      </c>
      <c r="D34" s="34">
        <v>198</v>
      </c>
    </row>
    <row r="35" spans="1:4" x14ac:dyDescent="0.25">
      <c r="A35" s="1">
        <v>2007</v>
      </c>
      <c r="B35" s="35">
        <v>960</v>
      </c>
      <c r="C35" s="34">
        <v>725</v>
      </c>
      <c r="D35" s="34">
        <v>256</v>
      </c>
    </row>
    <row r="36" spans="1:4" x14ac:dyDescent="0.25">
      <c r="A36" s="1">
        <v>2008</v>
      </c>
      <c r="B36" s="35">
        <v>1265</v>
      </c>
      <c r="C36" s="34">
        <v>858</v>
      </c>
      <c r="D36" s="34">
        <v>331</v>
      </c>
    </row>
    <row r="37" spans="1:4" x14ac:dyDescent="0.25">
      <c r="A37" s="1">
        <v>2009</v>
      </c>
      <c r="B37" s="35">
        <v>1435</v>
      </c>
      <c r="C37" s="35">
        <v>1022</v>
      </c>
      <c r="D37" s="34">
        <v>372</v>
      </c>
    </row>
    <row r="38" spans="1:4" x14ac:dyDescent="0.25">
      <c r="A38" s="1">
        <v>2010</v>
      </c>
      <c r="B38" s="35">
        <v>1604</v>
      </c>
      <c r="C38" s="35">
        <v>1082</v>
      </c>
      <c r="D38" s="34">
        <v>428</v>
      </c>
    </row>
    <row r="39" spans="1:4" x14ac:dyDescent="0.25">
      <c r="A39" s="1">
        <v>2011</v>
      </c>
      <c r="B39" s="35">
        <v>1790</v>
      </c>
      <c r="C39" s="35">
        <v>1244</v>
      </c>
      <c r="D39" s="34">
        <v>554</v>
      </c>
    </row>
    <row r="40" spans="1:4" x14ac:dyDescent="0.25">
      <c r="A40" s="1">
        <v>2012</v>
      </c>
      <c r="B40" s="35">
        <v>2078</v>
      </c>
      <c r="C40" s="35">
        <v>1483</v>
      </c>
      <c r="D40" s="34">
        <v>638</v>
      </c>
    </row>
    <row r="41" spans="1:4" x14ac:dyDescent="0.25">
      <c r="A41" s="1">
        <v>2013</v>
      </c>
      <c r="B41" s="35">
        <v>2277</v>
      </c>
      <c r="C41" s="35">
        <v>1624</v>
      </c>
      <c r="D41" s="34">
        <v>724</v>
      </c>
    </row>
    <row r="42" spans="1:4" x14ac:dyDescent="0.25">
      <c r="A42" s="1">
        <v>2014</v>
      </c>
      <c r="B42" s="35">
        <v>2536</v>
      </c>
      <c r="C42" s="35">
        <v>1785</v>
      </c>
      <c r="D42" s="34">
        <v>774</v>
      </c>
    </row>
    <row r="164" spans="1:5" x14ac:dyDescent="0.25">
      <c r="A164" s="1">
        <v>2001</v>
      </c>
      <c r="B164" s="36">
        <v>5.7899601708972535</v>
      </c>
      <c r="C164" s="36">
        <v>4.4773368144782069</v>
      </c>
      <c r="D164" s="36">
        <v>5.6240175061873385</v>
      </c>
      <c r="E164" s="1">
        <v>5.3518581334760666</v>
      </c>
    </row>
    <row r="165" spans="1:5" x14ac:dyDescent="0.25">
      <c r="A165" s="1">
        <v>2002</v>
      </c>
      <c r="B165" s="36">
        <v>5.8916442118257715</v>
      </c>
      <c r="C165" s="36">
        <v>4.5325994931532563</v>
      </c>
      <c r="D165" s="36">
        <v>5.6419070709381138</v>
      </c>
      <c r="E165" s="1">
        <v>5.3278761687895813</v>
      </c>
    </row>
    <row r="166" spans="1:5" x14ac:dyDescent="0.25">
      <c r="A166" s="1">
        <v>2003</v>
      </c>
      <c r="B166" s="36">
        <v>6.0730445341004051</v>
      </c>
      <c r="C166" s="36">
        <v>4.6728288344619058</v>
      </c>
      <c r="D166" s="36">
        <v>5.9401712527204316</v>
      </c>
      <c r="E166" s="1">
        <v>5.3981627015177525</v>
      </c>
    </row>
    <row r="167" spans="1:5" x14ac:dyDescent="0.25">
      <c r="A167" s="1">
        <v>2004</v>
      </c>
      <c r="B167" s="36">
        <v>6.2383246250395077</v>
      </c>
      <c r="C167" s="36">
        <v>4.9416424226093039</v>
      </c>
      <c r="D167" s="36">
        <v>6.1420374055873559</v>
      </c>
      <c r="E167" s="1">
        <v>5.5012582105447274</v>
      </c>
    </row>
    <row r="168" spans="1:5" x14ac:dyDescent="0.25">
      <c r="A168" s="1">
        <v>2005</v>
      </c>
      <c r="B168" s="36">
        <v>6.4199949281471422</v>
      </c>
      <c r="C168" s="36">
        <v>5.1357984370502621</v>
      </c>
      <c r="D168" s="36">
        <v>6.315358001522335</v>
      </c>
      <c r="E168" s="1">
        <v>5.6869753563398202</v>
      </c>
    </row>
    <row r="169" spans="1:5" x14ac:dyDescent="0.25">
      <c r="A169" s="1">
        <v>2006</v>
      </c>
      <c r="B169" s="36">
        <v>6.6093492431673804</v>
      </c>
      <c r="C169" s="36">
        <v>5.2882670306945352</v>
      </c>
      <c r="D169" s="36">
        <v>6.5147126908725301</v>
      </c>
      <c r="E169" s="1">
        <v>5.8348107370626048</v>
      </c>
    </row>
    <row r="170" spans="1:5" x14ac:dyDescent="0.25">
      <c r="A170" s="1">
        <v>2007</v>
      </c>
      <c r="B170" s="36">
        <v>6.866933284461882</v>
      </c>
      <c r="C170" s="36">
        <v>5.5451774444795623</v>
      </c>
      <c r="D170" s="36">
        <v>6.5861716548546747</v>
      </c>
      <c r="E170" s="1">
        <v>6.0137151560428022</v>
      </c>
    </row>
    <row r="171" spans="1:5" x14ac:dyDescent="0.25">
      <c r="A171" s="1">
        <v>2008</v>
      </c>
      <c r="B171" s="36">
        <v>7.1428274011616208</v>
      </c>
      <c r="C171" s="36">
        <v>5.8021183753770629</v>
      </c>
      <c r="D171" s="36">
        <v>6.7546040994879624</v>
      </c>
      <c r="E171" s="1">
        <v>6.2265366692874657</v>
      </c>
    </row>
    <row r="172" spans="1:5" x14ac:dyDescent="0.25">
      <c r="A172" s="1">
        <v>2009</v>
      </c>
      <c r="B172" s="36">
        <v>7.2689201281937219</v>
      </c>
      <c r="C172" s="36">
        <v>5.9188938542731462</v>
      </c>
      <c r="D172" s="36">
        <v>6.9295167707636498</v>
      </c>
      <c r="E172" s="1">
        <v>6.3044488024219811</v>
      </c>
    </row>
    <row r="173" spans="1:5" x14ac:dyDescent="0.25">
      <c r="A173" s="1">
        <v>2010</v>
      </c>
      <c r="B173" s="36">
        <v>7.3802557884264601</v>
      </c>
      <c r="C173" s="36">
        <v>6.0591231955817966</v>
      </c>
      <c r="D173" s="36">
        <v>6.9865664594064265</v>
      </c>
      <c r="E173" s="1">
        <v>6.3491389913797978</v>
      </c>
    </row>
    <row r="174" spans="1:5" x14ac:dyDescent="0.25">
      <c r="A174" s="1">
        <v>2011</v>
      </c>
      <c r="B174" s="36">
        <v>7.4899708988348008</v>
      </c>
      <c r="C174" s="36">
        <v>6.3171646867472839</v>
      </c>
      <c r="D174" s="36">
        <v>7.1260872732991247</v>
      </c>
      <c r="E174" s="1">
        <v>6.4409465406329209</v>
      </c>
    </row>
    <row r="175" spans="1:5" x14ac:dyDescent="0.25">
      <c r="A175" s="1">
        <v>2012</v>
      </c>
      <c r="B175" s="36">
        <v>7.6391611716591727</v>
      </c>
      <c r="C175" s="36">
        <v>6.4583382833447898</v>
      </c>
      <c r="D175" s="36">
        <v>7.3018223421379318</v>
      </c>
      <c r="E175" s="1">
        <v>6.5352412710136587</v>
      </c>
    </row>
    <row r="176" spans="1:5" x14ac:dyDescent="0.25">
      <c r="A176" s="1">
        <v>2013</v>
      </c>
      <c r="B176" s="36">
        <v>7.7306140660637395</v>
      </c>
      <c r="C176" s="36">
        <v>6.584791392385716</v>
      </c>
      <c r="D176" s="36">
        <v>7.3926475207216233</v>
      </c>
      <c r="E176" s="1">
        <v>6.5525078870345901</v>
      </c>
    </row>
    <row r="177" spans="1:5" x14ac:dyDescent="0.25">
      <c r="A177" s="1">
        <v>2014</v>
      </c>
      <c r="B177" s="36">
        <v>7.8383433155571165</v>
      </c>
      <c r="C177" s="36">
        <v>6.6515718735897273</v>
      </c>
      <c r="D177" s="36">
        <v>7.4871736942137392</v>
      </c>
      <c r="E177" s="1">
        <v>6.576469569048224</v>
      </c>
    </row>
    <row r="178" spans="1:5" x14ac:dyDescent="0.25">
      <c r="B178" s="33">
        <f>B177-B164</f>
        <v>2.048383144659863</v>
      </c>
      <c r="C178" s="33">
        <f>C177-C164</f>
        <v>2.1742350591115205</v>
      </c>
      <c r="D178" s="33">
        <f>D177-D164</f>
        <v>1.8631561880264007</v>
      </c>
    </row>
  </sheetData>
  <conditionalFormatting sqref="B29:D42">
    <cfRule type="colorScale" priority="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G4:J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R19" sqref="R19"/>
    </sheetView>
  </sheetViews>
  <sheetFormatPr defaultRowHeight="1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55" zoomScaleNormal="55" workbookViewId="0">
      <selection activeCell="P15" sqref="P15"/>
    </sheetView>
  </sheetViews>
  <sheetFormatPr defaultRowHeight="1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9"/>
  <sheetViews>
    <sheetView zoomScale="130" zoomScaleNormal="130" workbookViewId="0">
      <selection activeCell="T16" sqref="T16"/>
    </sheetView>
  </sheetViews>
  <sheetFormatPr defaultRowHeight="12" x14ac:dyDescent="0.25"/>
  <cols>
    <col min="1" max="1" width="9.140625" style="1"/>
    <col min="2" max="2" width="16.140625" style="1" customWidth="1"/>
    <col min="3" max="3" width="1.85546875" style="1" bestFit="1" customWidth="1"/>
    <col min="4" max="17" width="5.7109375" style="1" customWidth="1"/>
    <col min="18" max="20" width="9.140625" style="1"/>
    <col min="21" max="21" width="4.42578125" style="1" customWidth="1"/>
    <col min="22" max="27" width="2.85546875" style="1" customWidth="1"/>
    <col min="28" max="16384" width="9.140625" style="1"/>
  </cols>
  <sheetData>
    <row r="4" spans="3:20" x14ac:dyDescent="0.25">
      <c r="Q4" s="7"/>
    </row>
    <row r="5" spans="3:20" ht="13.2" x14ac:dyDescent="0.3">
      <c r="C5" s="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11"/>
      <c r="P5" s="11"/>
      <c r="Q5" s="11"/>
    </row>
    <row r="6" spans="3:20" ht="15" customHeight="1" x14ac:dyDescent="0.3">
      <c r="C6" s="2"/>
      <c r="E6" s="40" t="s">
        <v>14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21"/>
    </row>
    <row r="7" spans="3:20" ht="24" customHeight="1" x14ac:dyDescent="0.25">
      <c r="C7" s="3" t="s">
        <v>10</v>
      </c>
      <c r="D7" s="24">
        <v>0.32700000000000001</v>
      </c>
      <c r="E7" s="24">
        <v>0.36199999999999999</v>
      </c>
      <c r="F7" s="24">
        <v>0.434</v>
      </c>
      <c r="G7" s="24">
        <v>0.51200000000000001</v>
      </c>
      <c r="H7" s="24">
        <v>0.61399999999999999</v>
      </c>
      <c r="I7" s="24">
        <v>0.74199999999999999</v>
      </c>
      <c r="J7" s="25">
        <v>0.96</v>
      </c>
      <c r="K7" s="25">
        <v>1.2649999999999999</v>
      </c>
      <c r="L7" s="25">
        <v>1.4350000000000001</v>
      </c>
      <c r="M7" s="26">
        <v>1.6040000000000001</v>
      </c>
      <c r="N7" s="26">
        <v>1.79</v>
      </c>
      <c r="O7" s="26">
        <v>2.0779999999999998</v>
      </c>
      <c r="P7" s="26">
        <v>2.2770000000000001</v>
      </c>
      <c r="Q7" s="26">
        <v>2.536</v>
      </c>
    </row>
    <row r="8" spans="3:20" ht="24" customHeight="1" x14ac:dyDescent="0.25">
      <c r="C8" s="3" t="s">
        <v>10</v>
      </c>
      <c r="D8" s="24">
        <v>0.27700000000000002</v>
      </c>
      <c r="E8" s="24">
        <v>0.28199999999999997</v>
      </c>
      <c r="F8" s="24">
        <v>0.38</v>
      </c>
      <c r="G8" s="24">
        <v>0.46500000000000002</v>
      </c>
      <c r="H8" s="24">
        <v>0.55300000000000005</v>
      </c>
      <c r="I8" s="24">
        <v>0.67500000000000004</v>
      </c>
      <c r="J8" s="24">
        <v>0.72499999999999998</v>
      </c>
      <c r="K8" s="24">
        <v>0.85799999999999998</v>
      </c>
      <c r="L8" s="25">
        <v>1.022</v>
      </c>
      <c r="M8" s="25">
        <v>1.0820000000000001</v>
      </c>
      <c r="N8" s="25">
        <v>1.244</v>
      </c>
      <c r="O8" s="25">
        <v>1.4830000000000001</v>
      </c>
      <c r="P8" s="25">
        <v>1.6240000000000001</v>
      </c>
      <c r="Q8" s="25">
        <v>1.7849999999999999</v>
      </c>
    </row>
    <row r="9" spans="3:20" ht="24" customHeight="1" x14ac:dyDescent="0.25">
      <c r="C9" s="3" t="s">
        <v>10</v>
      </c>
      <c r="D9" s="24">
        <v>8.7999999999999995E-2</v>
      </c>
      <c r="E9" s="24">
        <v>9.2999999999999999E-2</v>
      </c>
      <c r="F9" s="24">
        <v>0.107</v>
      </c>
      <c r="G9" s="24">
        <v>0.14000000000000001</v>
      </c>
      <c r="H9" s="24">
        <v>0.17</v>
      </c>
      <c r="I9" s="24">
        <v>0.19800000000000001</v>
      </c>
      <c r="J9" s="24">
        <v>0.25600000000000001</v>
      </c>
      <c r="K9" s="24">
        <v>0.33100000000000002</v>
      </c>
      <c r="L9" s="24">
        <v>0.372</v>
      </c>
      <c r="M9" s="24">
        <v>0.42799999999999999</v>
      </c>
      <c r="N9" s="24">
        <v>0.55400000000000005</v>
      </c>
      <c r="O9" s="24">
        <v>0.63800000000000001</v>
      </c>
      <c r="P9" s="24">
        <v>0.72399999999999998</v>
      </c>
      <c r="Q9" s="24">
        <v>0.77400000000000002</v>
      </c>
    </row>
    <row r="10" spans="3:20" ht="25.2" customHeight="1" x14ac:dyDescent="0.25">
      <c r="C10" s="19"/>
      <c r="D10" s="22" t="s">
        <v>5</v>
      </c>
      <c r="E10" s="20">
        <v>2002</v>
      </c>
      <c r="F10" s="22" t="s">
        <v>5</v>
      </c>
      <c r="G10" s="20">
        <v>2004</v>
      </c>
      <c r="H10" s="22" t="s">
        <v>5</v>
      </c>
      <c r="I10" s="20">
        <v>2006</v>
      </c>
      <c r="J10" s="22" t="s">
        <v>5</v>
      </c>
      <c r="K10" s="27">
        <v>2008</v>
      </c>
      <c r="L10" s="22" t="s">
        <v>5</v>
      </c>
      <c r="M10" s="20">
        <v>2010</v>
      </c>
      <c r="N10" s="22" t="s">
        <v>5</v>
      </c>
      <c r="O10" s="20">
        <v>2012</v>
      </c>
      <c r="P10" s="22" t="s">
        <v>5</v>
      </c>
      <c r="Q10" s="20">
        <v>2014</v>
      </c>
    </row>
    <row r="11" spans="3:20" ht="24" customHeight="1" x14ac:dyDescent="0.25">
      <c r="C11" s="19" t="s">
        <v>10</v>
      </c>
      <c r="D11" s="28"/>
      <c r="E11" s="13">
        <f t="shared" ref="E11:Q11" si="0">(E7-D7)/D7</f>
        <v>0.1070336391437308</v>
      </c>
      <c r="F11" s="13">
        <f t="shared" si="0"/>
        <v>0.19889502762430941</v>
      </c>
      <c r="G11" s="13">
        <f t="shared" si="0"/>
        <v>0.17972350230414749</v>
      </c>
      <c r="H11" s="13">
        <f t="shared" si="0"/>
        <v>0.19921874999999994</v>
      </c>
      <c r="I11" s="13">
        <f t="shared" si="0"/>
        <v>0.20846905537459284</v>
      </c>
      <c r="J11" s="13">
        <f t="shared" si="0"/>
        <v>0.29380053908355791</v>
      </c>
      <c r="K11" s="13">
        <f t="shared" si="0"/>
        <v>0.31770833333333326</v>
      </c>
      <c r="L11" s="13">
        <f t="shared" si="0"/>
        <v>0.13438735177865627</v>
      </c>
      <c r="M11" s="13">
        <f t="shared" si="0"/>
        <v>0.1177700348432056</v>
      </c>
      <c r="N11" s="13">
        <f t="shared" si="0"/>
        <v>0.11596009975062339</v>
      </c>
      <c r="O11" s="13">
        <f t="shared" si="0"/>
        <v>0.16089385474860324</v>
      </c>
      <c r="P11" s="13">
        <f t="shared" si="0"/>
        <v>9.5765158806544903E-2</v>
      </c>
      <c r="Q11" s="13">
        <f t="shared" si="0"/>
        <v>0.11374615722441804</v>
      </c>
      <c r="S11" s="5"/>
      <c r="T11" s="5"/>
    </row>
    <row r="12" spans="3:20" ht="24" customHeight="1" x14ac:dyDescent="0.25">
      <c r="C12" s="19" t="s">
        <v>10</v>
      </c>
      <c r="D12" s="28"/>
      <c r="E12" s="13">
        <f t="shared" ref="E12:Q12" si="1">(E8-D8)/D8</f>
        <v>1.80505415162453E-2</v>
      </c>
      <c r="F12" s="13">
        <f t="shared" si="1"/>
        <v>0.34751773049645407</v>
      </c>
      <c r="G12" s="13">
        <f t="shared" si="1"/>
        <v>0.22368421052631585</v>
      </c>
      <c r="H12" s="13">
        <f t="shared" si="1"/>
        <v>0.18924731182795704</v>
      </c>
      <c r="I12" s="13">
        <f t="shared" si="1"/>
        <v>0.22061482820976488</v>
      </c>
      <c r="J12" s="13">
        <f t="shared" si="1"/>
        <v>7.4074074074073973E-2</v>
      </c>
      <c r="K12" s="13">
        <f t="shared" si="1"/>
        <v>0.18344827586206899</v>
      </c>
      <c r="L12" s="13">
        <f t="shared" si="1"/>
        <v>0.19114219114219119</v>
      </c>
      <c r="M12" s="13">
        <f t="shared" si="1"/>
        <v>5.8708414872798487E-2</v>
      </c>
      <c r="N12" s="13">
        <f t="shared" si="1"/>
        <v>0.14972273567467645</v>
      </c>
      <c r="O12" s="13">
        <f t="shared" si="1"/>
        <v>0.19212218649517693</v>
      </c>
      <c r="P12" s="13">
        <f t="shared" si="1"/>
        <v>9.5077545515846268E-2</v>
      </c>
      <c r="Q12" s="13">
        <f t="shared" si="1"/>
        <v>9.9137931034482638E-2</v>
      </c>
      <c r="S12" s="5"/>
      <c r="T12" s="5"/>
    </row>
    <row r="13" spans="3:20" ht="24" customHeight="1" x14ac:dyDescent="0.25">
      <c r="C13" s="19" t="s">
        <v>10</v>
      </c>
      <c r="D13" s="28"/>
      <c r="E13" s="13">
        <f t="shared" ref="E13:Q13" si="2">(E9-D9)/D9</f>
        <v>5.6818181818181872E-2</v>
      </c>
      <c r="F13" s="13">
        <f t="shared" si="2"/>
        <v>0.15053763440860213</v>
      </c>
      <c r="G13" s="13">
        <f t="shared" si="2"/>
        <v>0.30841121495327117</v>
      </c>
      <c r="H13" s="13">
        <f t="shared" si="2"/>
        <v>0.21428571428571425</v>
      </c>
      <c r="I13" s="13">
        <f t="shared" si="2"/>
        <v>0.16470588235294115</v>
      </c>
      <c r="J13" s="13">
        <f t="shared" si="2"/>
        <v>0.29292929292929287</v>
      </c>
      <c r="K13" s="13">
        <f t="shared" si="2"/>
        <v>0.29296875000000006</v>
      </c>
      <c r="L13" s="13">
        <f t="shared" si="2"/>
        <v>0.12386706948640477</v>
      </c>
      <c r="M13" s="13">
        <f t="shared" si="2"/>
        <v>0.15053763440860213</v>
      </c>
      <c r="N13" s="13">
        <f t="shared" si="2"/>
        <v>0.29439252336448613</v>
      </c>
      <c r="O13" s="13">
        <f t="shared" si="2"/>
        <v>0.15162454873646203</v>
      </c>
      <c r="P13" s="13">
        <f t="shared" si="2"/>
        <v>0.13479623824451406</v>
      </c>
      <c r="Q13" s="13">
        <f t="shared" si="2"/>
        <v>6.9060773480663043E-2</v>
      </c>
      <c r="S13" s="5"/>
      <c r="T13" s="5"/>
    </row>
    <row r="14" spans="3:20" ht="24" customHeight="1" x14ac:dyDescent="0.25">
      <c r="C14" s="19" t="s">
        <v>10</v>
      </c>
      <c r="D14" s="29"/>
      <c r="E14" s="17">
        <v>-2.3696682464454975E-2</v>
      </c>
      <c r="F14" s="16">
        <v>7.281553398058252E-2</v>
      </c>
      <c r="G14" s="16">
        <v>0.10859728506787331</v>
      </c>
      <c r="H14" s="16">
        <v>0.20408163265306123</v>
      </c>
      <c r="I14" s="14">
        <v>0.15932203389830499</v>
      </c>
      <c r="J14" s="13">
        <v>0.195906432748538</v>
      </c>
      <c r="K14" s="13">
        <v>0.23716381418092911</v>
      </c>
      <c r="L14" s="15">
        <v>8.1027667984189727E-2</v>
      </c>
      <c r="M14" s="16">
        <v>4.5703839122486288E-2</v>
      </c>
      <c r="N14" s="16">
        <v>9.6153846153846159E-2</v>
      </c>
      <c r="O14" s="16">
        <v>9.8883572567783087E-2</v>
      </c>
      <c r="P14" s="16">
        <v>1.741654571843251E-2</v>
      </c>
      <c r="Q14" s="16">
        <v>2.4251069900142655E-2</v>
      </c>
      <c r="S14" s="5"/>
      <c r="T14" s="5"/>
    </row>
    <row r="15" spans="3:20" ht="17.399999999999999" customHeight="1" x14ac:dyDescent="0.25">
      <c r="D15" s="18" t="s">
        <v>9</v>
      </c>
      <c r="E15" s="41" t="s">
        <v>13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3:20" x14ac:dyDescent="0.25"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23" spans="2:29" ht="20.399999999999999" x14ac:dyDescent="0.25">
      <c r="B23" s="4" t="s">
        <v>8</v>
      </c>
    </row>
    <row r="24" spans="2:29" ht="20.399999999999999" x14ac:dyDescent="0.25">
      <c r="B24" s="4" t="s">
        <v>7</v>
      </c>
    </row>
    <row r="25" spans="2:29" ht="20.399999999999999" x14ac:dyDescent="0.25">
      <c r="B25" s="4" t="s">
        <v>6</v>
      </c>
    </row>
    <row r="29" spans="2:29" x14ac:dyDescent="0.25">
      <c r="V29" s="8">
        <f>MIN(D7:Q9)</f>
        <v>8.7999999999999995E-2</v>
      </c>
      <c r="W29" s="8">
        <f>400+V29</f>
        <v>400.08800000000002</v>
      </c>
      <c r="X29" s="8">
        <f>489+W29</f>
        <v>889.08799999999997</v>
      </c>
      <c r="Y29" s="8">
        <f t="shared" ref="Y29:Z29" si="3">489+X29</f>
        <v>1378.088</v>
      </c>
      <c r="Z29" s="8">
        <f t="shared" si="3"/>
        <v>1867.088</v>
      </c>
      <c r="AA29" s="8">
        <f>MAX(D7:Q9)</f>
        <v>2.536</v>
      </c>
      <c r="AB29" s="1">
        <f>AA29-V29</f>
        <v>2.448</v>
      </c>
      <c r="AC29" s="1">
        <f>AB29/5</f>
        <v>0.48959999999999998</v>
      </c>
    </row>
    <row r="30" spans="2:29" x14ac:dyDescent="0.25">
      <c r="K30" s="12"/>
      <c r="L30" s="6"/>
      <c r="M30" s="6"/>
      <c r="N30" s="6"/>
      <c r="O30" s="6"/>
      <c r="P30" s="6"/>
      <c r="V30" s="9">
        <v>-2.3696682464454975E-2</v>
      </c>
      <c r="W30" s="10">
        <v>0</v>
      </c>
      <c r="X30" s="10">
        <v>0.09</v>
      </c>
      <c r="Y30" s="10">
        <v>0.18</v>
      </c>
      <c r="Z30" s="10">
        <v>0.27</v>
      </c>
      <c r="AA30" s="10">
        <v>0.35</v>
      </c>
    </row>
    <row r="37" spans="5:18" x14ac:dyDescent="0.25">
      <c r="E37" s="23">
        <f>D7/1000</f>
        <v>3.2700000000000003E-4</v>
      </c>
      <c r="F37" s="23">
        <f t="shared" ref="F37:R37" si="4">E7/1000</f>
        <v>3.6199999999999996E-4</v>
      </c>
      <c r="G37" s="23">
        <f t="shared" si="4"/>
        <v>4.3399999999999998E-4</v>
      </c>
      <c r="H37" s="23">
        <f t="shared" si="4"/>
        <v>5.1199999999999998E-4</v>
      </c>
      <c r="I37" s="23">
        <f t="shared" si="4"/>
        <v>6.1399999999999996E-4</v>
      </c>
      <c r="J37" s="23">
        <f t="shared" si="4"/>
        <v>7.4200000000000004E-4</v>
      </c>
      <c r="K37" s="23">
        <f t="shared" si="4"/>
        <v>9.5999999999999992E-4</v>
      </c>
      <c r="L37" s="23">
        <f t="shared" si="4"/>
        <v>1.2649999999999998E-3</v>
      </c>
      <c r="M37" s="23">
        <f t="shared" si="4"/>
        <v>1.4350000000000001E-3</v>
      </c>
      <c r="N37" s="23">
        <f t="shared" si="4"/>
        <v>1.6040000000000002E-3</v>
      </c>
      <c r="O37" s="23">
        <f t="shared" si="4"/>
        <v>1.7900000000000001E-3</v>
      </c>
      <c r="P37" s="23">
        <f t="shared" si="4"/>
        <v>2.078E-3</v>
      </c>
      <c r="Q37" s="23">
        <f t="shared" si="4"/>
        <v>2.2769999999999999E-3</v>
      </c>
      <c r="R37" s="23">
        <f t="shared" si="4"/>
        <v>2.5360000000000001E-3</v>
      </c>
    </row>
    <row r="38" spans="5:18" x14ac:dyDescent="0.25">
      <c r="E38" s="23">
        <f t="shared" ref="E38:R38" si="5">D8/1000</f>
        <v>2.7700000000000001E-4</v>
      </c>
      <c r="F38" s="23">
        <f t="shared" si="5"/>
        <v>2.8199999999999997E-4</v>
      </c>
      <c r="G38" s="23">
        <f t="shared" si="5"/>
        <v>3.8000000000000002E-4</v>
      </c>
      <c r="H38" s="23">
        <f t="shared" si="5"/>
        <v>4.6500000000000003E-4</v>
      </c>
      <c r="I38" s="23">
        <f t="shared" si="5"/>
        <v>5.53E-4</v>
      </c>
      <c r="J38" s="23">
        <f t="shared" si="5"/>
        <v>6.7500000000000004E-4</v>
      </c>
      <c r="K38" s="23">
        <f t="shared" si="5"/>
        <v>7.2499999999999995E-4</v>
      </c>
      <c r="L38" s="23">
        <f t="shared" si="5"/>
        <v>8.5800000000000004E-4</v>
      </c>
      <c r="M38" s="23">
        <f t="shared" si="5"/>
        <v>1.0220000000000001E-3</v>
      </c>
      <c r="N38" s="23">
        <f t="shared" si="5"/>
        <v>1.0820000000000001E-3</v>
      </c>
      <c r="O38" s="23">
        <f t="shared" si="5"/>
        <v>1.2440000000000001E-3</v>
      </c>
      <c r="P38" s="23">
        <f t="shared" si="5"/>
        <v>1.4830000000000002E-3</v>
      </c>
      <c r="Q38" s="23">
        <f t="shared" si="5"/>
        <v>1.624E-3</v>
      </c>
      <c r="R38" s="23">
        <f t="shared" si="5"/>
        <v>1.7849999999999999E-3</v>
      </c>
    </row>
    <row r="39" spans="5:18" x14ac:dyDescent="0.25">
      <c r="E39" s="23">
        <f t="shared" ref="E39:R39" si="6">D9/1000</f>
        <v>8.7999999999999998E-5</v>
      </c>
      <c r="F39" s="23">
        <f t="shared" si="6"/>
        <v>9.2999999999999997E-5</v>
      </c>
      <c r="G39" s="23">
        <f t="shared" si="6"/>
        <v>1.07E-4</v>
      </c>
      <c r="H39" s="23">
        <f t="shared" si="6"/>
        <v>1.4000000000000001E-4</v>
      </c>
      <c r="I39" s="23">
        <f t="shared" si="6"/>
        <v>1.7000000000000001E-4</v>
      </c>
      <c r="J39" s="23">
        <f t="shared" si="6"/>
        <v>1.9800000000000002E-4</v>
      </c>
      <c r="K39" s="23">
        <f t="shared" si="6"/>
        <v>2.5599999999999999E-4</v>
      </c>
      <c r="L39" s="23">
        <f t="shared" si="6"/>
        <v>3.3100000000000002E-4</v>
      </c>
      <c r="M39" s="23">
        <f t="shared" si="6"/>
        <v>3.7199999999999999E-4</v>
      </c>
      <c r="N39" s="23">
        <f t="shared" si="6"/>
        <v>4.28E-4</v>
      </c>
      <c r="O39" s="23">
        <f t="shared" si="6"/>
        <v>5.5400000000000002E-4</v>
      </c>
      <c r="P39" s="23">
        <f t="shared" si="6"/>
        <v>6.38E-4</v>
      </c>
      <c r="Q39" s="23">
        <f t="shared" si="6"/>
        <v>7.2399999999999993E-4</v>
      </c>
      <c r="R39" s="23">
        <f t="shared" si="6"/>
        <v>7.7400000000000006E-4</v>
      </c>
    </row>
  </sheetData>
  <mergeCells count="4">
    <mergeCell ref="D5:N5"/>
    <mergeCell ref="E16:P16"/>
    <mergeCell ref="E6:P6"/>
    <mergeCell ref="E15:P15"/>
  </mergeCells>
  <conditionalFormatting sqref="D7:Q9">
    <cfRule type="colorScale" priority="34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35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6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D11:D13">
    <cfRule type="colorScale" priority="3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3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11:Q14">
    <cfRule type="colorScale" priority="26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27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8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29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14">
    <cfRule type="colorScale" priority="23">
      <colorScale>
        <cfvo type="min"/>
        <cfvo type="max"/>
        <color rgb="FFFF7C80"/>
        <color rgb="FFFFCCCC"/>
      </colorScale>
    </cfRule>
    <cfRule type="colorScale" priority="24">
      <colorScale>
        <cfvo type="min"/>
        <cfvo type="max"/>
        <color rgb="FFECE2F0"/>
        <color rgb="FFF8696B"/>
      </colorScale>
    </cfRule>
    <cfRule type="colorScale" priority="25">
      <colorScale>
        <cfvo type="min"/>
        <cfvo type="max"/>
        <color rgb="FFF8696B"/>
        <color rgb="FFDE2D26"/>
      </colorScale>
    </cfRule>
  </conditionalFormatting>
  <conditionalFormatting sqref="L30:P30">
    <cfRule type="colorScale" priority="22">
      <colorScale>
        <cfvo type="min"/>
        <cfvo type="percentile" val="50"/>
        <cfvo type="max"/>
        <color rgb="FFE0F3DB"/>
        <color rgb="FFA8DDB5"/>
        <color rgb="FF1C9099"/>
      </colorScale>
    </cfRule>
  </conditionalFormatting>
  <conditionalFormatting sqref="K30">
    <cfRule type="colorScale" priority="18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19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0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21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K30">
    <cfRule type="colorScale" priority="15">
      <colorScale>
        <cfvo type="min"/>
        <cfvo type="max"/>
        <color rgb="FFFF7C80"/>
        <color rgb="FFFFCCCC"/>
      </colorScale>
    </cfRule>
    <cfRule type="colorScale" priority="16">
      <colorScale>
        <cfvo type="min"/>
        <cfvo type="max"/>
        <color rgb="FFECE2F0"/>
        <color rgb="FFF8696B"/>
      </colorScale>
    </cfRule>
    <cfRule type="colorScale" priority="17">
      <colorScale>
        <cfvo type="min"/>
        <cfvo type="max"/>
        <color rgb="FFF8696B"/>
        <color rgb="FFDE2D26"/>
      </colorScale>
    </cfRule>
  </conditionalFormatting>
  <conditionalFormatting sqref="W30:AA30">
    <cfRule type="colorScale" priority="14">
      <colorScale>
        <cfvo type="min"/>
        <cfvo type="percentile" val="50"/>
        <cfvo type="max"/>
        <color rgb="FFE0F3DB"/>
        <color rgb="FFA8DDB5"/>
        <color rgb="FF1C9099"/>
      </colorScale>
    </cfRule>
  </conditionalFormatting>
  <conditionalFormatting sqref="V30">
    <cfRule type="colorScale" priority="10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1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1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1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V30">
    <cfRule type="colorScale" priority="7">
      <colorScale>
        <cfvo type="min"/>
        <cfvo type="max"/>
        <color rgb="FFFF7C80"/>
        <color rgb="FFFFCCCC"/>
      </colorScale>
    </cfRule>
    <cfRule type="colorScale" priority="8">
      <colorScale>
        <cfvo type="min"/>
        <cfvo type="max"/>
        <color rgb="FFECE2F0"/>
        <color rgb="FFF8696B"/>
      </colorScale>
    </cfRule>
    <cfRule type="colorScale" priority="9">
      <colorScale>
        <cfvo type="min"/>
        <cfvo type="max"/>
        <color rgb="FFF8696B"/>
        <color rgb="FFDE2D26"/>
      </colorScale>
    </cfRule>
  </conditionalFormatting>
  <conditionalFormatting sqref="V29:AA29">
    <cfRule type="colorScale" priority="4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5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6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37:R39">
    <cfRule type="colorScale" priority="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first="1" last="1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00B050"/>
          <x14:colorLow rgb="FFD00000"/>
          <x14:sparklines>
            <x14:sparkline>
              <xm:sqref>C35</xm:sqref>
            </x14:sparkline>
            <x14:sparkline>
              <xm:sqref>C36</xm:sqref>
            </x14:sparkline>
            <x14:sparkline>
              <xm:sqref>C37</xm:sqref>
            </x14:sparkline>
            <x14:sparkline>
              <xm:sqref>C38</xm:sqref>
            </x14:sparkline>
          </x14:sparklines>
        </x14:sparklineGroup>
        <x14:sparklineGroup displayEmptyCellsAs="gap" first="1" last="1" minAxisType="group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D00000"/>
          <x14:colorLow rgb="FFD00000"/>
          <x14:sparklines>
            <x14:sparkline>
              <xm:f>heatmap!D7:Q7</xm:f>
              <xm:sqref>R7</xm:sqref>
            </x14:sparkline>
            <x14:sparkline>
              <xm:f>heatmap!D8:Q8</xm:f>
              <xm:sqref>R8</xm:sqref>
            </x14:sparkline>
            <x14:sparkline>
              <xm:f>heatmap!D9:Q9</xm:f>
              <xm:sqref>R9</xm:sqref>
            </x14:sparkline>
          </x14:sparklines>
        </x14:sparklineGroup>
        <x14:sparklineGroup displayEmptyCellsAs="gap" first="1" last="1" minAxisType="group">
          <x14:colorSeries theme="1" tint="0.499984740745262"/>
          <x14:colorNegative rgb="FFD00000"/>
          <x14:colorAxis rgb="FF000000"/>
          <x14:colorMarkers rgb="FFD00000"/>
          <x14:colorFirst theme="0" tint="-0.249977111117893"/>
          <x14:colorLast theme="0" tint="-0.34998626667073579"/>
          <x14:colorHigh theme="1"/>
          <x14:colorLow rgb="FFD00000"/>
          <x14:sparklines>
            <x14:sparkline>
              <xm:f>heatmap!D11:Q11</xm:f>
              <xm:sqref>R11</xm:sqref>
            </x14:sparkline>
            <x14:sparkline>
              <xm:f>heatmap!D12:Q12</xm:f>
              <xm:sqref>R12</xm:sqref>
            </x14:sparkline>
            <x14:sparkline>
              <xm:f>heatmap!D13:Q13</xm:f>
              <xm:sqref>R13</xm:sqref>
            </x14:sparkline>
            <x14:sparkline>
              <xm:f>heatmap!D14:Q14</xm:f>
              <xm:sqref>R14</xm:sqref>
            </x14:sparkline>
          </x14:sparklines>
        </x14:sparklineGroup>
        <x14:sparklineGroup displayEmptyCellsAs="gap" first="1" last="1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D00000"/>
          <x14:colorLow rgb="FFD00000"/>
          <x14:sparklines>
            <x14:sparkline>
              <xm:sqref>C31</xm:sqref>
            </x14:sparkline>
            <x14:sparkline>
              <xm:sqref>C32</xm:sqref>
            </x14:sparkline>
            <x14:sparkline>
              <xm:sqref>C33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zoomScale="85" zoomScaleNormal="85" workbookViewId="0">
      <selection activeCell="J4" sqref="J4"/>
    </sheetView>
  </sheetViews>
  <sheetFormatPr defaultRowHeight="12" x14ac:dyDescent="0.25"/>
  <cols>
    <col min="15" max="15" width="55.85546875" customWidth="1"/>
  </cols>
  <sheetData>
    <row r="2" spans="2:14" x14ac:dyDescent="0.25"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</row>
    <row r="3" spans="2:14" ht="61.2" customHeight="1" x14ac:dyDescent="0.25">
      <c r="B3">
        <v>0.10703363914373089</v>
      </c>
      <c r="C3">
        <v>0.19889502762430938</v>
      </c>
      <c r="D3">
        <v>0.17972350230414746</v>
      </c>
      <c r="E3">
        <v>0.19921875</v>
      </c>
      <c r="F3">
        <v>0.20846905537459284</v>
      </c>
      <c r="G3">
        <v>0.29380053908355797</v>
      </c>
      <c r="H3">
        <v>0.31770833333333331</v>
      </c>
      <c r="I3">
        <v>0.13438735177865613</v>
      </c>
      <c r="J3">
        <v>0.11777003484320557</v>
      </c>
      <c r="K3">
        <v>0.11596009975062344</v>
      </c>
      <c r="L3">
        <v>0.16089385474860335</v>
      </c>
      <c r="M3">
        <v>9.5765158806544751E-2</v>
      </c>
      <c r="N3">
        <v>0.1137461572244181</v>
      </c>
    </row>
    <row r="4" spans="2:14" ht="61.2" customHeight="1" x14ac:dyDescent="0.25">
      <c r="B4">
        <v>1.8050541516245487E-2</v>
      </c>
      <c r="C4">
        <v>0.3475177304964539</v>
      </c>
      <c r="D4">
        <v>0.22368421052631579</v>
      </c>
      <c r="E4">
        <v>0.18924731182795698</v>
      </c>
      <c r="F4">
        <v>0.22061482820976491</v>
      </c>
      <c r="G4">
        <v>7.407407407407407E-2</v>
      </c>
      <c r="H4">
        <v>0.18344827586206897</v>
      </c>
      <c r="I4">
        <v>0.19114219114219114</v>
      </c>
      <c r="J4">
        <v>5.8708414872798431E-2</v>
      </c>
      <c r="K4">
        <v>0.14972273567467653</v>
      </c>
      <c r="L4">
        <v>0.19212218649517684</v>
      </c>
      <c r="M4">
        <v>9.5077545515846254E-2</v>
      </c>
      <c r="N4">
        <v>9.9137931034482762E-2</v>
      </c>
    </row>
    <row r="5" spans="2:14" ht="61.2" customHeight="1" x14ac:dyDescent="0.25">
      <c r="B5">
        <v>5.6818181818181816E-2</v>
      </c>
      <c r="C5">
        <v>0.15053763440860216</v>
      </c>
      <c r="D5">
        <v>0.30841121495327101</v>
      </c>
      <c r="E5">
        <v>0.21428571428571427</v>
      </c>
      <c r="F5">
        <v>0.16470588235294117</v>
      </c>
      <c r="G5">
        <v>0.29292929292929293</v>
      </c>
      <c r="H5">
        <v>0.29296875</v>
      </c>
      <c r="I5">
        <v>0.12386706948640483</v>
      </c>
      <c r="J5">
        <v>0.15053763440860216</v>
      </c>
      <c r="K5">
        <v>0.29439252336448596</v>
      </c>
      <c r="L5">
        <v>0.15162454873646208</v>
      </c>
      <c r="M5">
        <v>0.13479623824451412</v>
      </c>
      <c r="N5">
        <v>6.9060773480662987E-2</v>
      </c>
    </row>
    <row r="6" spans="2:14" ht="61.2" customHeight="1" x14ac:dyDescent="0.25">
      <c r="B6">
        <v>-2.3696682464454975E-2</v>
      </c>
      <c r="C6">
        <v>7.281553398058252E-2</v>
      </c>
      <c r="D6">
        <v>0.10859728506787331</v>
      </c>
      <c r="E6">
        <v>0.20408163265306123</v>
      </c>
      <c r="F6">
        <v>0.15932203389830507</v>
      </c>
      <c r="G6">
        <v>0.195906432748538</v>
      </c>
      <c r="H6">
        <v>0.23716381418092911</v>
      </c>
      <c r="I6">
        <v>8.1027667984189727E-2</v>
      </c>
      <c r="J6">
        <v>4.5703839122486288E-2</v>
      </c>
      <c r="K6">
        <v>9.6153846153846159E-2</v>
      </c>
      <c r="L6">
        <v>9.8883572567783087E-2</v>
      </c>
      <c r="M6">
        <v>1.741654571843251E-2</v>
      </c>
      <c r="N6">
        <v>2.4251069900142655E-2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ateAxis="1" displayEmptyCellsAs="gap" high="1" first="1" last="1" negative="1" minAxisType="group" maxAxisType="group">
          <x14:colorSeries theme="0" tint="-0.249977111117893"/>
          <x14:colorNegative rgb="FFF8696B"/>
          <x14:colorAxis rgb="FF000000"/>
          <x14:colorMarkers theme="0" tint="-0.249977111117893"/>
          <x14:colorFirst theme="0" tint="-0.499984740745262"/>
          <x14:colorLast theme="0" tint="-0.34998626667073579"/>
          <x14:colorHigh rgb="FF92D050"/>
          <x14:colorLow rgb="FFD00000"/>
          <xm:f>sparklines!B2:N2</xm:f>
          <x14:sparklines>
            <x14:sparkline>
              <xm:f>sparklines!B3:N3</xm:f>
              <xm:sqref>O3</xm:sqref>
            </x14:sparkline>
            <x14:sparkline>
              <xm:f>sparklines!B4:N4</xm:f>
              <xm:sqref>O4</xm:sqref>
            </x14:sparkline>
            <x14:sparkline>
              <xm:f>sparklines!B5:N5</xm:f>
              <xm:sqref>O5</xm:sqref>
            </x14:sparkline>
            <x14:sparkline>
              <xm:f>sparklines!B6:N6</xm:f>
              <xm:sqref>O6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data+basic_plots</vt:lpstr>
      <vt:lpstr>Sheet4</vt:lpstr>
      <vt:lpstr>black&amp;white</vt:lpstr>
      <vt:lpstr>heatmap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 Essam</cp:lastModifiedBy>
  <dcterms:created xsi:type="dcterms:W3CDTF">2016-02-02T04:18:12Z</dcterms:created>
  <dcterms:modified xsi:type="dcterms:W3CDTF">2016-02-05T04:55:15Z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