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ion\Documents\Thesis\Financial Data\"/>
    </mc:Choice>
  </mc:AlternateContent>
  <xr:revisionPtr revIDLastSave="0" documentId="13_ncr:1_{E8B73378-CD9F-4661-BA66-9ADB89E7FF8F}" xr6:coauthVersionLast="46" xr6:coauthVersionMax="46" xr10:uidLastSave="{00000000-0000-0000-0000-000000000000}"/>
  <bookViews>
    <workbookView xWindow="-28920" yWindow="2160" windowWidth="29040" windowHeight="15225" activeTab="3" xr2:uid="{695C6F69-B25B-40EA-903E-F6DD09BDA3C1}"/>
  </bookViews>
  <sheets>
    <sheet name="No Filter" sheetId="2" r:id="rId1"/>
    <sheet name="No Filter (%drop" sheetId="4" r:id="rId2"/>
    <sheet name="No Filter (percent avg)" sheetId="5" r:id="rId3"/>
    <sheet name="FOR THESIS REPORT" sheetId="3" r:id="rId4"/>
    <sheet name="FOR THESIS REPORT (bad avg.medi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3" l="1"/>
  <c r="D65" i="3"/>
  <c r="G46" i="3"/>
  <c r="F46" i="3"/>
  <c r="E46" i="3"/>
  <c r="D46" i="3"/>
  <c r="G45" i="3"/>
  <c r="F45" i="3"/>
  <c r="E45" i="3"/>
  <c r="D45" i="3"/>
  <c r="C46" i="3"/>
  <c r="C45" i="3"/>
  <c r="C30" i="3"/>
  <c r="G31" i="3"/>
  <c r="F31" i="3"/>
  <c r="E31" i="3"/>
  <c r="D31" i="3"/>
  <c r="C31" i="3"/>
  <c r="G30" i="3"/>
  <c r="F30" i="3"/>
  <c r="E30" i="3"/>
  <c r="D30" i="3"/>
  <c r="C15" i="3"/>
  <c r="D15" i="3"/>
  <c r="C16" i="3"/>
  <c r="D16" i="3"/>
  <c r="E16" i="3"/>
  <c r="E15" i="3"/>
  <c r="G15" i="3"/>
  <c r="G16" i="3"/>
  <c r="F16" i="3"/>
  <c r="F15" i="3"/>
  <c r="J69" i="5" l="1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52" i="4"/>
  <c r="I33" i="4"/>
  <c r="G33" i="4"/>
  <c r="H69" i="4"/>
  <c r="G69" i="4"/>
  <c r="J69" i="4"/>
  <c r="H68" i="4"/>
  <c r="G68" i="4"/>
  <c r="J68" i="4"/>
  <c r="H67" i="4"/>
  <c r="G67" i="4"/>
  <c r="I67" i="4"/>
  <c r="H66" i="4"/>
  <c r="G66" i="4"/>
  <c r="H65" i="4"/>
  <c r="G65" i="4"/>
  <c r="I65" i="4"/>
  <c r="H64" i="4"/>
  <c r="G64" i="4"/>
  <c r="H63" i="4"/>
  <c r="G63" i="4"/>
  <c r="J67" i="4"/>
  <c r="H62" i="4"/>
  <c r="G62" i="4"/>
  <c r="J62" i="4"/>
  <c r="H61" i="4"/>
  <c r="G61" i="4"/>
  <c r="J61" i="4"/>
  <c r="H60" i="4"/>
  <c r="G60" i="4"/>
  <c r="I60" i="4"/>
  <c r="J59" i="4"/>
  <c r="H59" i="4"/>
  <c r="G59" i="4"/>
  <c r="I66" i="4"/>
  <c r="G55" i="4"/>
  <c r="G54" i="4"/>
  <c r="G53" i="4"/>
  <c r="I53" i="4"/>
  <c r="G52" i="4"/>
  <c r="G51" i="4"/>
  <c r="I51" i="4"/>
  <c r="G50" i="4"/>
  <c r="I50" i="4"/>
  <c r="G49" i="4"/>
  <c r="G48" i="4"/>
  <c r="G47" i="4"/>
  <c r="I46" i="4"/>
  <c r="G46" i="4"/>
  <c r="G45" i="4"/>
  <c r="I49" i="4"/>
  <c r="G41" i="4"/>
  <c r="I41" i="4"/>
  <c r="G40" i="4"/>
  <c r="I40" i="4"/>
  <c r="G39" i="4"/>
  <c r="I39" i="4"/>
  <c r="G38" i="4"/>
  <c r="G37" i="4"/>
  <c r="G36" i="4"/>
  <c r="G35" i="4"/>
  <c r="G34" i="4"/>
  <c r="I34" i="4"/>
  <c r="G32" i="4"/>
  <c r="I38" i="4"/>
  <c r="G31" i="4"/>
  <c r="I31" i="4"/>
  <c r="J66" i="4" l="1"/>
  <c r="I35" i="4"/>
  <c r="I55" i="4"/>
  <c r="I63" i="4"/>
  <c r="J63" i="4"/>
  <c r="I68" i="4"/>
  <c r="J60" i="4"/>
  <c r="I36" i="4"/>
  <c r="I62" i="4"/>
  <c r="J65" i="4"/>
  <c r="I47" i="4"/>
  <c r="I45" i="4"/>
  <c r="I37" i="4"/>
  <c r="I48" i="4"/>
  <c r="I32" i="4"/>
  <c r="I59" i="4"/>
  <c r="I61" i="4"/>
  <c r="J64" i="4"/>
  <c r="I69" i="4"/>
  <c r="I54" i="4"/>
  <c r="I64" i="4"/>
  <c r="G59" i="2"/>
  <c r="H59" i="2"/>
  <c r="H60" i="2"/>
  <c r="H61" i="2"/>
  <c r="H62" i="2"/>
  <c r="H63" i="2"/>
  <c r="H64" i="2"/>
  <c r="H65" i="2"/>
  <c r="H66" i="2"/>
  <c r="H67" i="2"/>
  <c r="H68" i="2"/>
  <c r="H69" i="2"/>
  <c r="G60" i="2"/>
  <c r="G61" i="2"/>
  <c r="G62" i="2"/>
  <c r="G63" i="2"/>
  <c r="G64" i="2"/>
  <c r="G65" i="2"/>
  <c r="G66" i="2"/>
  <c r="G67" i="2"/>
  <c r="G68" i="2"/>
  <c r="G69" i="2"/>
  <c r="G45" i="2"/>
  <c r="G46" i="2"/>
  <c r="G47" i="2"/>
  <c r="G49" i="2"/>
  <c r="G50" i="2"/>
  <c r="G51" i="2"/>
  <c r="G52" i="2"/>
  <c r="G53" i="2"/>
  <c r="G54" i="2"/>
  <c r="G55" i="2"/>
  <c r="G48" i="2"/>
  <c r="G31" i="2"/>
  <c r="G32" i="2"/>
  <c r="G33" i="2"/>
  <c r="G34" i="2"/>
  <c r="G35" i="2"/>
  <c r="G36" i="2"/>
  <c r="G37" i="2"/>
  <c r="G38" i="2"/>
  <c r="G39" i="2"/>
  <c r="G40" i="2"/>
  <c r="G41" i="2"/>
  <c r="E69" i="2"/>
  <c r="E68" i="2"/>
  <c r="E67" i="2"/>
  <c r="E66" i="2"/>
  <c r="E65" i="2"/>
  <c r="E64" i="2"/>
  <c r="E63" i="2"/>
  <c r="E62" i="2"/>
  <c r="E61" i="2"/>
  <c r="E60" i="2"/>
  <c r="E59" i="2"/>
  <c r="E55" i="2"/>
  <c r="E54" i="2"/>
  <c r="E53" i="2"/>
  <c r="E52" i="2"/>
  <c r="E51" i="2"/>
  <c r="E50" i="2"/>
  <c r="E49" i="2"/>
  <c r="E48" i="2"/>
  <c r="E47" i="2"/>
  <c r="E46" i="2"/>
  <c r="E45" i="2"/>
  <c r="E41" i="2"/>
  <c r="E40" i="2"/>
  <c r="E39" i="2"/>
  <c r="E38" i="2"/>
  <c r="E37" i="2"/>
  <c r="E36" i="2"/>
  <c r="E35" i="2"/>
  <c r="E34" i="2"/>
  <c r="E33" i="2"/>
  <c r="E32" i="2"/>
  <c r="E31" i="2"/>
  <c r="I45" i="2" l="1"/>
  <c r="I68" i="2"/>
  <c r="I31" i="2"/>
  <c r="I39" i="2"/>
  <c r="I50" i="2"/>
  <c r="I37" i="2"/>
  <c r="I51" i="2"/>
  <c r="I33" i="2"/>
  <c r="I41" i="2"/>
  <c r="I52" i="2"/>
  <c r="I48" i="2"/>
  <c r="I34" i="2"/>
  <c r="I60" i="2"/>
  <c r="I35" i="2"/>
  <c r="I46" i="2"/>
  <c r="I54" i="2"/>
  <c r="J69" i="2"/>
  <c r="I36" i="2"/>
  <c r="I53" i="2"/>
  <c r="I55" i="2"/>
  <c r="J66" i="2"/>
  <c r="J67" i="2"/>
  <c r="I64" i="2"/>
  <c r="I65" i="2"/>
  <c r="J65" i="2"/>
  <c r="I66" i="2"/>
  <c r="J64" i="2"/>
  <c r="I59" i="2"/>
  <c r="I69" i="2"/>
  <c r="I67" i="2"/>
  <c r="J63" i="2"/>
  <c r="J62" i="2"/>
  <c r="I61" i="2"/>
  <c r="J61" i="2"/>
  <c r="J59" i="2"/>
  <c r="I62" i="2"/>
  <c r="J68" i="2"/>
  <c r="J60" i="2"/>
  <c r="I32" i="2"/>
  <c r="I40" i="2"/>
  <c r="I49" i="2"/>
  <c r="I47" i="2"/>
  <c r="I38" i="2"/>
  <c r="I63" i="2"/>
  <c r="D61" i="1" l="1"/>
  <c r="D62" i="1"/>
  <c r="D63" i="1"/>
  <c r="D64" i="1"/>
  <c r="D65" i="1"/>
  <c r="D66" i="1"/>
  <c r="D67" i="1"/>
  <c r="D68" i="1"/>
  <c r="D69" i="1"/>
  <c r="D59" i="1"/>
  <c r="D60" i="1"/>
  <c r="D46" i="1"/>
  <c r="D47" i="1"/>
  <c r="D48" i="1"/>
  <c r="D49" i="1"/>
  <c r="D50" i="1"/>
  <c r="D51" i="1"/>
  <c r="D52" i="1"/>
  <c r="D53" i="1"/>
  <c r="D54" i="1"/>
  <c r="D55" i="1"/>
  <c r="D45" i="1"/>
  <c r="D32" i="1"/>
  <c r="D33" i="1"/>
  <c r="D34" i="1"/>
  <c r="D35" i="1"/>
  <c r="D36" i="1"/>
  <c r="D37" i="1"/>
  <c r="D38" i="1"/>
  <c r="D39" i="1"/>
  <c r="D40" i="1"/>
  <c r="D41" i="1"/>
  <c r="D31" i="1"/>
</calcChain>
</file>

<file path=xl/sharedStrings.xml><?xml version="1.0" encoding="utf-8"?>
<sst xmlns="http://schemas.openxmlformats.org/spreadsheetml/2006/main" count="709" uniqueCount="54">
  <si>
    <t>Stock Price</t>
  </si>
  <si>
    <t>NKE</t>
  </si>
  <si>
    <t>ADS</t>
  </si>
  <si>
    <t>BRBY</t>
  </si>
  <si>
    <t>GIL</t>
  </si>
  <si>
    <t>HBI</t>
  </si>
  <si>
    <t>MONC</t>
  </si>
  <si>
    <t>PUM</t>
  </si>
  <si>
    <t>UAA</t>
  </si>
  <si>
    <t>VFC</t>
  </si>
  <si>
    <t>Avg TTR</t>
  </si>
  <si>
    <t>Stock</t>
  </si>
  <si>
    <t>Filter: 30 days</t>
  </si>
  <si>
    <t>End Date</t>
  </si>
  <si>
    <t>Start Date</t>
  </si>
  <si>
    <t>Market Cap/Rev</t>
  </si>
  <si>
    <t>Benchmark Average</t>
  </si>
  <si>
    <t>Avg Peak-to-Trough Magnitude</t>
  </si>
  <si>
    <t>Revenue</t>
  </si>
  <si>
    <t>Q4 - 2000</t>
  </si>
  <si>
    <t>Q4-2020</t>
  </si>
  <si>
    <t>Filter: 3 Qs</t>
  </si>
  <si>
    <t>EBITDA</t>
  </si>
  <si>
    <t>Income</t>
  </si>
  <si>
    <t>Benchmark Median</t>
  </si>
  <si>
    <t>Average Revenue</t>
  </si>
  <si>
    <t>Average  EBITDA</t>
  </si>
  <si>
    <t>Average Income</t>
  </si>
  <si>
    <t>Avg P-to-T Ratio</t>
  </si>
  <si>
    <t>Average TTR</t>
  </si>
  <si>
    <t>Average P-to-T</t>
  </si>
  <si>
    <t>Rank</t>
  </si>
  <si>
    <t>Avg P-T Magnitude</t>
  </si>
  <si>
    <t>Revenue Analysis</t>
  </si>
  <si>
    <t>EBITDA Analysis</t>
  </si>
  <si>
    <t>Income Analysis</t>
  </si>
  <si>
    <t>Stock Name</t>
  </si>
  <si>
    <t>Stock Price Analysis</t>
  </si>
  <si>
    <t>(in days)</t>
  </si>
  <si>
    <t>(%)</t>
  </si>
  <si>
    <t>Max Drop</t>
  </si>
  <si>
    <t>Average Drop</t>
  </si>
  <si>
    <t>$</t>
  </si>
  <si>
    <t>%</t>
  </si>
  <si>
    <t>Q's</t>
  </si>
  <si>
    <t>Max P-T</t>
  </si>
  <si>
    <t>Avg P-T</t>
  </si>
  <si>
    <t>Overall</t>
  </si>
  <si>
    <t>2000-2010</t>
  </si>
  <si>
    <t>NaN</t>
  </si>
  <si>
    <t>NOT USEFUL. CUTS FOR RECOVING COMPANIES at 2010. (last peak might not be included)</t>
  </si>
  <si>
    <t>Avg Revenue</t>
  </si>
  <si>
    <t>Avg  EBITDA</t>
  </si>
  <si>
    <t>Avg 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</si>
</sst>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9" fontId="0" fillId="2" borderId="2" xfId="1" applyFont="1" applyFill="1" applyBorder="1" applyAlignment="1">
      <alignment horizontal="center"/>
    </xf>
    <xf numFmtId="9" fontId="1" fillId="2" borderId="2" xfId="1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9" fontId="0" fillId="2" borderId="3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9" fontId="0" fillId="0" borderId="0" xfId="1" applyFont="1" applyAlignment="1">
      <alignment vertical="center" wrapText="1"/>
    </xf>
    <xf numFmtId="2" fontId="0" fillId="2" borderId="0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Filter'!$G$30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Filter'!$A$31:$A$41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Filter'!$G$31:$G$41</c:f>
              <c:numCache>
                <c:formatCode>0.00</c:formatCode>
                <c:ptCount val="11"/>
                <c:pt idx="0">
                  <c:v>0.28398058252427183</c:v>
                </c:pt>
                <c:pt idx="1">
                  <c:v>0.6917475728155339</c:v>
                </c:pt>
                <c:pt idx="2">
                  <c:v>0.24271844660194175</c:v>
                </c:pt>
                <c:pt idx="3">
                  <c:v>0.69660194174757284</c:v>
                </c:pt>
                <c:pt idx="4">
                  <c:v>0</c:v>
                </c:pt>
                <c:pt idx="5">
                  <c:v>7.2815533980582478E-2</c:v>
                </c:pt>
                <c:pt idx="6">
                  <c:v>4.6116504854368918E-2</c:v>
                </c:pt>
                <c:pt idx="7">
                  <c:v>0.4053398058252427</c:v>
                </c:pt>
                <c:pt idx="8">
                  <c:v>1</c:v>
                </c:pt>
                <c:pt idx="9">
                  <c:v>0.41990291262135909</c:v>
                </c:pt>
                <c:pt idx="10">
                  <c:v>0.97815533980582525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F-4A0B-B354-CA05876ECCB0}"/>
            </c:ext>
          </c:extLst>
        </c:ser>
        <c:ser>
          <c:idx val="1"/>
          <c:order val="1"/>
          <c:tx>
            <c:strRef>
              <c:f>'No Filter'!$I$30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Filter'!$A$31:$A$41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Filter'!$I$31:$I$41</c:f>
              <c:numCache>
                <c:formatCode>0.00</c:formatCode>
                <c:ptCount val="11"/>
                <c:pt idx="0">
                  <c:v>0.15139927577113729</c:v>
                </c:pt>
                <c:pt idx="1">
                  <c:v>3.1511802603015858E-2</c:v>
                </c:pt>
                <c:pt idx="2">
                  <c:v>0.43767065703601943</c:v>
                </c:pt>
                <c:pt idx="3">
                  <c:v>0.17927908181940358</c:v>
                </c:pt>
                <c:pt idx="4">
                  <c:v>1</c:v>
                </c:pt>
                <c:pt idx="5">
                  <c:v>0</c:v>
                </c:pt>
                <c:pt idx="6">
                  <c:v>0.15792642301907858</c:v>
                </c:pt>
                <c:pt idx="7">
                  <c:v>0.13497818653460683</c:v>
                </c:pt>
                <c:pt idx="8">
                  <c:v>0.46576221714321431</c:v>
                </c:pt>
                <c:pt idx="9">
                  <c:v>3.1315071336903345E-2</c:v>
                </c:pt>
                <c:pt idx="10">
                  <c:v>0.41810565848962716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F-4A0B-B354-CA05876E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EBITDA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 (percent avg)'!$G$44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 (percent avg)'!$A$45:$A$55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(percent avg)'!$G$45:$G$55</c:f>
              <c:numCache>
                <c:formatCode>0.00</c:formatCode>
                <c:ptCount val="11"/>
                <c:pt idx="0">
                  <c:v>0.38823529411764679</c:v>
                </c:pt>
                <c:pt idx="1">
                  <c:v>0.53475935828876964</c:v>
                </c:pt>
                <c:pt idx="2">
                  <c:v>0.30514705882352983</c:v>
                </c:pt>
                <c:pt idx="3">
                  <c:v>0.52352941176470613</c:v>
                </c:pt>
                <c:pt idx="4">
                  <c:v>0</c:v>
                </c:pt>
                <c:pt idx="5">
                  <c:v>0.25000000000000044</c:v>
                </c:pt>
                <c:pt idx="6">
                  <c:v>0.63235294117647134</c:v>
                </c:pt>
                <c:pt idx="7">
                  <c:v>0.32126696832579155</c:v>
                </c:pt>
                <c:pt idx="8">
                  <c:v>0.55203619909502266</c:v>
                </c:pt>
                <c:pt idx="9">
                  <c:v>0.22549019607843163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8-4C9A-ABDD-FCB3A09475AA}"/>
            </c:ext>
          </c:extLst>
        </c:ser>
        <c:ser>
          <c:idx val="1"/>
          <c:order val="1"/>
          <c:tx>
            <c:strRef>
              <c:f>'No Filter (percent avg)'!$I$44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 (percent avg)'!$A$45:$A$55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(percent avg)'!$I$45:$I$55</c:f>
              <c:numCache>
                <c:formatCode>0.00</c:formatCode>
                <c:ptCount val="11"/>
                <c:pt idx="0">
                  <c:v>7.8039032373987405E-2</c:v>
                </c:pt>
                <c:pt idx="1">
                  <c:v>4.75812909837839E-2</c:v>
                </c:pt>
                <c:pt idx="2">
                  <c:v>1</c:v>
                </c:pt>
                <c:pt idx="3">
                  <c:v>0.2044907172542543</c:v>
                </c:pt>
                <c:pt idx="4">
                  <c:v>0.33763328186164532</c:v>
                </c:pt>
                <c:pt idx="5">
                  <c:v>0</c:v>
                </c:pt>
                <c:pt idx="6">
                  <c:v>0.66969395908899498</c:v>
                </c:pt>
                <c:pt idx="7">
                  <c:v>0.53037335091783544</c:v>
                </c:pt>
                <c:pt idx="8">
                  <c:v>0.27966257010643297</c:v>
                </c:pt>
                <c:pt idx="9">
                  <c:v>3.913949162018128E-2</c:v>
                </c:pt>
                <c:pt idx="10">
                  <c:v>0.22805441699033632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8-4C9A-ABDD-FCB3A094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EBITDA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 (percent avg)'!$I$58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 (percent avg)'!$A$59:$A$69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(percent avg)'!$J$59:$J$69</c:f>
              <c:numCache>
                <c:formatCode>0.00</c:formatCode>
                <c:ptCount val="11"/>
                <c:pt idx="0">
                  <c:v>4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E-4796-8667-721A499892D1}"/>
            </c:ext>
          </c:extLst>
        </c:ser>
        <c:ser>
          <c:idx val="1"/>
          <c:order val="1"/>
          <c:tx>
            <c:strRef>
              <c:f>'No Filter (percent avg)'!$G$58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 (percent avg)'!$A$59:$A$69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(percent avg)'!$H$59:$H$69</c:f>
              <c:numCache>
                <c:formatCode>0.00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E-4796-8667-721A49989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Filter (percent avg)'!$G$58</c:f>
              <c:strCache>
                <c:ptCount val="1"/>
                <c:pt idx="0">
                  <c:v>Average TTR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Filter (percent avg)'!$A$59:$A$69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(percent avg)'!$G$59:$G$69</c:f>
              <c:numCache>
                <c:formatCode>0.00</c:formatCode>
                <c:ptCount val="11"/>
                <c:pt idx="0">
                  <c:v>0.45798319327731146</c:v>
                </c:pt>
                <c:pt idx="1">
                  <c:v>0.5187165775401068</c:v>
                </c:pt>
                <c:pt idx="2">
                  <c:v>0.44537815126050512</c:v>
                </c:pt>
                <c:pt idx="3">
                  <c:v>1</c:v>
                </c:pt>
                <c:pt idx="4">
                  <c:v>0</c:v>
                </c:pt>
                <c:pt idx="5">
                  <c:v>0.39495798319327752</c:v>
                </c:pt>
                <c:pt idx="6">
                  <c:v>0.74331550802139135</c:v>
                </c:pt>
                <c:pt idx="7">
                  <c:v>0.21176470588235285</c:v>
                </c:pt>
                <c:pt idx="8">
                  <c:v>0.36470588235294166</c:v>
                </c:pt>
                <c:pt idx="9">
                  <c:v>0.5248868778280551</c:v>
                </c:pt>
                <c:pt idx="10">
                  <c:v>0.66310160427807496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D-4744-A299-934B4B18E413}"/>
            </c:ext>
          </c:extLst>
        </c:ser>
        <c:ser>
          <c:idx val="1"/>
          <c:order val="1"/>
          <c:tx>
            <c:strRef>
              <c:f>'No Filter (percent avg)'!$I$58</c:f>
              <c:strCache>
                <c:ptCount val="1"/>
                <c:pt idx="0">
                  <c:v>Average P-to-T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Filter (percent avg)'!$A$59:$A$69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(percent avg)'!$I$59:$I$69</c:f>
              <c:numCache>
                <c:formatCode>0.00</c:formatCode>
                <c:ptCount val="11"/>
                <c:pt idx="0">
                  <c:v>0.72727080871757022</c:v>
                </c:pt>
                <c:pt idx="1">
                  <c:v>1</c:v>
                </c:pt>
                <c:pt idx="2">
                  <c:v>0.68008760381185296</c:v>
                </c:pt>
                <c:pt idx="3">
                  <c:v>0.80290185196878272</c:v>
                </c:pt>
                <c:pt idx="4">
                  <c:v>0.88454154349328762</c:v>
                </c:pt>
                <c:pt idx="5">
                  <c:v>0.94867965078018357</c:v>
                </c:pt>
                <c:pt idx="6">
                  <c:v>0</c:v>
                </c:pt>
                <c:pt idx="7">
                  <c:v>0.79050317943808912</c:v>
                </c:pt>
                <c:pt idx="8">
                  <c:v>0.92016349415770915</c:v>
                </c:pt>
                <c:pt idx="9">
                  <c:v>0.8734956873566071</c:v>
                </c:pt>
                <c:pt idx="10">
                  <c:v>0.16422909707759667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D-4744-A299-934B4B18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40783"/>
        <c:axId val="1872437871"/>
      </c:barChart>
      <c:catAx>
        <c:axId val="18724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7871"/>
        <c:crosses val="autoZero"/>
        <c:auto val="1"/>
        <c:lblAlgn val="ctr"/>
        <c:lblOffset val="100"/>
        <c:noMultiLvlLbl val="0"/>
      </c:catAx>
      <c:valAx>
        <c:axId val="18724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EBITDA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Filter'!$G$44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Filter'!$A$45:$A$55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Filter'!$G$45:$G$55</c:f>
              <c:numCache>
                <c:formatCode>0.00</c:formatCode>
                <c:ptCount val="11"/>
                <c:pt idx="0">
                  <c:v>0.38800705467372137</c:v>
                </c:pt>
                <c:pt idx="1">
                  <c:v>0.53439153439153442</c:v>
                </c:pt>
                <c:pt idx="2">
                  <c:v>0.30511463844797171</c:v>
                </c:pt>
                <c:pt idx="3">
                  <c:v>0.52380952380952372</c:v>
                </c:pt>
                <c:pt idx="4">
                  <c:v>0</c:v>
                </c:pt>
                <c:pt idx="5">
                  <c:v>0.25044091710758376</c:v>
                </c:pt>
                <c:pt idx="6">
                  <c:v>0.63315696649029984</c:v>
                </c:pt>
                <c:pt idx="7">
                  <c:v>0.32098765432098769</c:v>
                </c:pt>
                <c:pt idx="8">
                  <c:v>0.55202821869488539</c:v>
                </c:pt>
                <c:pt idx="9">
                  <c:v>0.22574955908289238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9-4F9D-A5BD-8D6C8E93C56A}"/>
            </c:ext>
          </c:extLst>
        </c:ser>
        <c:ser>
          <c:idx val="1"/>
          <c:order val="1"/>
          <c:tx>
            <c:strRef>
              <c:f>'No Filter'!$I$44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Filter'!$A$45:$A$55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Filter'!$I$45:$I$55</c:f>
              <c:numCache>
                <c:formatCode>0.00</c:formatCode>
                <c:ptCount val="11"/>
                <c:pt idx="0">
                  <c:v>0.92584809844468829</c:v>
                </c:pt>
                <c:pt idx="1">
                  <c:v>0</c:v>
                </c:pt>
                <c:pt idx="2">
                  <c:v>0.70465180884245238</c:v>
                </c:pt>
                <c:pt idx="3">
                  <c:v>0.26129171239196719</c:v>
                </c:pt>
                <c:pt idx="4">
                  <c:v>0.88753765430040699</c:v>
                </c:pt>
                <c:pt idx="5">
                  <c:v>0.18908636331532169</c:v>
                </c:pt>
                <c:pt idx="6">
                  <c:v>0.67445861258364237</c:v>
                </c:pt>
                <c:pt idx="7">
                  <c:v>1</c:v>
                </c:pt>
                <c:pt idx="8">
                  <c:v>0.47528996975677729</c:v>
                </c:pt>
                <c:pt idx="9">
                  <c:v>0.30173066820471184</c:v>
                </c:pt>
                <c:pt idx="10">
                  <c:v>0.39593786935181313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9-4F9D-A5BD-8D6C8E93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EBITDA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Filter'!$I$58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Filter'!$J$59:$J$69</c:f>
              <c:numCache>
                <c:formatCode>0.00</c:formatCode>
                <c:ptCount val="11"/>
                <c:pt idx="0">
                  <c:v>8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6-48A0-8BF3-EB319F9AE298}"/>
            </c:ext>
          </c:extLst>
        </c:ser>
        <c:ser>
          <c:idx val="1"/>
          <c:order val="1"/>
          <c:tx>
            <c:strRef>
              <c:f>'No Filter'!$G$58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Filter'!$H$59:$H$69</c:f>
              <c:numCache>
                <c:formatCode>0.00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6-48A0-8BF3-EB319F9A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Filter'!$G$58</c:f>
              <c:strCache>
                <c:ptCount val="1"/>
                <c:pt idx="0">
                  <c:v>Average TTR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Filter'!$A$59:$A$69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Filter'!$G$59:$G$69</c:f>
              <c:numCache>
                <c:formatCode>0.00</c:formatCode>
                <c:ptCount val="11"/>
                <c:pt idx="0">
                  <c:v>0.45855379188712514</c:v>
                </c:pt>
                <c:pt idx="1">
                  <c:v>0.51851851851851849</c:v>
                </c:pt>
                <c:pt idx="2">
                  <c:v>0.44620811287477957</c:v>
                </c:pt>
                <c:pt idx="3">
                  <c:v>1</c:v>
                </c:pt>
                <c:pt idx="4">
                  <c:v>0</c:v>
                </c:pt>
                <c:pt idx="5">
                  <c:v>0.39506172839506176</c:v>
                </c:pt>
                <c:pt idx="6">
                  <c:v>0.74426807760141089</c:v>
                </c:pt>
                <c:pt idx="7">
                  <c:v>0.2116402116402116</c:v>
                </c:pt>
                <c:pt idx="8">
                  <c:v>0.36507936507936511</c:v>
                </c:pt>
                <c:pt idx="9">
                  <c:v>0.52557319223985888</c:v>
                </c:pt>
                <c:pt idx="10">
                  <c:v>0.66313932980599644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8-4190-815C-EE5D73B1B915}"/>
            </c:ext>
          </c:extLst>
        </c:ser>
        <c:ser>
          <c:idx val="1"/>
          <c:order val="1"/>
          <c:tx>
            <c:strRef>
              <c:f>'No Filter'!$I$58</c:f>
              <c:strCache>
                <c:ptCount val="1"/>
                <c:pt idx="0">
                  <c:v>Average P-to-T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Filter'!$A$59:$A$69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Filter'!$I$59:$I$69</c:f>
              <c:numCache>
                <c:formatCode>0.00</c:formatCode>
                <c:ptCount val="11"/>
                <c:pt idx="0">
                  <c:v>0.16191119937991458</c:v>
                </c:pt>
                <c:pt idx="1">
                  <c:v>0</c:v>
                </c:pt>
                <c:pt idx="2">
                  <c:v>0.15757000474608449</c:v>
                </c:pt>
                <c:pt idx="3">
                  <c:v>0.26419398026478902</c:v>
                </c:pt>
                <c:pt idx="4">
                  <c:v>0.10275159357166702</c:v>
                </c:pt>
                <c:pt idx="5">
                  <c:v>4.029207549341414E-2</c:v>
                </c:pt>
                <c:pt idx="6">
                  <c:v>7.2591176109496891E-2</c:v>
                </c:pt>
                <c:pt idx="7">
                  <c:v>1</c:v>
                </c:pt>
                <c:pt idx="8">
                  <c:v>0.16324532260884769</c:v>
                </c:pt>
                <c:pt idx="9">
                  <c:v>5.4859089077597956E-2</c:v>
                </c:pt>
                <c:pt idx="10">
                  <c:v>7.308515928904108E-2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8-4190-815C-EE5D73B1B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40783"/>
        <c:axId val="1872437871"/>
      </c:barChart>
      <c:catAx>
        <c:axId val="18724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7871"/>
        <c:crosses val="autoZero"/>
        <c:auto val="1"/>
        <c:lblAlgn val="ctr"/>
        <c:lblOffset val="100"/>
        <c:noMultiLvlLbl val="0"/>
      </c:catAx>
      <c:valAx>
        <c:axId val="18724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 (%drop'!$G$30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 (%drop'!$A$31:$A$41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(%drop'!$G$31:$G$41</c:f>
              <c:numCache>
                <c:formatCode>0.00</c:formatCode>
                <c:ptCount val="11"/>
                <c:pt idx="0">
                  <c:v>0.28308823529411858</c:v>
                </c:pt>
                <c:pt idx="1">
                  <c:v>0.69117647058823595</c:v>
                </c:pt>
                <c:pt idx="2">
                  <c:v>0.24264705882352952</c:v>
                </c:pt>
                <c:pt idx="3">
                  <c:v>0.69558823529411884</c:v>
                </c:pt>
                <c:pt idx="4">
                  <c:v>0</c:v>
                </c:pt>
                <c:pt idx="5">
                  <c:v>7.2368421052632165E-2</c:v>
                </c:pt>
                <c:pt idx="6">
                  <c:v>4.5716112531969534E-2</c:v>
                </c:pt>
                <c:pt idx="7">
                  <c:v>0.40441176470588336</c:v>
                </c:pt>
                <c:pt idx="8">
                  <c:v>1</c:v>
                </c:pt>
                <c:pt idx="9">
                  <c:v>0.41957720588235398</c:v>
                </c:pt>
                <c:pt idx="10">
                  <c:v>0.97794117647058842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0-4BA6-85CD-CC5D960E8965}"/>
            </c:ext>
          </c:extLst>
        </c:ser>
        <c:ser>
          <c:idx val="1"/>
          <c:order val="1"/>
          <c:tx>
            <c:strRef>
              <c:f>'No Filter (%drop'!$I$30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 (%drop'!$A$31:$A$41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(%drop'!$I$31:$I$41</c:f>
              <c:numCache>
                <c:formatCode>0.00</c:formatCode>
                <c:ptCount val="11"/>
                <c:pt idx="0">
                  <c:v>6.6424812085355098E-2</c:v>
                </c:pt>
                <c:pt idx="1">
                  <c:v>0.21964487945309885</c:v>
                </c:pt>
                <c:pt idx="2">
                  <c:v>0.88811600492170917</c:v>
                </c:pt>
                <c:pt idx="3">
                  <c:v>0.45489627980450908</c:v>
                </c:pt>
                <c:pt idx="4">
                  <c:v>1</c:v>
                </c:pt>
                <c:pt idx="5">
                  <c:v>9.0441902472889218E-2</c:v>
                </c:pt>
                <c:pt idx="6">
                  <c:v>0</c:v>
                </c:pt>
                <c:pt idx="7">
                  <c:v>0.57151115160741084</c:v>
                </c:pt>
                <c:pt idx="8">
                  <c:v>0.88526952235174616</c:v>
                </c:pt>
                <c:pt idx="9">
                  <c:v>0.13034833124765968</c:v>
                </c:pt>
                <c:pt idx="10">
                  <c:v>0.25345101522562635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0-4BA6-85CD-CC5D960E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EBITDA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 (%drop'!$G$44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 (%drop'!$A$45:$A$55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(%drop'!$G$45:$G$55</c:f>
              <c:numCache>
                <c:formatCode>0.00</c:formatCode>
                <c:ptCount val="11"/>
                <c:pt idx="0">
                  <c:v>0.38823529411764679</c:v>
                </c:pt>
                <c:pt idx="1">
                  <c:v>0.53475935828876964</c:v>
                </c:pt>
                <c:pt idx="2">
                  <c:v>0.30514705882352983</c:v>
                </c:pt>
                <c:pt idx="3">
                  <c:v>0.52352941176470613</c:v>
                </c:pt>
                <c:pt idx="4">
                  <c:v>0</c:v>
                </c:pt>
                <c:pt idx="5">
                  <c:v>0.25000000000000044</c:v>
                </c:pt>
                <c:pt idx="6">
                  <c:v>0.63235294117647134</c:v>
                </c:pt>
                <c:pt idx="7">
                  <c:v>0.32126696832579155</c:v>
                </c:pt>
                <c:pt idx="8">
                  <c:v>0.55203619909502266</c:v>
                </c:pt>
                <c:pt idx="9">
                  <c:v>0.22549019607843163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D-4A77-8CD8-F316F860FC0E}"/>
            </c:ext>
          </c:extLst>
        </c:ser>
        <c:ser>
          <c:idx val="1"/>
          <c:order val="1"/>
          <c:tx>
            <c:strRef>
              <c:f>'No Filter (%drop'!$I$44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 (%drop'!$A$45:$A$55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(%drop'!$I$45:$I$55</c:f>
              <c:numCache>
                <c:formatCode>0.00</c:formatCode>
                <c:ptCount val="11"/>
                <c:pt idx="0">
                  <c:v>8.1490720674090772E-2</c:v>
                </c:pt>
                <c:pt idx="1">
                  <c:v>0.11899042993625739</c:v>
                </c:pt>
                <c:pt idx="2">
                  <c:v>0.87659040952027822</c:v>
                </c:pt>
                <c:pt idx="3">
                  <c:v>0.51734543379331543</c:v>
                </c:pt>
                <c:pt idx="4">
                  <c:v>0.67889228770426491</c:v>
                </c:pt>
                <c:pt idx="5">
                  <c:v>0</c:v>
                </c:pt>
                <c:pt idx="6">
                  <c:v>0.29438679015474223</c:v>
                </c:pt>
                <c:pt idx="7">
                  <c:v>1</c:v>
                </c:pt>
                <c:pt idx="8">
                  <c:v>0.60721403194804235</c:v>
                </c:pt>
                <c:pt idx="9">
                  <c:v>1.824932277387635E-2</c:v>
                </c:pt>
                <c:pt idx="10">
                  <c:v>0.35431032098726323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D-4A77-8CD8-F316F860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EBITDA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 (%drop'!$I$58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 (%drop'!$A$59:$A$69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(%drop'!$J$59:$J$69</c:f>
              <c:numCache>
                <c:formatCode>0.00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11</c:v>
                </c:pt>
                <c:pt idx="8">
                  <c:v>10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0-431F-AE43-A41DEE5C8EEE}"/>
            </c:ext>
          </c:extLst>
        </c:ser>
        <c:ser>
          <c:idx val="1"/>
          <c:order val="1"/>
          <c:tx>
            <c:strRef>
              <c:f>'No Filter (%drop'!$G$58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 (%drop'!$A$59:$A$69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(%drop'!$H$59:$H$69</c:f>
              <c:numCache>
                <c:formatCode>0.00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0-431F-AE43-A41DEE5C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Filter (%drop'!$G$58</c:f>
              <c:strCache>
                <c:ptCount val="1"/>
                <c:pt idx="0">
                  <c:v>Average TTR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Filter (%drop'!$A$59:$A$69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(%drop'!$G$59:$G$69</c:f>
              <c:numCache>
                <c:formatCode>0.00</c:formatCode>
                <c:ptCount val="11"/>
                <c:pt idx="0">
                  <c:v>0.45798319327731146</c:v>
                </c:pt>
                <c:pt idx="1">
                  <c:v>0.5187165775401068</c:v>
                </c:pt>
                <c:pt idx="2">
                  <c:v>0.44537815126050512</c:v>
                </c:pt>
                <c:pt idx="3">
                  <c:v>1</c:v>
                </c:pt>
                <c:pt idx="4">
                  <c:v>0</c:v>
                </c:pt>
                <c:pt idx="5">
                  <c:v>0.39495798319327752</c:v>
                </c:pt>
                <c:pt idx="6">
                  <c:v>0.74331550802139135</c:v>
                </c:pt>
                <c:pt idx="7">
                  <c:v>0.21176470588235285</c:v>
                </c:pt>
                <c:pt idx="8">
                  <c:v>0.36470588235294166</c:v>
                </c:pt>
                <c:pt idx="9">
                  <c:v>0.5248868778280551</c:v>
                </c:pt>
                <c:pt idx="10">
                  <c:v>0.66310160427807496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4D94-BFE5-656400798B43}"/>
            </c:ext>
          </c:extLst>
        </c:ser>
        <c:ser>
          <c:idx val="1"/>
          <c:order val="1"/>
          <c:tx>
            <c:strRef>
              <c:f>'No Filter (%drop'!$I$58</c:f>
              <c:strCache>
                <c:ptCount val="1"/>
                <c:pt idx="0">
                  <c:v>Average P-to-T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Filter (%drop'!$A$59:$A$69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(%drop'!$I$59:$I$69</c:f>
              <c:numCache>
                <c:formatCode>0.00</c:formatCode>
                <c:ptCount val="11"/>
                <c:pt idx="0">
                  <c:v>0</c:v>
                </c:pt>
                <c:pt idx="1">
                  <c:v>0.28142151437002783</c:v>
                </c:pt>
                <c:pt idx="2">
                  <c:v>0.97561371706510569</c:v>
                </c:pt>
                <c:pt idx="3">
                  <c:v>0.40013986072046293</c:v>
                </c:pt>
                <c:pt idx="4">
                  <c:v>0.64350300406627947</c:v>
                </c:pt>
                <c:pt idx="5">
                  <c:v>0.27568390974687523</c:v>
                </c:pt>
                <c:pt idx="6">
                  <c:v>0.14675672280323004</c:v>
                </c:pt>
                <c:pt idx="7">
                  <c:v>1</c:v>
                </c:pt>
                <c:pt idx="8">
                  <c:v>0.99780264301525523</c:v>
                </c:pt>
                <c:pt idx="9">
                  <c:v>0.28676569828199039</c:v>
                </c:pt>
                <c:pt idx="10">
                  <c:v>0.49253481516753306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2-4D94-BFE5-65640079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440783"/>
        <c:axId val="1872437871"/>
      </c:barChart>
      <c:catAx>
        <c:axId val="18724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7871"/>
        <c:crosses val="autoZero"/>
        <c:auto val="1"/>
        <c:lblAlgn val="ctr"/>
        <c:lblOffset val="100"/>
        <c:noMultiLvlLbl val="0"/>
      </c:catAx>
      <c:valAx>
        <c:axId val="18724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Analysis</a:t>
            </a:r>
            <a:r>
              <a:rPr lang="en-US"/>
              <a:t> - Normalized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'No Filter (percent avg)'!$G$30</c:f>
              <c:strCache>
                <c:ptCount val="1"/>
                <c:pt idx="0">
                  <c:v>Average TTR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Filter (percent avg)'!$A$31:$A$41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(percent avg)'!$G$31:$G$41</c:f>
              <c:numCache>
                <c:formatCode>0.00</c:formatCode>
                <c:ptCount val="11"/>
                <c:pt idx="0">
                  <c:v>0.28308823529411858</c:v>
                </c:pt>
                <c:pt idx="1">
                  <c:v>0.69117647058823595</c:v>
                </c:pt>
                <c:pt idx="2">
                  <c:v>0.24264705882352952</c:v>
                </c:pt>
                <c:pt idx="3">
                  <c:v>0.69558823529411884</c:v>
                </c:pt>
                <c:pt idx="4">
                  <c:v>0</c:v>
                </c:pt>
                <c:pt idx="5">
                  <c:v>7.2368421052632165E-2</c:v>
                </c:pt>
                <c:pt idx="6">
                  <c:v>4.5716112531969534E-2</c:v>
                </c:pt>
                <c:pt idx="7">
                  <c:v>0.40441176470588336</c:v>
                </c:pt>
                <c:pt idx="8">
                  <c:v>1</c:v>
                </c:pt>
                <c:pt idx="9">
                  <c:v>0.41957720588235398</c:v>
                </c:pt>
                <c:pt idx="10">
                  <c:v>0.97794117647058842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7-40BA-AD0B-5706A1EFB91A}"/>
            </c:ext>
          </c:extLst>
        </c:ser>
        <c:ser>
          <c:idx val="1"/>
          <c:order val="1"/>
          <c:tx>
            <c:strRef>
              <c:f>'No Filter (percent avg)'!$I$30</c:f>
              <c:strCache>
                <c:ptCount val="1"/>
                <c:pt idx="0">
                  <c:v>Average P-to-T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Filter (percent avg)'!$A$31:$A$41</c:f>
              <c:strCache>
                <c:ptCount val="11"/>
                <c:pt idx="0">
                  <c:v>ADS</c:v>
                </c:pt>
                <c:pt idx="1">
                  <c:v>BRBY</c:v>
                </c:pt>
                <c:pt idx="2">
                  <c:v>GIL</c:v>
                </c:pt>
                <c:pt idx="3">
                  <c:v>HBI</c:v>
                </c:pt>
                <c:pt idx="4">
                  <c:v>MONC</c:v>
                </c:pt>
                <c:pt idx="5">
                  <c:v>NKE</c:v>
                </c:pt>
                <c:pt idx="6">
                  <c:v>PUM</c:v>
                </c:pt>
                <c:pt idx="7">
                  <c:v>UAA</c:v>
                </c:pt>
                <c:pt idx="8">
                  <c:v>VFC</c:v>
                </c:pt>
                <c:pt idx="9">
                  <c:v>Benchmark Average</c:v>
                </c:pt>
                <c:pt idx="10">
                  <c:v>Benchmark Median</c:v>
                </c:pt>
              </c:strCache>
            </c:strRef>
          </c:cat>
          <c:val>
            <c:numRef>
              <c:f>'No Filter (percent avg)'!$I$31:$I$41</c:f>
              <c:numCache>
                <c:formatCode>0.00</c:formatCode>
                <c:ptCount val="11"/>
                <c:pt idx="0">
                  <c:v>4.9170451204615953E-2</c:v>
                </c:pt>
                <c:pt idx="1">
                  <c:v>0.1855530596588035</c:v>
                </c:pt>
                <c:pt idx="2">
                  <c:v>0.83784199836597995</c:v>
                </c:pt>
                <c:pt idx="3">
                  <c:v>0.36202196619231858</c:v>
                </c:pt>
                <c:pt idx="4">
                  <c:v>1</c:v>
                </c:pt>
                <c:pt idx="5">
                  <c:v>7.9081699183082568E-2</c:v>
                </c:pt>
                <c:pt idx="6">
                  <c:v>0</c:v>
                </c:pt>
                <c:pt idx="7">
                  <c:v>0.48574470886260912</c:v>
                </c:pt>
                <c:pt idx="8">
                  <c:v>0.79915215723412991</c:v>
                </c:pt>
                <c:pt idx="9">
                  <c:v>0.10103864045830228</c:v>
                </c:pt>
                <c:pt idx="10">
                  <c:v>0.21108599729392916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7-40BA-AD0B-5706A1EF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12543"/>
        <c:axId val="1139510463"/>
      </c:radarChart>
      <c:catAx>
        <c:axId val="11395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0463"/>
        <c:crosses val="autoZero"/>
        <c:auto val="1"/>
        <c:lblAlgn val="ctr"/>
        <c:lblOffset val="100"/>
        <c:noMultiLvlLbl val="0"/>
      </c:catAx>
      <c:valAx>
        <c:axId val="1139510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476779</xdr:colOff>
      <xdr:row>22</xdr:row>
      <xdr:rowOff>10581</xdr:rowOff>
    </xdr:from>
    <xdr:to>
      <xdr:col>15</xdr:col>
      <xdr:colOff>550333</xdr:colOff>
      <xdr:row>40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78A4E-6487-4A82-92B1-4E8C6CE5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477308</xdr:colOff>
      <xdr:row>40</xdr:row>
      <xdr:rowOff>57150</xdr:rowOff>
    </xdr:from>
    <xdr:to>
      <xdr:col>15</xdr:col>
      <xdr:colOff>550862</xdr:colOff>
      <xdr:row>58</xdr:row>
      <xdr:rowOff>105835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E0B732-2C8C-4225-A150-7B33AAE1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210608</xdr:colOff>
      <xdr:row>58</xdr:row>
      <xdr:rowOff>169333</xdr:rowOff>
    </xdr:from>
    <xdr:to>
      <xdr:col>16</xdr:col>
      <xdr:colOff>284163</xdr:colOff>
      <xdr:row>77</xdr:row>
      <xdr:rowOff>35986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96549D-2DFF-4A5A-9683-D89DEBDF3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467254</xdr:colOff>
      <xdr:row>69</xdr:row>
      <xdr:rowOff>85725</xdr:rowOff>
    </xdr:from>
    <xdr:to>
      <xdr:col>10</xdr:col>
      <xdr:colOff>56620</xdr:colOff>
      <xdr:row>84</xdr:row>
      <xdr:rowOff>115358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D74E1B-EF2F-46D9-8DB0-22ED1077C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557213</xdr:colOff>
      <xdr:row>4</xdr:row>
      <xdr:rowOff>179914</xdr:rowOff>
    </xdr:from>
    <xdr:to>
      <xdr:col>14</xdr:col>
      <xdr:colOff>80433</xdr:colOff>
      <xdr:row>23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D9983-2510-4FC7-91BA-3CC01A7BF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20</xdr:row>
      <xdr:rowOff>179916</xdr:rowOff>
    </xdr:from>
    <xdr:to>
      <xdr:col>20</xdr:col>
      <xdr:colOff>140229</xdr:colOff>
      <xdr:row>39</xdr:row>
      <xdr:rowOff>46568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DF06F-0146-4F92-AA60-E4057B27C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59</xdr:row>
      <xdr:rowOff>169332</xdr:rowOff>
    </xdr:from>
    <xdr:to>
      <xdr:col>18</xdr:col>
      <xdr:colOff>373063</xdr:colOff>
      <xdr:row>78</xdr:row>
      <xdr:rowOff>35986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73102-A8C8-4048-BCBB-3E1DFAB64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467254</xdr:colOff>
      <xdr:row>69</xdr:row>
      <xdr:rowOff>85725</xdr:rowOff>
    </xdr:from>
    <xdr:to>
      <xdr:col>10</xdr:col>
      <xdr:colOff>56620</xdr:colOff>
      <xdr:row>84</xdr:row>
      <xdr:rowOff>115358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587E6-CE3F-49B7-BD06-50AC19965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726546</xdr:colOff>
      <xdr:row>10</xdr:row>
      <xdr:rowOff>27514</xdr:rowOff>
    </xdr:from>
    <xdr:to>
      <xdr:col>9</xdr:col>
      <xdr:colOff>313266</xdr:colOff>
      <xdr:row>28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721CC-50C8-4708-8C90-24E3FBBA3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20</xdr:row>
      <xdr:rowOff>179916</xdr:rowOff>
    </xdr:from>
    <xdr:to>
      <xdr:col>20</xdr:col>
      <xdr:colOff>140229</xdr:colOff>
      <xdr:row>39</xdr:row>
      <xdr:rowOff>46568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16D91-6247-41B0-BD1D-78DAE34B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299508</xdr:colOff>
      <xdr:row>59</xdr:row>
      <xdr:rowOff>169332</xdr:rowOff>
    </xdr:from>
    <xdr:to>
      <xdr:col>18</xdr:col>
      <xdr:colOff>373063</xdr:colOff>
      <xdr:row>78</xdr:row>
      <xdr:rowOff>35986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C9EED-A9DB-4F37-9391-F4EC391A1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467254</xdr:colOff>
      <xdr:row>69</xdr:row>
      <xdr:rowOff>85725</xdr:rowOff>
    </xdr:from>
    <xdr:to>
      <xdr:col>10</xdr:col>
      <xdr:colOff>56620</xdr:colOff>
      <xdr:row>84</xdr:row>
      <xdr:rowOff>115358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70589C-C9E7-428B-A51D-1913AE79C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04D5-A4B6-45D2-9065-4BDBB5CB2DFD}">
  <sheetPr>
    <tabColor theme="2" tint="-0.499984740745262"/>
  </sheetPr>
  <dimension ref="A2:J69"/>
  <sheetViews>
    <sheetView workbookViewId="0">
      <selection activeCell="B22" sqref="B22"/>
    </sheetView>
  </sheetViews>
  <sheetFormatPr defaultRowHeight="14.35" x14ac:dyDescent="0.5"/>
  <cols>
    <col min="1" max="1" width="14.1171875" bestFit="1" customWidth="1"/>
    <col min="2" max="2" width="15.41015625" bestFit="1" customWidth="1"/>
    <col min="3" max="3" width="26.8203125" bestFit="1" customWidth="1"/>
    <col min="4" max="4" width="14.1171875" bestFit="1" customWidth="1"/>
    <col min="5" max="5" width="8.1171875" customWidth="1"/>
    <col min="6" max="6" width="9.29296875" bestFit="1" customWidth="1"/>
    <col min="7" max="7" width="10.234375" bestFit="1" customWidth="1"/>
    <col min="9" max="9" width="9.703125" customWidth="1"/>
  </cols>
  <sheetData>
    <row r="2" spans="1:6" x14ac:dyDescent="0.5">
      <c r="A2" t="s">
        <v>0</v>
      </c>
      <c r="B2" t="s">
        <v>12</v>
      </c>
      <c r="C2" t="s">
        <v>14</v>
      </c>
      <c r="D2" s="1">
        <v>36528</v>
      </c>
      <c r="E2" t="s">
        <v>13</v>
      </c>
      <c r="F2" s="1">
        <v>44302</v>
      </c>
    </row>
    <row r="3" spans="1:6" x14ac:dyDescent="0.5">
      <c r="A3" t="s">
        <v>11</v>
      </c>
      <c r="B3" t="s">
        <v>10</v>
      </c>
      <c r="C3" t="s">
        <v>17</v>
      </c>
    </row>
    <row r="4" spans="1:6" x14ac:dyDescent="0.5">
      <c r="A4" t="s">
        <v>2</v>
      </c>
      <c r="B4">
        <v>166.81</v>
      </c>
      <c r="C4">
        <v>22.68</v>
      </c>
    </row>
    <row r="5" spans="1:6" x14ac:dyDescent="0.5">
      <c r="A5" t="s">
        <v>3</v>
      </c>
      <c r="B5">
        <v>192.36</v>
      </c>
      <c r="C5">
        <v>18.21</v>
      </c>
    </row>
    <row r="6" spans="1:6" x14ac:dyDescent="0.5">
      <c r="A6" t="s">
        <v>4</v>
      </c>
      <c r="B6">
        <v>225.8</v>
      </c>
      <c r="C6">
        <v>19.399999999999999</v>
      </c>
    </row>
    <row r="7" spans="1:6" x14ac:dyDescent="0.5">
      <c r="A7" t="s">
        <v>5</v>
      </c>
      <c r="B7">
        <v>395.25</v>
      </c>
      <c r="C7">
        <v>34.5</v>
      </c>
    </row>
    <row r="8" spans="1:6" x14ac:dyDescent="0.5">
      <c r="A8" t="s">
        <v>6</v>
      </c>
      <c r="B8">
        <v>196.75</v>
      </c>
      <c r="C8">
        <v>48.4</v>
      </c>
    </row>
    <row r="9" spans="1:6" x14ac:dyDescent="0.5">
      <c r="A9" t="s">
        <v>1</v>
      </c>
      <c r="B9">
        <v>155.37</v>
      </c>
      <c r="C9">
        <v>18.91</v>
      </c>
    </row>
    <row r="10" spans="1:6" x14ac:dyDescent="0.5">
      <c r="A10" t="s">
        <v>7</v>
      </c>
      <c r="B10">
        <v>272.64999999999998</v>
      </c>
      <c r="C10">
        <v>35.11</v>
      </c>
    </row>
    <row r="11" spans="1:6" x14ac:dyDescent="0.5">
      <c r="A11" t="s">
        <v>8</v>
      </c>
      <c r="B11">
        <v>191.11</v>
      </c>
      <c r="C11">
        <v>24.68</v>
      </c>
    </row>
    <row r="12" spans="1:6" x14ac:dyDescent="0.5">
      <c r="A12" t="s">
        <v>9</v>
      </c>
      <c r="B12">
        <v>183.17</v>
      </c>
      <c r="C12">
        <v>14.34</v>
      </c>
    </row>
    <row r="13" spans="1:6" x14ac:dyDescent="0.5">
      <c r="A13" t="s">
        <v>16</v>
      </c>
      <c r="B13">
        <v>188.75</v>
      </c>
      <c r="C13">
        <v>34.119999999999997</v>
      </c>
    </row>
    <row r="15" spans="1:6" x14ac:dyDescent="0.5">
      <c r="A15" t="s">
        <v>15</v>
      </c>
      <c r="B15" t="s">
        <v>12</v>
      </c>
      <c r="C15" t="s">
        <v>14</v>
      </c>
      <c r="D15" s="1">
        <v>36528</v>
      </c>
      <c r="E15" t="s">
        <v>13</v>
      </c>
      <c r="F15" s="1">
        <v>44302</v>
      </c>
    </row>
    <row r="16" spans="1:6" x14ac:dyDescent="0.5">
      <c r="B16" t="s">
        <v>10</v>
      </c>
      <c r="C16" t="s">
        <v>17</v>
      </c>
    </row>
    <row r="17" spans="1:9" x14ac:dyDescent="0.5">
      <c r="A17" t="s">
        <v>2</v>
      </c>
      <c r="B17">
        <v>273.89</v>
      </c>
      <c r="C17">
        <v>0.34</v>
      </c>
    </row>
    <row r="18" spans="1:9" x14ac:dyDescent="0.5">
      <c r="A18" t="s">
        <v>3</v>
      </c>
      <c r="B18">
        <v>657.71</v>
      </c>
      <c r="C18">
        <v>1.25</v>
      </c>
    </row>
    <row r="19" spans="1:9" x14ac:dyDescent="0.5">
      <c r="A19" t="s">
        <v>4</v>
      </c>
      <c r="B19">
        <v>652</v>
      </c>
      <c r="C19">
        <v>1.18</v>
      </c>
    </row>
    <row r="20" spans="1:9" x14ac:dyDescent="0.5">
      <c r="A20" t="s">
        <v>5</v>
      </c>
      <c r="B20">
        <v>406.13</v>
      </c>
      <c r="C20">
        <v>0.48</v>
      </c>
    </row>
    <row r="21" spans="1:9" x14ac:dyDescent="0.5">
      <c r="A21" t="s">
        <v>6</v>
      </c>
      <c r="B21">
        <v>356.2</v>
      </c>
      <c r="C21">
        <v>1.98</v>
      </c>
    </row>
    <row r="22" spans="1:9" x14ac:dyDescent="0.5">
      <c r="A22" t="s">
        <v>1</v>
      </c>
      <c r="B22">
        <v>262.79000000000002</v>
      </c>
      <c r="C22">
        <v>0.63</v>
      </c>
    </row>
    <row r="23" spans="1:9" x14ac:dyDescent="0.5">
      <c r="A23" t="s">
        <v>7</v>
      </c>
      <c r="B23">
        <v>1316.75</v>
      </c>
      <c r="C23">
        <v>1.07</v>
      </c>
    </row>
    <row r="24" spans="1:9" x14ac:dyDescent="0.5">
      <c r="A24" t="s">
        <v>8</v>
      </c>
      <c r="B24">
        <v>3939</v>
      </c>
      <c r="C24">
        <v>6.47</v>
      </c>
    </row>
    <row r="25" spans="1:9" x14ac:dyDescent="0.5">
      <c r="A25" t="s">
        <v>9</v>
      </c>
      <c r="B25">
        <v>227.62</v>
      </c>
      <c r="C25">
        <v>0.35</v>
      </c>
    </row>
    <row r="26" spans="1:9" x14ac:dyDescent="0.5">
      <c r="A26" t="s">
        <v>16</v>
      </c>
      <c r="B26">
        <v>421.15</v>
      </c>
      <c r="C26">
        <v>0.9</v>
      </c>
    </row>
    <row r="29" spans="1:9" x14ac:dyDescent="0.5">
      <c r="A29" t="s">
        <v>18</v>
      </c>
      <c r="C29" t="s">
        <v>14</v>
      </c>
      <c r="D29" t="s">
        <v>19</v>
      </c>
      <c r="E29" t="s">
        <v>20</v>
      </c>
    </row>
    <row r="30" spans="1:9" x14ac:dyDescent="0.5">
      <c r="B30" t="s">
        <v>25</v>
      </c>
      <c r="C30" t="s">
        <v>10</v>
      </c>
      <c r="D30" t="s">
        <v>17</v>
      </c>
      <c r="G30" t="s">
        <v>29</v>
      </c>
      <c r="I30" t="s">
        <v>30</v>
      </c>
    </row>
    <row r="31" spans="1:9" x14ac:dyDescent="0.5">
      <c r="A31" t="s">
        <v>2</v>
      </c>
      <c r="B31">
        <v>3955</v>
      </c>
      <c r="C31">
        <v>3.5</v>
      </c>
      <c r="D31">
        <v>923</v>
      </c>
      <c r="E31" s="2">
        <f t="shared" ref="E31:E41" si="0">D31/B31</f>
        <v>0.23337547408343867</v>
      </c>
      <c r="G31" s="3">
        <f t="shared" ref="G31:G41" si="1">(C31-MIN($C$31:$C$41))/(MAX($C$31:$C$41) - MIN($C$31:$C$41))</f>
        <v>0.28398058252427183</v>
      </c>
      <c r="H31" s="3"/>
      <c r="I31" s="3">
        <f t="shared" ref="I31:I41" si="2">(E31-MIN($E$31:$E$41))/(MAX($E$31:$E$41) - MIN($E$31:$E$41))</f>
        <v>0.15139927577113729</v>
      </c>
    </row>
    <row r="32" spans="1:9" x14ac:dyDescent="0.5">
      <c r="A32" t="s">
        <v>3</v>
      </c>
      <c r="B32">
        <v>620</v>
      </c>
      <c r="C32">
        <v>5.18</v>
      </c>
      <c r="D32">
        <v>109</v>
      </c>
      <c r="E32" s="2">
        <f t="shared" si="0"/>
        <v>0.17580645161290323</v>
      </c>
      <c r="G32" s="3">
        <f t="shared" si="1"/>
        <v>0.6917475728155339</v>
      </c>
      <c r="H32" s="3"/>
      <c r="I32" s="3">
        <f t="shared" si="2"/>
        <v>3.1511802603015858E-2</v>
      </c>
    </row>
    <row r="33" spans="1:9" x14ac:dyDescent="0.5">
      <c r="A33" t="s">
        <v>4</v>
      </c>
      <c r="B33">
        <v>393.7</v>
      </c>
      <c r="C33">
        <v>3.33</v>
      </c>
      <c r="D33">
        <v>146</v>
      </c>
      <c r="E33" s="2">
        <f t="shared" si="0"/>
        <v>0.3708407416814834</v>
      </c>
      <c r="G33" s="3">
        <f t="shared" si="1"/>
        <v>0.24271844660194175</v>
      </c>
      <c r="H33" s="3"/>
      <c r="I33" s="3">
        <f t="shared" si="2"/>
        <v>0.43767065703601943</v>
      </c>
    </row>
    <row r="34" spans="1:9" x14ac:dyDescent="0.5">
      <c r="A34" t="s">
        <v>5</v>
      </c>
      <c r="B34">
        <v>1313</v>
      </c>
      <c r="C34">
        <v>5.2</v>
      </c>
      <c r="D34">
        <v>324</v>
      </c>
      <c r="E34" s="2">
        <f t="shared" si="0"/>
        <v>0.24676313785224677</v>
      </c>
      <c r="G34" s="3">
        <f t="shared" si="1"/>
        <v>0.69660194174757284</v>
      </c>
      <c r="H34" s="3"/>
      <c r="I34" s="3">
        <f t="shared" si="2"/>
        <v>0.17927908181940358</v>
      </c>
    </row>
    <row r="35" spans="1:9" x14ac:dyDescent="0.5">
      <c r="A35" t="s">
        <v>6</v>
      </c>
      <c r="B35">
        <v>323</v>
      </c>
      <c r="C35">
        <v>2.33</v>
      </c>
      <c r="D35">
        <v>207</v>
      </c>
      <c r="E35" s="2">
        <f t="shared" si="0"/>
        <v>0.64086687306501544</v>
      </c>
      <c r="G35" s="3">
        <f t="shared" si="1"/>
        <v>0</v>
      </c>
      <c r="H35" s="3"/>
      <c r="I35" s="3">
        <f t="shared" si="2"/>
        <v>1</v>
      </c>
    </row>
    <row r="36" spans="1:9" x14ac:dyDescent="0.5">
      <c r="A36" t="s">
        <v>1</v>
      </c>
      <c r="B36">
        <v>5869</v>
      </c>
      <c r="C36">
        <v>2.63</v>
      </c>
      <c r="D36">
        <v>943</v>
      </c>
      <c r="E36" s="2">
        <f t="shared" si="0"/>
        <v>0.16067473164082466</v>
      </c>
      <c r="G36" s="3">
        <f t="shared" si="1"/>
        <v>7.2815533980582478E-2</v>
      </c>
      <c r="H36" s="3"/>
      <c r="I36" s="3">
        <f t="shared" si="2"/>
        <v>0</v>
      </c>
    </row>
    <row r="37" spans="1:9" x14ac:dyDescent="0.5">
      <c r="A37" t="s">
        <v>7</v>
      </c>
      <c r="B37">
        <v>871</v>
      </c>
      <c r="C37">
        <v>2.52</v>
      </c>
      <c r="D37">
        <v>206</v>
      </c>
      <c r="E37" s="2">
        <f t="shared" si="0"/>
        <v>0.23650975889781861</v>
      </c>
      <c r="G37" s="3">
        <f t="shared" si="1"/>
        <v>4.6116504854368918E-2</v>
      </c>
      <c r="H37" s="3"/>
      <c r="I37" s="3">
        <f t="shared" si="2"/>
        <v>0.15792642301907858</v>
      </c>
    </row>
    <row r="38" spans="1:9" x14ac:dyDescent="0.5">
      <c r="A38" t="s">
        <v>8</v>
      </c>
      <c r="B38">
        <v>612</v>
      </c>
      <c r="C38">
        <v>4</v>
      </c>
      <c r="D38">
        <v>138</v>
      </c>
      <c r="E38" s="2">
        <f t="shared" si="0"/>
        <v>0.22549019607843138</v>
      </c>
      <c r="G38" s="3">
        <f t="shared" si="1"/>
        <v>0.4053398058252427</v>
      </c>
      <c r="H38" s="3"/>
      <c r="I38" s="3">
        <f t="shared" si="2"/>
        <v>0.13497818653460683</v>
      </c>
    </row>
    <row r="39" spans="1:9" x14ac:dyDescent="0.5">
      <c r="A39" t="s">
        <v>9</v>
      </c>
      <c r="B39">
        <v>2157</v>
      </c>
      <c r="C39">
        <v>6.45</v>
      </c>
      <c r="D39">
        <v>829</v>
      </c>
      <c r="E39" s="2">
        <f t="shared" si="0"/>
        <v>0.38433008808530367</v>
      </c>
      <c r="G39" s="3">
        <f t="shared" si="1"/>
        <v>1</v>
      </c>
      <c r="H39" s="3"/>
      <c r="I39" s="3">
        <f t="shared" si="2"/>
        <v>0.46576221714321431</v>
      </c>
    </row>
    <row r="40" spans="1:9" x14ac:dyDescent="0.5">
      <c r="A40" t="s">
        <v>16</v>
      </c>
      <c r="B40">
        <v>1861</v>
      </c>
      <c r="C40">
        <v>4.0599999999999996</v>
      </c>
      <c r="D40">
        <v>327</v>
      </c>
      <c r="E40" s="2">
        <f t="shared" si="0"/>
        <v>0.17571198280494357</v>
      </c>
      <c r="G40" s="3">
        <f t="shared" si="1"/>
        <v>0.41990291262135909</v>
      </c>
      <c r="H40" s="3"/>
      <c r="I40" s="3">
        <f t="shared" si="2"/>
        <v>3.1315071336903345E-2</v>
      </c>
    </row>
    <row r="41" spans="1:9" x14ac:dyDescent="0.5">
      <c r="A41" t="s">
        <v>24</v>
      </c>
      <c r="B41">
        <v>996</v>
      </c>
      <c r="C41">
        <v>6.36</v>
      </c>
      <c r="D41">
        <v>360</v>
      </c>
      <c r="E41" s="2">
        <f t="shared" si="0"/>
        <v>0.36144578313253012</v>
      </c>
      <c r="G41" s="3">
        <f t="shared" si="1"/>
        <v>0.97815533980582525</v>
      </c>
      <c r="H41" s="3"/>
      <c r="I41" s="3">
        <f t="shared" si="2"/>
        <v>0.41810565848962716</v>
      </c>
    </row>
    <row r="43" spans="1:9" x14ac:dyDescent="0.5">
      <c r="A43" t="s">
        <v>22</v>
      </c>
      <c r="C43" t="s">
        <v>14</v>
      </c>
      <c r="D43" t="s">
        <v>19</v>
      </c>
      <c r="E43" t="s">
        <v>20</v>
      </c>
    </row>
    <row r="44" spans="1:9" x14ac:dyDescent="0.5">
      <c r="B44" t="s">
        <v>26</v>
      </c>
      <c r="C44" t="s">
        <v>10</v>
      </c>
      <c r="D44" t="s">
        <v>17</v>
      </c>
      <c r="E44" t="s">
        <v>28</v>
      </c>
      <c r="G44" t="s">
        <v>29</v>
      </c>
      <c r="I44" t="s">
        <v>30</v>
      </c>
    </row>
    <row r="45" spans="1:9" x14ac:dyDescent="0.5">
      <c r="A45" t="s">
        <v>2</v>
      </c>
      <c r="B45">
        <v>432</v>
      </c>
      <c r="C45">
        <v>4.53</v>
      </c>
      <c r="D45">
        <v>522</v>
      </c>
      <c r="E45" s="2">
        <f t="shared" ref="E45:E55" si="3">D45/B45</f>
        <v>1.2083333333333333</v>
      </c>
      <c r="G45" s="3">
        <f t="shared" ref="G45:G55" si="4">(C45-MIN($C$45:$C$55))/(MAX($C$45:$C$55) - MIN($C$45:$C$55))</f>
        <v>0.38800705467372137</v>
      </c>
      <c r="H45" s="3"/>
      <c r="I45" s="3">
        <f t="shared" ref="I45:I55" si="5">(E45-MIN($E$45:$E$55))/(MAX($E$45:$E$55) - MIN($E$45:$E$55))</f>
        <v>0.92584809844468829</v>
      </c>
    </row>
    <row r="46" spans="1:9" x14ac:dyDescent="0.5">
      <c r="A46" t="s">
        <v>3</v>
      </c>
      <c r="B46">
        <v>137</v>
      </c>
      <c r="C46">
        <v>5.36</v>
      </c>
      <c r="D46">
        <v>38</v>
      </c>
      <c r="E46" s="2">
        <f t="shared" si="3"/>
        <v>0.27737226277372262</v>
      </c>
      <c r="G46" s="3">
        <f t="shared" si="4"/>
        <v>0.53439153439153442</v>
      </c>
      <c r="H46" s="3"/>
      <c r="I46" s="3">
        <f t="shared" si="5"/>
        <v>0</v>
      </c>
    </row>
    <row r="47" spans="1:9" x14ac:dyDescent="0.5">
      <c r="A47" t="s">
        <v>4</v>
      </c>
      <c r="B47">
        <v>71</v>
      </c>
      <c r="C47">
        <v>4.0599999999999996</v>
      </c>
      <c r="D47">
        <v>70</v>
      </c>
      <c r="E47" s="2">
        <f t="shared" si="3"/>
        <v>0.9859154929577465</v>
      </c>
      <c r="G47" s="3">
        <f t="shared" si="4"/>
        <v>0.30511463844797171</v>
      </c>
      <c r="H47" s="3"/>
      <c r="I47" s="3">
        <f t="shared" si="5"/>
        <v>0.70465180884245238</v>
      </c>
    </row>
    <row r="48" spans="1:9" x14ac:dyDescent="0.5">
      <c r="A48" t="s">
        <v>5</v>
      </c>
      <c r="B48">
        <v>187</v>
      </c>
      <c r="C48">
        <v>5.3</v>
      </c>
      <c r="D48">
        <v>101</v>
      </c>
      <c r="E48" s="2">
        <f t="shared" si="3"/>
        <v>0.5401069518716578</v>
      </c>
      <c r="G48" s="3">
        <f t="shared" si="4"/>
        <v>0.52380952380952372</v>
      </c>
      <c r="H48" s="3"/>
      <c r="I48" s="3">
        <f t="shared" si="5"/>
        <v>0.26129171239196719</v>
      </c>
    </row>
    <row r="49" spans="1:10" x14ac:dyDescent="0.5">
      <c r="A49" t="s">
        <v>6</v>
      </c>
      <c r="B49">
        <v>106</v>
      </c>
      <c r="C49">
        <v>2.33</v>
      </c>
      <c r="D49">
        <v>124</v>
      </c>
      <c r="E49" s="2">
        <f t="shared" si="3"/>
        <v>1.1698113207547169</v>
      </c>
      <c r="G49" s="3">
        <f t="shared" si="4"/>
        <v>0</v>
      </c>
      <c r="H49" s="3"/>
      <c r="I49" s="3">
        <f t="shared" si="5"/>
        <v>0.88753765430040699</v>
      </c>
    </row>
    <row r="50" spans="1:10" x14ac:dyDescent="0.5">
      <c r="A50" t="s">
        <v>1</v>
      </c>
      <c r="B50">
        <v>877</v>
      </c>
      <c r="C50">
        <v>3.75</v>
      </c>
      <c r="D50">
        <v>410</v>
      </c>
      <c r="E50" s="2">
        <f t="shared" si="3"/>
        <v>0.46750285062713798</v>
      </c>
      <c r="G50" s="3">
        <f t="shared" si="4"/>
        <v>0.25044091710758376</v>
      </c>
      <c r="H50" s="3"/>
      <c r="I50" s="3">
        <f t="shared" si="5"/>
        <v>0.18908636331532169</v>
      </c>
    </row>
    <row r="51" spans="1:10" x14ac:dyDescent="0.5">
      <c r="A51" t="s">
        <v>7</v>
      </c>
      <c r="B51">
        <v>90</v>
      </c>
      <c r="C51">
        <v>5.92</v>
      </c>
      <c r="D51">
        <v>86</v>
      </c>
      <c r="E51" s="2">
        <f t="shared" si="3"/>
        <v>0.9555555555555556</v>
      </c>
      <c r="G51" s="3">
        <f t="shared" si="4"/>
        <v>0.63315696649029984</v>
      </c>
      <c r="H51" s="3"/>
      <c r="I51" s="3">
        <f t="shared" si="5"/>
        <v>0.67445861258364237</v>
      </c>
    </row>
    <row r="52" spans="1:10" x14ac:dyDescent="0.5">
      <c r="A52" t="s">
        <v>8</v>
      </c>
      <c r="B52">
        <v>60.8</v>
      </c>
      <c r="C52">
        <v>4.1500000000000004</v>
      </c>
      <c r="D52">
        <v>78</v>
      </c>
      <c r="E52" s="2">
        <f t="shared" si="3"/>
        <v>1.2828947368421053</v>
      </c>
      <c r="G52" s="3">
        <f t="shared" si="4"/>
        <v>0.32098765432098769</v>
      </c>
      <c r="H52" s="3"/>
      <c r="I52" s="3">
        <f t="shared" si="5"/>
        <v>1</v>
      </c>
    </row>
    <row r="53" spans="1:10" x14ac:dyDescent="0.5">
      <c r="A53" t="s">
        <v>9</v>
      </c>
      <c r="B53">
        <v>331</v>
      </c>
      <c r="C53">
        <v>5.46</v>
      </c>
      <c r="D53">
        <v>250</v>
      </c>
      <c r="E53" s="2">
        <f t="shared" si="3"/>
        <v>0.75528700906344415</v>
      </c>
      <c r="G53" s="3">
        <f t="shared" si="4"/>
        <v>0.55202821869488539</v>
      </c>
      <c r="H53" s="3"/>
      <c r="I53" s="3">
        <f t="shared" si="5"/>
        <v>0.47528996975677729</v>
      </c>
    </row>
    <row r="54" spans="1:10" x14ac:dyDescent="0.5">
      <c r="A54" t="s">
        <v>16</v>
      </c>
      <c r="B54">
        <v>260</v>
      </c>
      <c r="C54">
        <v>3.61</v>
      </c>
      <c r="D54">
        <v>151</v>
      </c>
      <c r="E54" s="2">
        <f t="shared" si="3"/>
        <v>0.58076923076923082</v>
      </c>
      <c r="G54" s="3">
        <f t="shared" si="4"/>
        <v>0.22574955908289238</v>
      </c>
      <c r="H54" s="3"/>
      <c r="I54" s="3">
        <f t="shared" si="5"/>
        <v>0.30173066820471184</v>
      </c>
    </row>
    <row r="55" spans="1:10" x14ac:dyDescent="0.5">
      <c r="A55" t="s">
        <v>24</v>
      </c>
      <c r="B55">
        <v>151</v>
      </c>
      <c r="C55">
        <v>8</v>
      </c>
      <c r="D55">
        <v>102</v>
      </c>
      <c r="E55" s="2">
        <f t="shared" si="3"/>
        <v>0.67549668874172186</v>
      </c>
      <c r="G55" s="3">
        <f t="shared" si="4"/>
        <v>1</v>
      </c>
      <c r="H55" s="3"/>
      <c r="I55" s="3">
        <f t="shared" si="5"/>
        <v>0.39593786935181313</v>
      </c>
    </row>
    <row r="57" spans="1:10" x14ac:dyDescent="0.5">
      <c r="A57" t="s">
        <v>23</v>
      </c>
      <c r="C57" t="s">
        <v>14</v>
      </c>
      <c r="D57" t="s">
        <v>19</v>
      </c>
      <c r="E57" t="s">
        <v>20</v>
      </c>
    </row>
    <row r="58" spans="1:10" x14ac:dyDescent="0.5">
      <c r="B58" t="s">
        <v>27</v>
      </c>
      <c r="C58" t="s">
        <v>10</v>
      </c>
      <c r="D58" t="s">
        <v>17</v>
      </c>
      <c r="G58" t="s">
        <v>29</v>
      </c>
      <c r="H58" t="s">
        <v>31</v>
      </c>
      <c r="I58" t="s">
        <v>30</v>
      </c>
      <c r="J58" t="s">
        <v>31</v>
      </c>
    </row>
    <row r="59" spans="1:10" x14ac:dyDescent="0.5">
      <c r="A59" t="s">
        <v>2</v>
      </c>
      <c r="B59">
        <v>201</v>
      </c>
      <c r="C59">
        <v>4.93</v>
      </c>
      <c r="D59">
        <v>360</v>
      </c>
      <c r="E59" s="2">
        <f t="shared" ref="E59:E69" si="6">D59/B59</f>
        <v>1.791044776119403</v>
      </c>
      <c r="G59" s="3">
        <f t="shared" ref="G59:G69" si="7">(C59-MIN($C$59:$C$69))/(MAX($C$59:$C$69) - MIN($C$59:$C$69))</f>
        <v>0.45855379188712514</v>
      </c>
      <c r="H59" s="3">
        <f t="shared" ref="H59:H69" si="8">RANK(C59,$C$59:$C$69,1)</f>
        <v>6</v>
      </c>
      <c r="I59" s="3">
        <f t="shared" ref="I59:I69" si="9">(E59-MIN($E$59:$E$69))/(MAX($E$59:$E$69) - MIN($E$59:$E$69))</f>
        <v>0.16191119937991458</v>
      </c>
      <c r="J59" s="3">
        <f t="shared" ref="J59:J69" si="10">RANK(E59,$E$59:$E$69,1)</f>
        <v>8</v>
      </c>
    </row>
    <row r="60" spans="1:10" x14ac:dyDescent="0.5">
      <c r="A60" t="s">
        <v>3</v>
      </c>
      <c r="B60">
        <v>71</v>
      </c>
      <c r="C60">
        <v>5.27</v>
      </c>
      <c r="D60">
        <v>50</v>
      </c>
      <c r="E60" s="2">
        <f t="shared" si="6"/>
        <v>0.70422535211267601</v>
      </c>
      <c r="G60" s="3">
        <f t="shared" si="7"/>
        <v>0.51851851851851849</v>
      </c>
      <c r="H60" s="3">
        <f t="shared" si="8"/>
        <v>7</v>
      </c>
      <c r="I60" s="3">
        <f t="shared" si="9"/>
        <v>0</v>
      </c>
      <c r="J60" s="3">
        <f t="shared" si="10"/>
        <v>1</v>
      </c>
    </row>
    <row r="61" spans="1:10" x14ac:dyDescent="0.5">
      <c r="A61" t="s">
        <v>4</v>
      </c>
      <c r="B61">
        <v>42</v>
      </c>
      <c r="C61">
        <v>4.8600000000000003</v>
      </c>
      <c r="D61">
        <v>74</v>
      </c>
      <c r="E61" s="2">
        <f t="shared" si="6"/>
        <v>1.7619047619047619</v>
      </c>
      <c r="G61" s="3">
        <f t="shared" si="7"/>
        <v>0.44620811287477957</v>
      </c>
      <c r="H61" s="3">
        <f t="shared" si="8"/>
        <v>5</v>
      </c>
      <c r="I61" s="3">
        <f t="shared" si="9"/>
        <v>0.15757000474608449</v>
      </c>
      <c r="J61" s="3">
        <f t="shared" si="10"/>
        <v>7</v>
      </c>
    </row>
    <row r="62" spans="1:10" x14ac:dyDescent="0.5">
      <c r="A62" t="s">
        <v>5</v>
      </c>
      <c r="B62">
        <v>67</v>
      </c>
      <c r="C62">
        <v>8</v>
      </c>
      <c r="D62">
        <v>166</v>
      </c>
      <c r="E62" s="2">
        <f t="shared" si="6"/>
        <v>2.4776119402985075</v>
      </c>
      <c r="G62" s="3">
        <f t="shared" si="7"/>
        <v>1</v>
      </c>
      <c r="H62" s="3">
        <f t="shared" si="8"/>
        <v>11</v>
      </c>
      <c r="I62" s="3">
        <f t="shared" si="9"/>
        <v>0.26419398026478902</v>
      </c>
      <c r="J62" s="3">
        <f t="shared" si="10"/>
        <v>10</v>
      </c>
    </row>
    <row r="63" spans="1:10" x14ac:dyDescent="0.5">
      <c r="A63" t="s">
        <v>6</v>
      </c>
      <c r="B63">
        <v>66</v>
      </c>
      <c r="C63">
        <v>2.33</v>
      </c>
      <c r="D63">
        <v>92</v>
      </c>
      <c r="E63" s="2">
        <f t="shared" si="6"/>
        <v>1.393939393939394</v>
      </c>
      <c r="G63" s="3">
        <f t="shared" si="7"/>
        <v>0</v>
      </c>
      <c r="H63" s="3">
        <f t="shared" si="8"/>
        <v>1</v>
      </c>
      <c r="I63" s="3">
        <f t="shared" si="9"/>
        <v>0.10275159357166702</v>
      </c>
      <c r="J63" s="3">
        <f t="shared" si="10"/>
        <v>6</v>
      </c>
    </row>
    <row r="64" spans="1:10" x14ac:dyDescent="0.5">
      <c r="A64" t="s">
        <v>1</v>
      </c>
      <c r="B64">
        <v>553</v>
      </c>
      <c r="C64">
        <v>4.57</v>
      </c>
      <c r="D64">
        <v>539</v>
      </c>
      <c r="E64" s="2">
        <f t="shared" si="6"/>
        <v>0.97468354430379744</v>
      </c>
      <c r="G64" s="3">
        <f t="shared" si="7"/>
        <v>0.39506172839506176</v>
      </c>
      <c r="H64" s="3">
        <f t="shared" si="8"/>
        <v>4</v>
      </c>
      <c r="I64" s="3">
        <f t="shared" si="9"/>
        <v>4.029207549341414E-2</v>
      </c>
      <c r="J64" s="3">
        <f t="shared" si="10"/>
        <v>2</v>
      </c>
    </row>
    <row r="65" spans="1:10" x14ac:dyDescent="0.5">
      <c r="A65" t="s">
        <v>7</v>
      </c>
      <c r="B65">
        <v>47</v>
      </c>
      <c r="C65">
        <v>6.55</v>
      </c>
      <c r="D65">
        <v>56</v>
      </c>
      <c r="E65" s="2">
        <f t="shared" si="6"/>
        <v>1.1914893617021276</v>
      </c>
      <c r="G65" s="3">
        <f t="shared" si="7"/>
        <v>0.74426807760141089</v>
      </c>
      <c r="H65" s="3">
        <f t="shared" si="8"/>
        <v>10</v>
      </c>
      <c r="I65" s="3">
        <f t="shared" si="9"/>
        <v>7.2591176109496891E-2</v>
      </c>
      <c r="J65" s="3">
        <f t="shared" si="10"/>
        <v>4</v>
      </c>
    </row>
    <row r="66" spans="1:10" x14ac:dyDescent="0.5">
      <c r="A66" t="s">
        <v>8</v>
      </c>
      <c r="B66">
        <v>12</v>
      </c>
      <c r="C66">
        <v>3.53</v>
      </c>
      <c r="D66">
        <v>89</v>
      </c>
      <c r="E66" s="2">
        <f t="shared" si="6"/>
        <v>7.416666666666667</v>
      </c>
      <c r="G66" s="3">
        <f t="shared" si="7"/>
        <v>0.2116402116402116</v>
      </c>
      <c r="H66" s="3">
        <f t="shared" si="8"/>
        <v>2</v>
      </c>
      <c r="I66" s="3">
        <f t="shared" si="9"/>
        <v>1</v>
      </c>
      <c r="J66" s="3">
        <f t="shared" si="10"/>
        <v>11</v>
      </c>
    </row>
    <row r="67" spans="1:10" x14ac:dyDescent="0.5">
      <c r="A67" t="s">
        <v>9</v>
      </c>
      <c r="B67">
        <v>170</v>
      </c>
      <c r="C67">
        <v>4.4000000000000004</v>
      </c>
      <c r="D67">
        <v>306</v>
      </c>
      <c r="E67" s="2">
        <f t="shared" si="6"/>
        <v>1.8</v>
      </c>
      <c r="G67" s="3">
        <f t="shared" si="7"/>
        <v>0.36507936507936511</v>
      </c>
      <c r="H67" s="3">
        <f t="shared" si="8"/>
        <v>3</v>
      </c>
      <c r="I67" s="3">
        <f t="shared" si="9"/>
        <v>0.16324532260884769</v>
      </c>
      <c r="J67" s="3">
        <f t="shared" si="10"/>
        <v>9</v>
      </c>
    </row>
    <row r="68" spans="1:10" x14ac:dyDescent="0.5">
      <c r="A68" t="s">
        <v>16</v>
      </c>
      <c r="B68">
        <v>138</v>
      </c>
      <c r="C68">
        <v>5.31</v>
      </c>
      <c r="D68">
        <v>148</v>
      </c>
      <c r="E68" s="2">
        <f t="shared" si="6"/>
        <v>1.0724637681159421</v>
      </c>
      <c r="G68" s="3">
        <f t="shared" si="7"/>
        <v>0.52557319223985888</v>
      </c>
      <c r="H68" s="3">
        <f t="shared" si="8"/>
        <v>8</v>
      </c>
      <c r="I68" s="3">
        <f t="shared" si="9"/>
        <v>5.4859089077597956E-2</v>
      </c>
      <c r="J68" s="3">
        <f t="shared" si="10"/>
        <v>3</v>
      </c>
    </row>
    <row r="69" spans="1:10" x14ac:dyDescent="0.5">
      <c r="A69" t="s">
        <v>24</v>
      </c>
      <c r="B69">
        <v>77</v>
      </c>
      <c r="C69">
        <v>6.09</v>
      </c>
      <c r="D69">
        <v>92</v>
      </c>
      <c r="E69" s="2">
        <f t="shared" si="6"/>
        <v>1.1948051948051948</v>
      </c>
      <c r="G69" s="3">
        <f t="shared" si="7"/>
        <v>0.66313932980599644</v>
      </c>
      <c r="H69" s="3">
        <f t="shared" si="8"/>
        <v>9</v>
      </c>
      <c r="I69" s="3">
        <f t="shared" si="9"/>
        <v>7.308515928904108E-2</v>
      </c>
      <c r="J69" s="3">
        <f t="shared" si="10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86D8-C0BC-4D64-AB3F-2C3168F540E0}">
  <dimension ref="A2:O69"/>
  <sheetViews>
    <sheetView workbookViewId="0">
      <selection activeCell="C10" sqref="C10"/>
    </sheetView>
  </sheetViews>
  <sheetFormatPr defaultRowHeight="14.35" x14ac:dyDescent="0.5"/>
  <cols>
    <col min="1" max="1" width="14.1171875" bestFit="1" customWidth="1"/>
    <col min="2" max="2" width="15.41015625" bestFit="1" customWidth="1"/>
    <col min="3" max="3" width="26.9375" bestFit="1" customWidth="1"/>
    <col min="4" max="4" width="14.234375" bestFit="1" customWidth="1"/>
    <col min="5" max="5" width="8.1171875" customWidth="1"/>
    <col min="6" max="6" width="11.234375" bestFit="1" customWidth="1"/>
    <col min="7" max="7" width="10.234375" bestFit="1" customWidth="1"/>
    <col min="9" max="9" width="9.703125" customWidth="1"/>
  </cols>
  <sheetData>
    <row r="2" spans="1:6" x14ac:dyDescent="0.5">
      <c r="A2" t="s">
        <v>0</v>
      </c>
      <c r="B2" t="s">
        <v>12</v>
      </c>
      <c r="C2" t="s">
        <v>14</v>
      </c>
      <c r="D2" s="1">
        <v>36528</v>
      </c>
      <c r="E2" t="s">
        <v>13</v>
      </c>
      <c r="F2" s="1">
        <v>44302</v>
      </c>
    </row>
    <row r="3" spans="1:6" x14ac:dyDescent="0.5">
      <c r="A3" t="s">
        <v>11</v>
      </c>
      <c r="B3" t="s">
        <v>10</v>
      </c>
      <c r="C3" t="s">
        <v>17</v>
      </c>
      <c r="D3" t="s">
        <v>41</v>
      </c>
      <c r="E3" t="s">
        <v>40</v>
      </c>
    </row>
    <row r="4" spans="1:6" x14ac:dyDescent="0.5">
      <c r="A4" t="s">
        <v>2</v>
      </c>
      <c r="B4" s="30">
        <v>166.81481481481501</v>
      </c>
      <c r="C4" s="30">
        <v>22.682592592592599</v>
      </c>
      <c r="D4" s="31">
        <v>0.60040508192739594</v>
      </c>
    </row>
    <row r="5" spans="1:6" x14ac:dyDescent="0.5">
      <c r="A5" t="s">
        <v>3</v>
      </c>
      <c r="B5" s="30">
        <v>192.363636363636</v>
      </c>
      <c r="C5" s="30">
        <v>18.205909090909099</v>
      </c>
      <c r="D5" s="31">
        <v>0.42977601350081901</v>
      </c>
    </row>
    <row r="6" spans="1:6" x14ac:dyDescent="0.5">
      <c r="A6" t="s">
        <v>4</v>
      </c>
      <c r="B6" s="30">
        <v>225.8</v>
      </c>
      <c r="C6" s="30">
        <v>19.401</v>
      </c>
      <c r="D6" s="31">
        <v>2.1333029977646401E-2</v>
      </c>
    </row>
    <row r="7" spans="1:6" x14ac:dyDescent="0.5">
      <c r="A7" t="s">
        <v>5</v>
      </c>
      <c r="B7" s="30">
        <v>395.25</v>
      </c>
      <c r="C7" s="30">
        <v>34.496250000000003</v>
      </c>
      <c r="D7" s="31">
        <v>0.13741728941933301</v>
      </c>
    </row>
    <row r="8" spans="1:6" x14ac:dyDescent="0.5">
      <c r="A8" t="s">
        <v>6</v>
      </c>
      <c r="B8" s="30">
        <v>196.75</v>
      </c>
      <c r="C8" s="30">
        <v>48.397500000000001</v>
      </c>
      <c r="D8" s="31">
        <v>1.1117136766209501</v>
      </c>
    </row>
    <row r="9" spans="1:6" x14ac:dyDescent="0.5">
      <c r="A9" t="s">
        <v>1</v>
      </c>
      <c r="B9" s="30">
        <v>155.37037037037001</v>
      </c>
      <c r="C9" s="30">
        <v>18.907407407407401</v>
      </c>
      <c r="D9" s="31">
        <v>0.11318375179646201</v>
      </c>
    </row>
    <row r="10" spans="1:6" x14ac:dyDescent="0.5">
      <c r="A10" t="s">
        <v>7</v>
      </c>
      <c r="B10" s="30">
        <v>272.64705882352899</v>
      </c>
      <c r="C10" s="30">
        <v>35.111764705882401</v>
      </c>
      <c r="D10" s="31">
        <v>0.14935292544887799</v>
      </c>
    </row>
    <row r="11" spans="1:6" x14ac:dyDescent="0.5">
      <c r="A11" t="s">
        <v>8</v>
      </c>
      <c r="B11" s="30">
        <v>191.111111111111</v>
      </c>
      <c r="C11" s="30">
        <v>24.68</v>
      </c>
      <c r="D11" s="31">
        <v>0.69105404405115201</v>
      </c>
    </row>
    <row r="12" spans="1:6" x14ac:dyDescent="0.5">
      <c r="A12" t="s">
        <v>9</v>
      </c>
      <c r="B12" s="30">
        <v>183.166666666667</v>
      </c>
      <c r="C12" s="30">
        <v>14.342499999999999</v>
      </c>
      <c r="D12" s="31">
        <v>0.18296031969298701</v>
      </c>
    </row>
    <row r="13" spans="1:6" x14ac:dyDescent="0.5">
      <c r="A13" t="s">
        <v>16</v>
      </c>
      <c r="B13" s="30">
        <v>188.75</v>
      </c>
      <c r="C13" s="30">
        <v>34.118154903628103</v>
      </c>
      <c r="D13" s="31">
        <v>-3.2539419876183702E-2</v>
      </c>
    </row>
    <row r="15" spans="1:6" x14ac:dyDescent="0.5">
      <c r="A15" t="s">
        <v>15</v>
      </c>
      <c r="B15" t="s">
        <v>12</v>
      </c>
      <c r="C15" t="s">
        <v>14</v>
      </c>
      <c r="D15" s="1">
        <v>36528</v>
      </c>
      <c r="E15" t="s">
        <v>13</v>
      </c>
      <c r="F15" s="1">
        <v>44302</v>
      </c>
    </row>
    <row r="16" spans="1:6" x14ac:dyDescent="0.5">
      <c r="B16" t="s">
        <v>10</v>
      </c>
      <c r="C16" t="s">
        <v>17</v>
      </c>
    </row>
    <row r="17" spans="1:15" x14ac:dyDescent="0.5">
      <c r="A17" t="s">
        <v>2</v>
      </c>
      <c r="B17">
        <v>273.89</v>
      </c>
      <c r="C17">
        <v>0.34</v>
      </c>
    </row>
    <row r="18" spans="1:15" x14ac:dyDescent="0.5">
      <c r="A18" t="s">
        <v>3</v>
      </c>
      <c r="B18">
        <v>657.71</v>
      </c>
      <c r="C18">
        <v>1.25</v>
      </c>
    </row>
    <row r="19" spans="1:15" x14ac:dyDescent="0.5">
      <c r="A19" t="s">
        <v>4</v>
      </c>
      <c r="B19">
        <v>652</v>
      </c>
      <c r="C19">
        <v>1.18</v>
      </c>
    </row>
    <row r="20" spans="1:15" x14ac:dyDescent="0.5">
      <c r="A20" t="s">
        <v>5</v>
      </c>
      <c r="B20">
        <v>406.13</v>
      </c>
      <c r="C20">
        <v>0.48</v>
      </c>
    </row>
    <row r="21" spans="1:15" x14ac:dyDescent="0.5">
      <c r="A21" t="s">
        <v>6</v>
      </c>
      <c r="B21">
        <v>356.2</v>
      </c>
      <c r="C21">
        <v>1.98</v>
      </c>
    </row>
    <row r="22" spans="1:15" x14ac:dyDescent="0.5">
      <c r="A22" t="s">
        <v>1</v>
      </c>
      <c r="B22">
        <v>262.79000000000002</v>
      </c>
      <c r="C22">
        <v>0.63</v>
      </c>
    </row>
    <row r="23" spans="1:15" x14ac:dyDescent="0.5">
      <c r="A23" t="s">
        <v>7</v>
      </c>
      <c r="B23">
        <v>1316.75</v>
      </c>
      <c r="C23">
        <v>1.07</v>
      </c>
      <c r="M23" s="28"/>
      <c r="N23" s="28"/>
      <c r="O23" s="28"/>
    </row>
    <row r="24" spans="1:15" x14ac:dyDescent="0.5">
      <c r="A24" t="s">
        <v>8</v>
      </c>
      <c r="B24">
        <v>3939</v>
      </c>
      <c r="C24">
        <v>6.47</v>
      </c>
    </row>
    <row r="25" spans="1:15" x14ac:dyDescent="0.5">
      <c r="A25" t="s">
        <v>9</v>
      </c>
      <c r="B25">
        <v>227.62</v>
      </c>
      <c r="C25">
        <v>0.35</v>
      </c>
    </row>
    <row r="26" spans="1:15" x14ac:dyDescent="0.5">
      <c r="A26" t="s">
        <v>16</v>
      </c>
      <c r="B26">
        <v>421.15</v>
      </c>
      <c r="C26">
        <v>0.9</v>
      </c>
      <c r="K26" s="28"/>
      <c r="L26" s="28"/>
      <c r="M26" s="28"/>
      <c r="N26" s="28"/>
    </row>
    <row r="27" spans="1:15" x14ac:dyDescent="0.5">
      <c r="K27" s="28"/>
      <c r="L27" s="28"/>
      <c r="M27" s="28"/>
      <c r="N27" s="28"/>
    </row>
    <row r="28" spans="1:15" x14ac:dyDescent="0.5">
      <c r="K28" s="28"/>
      <c r="L28" s="28"/>
      <c r="M28" s="28"/>
      <c r="N28" s="28"/>
    </row>
    <row r="29" spans="1:15" x14ac:dyDescent="0.5">
      <c r="A29" t="s">
        <v>18</v>
      </c>
      <c r="C29" t="s">
        <v>14</v>
      </c>
      <c r="D29" t="s">
        <v>19</v>
      </c>
      <c r="E29" t="s">
        <v>20</v>
      </c>
      <c r="K29" s="28"/>
      <c r="L29" s="28"/>
      <c r="M29" s="28"/>
      <c r="N29" s="28"/>
    </row>
    <row r="30" spans="1:15" x14ac:dyDescent="0.5">
      <c r="B30" t="s">
        <v>25</v>
      </c>
      <c r="C30" t="s">
        <v>10</v>
      </c>
      <c r="D30" t="s">
        <v>17</v>
      </c>
      <c r="E30" t="s">
        <v>41</v>
      </c>
      <c r="F30" t="s">
        <v>40</v>
      </c>
      <c r="G30" t="s">
        <v>29</v>
      </c>
      <c r="I30" t="s">
        <v>30</v>
      </c>
      <c r="K30" s="28"/>
      <c r="L30" s="28"/>
      <c r="M30" s="28"/>
      <c r="N30" s="28"/>
      <c r="O30" s="28"/>
    </row>
    <row r="31" spans="1:15" x14ac:dyDescent="0.5">
      <c r="A31" t="s">
        <v>2</v>
      </c>
      <c r="B31">
        <v>3955</v>
      </c>
      <c r="C31" s="29">
        <v>3.5</v>
      </c>
      <c r="D31" s="29">
        <v>923.46848857439102</v>
      </c>
      <c r="E31" s="31">
        <v>6.4303904469186698E-2</v>
      </c>
      <c r="F31" s="31">
        <v>0.42374586666097502</v>
      </c>
      <c r="G31" s="3">
        <f t="shared" ref="G31:G41" si="0">(C31-MIN($C$31:$C$41))/(MAX($C$31:$C$41) - MIN($C$31:$C$41))</f>
        <v>0.28308823529411858</v>
      </c>
      <c r="H31" s="3"/>
      <c r="I31" s="3">
        <f t="shared" ref="I31:I41" si="1">(E31-MIN($E$31:$E$41))/(MAX($E$31:$E$41) - MIN($E$31:$E$41))</f>
        <v>6.6424812085355098E-2</v>
      </c>
      <c r="K31" s="28"/>
      <c r="L31" s="28"/>
      <c r="M31" s="28"/>
      <c r="N31" s="28"/>
      <c r="O31" s="28"/>
    </row>
    <row r="32" spans="1:15" x14ac:dyDescent="0.5">
      <c r="A32" t="s">
        <v>3</v>
      </c>
      <c r="B32">
        <v>620</v>
      </c>
      <c r="C32" s="29">
        <v>5.1818181818181799</v>
      </c>
      <c r="D32" s="29">
        <v>108.884157580264</v>
      </c>
      <c r="E32" s="31">
        <v>0.107848328353366</v>
      </c>
      <c r="F32" s="31">
        <v>0.51222037884612703</v>
      </c>
      <c r="G32" s="3">
        <f t="shared" si="0"/>
        <v>0.69117647058823595</v>
      </c>
      <c r="H32" s="3"/>
      <c r="I32" s="3">
        <f t="shared" si="1"/>
        <v>0.21964487945309885</v>
      </c>
      <c r="K32" s="28"/>
      <c r="L32" s="28"/>
      <c r="M32" s="28"/>
      <c r="N32" s="28"/>
      <c r="O32" s="28"/>
    </row>
    <row r="33" spans="1:15" x14ac:dyDescent="0.5">
      <c r="A33" t="s">
        <v>4</v>
      </c>
      <c r="B33">
        <v>393.7</v>
      </c>
      <c r="C33" s="29">
        <v>3.3333333333333299</v>
      </c>
      <c r="D33" s="29">
        <v>145.85249150553301</v>
      </c>
      <c r="E33" s="31">
        <v>0.29782468420417602</v>
      </c>
      <c r="F33" s="31">
        <v>0.71345562506627103</v>
      </c>
      <c r="G33" s="3">
        <f t="shared" si="0"/>
        <v>0.24264705882352952</v>
      </c>
      <c r="H33" s="3"/>
      <c r="I33" s="3">
        <f t="shared" si="1"/>
        <v>0.88811600492170917</v>
      </c>
      <c r="K33" s="28"/>
      <c r="L33" s="28"/>
      <c r="M33" s="28"/>
      <c r="N33" s="28"/>
      <c r="O33" s="28"/>
    </row>
    <row r="34" spans="1:15" x14ac:dyDescent="0.5">
      <c r="A34" t="s">
        <v>5</v>
      </c>
      <c r="B34">
        <v>1313</v>
      </c>
      <c r="C34" s="29">
        <v>5.2</v>
      </c>
      <c r="D34" s="29">
        <v>324.42946885245902</v>
      </c>
      <c r="E34" s="31">
        <v>0.17470567199140399</v>
      </c>
      <c r="F34" s="31">
        <v>0.29660978931314202</v>
      </c>
      <c r="G34" s="3">
        <f t="shared" si="0"/>
        <v>0.69558823529411884</v>
      </c>
      <c r="H34" s="3"/>
      <c r="I34" s="3">
        <f t="shared" si="1"/>
        <v>0.45489627980450908</v>
      </c>
      <c r="K34" s="28"/>
      <c r="L34" s="28"/>
      <c r="M34" s="28"/>
      <c r="N34" s="28"/>
      <c r="O34" s="28"/>
    </row>
    <row r="35" spans="1:15" x14ac:dyDescent="0.5">
      <c r="A35" t="s">
        <v>6</v>
      </c>
      <c r="B35">
        <v>323</v>
      </c>
      <c r="C35" s="29">
        <v>2.3333333333333299</v>
      </c>
      <c r="D35" s="29">
        <v>207.455812291998</v>
      </c>
      <c r="E35" s="31">
        <v>0.32962159038782501</v>
      </c>
      <c r="F35" s="31">
        <v>0.64385926322125397</v>
      </c>
      <c r="G35" s="3">
        <f t="shared" si="0"/>
        <v>0</v>
      </c>
      <c r="H35" s="3"/>
      <c r="I35" s="3">
        <f t="shared" si="1"/>
        <v>1</v>
      </c>
      <c r="K35" s="28"/>
      <c r="L35" s="28"/>
      <c r="M35" s="28"/>
      <c r="N35" s="28"/>
      <c r="O35" s="28"/>
    </row>
    <row r="36" spans="1:15" x14ac:dyDescent="0.5">
      <c r="A36" t="s">
        <v>1</v>
      </c>
      <c r="B36">
        <v>5869</v>
      </c>
      <c r="C36" s="29">
        <v>2.6315789473684199</v>
      </c>
      <c r="D36" s="29">
        <v>942.57804878048796</v>
      </c>
      <c r="E36" s="31">
        <v>7.11294488137756E-2</v>
      </c>
      <c r="F36" s="31">
        <v>0.477966995181826</v>
      </c>
      <c r="G36" s="3">
        <f t="shared" si="0"/>
        <v>7.2368421052632165E-2</v>
      </c>
      <c r="H36" s="3"/>
      <c r="I36" s="3">
        <f t="shared" si="1"/>
        <v>9.0441902472889218E-2</v>
      </c>
      <c r="K36" s="28"/>
      <c r="L36" s="28"/>
      <c r="M36" s="28"/>
      <c r="N36" s="28"/>
      <c r="O36" s="28"/>
    </row>
    <row r="37" spans="1:15" x14ac:dyDescent="0.5">
      <c r="A37" t="s">
        <v>7</v>
      </c>
      <c r="B37">
        <v>871</v>
      </c>
      <c r="C37" s="29">
        <v>2.52173913043478</v>
      </c>
      <c r="D37" s="29">
        <v>206.195173553366</v>
      </c>
      <c r="E37" s="31">
        <v>4.5426284692858497E-2</v>
      </c>
      <c r="F37" s="31">
        <v>0.43633286282573802</v>
      </c>
      <c r="G37" s="3">
        <f t="shared" si="0"/>
        <v>4.5716112531969534E-2</v>
      </c>
      <c r="H37" s="3"/>
      <c r="I37" s="3">
        <f t="shared" si="1"/>
        <v>0</v>
      </c>
      <c r="L37" s="28"/>
      <c r="M37" s="28"/>
      <c r="N37" s="28"/>
      <c r="O37" s="28"/>
    </row>
    <row r="38" spans="1:15" x14ac:dyDescent="0.5">
      <c r="A38" t="s">
        <v>8</v>
      </c>
      <c r="B38">
        <v>612</v>
      </c>
      <c r="C38" s="29">
        <v>4</v>
      </c>
      <c r="D38" s="29">
        <v>137.70934954751101</v>
      </c>
      <c r="E38" s="31">
        <v>0.20784707113200901</v>
      </c>
      <c r="F38" s="31">
        <v>0.584218753753736</v>
      </c>
      <c r="G38" s="3">
        <f t="shared" si="0"/>
        <v>0.40441176470588336</v>
      </c>
      <c r="H38" s="3"/>
      <c r="I38" s="3">
        <f t="shared" si="1"/>
        <v>0.57151115160741084</v>
      </c>
      <c r="L38" s="28"/>
      <c r="M38" s="28"/>
      <c r="N38" s="28"/>
      <c r="O38" s="28"/>
    </row>
    <row r="39" spans="1:15" x14ac:dyDescent="0.5">
      <c r="A39" t="s">
        <v>9</v>
      </c>
      <c r="B39">
        <v>2157</v>
      </c>
      <c r="C39" s="29">
        <v>6.4545454545454497</v>
      </c>
      <c r="D39" s="29">
        <v>829.33900000000006</v>
      </c>
      <c r="E39" s="31">
        <v>0.29701572722004999</v>
      </c>
      <c r="F39" s="31">
        <v>0.70506726937867004</v>
      </c>
      <c r="G39" s="3">
        <f t="shared" si="0"/>
        <v>1</v>
      </c>
      <c r="H39" s="3"/>
      <c r="I39" s="3">
        <f t="shared" si="1"/>
        <v>0.88526952235174616</v>
      </c>
      <c r="L39" s="28"/>
      <c r="M39" s="28"/>
      <c r="N39" s="28"/>
      <c r="O39" s="28"/>
    </row>
    <row r="40" spans="1:15" x14ac:dyDescent="0.5">
      <c r="A40" t="s">
        <v>16</v>
      </c>
      <c r="B40">
        <v>1861</v>
      </c>
      <c r="C40" s="29">
        <v>4.0625</v>
      </c>
      <c r="D40" s="29">
        <v>327.27148538000898</v>
      </c>
      <c r="E40" s="31">
        <v>8.2470668538615899E-2</v>
      </c>
      <c r="F40" s="31">
        <v>0.43264136745231502</v>
      </c>
      <c r="G40" s="3">
        <f t="shared" si="0"/>
        <v>0.41957720588235398</v>
      </c>
      <c r="H40" s="3"/>
      <c r="I40" s="3">
        <f t="shared" si="1"/>
        <v>0.13034833124765968</v>
      </c>
      <c r="L40" s="28"/>
      <c r="M40" s="28"/>
      <c r="N40" s="28"/>
      <c r="O40" s="28"/>
    </row>
    <row r="41" spans="1:15" x14ac:dyDescent="0.5">
      <c r="A41" t="s">
        <v>24</v>
      </c>
      <c r="B41">
        <v>996</v>
      </c>
      <c r="C41" s="29">
        <v>6.3636363636363598</v>
      </c>
      <c r="D41" s="29">
        <v>359.66674472627898</v>
      </c>
      <c r="E41" s="31">
        <v>0.117455873443605</v>
      </c>
      <c r="F41" s="31">
        <v>0.43633286282573802</v>
      </c>
      <c r="G41" s="3">
        <f t="shared" si="0"/>
        <v>0.97794117647058842</v>
      </c>
      <c r="H41" s="3"/>
      <c r="I41" s="3">
        <f t="shared" si="1"/>
        <v>0.25345101522562635</v>
      </c>
    </row>
    <row r="42" spans="1:15" x14ac:dyDescent="0.5">
      <c r="K42" s="28"/>
      <c r="L42" s="28"/>
      <c r="M42" s="28"/>
      <c r="N42" s="28"/>
    </row>
    <row r="43" spans="1:15" x14ac:dyDescent="0.5">
      <c r="A43" t="s">
        <v>22</v>
      </c>
      <c r="C43" t="s">
        <v>14</v>
      </c>
      <c r="D43" t="s">
        <v>19</v>
      </c>
      <c r="E43" t="s">
        <v>20</v>
      </c>
      <c r="K43" s="28"/>
      <c r="L43" s="28"/>
      <c r="M43" s="28"/>
      <c r="N43" s="28"/>
    </row>
    <row r="44" spans="1:15" x14ac:dyDescent="0.5">
      <c r="B44" t="s">
        <v>26</v>
      </c>
      <c r="C44" t="s">
        <v>10</v>
      </c>
      <c r="D44" t="s">
        <v>17</v>
      </c>
      <c r="E44" t="s">
        <v>28</v>
      </c>
      <c r="G44" t="s">
        <v>29</v>
      </c>
      <c r="I44" t="s">
        <v>30</v>
      </c>
      <c r="K44" s="28"/>
      <c r="L44" s="28"/>
      <c r="M44" s="28"/>
      <c r="N44" s="28"/>
      <c r="O44" s="28"/>
    </row>
    <row r="45" spans="1:15" x14ac:dyDescent="0.5">
      <c r="A45" t="s">
        <v>2</v>
      </c>
      <c r="B45">
        <v>432</v>
      </c>
      <c r="C45" s="29">
        <v>4.5333333333333297</v>
      </c>
      <c r="D45" s="29">
        <v>522.40401678324099</v>
      </c>
      <c r="E45" s="31">
        <v>0.172636004591595</v>
      </c>
      <c r="F45" s="31">
        <v>1.0384881250106901</v>
      </c>
      <c r="G45" s="3">
        <f t="shared" ref="G45:G55" si="2">(C45-MIN($C$45:$C$55))/(MAX($C$45:$C$55) - MIN($C$45:$C$55))</f>
        <v>0.38823529411764679</v>
      </c>
      <c r="H45" s="3"/>
      <c r="I45" s="3">
        <f t="shared" ref="I45:I55" si="3">(E45-MIN($E$45:$E$55))/(MAX($E$45:$E$55) - MIN($E$45:$E$55))</f>
        <v>8.1490720674090772E-2</v>
      </c>
      <c r="K45" s="28"/>
      <c r="L45" s="28"/>
      <c r="M45" s="28"/>
      <c r="N45" s="28"/>
      <c r="O45" s="28"/>
    </row>
    <row r="46" spans="1:15" x14ac:dyDescent="0.5">
      <c r="A46" t="s">
        <v>3</v>
      </c>
      <c r="B46">
        <v>137</v>
      </c>
      <c r="C46" s="29">
        <v>5.3636363636363598</v>
      </c>
      <c r="D46" s="29">
        <v>37.867679698654499</v>
      </c>
      <c r="E46" s="31">
        <v>0.19410153093750901</v>
      </c>
      <c r="F46" s="31">
        <v>0.78597586575513101</v>
      </c>
      <c r="G46" s="3">
        <f t="shared" si="2"/>
        <v>0.53475935828876964</v>
      </c>
      <c r="H46" s="3"/>
      <c r="I46" s="3">
        <f t="shared" si="3"/>
        <v>0.11899042993625739</v>
      </c>
      <c r="K46" s="28"/>
      <c r="L46" s="28"/>
      <c r="M46" s="28"/>
      <c r="N46" s="28"/>
      <c r="O46" s="28"/>
    </row>
    <row r="47" spans="1:15" x14ac:dyDescent="0.5">
      <c r="A47" t="s">
        <v>4</v>
      </c>
      <c r="B47">
        <v>71</v>
      </c>
      <c r="C47" s="29">
        <v>4.0625</v>
      </c>
      <c r="D47" s="29">
        <v>70.476536622370404</v>
      </c>
      <c r="E47" s="31">
        <v>0.62776575504475296</v>
      </c>
      <c r="F47" s="31">
        <v>1.8305100696404999</v>
      </c>
      <c r="G47" s="3">
        <f t="shared" si="2"/>
        <v>0.30514705882352983</v>
      </c>
      <c r="H47" s="3"/>
      <c r="I47" s="3">
        <f t="shared" si="3"/>
        <v>0.87659040952027822</v>
      </c>
      <c r="K47" s="28"/>
      <c r="L47" s="28"/>
      <c r="M47" s="28"/>
      <c r="N47" s="28"/>
      <c r="O47" s="28"/>
    </row>
    <row r="48" spans="1:15" x14ac:dyDescent="0.5">
      <c r="A48" t="s">
        <v>5</v>
      </c>
      <c r="B48">
        <v>187</v>
      </c>
      <c r="C48" s="29">
        <v>5.3</v>
      </c>
      <c r="D48" s="29">
        <v>100.734558333333</v>
      </c>
      <c r="E48" s="31">
        <v>0.422127294298489</v>
      </c>
      <c r="F48" s="31">
        <v>0.79609412979156302</v>
      </c>
      <c r="G48" s="3">
        <f t="shared" si="2"/>
        <v>0.52352941176470613</v>
      </c>
      <c r="H48" s="3"/>
      <c r="I48" s="3">
        <f t="shared" si="3"/>
        <v>0.51734543379331543</v>
      </c>
      <c r="K48" s="28"/>
      <c r="L48" s="28"/>
      <c r="M48" s="28"/>
      <c r="N48" s="28"/>
      <c r="O48" s="28"/>
    </row>
    <row r="49" spans="1:15" x14ac:dyDescent="0.5">
      <c r="A49" t="s">
        <v>6</v>
      </c>
      <c r="B49">
        <v>106</v>
      </c>
      <c r="C49" s="29">
        <v>2.3333333333333299</v>
      </c>
      <c r="D49" s="29">
        <v>123.972005225</v>
      </c>
      <c r="E49" s="31">
        <v>0.51459969787052295</v>
      </c>
      <c r="F49" s="31">
        <v>0.99303064191427703</v>
      </c>
      <c r="G49" s="3">
        <f t="shared" si="2"/>
        <v>0</v>
      </c>
      <c r="H49" s="3"/>
      <c r="I49" s="3">
        <f t="shared" si="3"/>
        <v>0.67889228770426491</v>
      </c>
      <c r="K49" s="28"/>
      <c r="L49" s="28"/>
      <c r="M49" s="28"/>
      <c r="N49" s="28"/>
      <c r="O49" s="28"/>
    </row>
    <row r="50" spans="1:15" x14ac:dyDescent="0.5">
      <c r="A50" t="s">
        <v>1</v>
      </c>
      <c r="B50">
        <v>877</v>
      </c>
      <c r="C50" s="29">
        <v>3.75</v>
      </c>
      <c r="D50" s="29">
        <v>409.83506097561002</v>
      </c>
      <c r="E50" s="31">
        <v>0.12598921062986099</v>
      </c>
      <c r="F50" s="31">
        <v>0.58693404409314898</v>
      </c>
      <c r="G50" s="3">
        <f t="shared" si="2"/>
        <v>0.25000000000000044</v>
      </c>
      <c r="H50" s="3"/>
      <c r="I50" s="3">
        <f t="shared" si="3"/>
        <v>0</v>
      </c>
      <c r="K50" s="28"/>
      <c r="L50" s="28"/>
      <c r="M50" s="28"/>
      <c r="N50" s="28"/>
      <c r="O50" s="28"/>
    </row>
    <row r="51" spans="1:15" x14ac:dyDescent="0.5">
      <c r="A51" t="s">
        <v>7</v>
      </c>
      <c r="B51">
        <v>90</v>
      </c>
      <c r="C51" s="29">
        <v>5.9166666666666696</v>
      </c>
      <c r="D51" s="29">
        <v>86.187083276826399</v>
      </c>
      <c r="E51" s="31">
        <v>0.29450164777376903</v>
      </c>
      <c r="F51" s="31">
        <v>1.7830973021563199</v>
      </c>
      <c r="G51" s="3">
        <f t="shared" si="2"/>
        <v>0.63235294117647134</v>
      </c>
      <c r="H51" s="3"/>
      <c r="I51" s="3">
        <f t="shared" si="3"/>
        <v>0.29438679015474223</v>
      </c>
      <c r="K51" s="28"/>
      <c r="L51" s="28"/>
      <c r="M51" s="28"/>
      <c r="N51" s="28"/>
      <c r="O51" s="28"/>
    </row>
    <row r="52" spans="1:15" x14ac:dyDescent="0.5">
      <c r="A52" t="s">
        <v>8</v>
      </c>
      <c r="B52">
        <v>60.8</v>
      </c>
      <c r="C52" s="29">
        <v>4.1538461538461497</v>
      </c>
      <c r="D52" s="29">
        <v>78.258153846153803</v>
      </c>
      <c r="E52" s="31">
        <v>0.69840768448641799</v>
      </c>
      <c r="F52" s="31">
        <v>1.40809436390876</v>
      </c>
      <c r="G52" s="3">
        <f t="shared" si="2"/>
        <v>0.32126696832579155</v>
      </c>
      <c r="H52" s="3"/>
      <c r="I52" s="3">
        <f t="shared" si="3"/>
        <v>1</v>
      </c>
      <c r="K52" s="28"/>
      <c r="L52" s="28"/>
      <c r="M52" s="28"/>
      <c r="N52" s="28"/>
      <c r="O52" s="28"/>
    </row>
    <row r="53" spans="1:15" x14ac:dyDescent="0.5">
      <c r="A53" t="s">
        <v>9</v>
      </c>
      <c r="B53">
        <v>331</v>
      </c>
      <c r="C53" s="29">
        <v>5.4615384615384599</v>
      </c>
      <c r="D53" s="29">
        <v>249.86038461538499</v>
      </c>
      <c r="E53" s="31">
        <v>0.47356974010184599</v>
      </c>
      <c r="F53" s="31">
        <v>1.21958730006407</v>
      </c>
      <c r="G53" s="3">
        <f t="shared" si="2"/>
        <v>0.55203619909502266</v>
      </c>
      <c r="H53" s="3"/>
      <c r="I53" s="3">
        <f t="shared" si="3"/>
        <v>0.60721403194804235</v>
      </c>
      <c r="K53" s="28"/>
      <c r="L53" s="28"/>
      <c r="M53" s="28"/>
      <c r="N53" s="28"/>
      <c r="O53" s="28"/>
    </row>
    <row r="54" spans="1:15" x14ac:dyDescent="0.5">
      <c r="A54" t="s">
        <v>16</v>
      </c>
      <c r="B54">
        <v>260</v>
      </c>
      <c r="C54" s="29">
        <v>3.6111111111111098</v>
      </c>
      <c r="D54" s="29">
        <v>151.179954357566</v>
      </c>
      <c r="E54" s="31">
        <v>0.136435460120999</v>
      </c>
      <c r="F54" s="31">
        <v>1.12512917368393</v>
      </c>
      <c r="G54" s="3">
        <f t="shared" si="2"/>
        <v>0.22549019607843163</v>
      </c>
      <c r="H54" s="3"/>
      <c r="I54" s="3">
        <f t="shared" si="3"/>
        <v>1.824932277387635E-2</v>
      </c>
      <c r="K54" s="28"/>
      <c r="L54" s="28"/>
      <c r="M54" s="28"/>
      <c r="N54" s="28"/>
      <c r="O54" s="28"/>
    </row>
    <row r="55" spans="1:15" x14ac:dyDescent="0.5">
      <c r="A55" t="s">
        <v>24</v>
      </c>
      <c r="B55">
        <v>151</v>
      </c>
      <c r="C55" s="29">
        <v>8</v>
      </c>
      <c r="D55" s="29">
        <v>101.749859200451</v>
      </c>
      <c r="E55" s="31">
        <v>0.32880298384101703</v>
      </c>
      <c r="F55" s="31">
        <v>1.2847219789937601</v>
      </c>
      <c r="G55" s="3">
        <f t="shared" si="2"/>
        <v>1</v>
      </c>
      <c r="H55" s="3"/>
      <c r="I55" s="3">
        <f t="shared" si="3"/>
        <v>0.35431032098726323</v>
      </c>
      <c r="K55" s="28"/>
      <c r="L55" s="28"/>
      <c r="M55" s="28"/>
      <c r="N55" s="28"/>
    </row>
    <row r="56" spans="1:15" x14ac:dyDescent="0.5">
      <c r="K56" s="28"/>
      <c r="L56" s="28"/>
      <c r="M56" s="28"/>
      <c r="N56" s="28"/>
    </row>
    <row r="57" spans="1:15" x14ac:dyDescent="0.5">
      <c r="A57" t="s">
        <v>23</v>
      </c>
      <c r="C57" t="s">
        <v>14</v>
      </c>
      <c r="D57" t="s">
        <v>19</v>
      </c>
      <c r="E57" t="s">
        <v>20</v>
      </c>
      <c r="K57" s="28"/>
      <c r="L57" s="28"/>
      <c r="M57" s="28"/>
      <c r="N57" s="28"/>
    </row>
    <row r="58" spans="1:15" x14ac:dyDescent="0.5">
      <c r="B58" t="s">
        <v>27</v>
      </c>
      <c r="C58" t="s">
        <v>10</v>
      </c>
      <c r="D58" t="s">
        <v>17</v>
      </c>
      <c r="G58" t="s">
        <v>29</v>
      </c>
      <c r="H58" t="s">
        <v>31</v>
      </c>
      <c r="I58" t="s">
        <v>30</v>
      </c>
      <c r="J58" t="s">
        <v>31</v>
      </c>
      <c r="K58" s="28"/>
      <c r="L58" s="28"/>
      <c r="M58" s="28"/>
      <c r="N58" s="28"/>
    </row>
    <row r="59" spans="1:15" x14ac:dyDescent="0.5">
      <c r="A59" t="s">
        <v>2</v>
      </c>
      <c r="B59">
        <v>201</v>
      </c>
      <c r="C59" s="29">
        <v>4.9285714285714297</v>
      </c>
      <c r="D59" s="29">
        <v>360.13367974288502</v>
      </c>
      <c r="E59" s="31">
        <v>0.18239727591399299</v>
      </c>
      <c r="F59" s="31">
        <v>1.43427416408727</v>
      </c>
      <c r="G59" s="3">
        <f t="shared" ref="G59:G69" si="4">(C59-MIN($C$59:$C$69))/(MAX($C$59:$C$69) - MIN($C$59:$C$69))</f>
        <v>0.45798319327731146</v>
      </c>
      <c r="H59" s="3">
        <f t="shared" ref="H59:H69" si="5">RANK(C59,$C$59:$C$69,1)</f>
        <v>6</v>
      </c>
      <c r="I59" s="3">
        <f t="shared" ref="I59:I69" si="6">(E59-MIN($E$59:$E$69))/(MAX($E$59:$E$69) - MIN($E$59:$E$69))</f>
        <v>0</v>
      </c>
      <c r="J59" s="3">
        <f t="shared" ref="J59:J69" si="7">RANK(E59,$E$59:$E$69,1)</f>
        <v>1</v>
      </c>
      <c r="K59" s="28"/>
      <c r="L59" s="28"/>
      <c r="M59" s="28"/>
      <c r="N59" s="28"/>
    </row>
    <row r="60" spans="1:15" x14ac:dyDescent="0.5">
      <c r="A60" t="s">
        <v>3</v>
      </c>
      <c r="B60">
        <v>71</v>
      </c>
      <c r="C60" s="29">
        <v>5.2727272727272698</v>
      </c>
      <c r="D60" s="29">
        <v>50.388703247118201</v>
      </c>
      <c r="E60" s="31">
        <v>0.41014566844717099</v>
      </c>
      <c r="F60" s="31">
        <v>1.7917640374610599</v>
      </c>
      <c r="G60" s="3">
        <f t="shared" si="4"/>
        <v>0.5187165775401068</v>
      </c>
      <c r="H60" s="3">
        <f t="shared" si="5"/>
        <v>7</v>
      </c>
      <c r="I60" s="3">
        <f t="shared" si="6"/>
        <v>0.28142151437002783</v>
      </c>
      <c r="J60" s="3">
        <f t="shared" si="7"/>
        <v>4</v>
      </c>
      <c r="K60" s="28"/>
      <c r="L60" s="28"/>
      <c r="M60" s="28"/>
      <c r="N60" s="28"/>
    </row>
    <row r="61" spans="1:15" x14ac:dyDescent="0.5">
      <c r="A61" t="s">
        <v>4</v>
      </c>
      <c r="B61">
        <v>42</v>
      </c>
      <c r="C61" s="29">
        <v>4.8571428571428603</v>
      </c>
      <c r="D61" s="29">
        <v>73.932302316464003</v>
      </c>
      <c r="E61" s="31">
        <v>0.97194052136303699</v>
      </c>
      <c r="F61" s="31">
        <v>3.0751771686018099</v>
      </c>
      <c r="G61" s="3">
        <f t="shared" si="4"/>
        <v>0.44537815126050512</v>
      </c>
      <c r="H61" s="3">
        <f t="shared" si="5"/>
        <v>5</v>
      </c>
      <c r="I61" s="3">
        <f t="shared" si="6"/>
        <v>0.97561371706510569</v>
      </c>
      <c r="J61" s="3">
        <f t="shared" si="7"/>
        <v>9</v>
      </c>
    </row>
    <row r="62" spans="1:15" x14ac:dyDescent="0.5">
      <c r="A62" t="s">
        <v>5</v>
      </c>
      <c r="B62">
        <v>67</v>
      </c>
      <c r="C62" s="29">
        <v>8</v>
      </c>
      <c r="D62" s="29">
        <v>165.62085714285701</v>
      </c>
      <c r="E62" s="31">
        <v>0.50622187856221501</v>
      </c>
      <c r="F62" s="31">
        <v>1.2528015696336301</v>
      </c>
      <c r="G62" s="3">
        <f t="shared" si="4"/>
        <v>1</v>
      </c>
      <c r="H62" s="3">
        <f t="shared" si="5"/>
        <v>11</v>
      </c>
      <c r="I62" s="3">
        <f t="shared" si="6"/>
        <v>0.40013986072046293</v>
      </c>
      <c r="J62" s="3">
        <f t="shared" si="7"/>
        <v>6</v>
      </c>
    </row>
    <row r="63" spans="1:15" x14ac:dyDescent="0.5">
      <c r="A63" t="s">
        <v>6</v>
      </c>
      <c r="B63">
        <v>66</v>
      </c>
      <c r="C63" s="29">
        <v>2.3333333333333299</v>
      </c>
      <c r="D63" s="29">
        <v>91.608770332329598</v>
      </c>
      <c r="E63" s="31">
        <v>0.70317044812308604</v>
      </c>
      <c r="F63" s="31">
        <v>1.14429791349531</v>
      </c>
      <c r="G63" s="3">
        <f t="shared" si="4"/>
        <v>0</v>
      </c>
      <c r="H63" s="3">
        <f t="shared" si="5"/>
        <v>1</v>
      </c>
      <c r="I63" s="3">
        <f t="shared" si="6"/>
        <v>0.64350300406627947</v>
      </c>
      <c r="J63" s="3">
        <f t="shared" si="7"/>
        <v>8</v>
      </c>
    </row>
    <row r="64" spans="1:15" x14ac:dyDescent="0.5">
      <c r="A64" t="s">
        <v>1</v>
      </c>
      <c r="B64">
        <v>553</v>
      </c>
      <c r="C64" s="29">
        <v>4.5714285714285703</v>
      </c>
      <c r="D64" s="29">
        <v>538.73440766550505</v>
      </c>
      <c r="E64" s="31">
        <v>0.40550234814936398</v>
      </c>
      <c r="F64" s="31">
        <v>1.73738991192954</v>
      </c>
      <c r="G64" s="3">
        <f t="shared" si="4"/>
        <v>0.39495798319327752</v>
      </c>
      <c r="H64" s="3">
        <f t="shared" si="5"/>
        <v>4</v>
      </c>
      <c r="I64" s="3">
        <f t="shared" si="6"/>
        <v>0.27568390974687523</v>
      </c>
      <c r="J64" s="3">
        <f t="shared" si="7"/>
        <v>3</v>
      </c>
    </row>
    <row r="65" spans="1:10" x14ac:dyDescent="0.5">
      <c r="A65" t="s">
        <v>7</v>
      </c>
      <c r="B65">
        <v>47</v>
      </c>
      <c r="C65" s="29">
        <v>6.5454545454545503</v>
      </c>
      <c r="D65" s="29">
        <v>56.224460443951102</v>
      </c>
      <c r="E65" s="31">
        <v>0.30116434241455098</v>
      </c>
      <c r="F65" s="31">
        <v>2.1120482796864501</v>
      </c>
      <c r="G65" s="3">
        <f t="shared" si="4"/>
        <v>0.74331550802139135</v>
      </c>
      <c r="H65" s="3">
        <f t="shared" si="5"/>
        <v>10</v>
      </c>
      <c r="I65" s="3">
        <f t="shared" si="6"/>
        <v>0.14675672280323004</v>
      </c>
      <c r="J65" s="3">
        <f t="shared" si="7"/>
        <v>2</v>
      </c>
    </row>
    <row r="66" spans="1:10" x14ac:dyDescent="0.5">
      <c r="A66" t="s">
        <v>8</v>
      </c>
      <c r="B66">
        <v>12</v>
      </c>
      <c r="C66" s="29">
        <v>3.5333333333333301</v>
      </c>
      <c r="D66" s="29">
        <v>88.812376470588205</v>
      </c>
      <c r="E66" s="31">
        <v>0.991675816835077</v>
      </c>
      <c r="F66" s="31">
        <v>5.5989471631897096</v>
      </c>
      <c r="G66" s="3">
        <f t="shared" si="4"/>
        <v>0.21176470588235285</v>
      </c>
      <c r="H66" s="3">
        <f t="shared" si="5"/>
        <v>2</v>
      </c>
      <c r="I66" s="3">
        <f t="shared" si="6"/>
        <v>1</v>
      </c>
      <c r="J66" s="3">
        <f t="shared" si="7"/>
        <v>11</v>
      </c>
    </row>
    <row r="67" spans="1:10" x14ac:dyDescent="0.5">
      <c r="A67" t="s">
        <v>9</v>
      </c>
      <c r="B67">
        <v>170</v>
      </c>
      <c r="C67" s="29">
        <v>4.4000000000000004</v>
      </c>
      <c r="D67" s="29">
        <v>305.52046666666701</v>
      </c>
      <c r="E67" s="31">
        <v>0.98989754298057997</v>
      </c>
      <c r="F67" s="31">
        <v>5.3288914638856699</v>
      </c>
      <c r="G67" s="3">
        <f t="shared" si="4"/>
        <v>0.36470588235294166</v>
      </c>
      <c r="H67" s="3">
        <f t="shared" si="5"/>
        <v>3</v>
      </c>
      <c r="I67" s="3">
        <f t="shared" si="6"/>
        <v>0.99780264301525523</v>
      </c>
      <c r="J67" s="3">
        <f t="shared" si="7"/>
        <v>10</v>
      </c>
    </row>
    <row r="68" spans="1:10" x14ac:dyDescent="0.5">
      <c r="A68" t="s">
        <v>16</v>
      </c>
      <c r="B68">
        <v>138</v>
      </c>
      <c r="C68" s="29">
        <v>5.3076923076923102</v>
      </c>
      <c r="D68" s="29">
        <v>148.089365511328</v>
      </c>
      <c r="E68" s="31">
        <v>0.41447060180585799</v>
      </c>
      <c r="F68" s="31">
        <v>1.5568326774943799</v>
      </c>
      <c r="G68" s="3">
        <f t="shared" si="4"/>
        <v>0.5248868778280551</v>
      </c>
      <c r="H68" s="3">
        <f t="shared" si="5"/>
        <v>8</v>
      </c>
      <c r="I68" s="3">
        <f t="shared" si="6"/>
        <v>0.28676569828199039</v>
      </c>
      <c r="J68" s="3">
        <f t="shared" si="7"/>
        <v>5</v>
      </c>
    </row>
    <row r="69" spans="1:10" x14ac:dyDescent="0.5">
      <c r="A69" t="s">
        <v>24</v>
      </c>
      <c r="B69">
        <v>77</v>
      </c>
      <c r="C69" s="29">
        <v>6.0909090909090899</v>
      </c>
      <c r="D69" s="29">
        <v>92.099228438504497</v>
      </c>
      <c r="E69" s="31">
        <v>0.58099513248560997</v>
      </c>
      <c r="F69" s="31">
        <v>2.12909212493037</v>
      </c>
      <c r="G69" s="3">
        <f t="shared" si="4"/>
        <v>0.66310160427807496</v>
      </c>
      <c r="H69" s="3">
        <f t="shared" si="5"/>
        <v>9</v>
      </c>
      <c r="I69" s="3">
        <f t="shared" si="6"/>
        <v>0.49253481516753306</v>
      </c>
      <c r="J69" s="3">
        <f t="shared" si="7"/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0760-C231-4D76-8371-431D729091D4}">
  <sheetPr>
    <tabColor theme="2" tint="-0.499984740745262"/>
  </sheetPr>
  <dimension ref="A2:O69"/>
  <sheetViews>
    <sheetView topLeftCell="A15" workbookViewId="0">
      <selection activeCell="B39" sqref="B39"/>
    </sheetView>
  </sheetViews>
  <sheetFormatPr defaultRowHeight="14.35" x14ac:dyDescent="0.5"/>
  <cols>
    <col min="1" max="1" width="14.1171875" bestFit="1" customWidth="1"/>
    <col min="2" max="2" width="15.41015625" bestFit="1" customWidth="1"/>
    <col min="3" max="3" width="26.9375" bestFit="1" customWidth="1"/>
    <col min="4" max="4" width="14.234375" bestFit="1" customWidth="1"/>
    <col min="5" max="5" width="8.1171875" customWidth="1"/>
    <col min="6" max="6" width="11.234375" bestFit="1" customWidth="1"/>
    <col min="7" max="7" width="10.234375" bestFit="1" customWidth="1"/>
    <col min="9" max="9" width="9.703125" customWidth="1"/>
  </cols>
  <sheetData>
    <row r="2" spans="1:12" x14ac:dyDescent="0.5">
      <c r="A2" t="s">
        <v>0</v>
      </c>
      <c r="B2" t="s">
        <v>12</v>
      </c>
      <c r="C2" t="s">
        <v>14</v>
      </c>
      <c r="D2" s="1">
        <v>36528</v>
      </c>
      <c r="E2" t="s">
        <v>13</v>
      </c>
      <c r="F2" s="1">
        <v>44302</v>
      </c>
    </row>
    <row r="3" spans="1:12" x14ac:dyDescent="0.5">
      <c r="A3" t="s">
        <v>11</v>
      </c>
      <c r="B3" t="s">
        <v>10</v>
      </c>
      <c r="C3" t="s">
        <v>17</v>
      </c>
      <c r="I3" s="28">
        <v>3.5</v>
      </c>
      <c r="J3" s="28">
        <v>923.46848857439102</v>
      </c>
      <c r="K3" s="28">
        <v>6.4303904469186698E-2</v>
      </c>
      <c r="L3" s="28">
        <v>0.42374586666097502</v>
      </c>
    </row>
    <row r="4" spans="1:12" x14ac:dyDescent="0.5">
      <c r="A4" t="s">
        <v>2</v>
      </c>
      <c r="B4">
        <v>166.81</v>
      </c>
      <c r="C4">
        <v>22.68</v>
      </c>
      <c r="I4" s="28">
        <v>6.4545454545454497</v>
      </c>
      <c r="J4" s="28">
        <v>829.33900000000006</v>
      </c>
      <c r="K4" s="28">
        <v>0.29701572722004999</v>
      </c>
      <c r="L4" s="28">
        <v>0.70506726937867004</v>
      </c>
    </row>
    <row r="5" spans="1:12" x14ac:dyDescent="0.5">
      <c r="A5" t="s">
        <v>3</v>
      </c>
      <c r="B5">
        <v>192.36</v>
      </c>
      <c r="C5">
        <v>18.21</v>
      </c>
      <c r="I5" s="28">
        <v>2.6315789473684199</v>
      </c>
      <c r="J5" s="28">
        <v>942.57804878048796</v>
      </c>
      <c r="K5" s="28">
        <v>7.11294488137756E-2</v>
      </c>
      <c r="L5" s="28">
        <v>0.477966995181826</v>
      </c>
    </row>
    <row r="6" spans="1:12" x14ac:dyDescent="0.5">
      <c r="A6" t="s">
        <v>4</v>
      </c>
      <c r="B6">
        <v>225.8</v>
      </c>
      <c r="C6">
        <v>19.399999999999999</v>
      </c>
      <c r="I6" s="28">
        <v>3.3333333333333299</v>
      </c>
      <c r="J6" s="28">
        <v>145.85249150553301</v>
      </c>
      <c r="K6" s="28">
        <v>0.29782468420417602</v>
      </c>
      <c r="L6" s="28">
        <v>0.71345562506627103</v>
      </c>
    </row>
    <row r="7" spans="1:12" x14ac:dyDescent="0.5">
      <c r="A7" t="s">
        <v>5</v>
      </c>
      <c r="B7">
        <v>395.25</v>
      </c>
      <c r="C7">
        <v>34.5</v>
      </c>
      <c r="I7" s="28">
        <v>2.52173913043478</v>
      </c>
      <c r="J7" s="28">
        <v>206.195173553366</v>
      </c>
      <c r="K7" s="28">
        <v>4.5426284692858497E-2</v>
      </c>
      <c r="L7" s="28">
        <v>0.43633286282573802</v>
      </c>
    </row>
    <row r="8" spans="1:12" x14ac:dyDescent="0.5">
      <c r="A8" t="s">
        <v>6</v>
      </c>
      <c r="B8">
        <v>196.75</v>
      </c>
      <c r="C8">
        <v>48.4</v>
      </c>
      <c r="I8" s="28">
        <v>5.1818181818181799</v>
      </c>
      <c r="J8" s="28">
        <v>108.884157580264</v>
      </c>
      <c r="K8" s="28">
        <v>0.107848328353366</v>
      </c>
      <c r="L8" s="28">
        <v>0.51222037884612703</v>
      </c>
    </row>
    <row r="9" spans="1:12" x14ac:dyDescent="0.5">
      <c r="A9" t="s">
        <v>1</v>
      </c>
      <c r="B9">
        <v>155.37</v>
      </c>
      <c r="C9">
        <v>18.91</v>
      </c>
      <c r="I9" s="28">
        <v>5.2</v>
      </c>
      <c r="J9" s="28">
        <v>324.42946885245902</v>
      </c>
      <c r="K9" s="28">
        <v>0.17470567199140399</v>
      </c>
      <c r="L9" s="28">
        <v>0.29660978931314202</v>
      </c>
    </row>
    <row r="10" spans="1:12" x14ac:dyDescent="0.5">
      <c r="A10" t="s">
        <v>7</v>
      </c>
      <c r="B10">
        <v>272.64999999999998</v>
      </c>
      <c r="C10">
        <v>35.11</v>
      </c>
      <c r="I10" s="28">
        <v>4</v>
      </c>
      <c r="J10" s="28">
        <v>137.70934954751101</v>
      </c>
      <c r="K10" s="28">
        <v>0.20784707113200901</v>
      </c>
      <c r="L10" s="28">
        <v>0.584218753753736</v>
      </c>
    </row>
    <row r="11" spans="1:12" x14ac:dyDescent="0.5">
      <c r="A11" t="s">
        <v>8</v>
      </c>
      <c r="B11">
        <v>191.11</v>
      </c>
      <c r="C11">
        <v>24.68</v>
      </c>
      <c r="I11" s="28">
        <v>2.3333333333333299</v>
      </c>
      <c r="J11" s="28">
        <v>207.455812291998</v>
      </c>
      <c r="K11" s="28">
        <v>0.32962159038782501</v>
      </c>
      <c r="L11" s="28">
        <v>0.64385926322125397</v>
      </c>
    </row>
    <row r="12" spans="1:12" x14ac:dyDescent="0.5">
      <c r="A12" t="s">
        <v>9</v>
      </c>
      <c r="B12">
        <v>183.17</v>
      </c>
      <c r="C12">
        <v>14.34</v>
      </c>
      <c r="I12" s="28">
        <v>4.0625</v>
      </c>
      <c r="J12" s="28">
        <v>327.27148538000898</v>
      </c>
      <c r="K12" s="28">
        <v>8.2470668538615899E-2</v>
      </c>
      <c r="L12" s="28">
        <v>0.43264136745231502</v>
      </c>
    </row>
    <row r="13" spans="1:12" x14ac:dyDescent="0.5">
      <c r="A13" t="s">
        <v>16</v>
      </c>
      <c r="B13">
        <v>188.75</v>
      </c>
      <c r="C13">
        <v>34.119999999999997</v>
      </c>
      <c r="I13" s="28">
        <v>6.3636363636363598</v>
      </c>
      <c r="J13" s="28">
        <v>359.66674472627898</v>
      </c>
      <c r="K13" s="28">
        <v>0.117455873443605</v>
      </c>
      <c r="L13" s="28">
        <v>0.43633286282573802</v>
      </c>
    </row>
    <row r="15" spans="1:12" x14ac:dyDescent="0.5">
      <c r="A15" t="s">
        <v>15</v>
      </c>
      <c r="B15" t="s">
        <v>12</v>
      </c>
      <c r="C15" t="s">
        <v>14</v>
      </c>
      <c r="D15" s="1">
        <v>36528</v>
      </c>
      <c r="E15" t="s">
        <v>13</v>
      </c>
      <c r="F15" s="1">
        <v>44302</v>
      </c>
    </row>
    <row r="16" spans="1:12" x14ac:dyDescent="0.5">
      <c r="B16" t="s">
        <v>10</v>
      </c>
      <c r="C16" t="s">
        <v>17</v>
      </c>
    </row>
    <row r="17" spans="1:15" x14ac:dyDescent="0.5">
      <c r="A17" t="s">
        <v>2</v>
      </c>
      <c r="B17">
        <v>273.89</v>
      </c>
      <c r="C17">
        <v>0.34</v>
      </c>
    </row>
    <row r="18" spans="1:15" x14ac:dyDescent="0.5">
      <c r="A18" t="s">
        <v>3</v>
      </c>
      <c r="B18">
        <v>657.71</v>
      </c>
      <c r="C18">
        <v>1.25</v>
      </c>
    </row>
    <row r="19" spans="1:15" x14ac:dyDescent="0.5">
      <c r="A19" t="s">
        <v>4</v>
      </c>
      <c r="B19">
        <v>652</v>
      </c>
      <c r="C19">
        <v>1.18</v>
      </c>
    </row>
    <row r="20" spans="1:15" x14ac:dyDescent="0.5">
      <c r="A20" t="s">
        <v>5</v>
      </c>
      <c r="B20">
        <v>406.13</v>
      </c>
      <c r="C20">
        <v>0.48</v>
      </c>
    </row>
    <row r="21" spans="1:15" x14ac:dyDescent="0.5">
      <c r="A21" t="s">
        <v>6</v>
      </c>
      <c r="B21">
        <v>356.2</v>
      </c>
      <c r="C21">
        <v>1.98</v>
      </c>
    </row>
    <row r="22" spans="1:15" x14ac:dyDescent="0.5">
      <c r="A22" t="s">
        <v>1</v>
      </c>
      <c r="B22">
        <v>262.79000000000002</v>
      </c>
      <c r="C22">
        <v>0.63</v>
      </c>
    </row>
    <row r="23" spans="1:15" x14ac:dyDescent="0.5">
      <c r="A23" t="s">
        <v>7</v>
      </c>
      <c r="B23">
        <v>1316.75</v>
      </c>
      <c r="C23">
        <v>1.07</v>
      </c>
      <c r="M23" s="28"/>
      <c r="N23" s="28"/>
      <c r="O23" s="28"/>
    </row>
    <row r="24" spans="1:15" x14ac:dyDescent="0.5">
      <c r="A24" t="s">
        <v>8</v>
      </c>
      <c r="B24">
        <v>3939</v>
      </c>
      <c r="C24">
        <v>6.47</v>
      </c>
    </row>
    <row r="25" spans="1:15" x14ac:dyDescent="0.5">
      <c r="A25" t="s">
        <v>9</v>
      </c>
      <c r="B25">
        <v>227.62</v>
      </c>
      <c r="C25">
        <v>0.35</v>
      </c>
    </row>
    <row r="26" spans="1:15" x14ac:dyDescent="0.5">
      <c r="A26" t="s">
        <v>16</v>
      </c>
      <c r="B26">
        <v>421.15</v>
      </c>
      <c r="C26">
        <v>0.9</v>
      </c>
    </row>
    <row r="29" spans="1:15" x14ac:dyDescent="0.5">
      <c r="A29" t="s">
        <v>18</v>
      </c>
      <c r="C29" t="s">
        <v>14</v>
      </c>
      <c r="D29" t="s">
        <v>19</v>
      </c>
      <c r="E29" t="s">
        <v>20</v>
      </c>
    </row>
    <row r="30" spans="1:15" x14ac:dyDescent="0.5">
      <c r="B30" t="s">
        <v>25</v>
      </c>
      <c r="C30" t="s">
        <v>10</v>
      </c>
      <c r="D30" t="s">
        <v>17</v>
      </c>
      <c r="F30" t="s">
        <v>40</v>
      </c>
      <c r="G30" t="s">
        <v>29</v>
      </c>
      <c r="I30" t="s">
        <v>30</v>
      </c>
      <c r="L30" s="28"/>
      <c r="M30" s="28"/>
      <c r="N30" s="28"/>
      <c r="O30" s="28"/>
    </row>
    <row r="31" spans="1:15" x14ac:dyDescent="0.5">
      <c r="A31" t="s">
        <v>2</v>
      </c>
      <c r="B31">
        <v>3955</v>
      </c>
      <c r="C31" s="29">
        <v>3.5</v>
      </c>
      <c r="D31" s="29">
        <v>923.46848857439102</v>
      </c>
      <c r="E31" s="31">
        <v>7.4936678048803995E-2</v>
      </c>
      <c r="F31" s="31">
        <v>0.53766186263802695</v>
      </c>
      <c r="G31" s="3">
        <f t="shared" ref="G31:G41" si="0">(C31-MIN($C$31:$C$41))/(MAX($C$31:$C$41) - MIN($C$31:$C$41))</f>
        <v>0.28308823529411858</v>
      </c>
      <c r="H31" s="3"/>
      <c r="I31" s="3">
        <f t="shared" ref="I31:I41" si="1">(E31-MIN($E$31:$E$41))/(MAX($E$31:$E$41) - MIN($E$31:$E$41))</f>
        <v>4.9170451204615953E-2</v>
      </c>
      <c r="L31" s="28"/>
      <c r="M31" s="28"/>
      <c r="N31" s="28"/>
      <c r="O31" s="28"/>
    </row>
    <row r="32" spans="1:15" x14ac:dyDescent="0.5">
      <c r="A32" t="s">
        <v>3</v>
      </c>
      <c r="B32">
        <v>620</v>
      </c>
      <c r="C32" s="29">
        <v>5.1818181818181799</v>
      </c>
      <c r="D32" s="29">
        <v>108.884157580264</v>
      </c>
      <c r="E32" s="31">
        <v>0.12833302071119301</v>
      </c>
      <c r="F32" s="31">
        <v>0.68857023118634397</v>
      </c>
      <c r="G32" s="3">
        <f t="shared" si="0"/>
        <v>0.69117647058823595</v>
      </c>
      <c r="H32" s="3"/>
      <c r="I32" s="3">
        <f t="shared" si="1"/>
        <v>0.1855530596588035</v>
      </c>
      <c r="L32" s="28"/>
      <c r="M32" s="28"/>
      <c r="N32" s="28"/>
      <c r="O32" s="28"/>
    </row>
    <row r="33" spans="1:15" x14ac:dyDescent="0.5">
      <c r="A33" t="s">
        <v>4</v>
      </c>
      <c r="B33">
        <v>393.7</v>
      </c>
      <c r="C33" s="29">
        <v>3.3333333333333299</v>
      </c>
      <c r="D33" s="29">
        <v>145.85249150553301</v>
      </c>
      <c r="E33" s="31">
        <v>0.383716343268733</v>
      </c>
      <c r="F33" s="31">
        <v>1.1091037961329899</v>
      </c>
      <c r="G33" s="3">
        <f t="shared" si="0"/>
        <v>0.24264705882352952</v>
      </c>
      <c r="H33" s="3"/>
      <c r="I33" s="3">
        <f t="shared" si="1"/>
        <v>0.83784199836597995</v>
      </c>
      <c r="L33" s="28"/>
      <c r="M33" s="28"/>
      <c r="N33" s="28"/>
      <c r="O33" s="28"/>
    </row>
    <row r="34" spans="1:15" x14ac:dyDescent="0.5">
      <c r="A34" t="s">
        <v>5</v>
      </c>
      <c r="B34">
        <v>1313</v>
      </c>
      <c r="C34" s="29">
        <v>5.2</v>
      </c>
      <c r="D34" s="29">
        <v>324.42946885245902</v>
      </c>
      <c r="E34" s="31">
        <v>0.19742389900808299</v>
      </c>
      <c r="F34" s="31">
        <v>0.34825818236156297</v>
      </c>
      <c r="G34" s="3">
        <f t="shared" si="0"/>
        <v>0.69558823529411884</v>
      </c>
      <c r="H34" s="3"/>
      <c r="I34" s="3">
        <f t="shared" si="1"/>
        <v>0.36202196619231858</v>
      </c>
      <c r="L34" s="28"/>
      <c r="M34" s="28"/>
      <c r="N34" s="28"/>
      <c r="O34" s="28"/>
    </row>
    <row r="35" spans="1:15" x14ac:dyDescent="0.5">
      <c r="A35" t="s">
        <v>6</v>
      </c>
      <c r="B35">
        <v>323</v>
      </c>
      <c r="C35" s="29">
        <v>2.3333333333333299</v>
      </c>
      <c r="D35" s="29">
        <v>207.455812291998</v>
      </c>
      <c r="E35" s="31">
        <v>0.44720423456835501</v>
      </c>
      <c r="F35" s="31">
        <v>0.94954637930959696</v>
      </c>
      <c r="G35" s="3">
        <f t="shared" si="0"/>
        <v>0</v>
      </c>
      <c r="H35" s="3"/>
      <c r="I35" s="3">
        <f t="shared" si="1"/>
        <v>1</v>
      </c>
      <c r="L35" s="28"/>
      <c r="M35" s="28"/>
      <c r="N35" s="28"/>
      <c r="O35" s="28"/>
    </row>
    <row r="36" spans="1:15" x14ac:dyDescent="0.5">
      <c r="A36" t="s">
        <v>1</v>
      </c>
      <c r="B36">
        <v>5869</v>
      </c>
      <c r="C36" s="29">
        <v>2.6315789473684199</v>
      </c>
      <c r="D36" s="29">
        <v>942.57804878048796</v>
      </c>
      <c r="E36" s="31">
        <v>8.6647491213478103E-2</v>
      </c>
      <c r="F36" s="31">
        <v>0.62806390356682795</v>
      </c>
      <c r="G36" s="3">
        <f t="shared" si="0"/>
        <v>7.2368421052632165E-2</v>
      </c>
      <c r="H36" s="3"/>
      <c r="I36" s="3">
        <f t="shared" si="1"/>
        <v>7.9081699183082568E-2</v>
      </c>
      <c r="L36" s="28"/>
      <c r="M36" s="28"/>
      <c r="N36" s="28"/>
      <c r="O36" s="28"/>
    </row>
    <row r="37" spans="1:15" x14ac:dyDescent="0.5">
      <c r="A37" t="s">
        <v>7</v>
      </c>
      <c r="B37">
        <v>871</v>
      </c>
      <c r="C37" s="29">
        <v>2.52173913043478</v>
      </c>
      <c r="D37" s="29">
        <v>206.195173553366</v>
      </c>
      <c r="E37" s="31">
        <v>5.5685526518967299E-2</v>
      </c>
      <c r="F37" s="31">
        <v>0.55808918976738897</v>
      </c>
      <c r="G37" s="3">
        <f t="shared" si="0"/>
        <v>4.5716112531969534E-2</v>
      </c>
      <c r="H37" s="3"/>
      <c r="I37" s="3">
        <f t="shared" si="1"/>
        <v>0</v>
      </c>
      <c r="L37" s="28"/>
      <c r="M37" s="28"/>
      <c r="N37" s="28"/>
      <c r="O37" s="28"/>
    </row>
    <row r="38" spans="1:15" x14ac:dyDescent="0.5">
      <c r="A38" t="s">
        <v>8</v>
      </c>
      <c r="B38">
        <v>612</v>
      </c>
      <c r="C38" s="29">
        <v>4</v>
      </c>
      <c r="D38" s="29">
        <v>137.70934954751101</v>
      </c>
      <c r="E38" s="31">
        <v>0.24586366737468199</v>
      </c>
      <c r="F38" s="31">
        <v>0.82529522876886097</v>
      </c>
      <c r="G38" s="3">
        <f t="shared" si="0"/>
        <v>0.40441176470588336</v>
      </c>
      <c r="H38" s="3"/>
      <c r="I38" s="3">
        <f t="shared" si="1"/>
        <v>0.48574470886260912</v>
      </c>
      <c r="L38" s="28"/>
      <c r="M38" s="28"/>
      <c r="N38" s="28"/>
      <c r="O38" s="28"/>
    </row>
    <row r="39" spans="1:15" x14ac:dyDescent="0.5">
      <c r="A39" t="s">
        <v>9</v>
      </c>
      <c r="B39">
        <v>2157</v>
      </c>
      <c r="C39" s="29">
        <v>6.4545454545454497</v>
      </c>
      <c r="D39" s="29">
        <v>829.33900000000006</v>
      </c>
      <c r="E39" s="31">
        <v>0.368568546654155</v>
      </c>
      <c r="F39" s="31">
        <v>1.08896354645444</v>
      </c>
      <c r="G39" s="3">
        <f t="shared" si="0"/>
        <v>1</v>
      </c>
      <c r="H39" s="3"/>
      <c r="I39" s="3">
        <f t="shared" si="1"/>
        <v>0.79915215723412991</v>
      </c>
      <c r="L39" s="28"/>
      <c r="M39" s="28"/>
      <c r="N39" s="28"/>
      <c r="O39" s="28"/>
    </row>
    <row r="40" spans="1:15" x14ac:dyDescent="0.5">
      <c r="A40" t="s">
        <v>16</v>
      </c>
      <c r="B40">
        <v>1861</v>
      </c>
      <c r="C40" s="29">
        <v>4.0625</v>
      </c>
      <c r="D40" s="29">
        <v>327.27148538000898</v>
      </c>
      <c r="E40" s="31">
        <v>9.5244044494268404E-2</v>
      </c>
      <c r="F40" s="31">
        <v>0.55206429271273105</v>
      </c>
      <c r="G40" s="3">
        <f t="shared" si="0"/>
        <v>0.41957720588235398</v>
      </c>
      <c r="H40" s="3"/>
      <c r="I40" s="3">
        <f t="shared" si="1"/>
        <v>0.10103864045830228</v>
      </c>
      <c r="L40" s="28"/>
      <c r="M40" s="28"/>
      <c r="N40" s="28"/>
      <c r="O40" s="28"/>
    </row>
    <row r="41" spans="1:15" x14ac:dyDescent="0.5">
      <c r="A41" t="s">
        <v>24</v>
      </c>
      <c r="B41">
        <v>996</v>
      </c>
      <c r="C41" s="29">
        <v>6.3636363636363598</v>
      </c>
      <c r="D41" s="29">
        <v>359.66674472627898</v>
      </c>
      <c r="E41" s="31">
        <v>0.13832964346680299</v>
      </c>
      <c r="F41" s="31">
        <v>0.55808918976738897</v>
      </c>
      <c r="G41" s="3">
        <f t="shared" si="0"/>
        <v>0.97794117647058842</v>
      </c>
      <c r="H41" s="3"/>
      <c r="I41" s="3">
        <f t="shared" si="1"/>
        <v>0.21108599729392916</v>
      </c>
    </row>
    <row r="43" spans="1:15" x14ac:dyDescent="0.5">
      <c r="A43" t="s">
        <v>22</v>
      </c>
      <c r="C43" t="s">
        <v>14</v>
      </c>
      <c r="D43" t="s">
        <v>19</v>
      </c>
      <c r="E43" t="s">
        <v>20</v>
      </c>
    </row>
    <row r="44" spans="1:15" x14ac:dyDescent="0.5">
      <c r="B44" t="s">
        <v>26</v>
      </c>
      <c r="C44" t="s">
        <v>10</v>
      </c>
      <c r="D44" t="s">
        <v>17</v>
      </c>
      <c r="E44" t="s">
        <v>28</v>
      </c>
      <c r="G44" t="s">
        <v>29</v>
      </c>
      <c r="I44" t="s">
        <v>30</v>
      </c>
      <c r="L44" s="28">
        <v>4.9285714285714297</v>
      </c>
      <c r="M44" s="28">
        <v>360.13367974288502</v>
      </c>
      <c r="N44" s="28">
        <v>0.54373864213173995</v>
      </c>
      <c r="O44" s="28">
        <v>5.0705627109048201</v>
      </c>
    </row>
    <row r="45" spans="1:15" x14ac:dyDescent="0.5">
      <c r="A45" t="s">
        <v>2</v>
      </c>
      <c r="B45">
        <v>432</v>
      </c>
      <c r="C45" s="29">
        <v>4.5333333333333297</v>
      </c>
      <c r="D45" s="29">
        <v>522.40401678324099</v>
      </c>
      <c r="E45" s="31">
        <v>0.32201038388046699</v>
      </c>
      <c r="F45" s="31">
        <v>2.16011502722675</v>
      </c>
      <c r="G45" s="3">
        <f t="shared" ref="G45:G55" si="2">(C45-MIN($C$45:$C$55))/(MAX($C$45:$C$55) - MIN($C$45:$C$55))</f>
        <v>0.38823529411764679</v>
      </c>
      <c r="H45" s="3"/>
      <c r="I45" s="3">
        <f t="shared" ref="I45:I55" si="3">(E45-MIN($E$45:$E$55))/(MAX($E$45:$E$55) - MIN($E$45:$E$55))</f>
        <v>7.8039032373987405E-2</v>
      </c>
      <c r="L45" s="28">
        <v>4.4000000000000004</v>
      </c>
      <c r="M45" s="28">
        <v>305.52046666666701</v>
      </c>
      <c r="N45" s="28">
        <v>1.5554943245008701</v>
      </c>
      <c r="O45" s="28">
        <v>13.7142148049951</v>
      </c>
    </row>
    <row r="46" spans="1:15" x14ac:dyDescent="0.5">
      <c r="A46" t="s">
        <v>3</v>
      </c>
      <c r="B46">
        <v>137</v>
      </c>
      <c r="C46" s="29">
        <v>5.3636363636363598</v>
      </c>
      <c r="D46" s="29">
        <v>37.867679698654499</v>
      </c>
      <c r="E46" s="31">
        <v>0.25739926484579101</v>
      </c>
      <c r="F46" s="31">
        <v>1.29482741501513</v>
      </c>
      <c r="G46" s="3">
        <f t="shared" si="2"/>
        <v>0.53475935828876964</v>
      </c>
      <c r="H46" s="3"/>
      <c r="I46" s="3">
        <f t="shared" si="3"/>
        <v>4.75812909837839E-2</v>
      </c>
      <c r="L46" s="28">
        <v>4.5714285714285703</v>
      </c>
      <c r="M46" s="28">
        <v>538.73440766550505</v>
      </c>
      <c r="N46" s="28">
        <v>1.7050665254181001</v>
      </c>
      <c r="O46" s="28">
        <v>13.2317073170732</v>
      </c>
    </row>
    <row r="47" spans="1:15" x14ac:dyDescent="0.5">
      <c r="A47" t="s">
        <v>4</v>
      </c>
      <c r="B47">
        <v>71</v>
      </c>
      <c r="C47" s="29">
        <v>4.0625</v>
      </c>
      <c r="D47" s="29">
        <v>70.476536622370404</v>
      </c>
      <c r="E47" s="31">
        <v>2.2777998517025702</v>
      </c>
      <c r="F47" s="31">
        <v>21.600222098833999</v>
      </c>
      <c r="G47" s="3">
        <f t="shared" si="2"/>
        <v>0.30514705882352983</v>
      </c>
      <c r="H47" s="3"/>
      <c r="I47" s="3">
        <f t="shared" si="3"/>
        <v>1</v>
      </c>
      <c r="L47" s="28">
        <v>4.8571428571428603</v>
      </c>
      <c r="M47" s="28">
        <v>73.932302316464003</v>
      </c>
      <c r="N47" s="28">
        <v>0.29625452645975903</v>
      </c>
      <c r="O47" s="28">
        <v>6.3908943708924699</v>
      </c>
    </row>
    <row r="48" spans="1:15" x14ac:dyDescent="0.5">
      <c r="A48" t="s">
        <v>5</v>
      </c>
      <c r="B48">
        <v>187</v>
      </c>
      <c r="C48" s="29">
        <v>5.3</v>
      </c>
      <c r="D48" s="29">
        <v>100.734558333333</v>
      </c>
      <c r="E48" s="31">
        <v>0.59025696064607502</v>
      </c>
      <c r="F48" s="31">
        <v>1.32251889369678</v>
      </c>
      <c r="G48" s="3">
        <f t="shared" si="2"/>
        <v>0.52352941176470613</v>
      </c>
      <c r="H48" s="3"/>
      <c r="I48" s="3">
        <f t="shared" si="3"/>
        <v>0.2044907172542543</v>
      </c>
      <c r="L48" s="28">
        <v>6.5454545454545503</v>
      </c>
      <c r="M48" s="28">
        <v>56.224460443951102</v>
      </c>
      <c r="N48" s="28">
        <v>-3.2709232340416001</v>
      </c>
      <c r="O48" s="28">
        <v>0.92382029937429799</v>
      </c>
    </row>
    <row r="49" spans="1:15" x14ac:dyDescent="0.5">
      <c r="A49" t="s">
        <v>6</v>
      </c>
      <c r="B49">
        <v>106</v>
      </c>
      <c r="C49" s="29">
        <v>2.3333333333333299</v>
      </c>
      <c r="D49" s="29">
        <v>123.972005225</v>
      </c>
      <c r="E49" s="31">
        <v>0.87269714490731198</v>
      </c>
      <c r="F49" s="31">
        <v>1.97231551077593</v>
      </c>
      <c r="G49" s="3">
        <f t="shared" si="2"/>
        <v>0</v>
      </c>
      <c r="H49" s="3"/>
      <c r="I49" s="3">
        <f t="shared" si="3"/>
        <v>0.33763328186164532</v>
      </c>
      <c r="L49" s="28">
        <v>5.2727272727272698</v>
      </c>
      <c r="M49" s="28">
        <v>50.388703247118201</v>
      </c>
      <c r="N49" s="28">
        <v>1.9742506825355099</v>
      </c>
      <c r="O49" s="28">
        <v>17.2089778884956</v>
      </c>
    </row>
    <row r="50" spans="1:15" x14ac:dyDescent="0.5">
      <c r="A50" t="s">
        <v>1</v>
      </c>
      <c r="B50">
        <v>877</v>
      </c>
      <c r="C50" s="29">
        <v>3.75</v>
      </c>
      <c r="D50" s="29">
        <v>409.83506097561002</v>
      </c>
      <c r="E50" s="31">
        <v>0.15646333475855101</v>
      </c>
      <c r="F50" s="31">
        <v>0.83072420171141703</v>
      </c>
      <c r="G50" s="3">
        <f t="shared" si="2"/>
        <v>0.25000000000000044</v>
      </c>
      <c r="H50" s="3"/>
      <c r="I50" s="3">
        <f t="shared" si="3"/>
        <v>0</v>
      </c>
      <c r="L50" s="28">
        <v>8</v>
      </c>
      <c r="M50" s="28">
        <v>165.62085714285701</v>
      </c>
      <c r="N50" s="28">
        <v>0.94043661747651497</v>
      </c>
      <c r="O50" s="28">
        <v>3.3533303034893698</v>
      </c>
    </row>
    <row r="51" spans="1:15" x14ac:dyDescent="0.5">
      <c r="A51" t="s">
        <v>7</v>
      </c>
      <c r="B51">
        <v>90</v>
      </c>
      <c r="C51" s="29">
        <v>5.9166666666666696</v>
      </c>
      <c r="D51" s="29">
        <v>86.187083276826399</v>
      </c>
      <c r="E51" s="31">
        <v>1.5771095853508501</v>
      </c>
      <c r="F51" s="31">
        <v>16.441448814448101</v>
      </c>
      <c r="G51" s="3">
        <f t="shared" si="2"/>
        <v>0.63235294117647134</v>
      </c>
      <c r="H51" s="3"/>
      <c r="I51" s="3">
        <f t="shared" si="3"/>
        <v>0.66969395908899498</v>
      </c>
      <c r="L51" s="28">
        <v>3.5333333333333301</v>
      </c>
      <c r="M51" s="28">
        <v>88.812376470588205</v>
      </c>
      <c r="N51" s="28">
        <v>0.87540342371834001</v>
      </c>
      <c r="O51" s="28">
        <v>1.78761715002583</v>
      </c>
    </row>
    <row r="52" spans="1:15" x14ac:dyDescent="0.5">
      <c r="A52" t="s">
        <v>8</v>
      </c>
      <c r="B52">
        <v>60.8</v>
      </c>
      <c r="C52" s="29">
        <v>4.1538461538461497</v>
      </c>
      <c r="D52" s="29">
        <v>78.258153846153803</v>
      </c>
      <c r="E52" s="31">
        <v>1.2815636916745199</v>
      </c>
      <c r="F52" s="31">
        <v>4.75783394531389</v>
      </c>
      <c r="G52" s="3">
        <f t="shared" si="2"/>
        <v>0.32126696832579155</v>
      </c>
      <c r="H52" s="3"/>
      <c r="I52" s="3">
        <f t="shared" si="3"/>
        <v>0.53037335091783544</v>
      </c>
      <c r="L52" s="28">
        <v>2.3333333333333299</v>
      </c>
      <c r="M52" s="28">
        <v>91.608770332329598</v>
      </c>
      <c r="N52" s="28">
        <v>1.36865099801825</v>
      </c>
      <c r="O52" s="28">
        <v>2.6745240698651398</v>
      </c>
    </row>
    <row r="53" spans="1:15" x14ac:dyDescent="0.5">
      <c r="A53" t="s">
        <v>9</v>
      </c>
      <c r="B53">
        <v>331</v>
      </c>
      <c r="C53" s="29">
        <v>5.4615384615384599</v>
      </c>
      <c r="D53" s="29">
        <v>249.86038461538499</v>
      </c>
      <c r="E53" s="31">
        <v>0.74972175714774403</v>
      </c>
      <c r="F53" s="31">
        <v>3.1254932170227199</v>
      </c>
      <c r="G53" s="3">
        <f t="shared" si="2"/>
        <v>0.55203619909502266</v>
      </c>
      <c r="H53" s="3"/>
      <c r="I53" s="3">
        <f t="shared" si="3"/>
        <v>0.27966257010643297</v>
      </c>
      <c r="L53" s="28">
        <v>5.3076923076923102</v>
      </c>
      <c r="M53" s="28">
        <v>148.089365511328</v>
      </c>
      <c r="N53" s="28">
        <v>1.3107135615238701</v>
      </c>
      <c r="O53" s="28">
        <v>7.0259362477007699</v>
      </c>
    </row>
    <row r="54" spans="1:15" x14ac:dyDescent="0.5">
      <c r="A54" t="s">
        <v>16</v>
      </c>
      <c r="B54">
        <v>260</v>
      </c>
      <c r="C54" s="29">
        <v>3.6111111111111098</v>
      </c>
      <c r="D54" s="29">
        <v>151.179954357566</v>
      </c>
      <c r="E54" s="31">
        <v>0.23949136758706599</v>
      </c>
      <c r="F54" s="31">
        <v>2.57210353766544</v>
      </c>
      <c r="G54" s="3">
        <f t="shared" si="2"/>
        <v>0.22549019607843163</v>
      </c>
      <c r="H54" s="3"/>
      <c r="I54" s="3">
        <f t="shared" si="3"/>
        <v>3.913949162018128E-2</v>
      </c>
      <c r="L54" s="28">
        <v>6.0909090909090899</v>
      </c>
      <c r="M54" s="28">
        <v>92.099228438504497</v>
      </c>
      <c r="N54" s="28">
        <v>-2.4095130577071799</v>
      </c>
      <c r="O54" s="28">
        <v>1.7539169273183099</v>
      </c>
    </row>
    <row r="55" spans="1:15" x14ac:dyDescent="0.5">
      <c r="A55" t="s">
        <v>24</v>
      </c>
      <c r="B55">
        <v>151</v>
      </c>
      <c r="C55" s="29">
        <v>8</v>
      </c>
      <c r="D55" s="29">
        <v>101.749859200451</v>
      </c>
      <c r="E55" s="31">
        <v>0.64024349737052999</v>
      </c>
      <c r="F55" s="31">
        <v>3.59223110808421</v>
      </c>
      <c r="G55" s="3">
        <f t="shared" si="2"/>
        <v>1</v>
      </c>
      <c r="H55" s="3"/>
      <c r="I55" s="3">
        <f t="shared" si="3"/>
        <v>0.22805441699033632</v>
      </c>
    </row>
    <row r="57" spans="1:15" x14ac:dyDescent="0.5">
      <c r="A57" t="s">
        <v>23</v>
      </c>
      <c r="C57" t="s">
        <v>14</v>
      </c>
      <c r="D57" t="s">
        <v>19</v>
      </c>
      <c r="E57" t="s">
        <v>20</v>
      </c>
    </row>
    <row r="58" spans="1:15" x14ac:dyDescent="0.5">
      <c r="B58" t="s">
        <v>27</v>
      </c>
      <c r="C58" t="s">
        <v>10</v>
      </c>
      <c r="D58" t="s">
        <v>17</v>
      </c>
      <c r="G58" t="s">
        <v>29</v>
      </c>
      <c r="H58" t="s">
        <v>31</v>
      </c>
      <c r="I58" t="s">
        <v>30</v>
      </c>
      <c r="J58" t="s">
        <v>31</v>
      </c>
    </row>
    <row r="59" spans="1:15" x14ac:dyDescent="0.5">
      <c r="A59" t="s">
        <v>2</v>
      </c>
      <c r="B59">
        <v>201</v>
      </c>
      <c r="C59" s="29">
        <v>4.9285714285714297</v>
      </c>
      <c r="D59" s="29">
        <v>360.13367974288502</v>
      </c>
      <c r="E59" s="31">
        <v>0.54373864213173995</v>
      </c>
      <c r="F59" s="31">
        <v>5.0705627109048201</v>
      </c>
      <c r="G59" s="3">
        <f t="shared" ref="G59:G69" si="4">(C59-MIN($C$59:$C$69))/(MAX($C$59:$C$69) - MIN($C$59:$C$69))</f>
        <v>0.45798319327731146</v>
      </c>
      <c r="H59" s="3">
        <f t="shared" ref="H59:H69" si="5">RANK(C59,$C$59:$C$69,1)</f>
        <v>6</v>
      </c>
      <c r="I59" s="3">
        <f t="shared" ref="I59:I69" si="6">(E59-MIN($E$59:$E$69))/(MAX($E$59:$E$69) - MIN($E$59:$E$69))</f>
        <v>0.72727080871757022</v>
      </c>
      <c r="J59" s="3">
        <f t="shared" ref="J59:J69" si="7">RANK(E59,$E$59:$E$69,1)</f>
        <v>4</v>
      </c>
    </row>
    <row r="60" spans="1:15" x14ac:dyDescent="0.5">
      <c r="A60" t="s">
        <v>3</v>
      </c>
      <c r="B60">
        <v>71</v>
      </c>
      <c r="C60" s="29">
        <v>5.2727272727272698</v>
      </c>
      <c r="D60" s="29">
        <v>50.388703247118201</v>
      </c>
      <c r="E60" s="31">
        <v>1.9742506825355099</v>
      </c>
      <c r="F60" s="31">
        <v>17.2089778884956</v>
      </c>
      <c r="G60" s="3">
        <f t="shared" si="4"/>
        <v>0.5187165775401068</v>
      </c>
      <c r="H60" s="3">
        <f t="shared" si="5"/>
        <v>7</v>
      </c>
      <c r="I60" s="3">
        <f t="shared" si="6"/>
        <v>1</v>
      </c>
      <c r="J60" s="3">
        <f t="shared" si="7"/>
        <v>11</v>
      </c>
    </row>
    <row r="61" spans="1:15" x14ac:dyDescent="0.5">
      <c r="A61" t="s">
        <v>4</v>
      </c>
      <c r="B61">
        <v>42</v>
      </c>
      <c r="C61" s="29">
        <v>4.8571428571428603</v>
      </c>
      <c r="D61" s="29">
        <v>73.932302316464003</v>
      </c>
      <c r="E61" s="31">
        <v>0.29625452645975903</v>
      </c>
      <c r="F61" s="31">
        <v>6.3908943708924699</v>
      </c>
      <c r="G61" s="3">
        <f t="shared" si="4"/>
        <v>0.44537815126050512</v>
      </c>
      <c r="H61" s="3">
        <f t="shared" si="5"/>
        <v>5</v>
      </c>
      <c r="I61" s="3">
        <f t="shared" si="6"/>
        <v>0.68008760381185296</v>
      </c>
      <c r="J61" s="3">
        <f t="shared" si="7"/>
        <v>3</v>
      </c>
    </row>
    <row r="62" spans="1:15" x14ac:dyDescent="0.5">
      <c r="A62" t="s">
        <v>5</v>
      </c>
      <c r="B62">
        <v>67</v>
      </c>
      <c r="C62" s="29">
        <v>8</v>
      </c>
      <c r="D62" s="29">
        <v>165.62085714285701</v>
      </c>
      <c r="E62" s="31">
        <v>0.94043661747651497</v>
      </c>
      <c r="F62" s="31">
        <v>3.3533303034893698</v>
      </c>
      <c r="G62" s="3">
        <f t="shared" si="4"/>
        <v>1</v>
      </c>
      <c r="H62" s="3">
        <f t="shared" si="5"/>
        <v>11</v>
      </c>
      <c r="I62" s="3">
        <f t="shared" si="6"/>
        <v>0.80290185196878272</v>
      </c>
      <c r="J62" s="3">
        <f t="shared" si="7"/>
        <v>6</v>
      </c>
    </row>
    <row r="63" spans="1:15" x14ac:dyDescent="0.5">
      <c r="A63" t="s">
        <v>6</v>
      </c>
      <c r="B63">
        <v>66</v>
      </c>
      <c r="C63" s="29">
        <v>2.3333333333333299</v>
      </c>
      <c r="D63" s="29">
        <v>91.608770332329598</v>
      </c>
      <c r="E63" s="31">
        <v>1.36865099801825</v>
      </c>
      <c r="F63" s="31">
        <v>2.6745240698651398</v>
      </c>
      <c r="G63" s="3">
        <f t="shared" si="4"/>
        <v>0</v>
      </c>
      <c r="H63" s="3">
        <f t="shared" si="5"/>
        <v>1</v>
      </c>
      <c r="I63" s="3">
        <f t="shared" si="6"/>
        <v>0.88454154349328762</v>
      </c>
      <c r="J63" s="3">
        <f t="shared" si="7"/>
        <v>8</v>
      </c>
    </row>
    <row r="64" spans="1:15" x14ac:dyDescent="0.5">
      <c r="A64" t="s">
        <v>1</v>
      </c>
      <c r="B64">
        <v>553</v>
      </c>
      <c r="C64" s="29">
        <v>4.5714285714285703</v>
      </c>
      <c r="D64" s="29">
        <v>538.73440766550505</v>
      </c>
      <c r="E64" s="31">
        <v>1.7050665254181001</v>
      </c>
      <c r="F64" s="31">
        <v>13.2317073170732</v>
      </c>
      <c r="G64" s="3">
        <f t="shared" si="4"/>
        <v>0.39495798319327752</v>
      </c>
      <c r="H64" s="3">
        <f t="shared" si="5"/>
        <v>4</v>
      </c>
      <c r="I64" s="3">
        <f t="shared" si="6"/>
        <v>0.94867965078018357</v>
      </c>
      <c r="J64" s="3">
        <f t="shared" si="7"/>
        <v>10</v>
      </c>
    </row>
    <row r="65" spans="1:10" x14ac:dyDescent="0.5">
      <c r="A65" t="s">
        <v>7</v>
      </c>
      <c r="B65">
        <v>47</v>
      </c>
      <c r="C65" s="29">
        <v>6.5454545454545503</v>
      </c>
      <c r="D65" s="29">
        <v>56.224460443951102</v>
      </c>
      <c r="E65" s="31">
        <v>-3.2709232340416001</v>
      </c>
      <c r="F65" s="31">
        <v>0.92382029937429799</v>
      </c>
      <c r="G65" s="3">
        <f t="shared" si="4"/>
        <v>0.74331550802139135</v>
      </c>
      <c r="H65" s="3">
        <f t="shared" si="5"/>
        <v>10</v>
      </c>
      <c r="I65" s="3">
        <f t="shared" si="6"/>
        <v>0</v>
      </c>
      <c r="J65" s="3">
        <f t="shared" si="7"/>
        <v>1</v>
      </c>
    </row>
    <row r="66" spans="1:10" x14ac:dyDescent="0.5">
      <c r="A66" t="s">
        <v>8</v>
      </c>
      <c r="B66">
        <v>12</v>
      </c>
      <c r="C66" s="29">
        <v>3.5333333333333301</v>
      </c>
      <c r="D66" s="29">
        <v>88.812376470588205</v>
      </c>
      <c r="E66" s="31">
        <v>0.87540342371834001</v>
      </c>
      <c r="F66" s="31">
        <v>1.78761715002583</v>
      </c>
      <c r="G66" s="3">
        <f t="shared" si="4"/>
        <v>0.21176470588235285</v>
      </c>
      <c r="H66" s="3">
        <f t="shared" si="5"/>
        <v>2</v>
      </c>
      <c r="I66" s="3">
        <f t="shared" si="6"/>
        <v>0.79050317943808912</v>
      </c>
      <c r="J66" s="3">
        <f t="shared" si="7"/>
        <v>5</v>
      </c>
    </row>
    <row r="67" spans="1:10" x14ac:dyDescent="0.5">
      <c r="A67" t="s">
        <v>9</v>
      </c>
      <c r="B67">
        <v>170</v>
      </c>
      <c r="C67" s="29">
        <v>4.4000000000000004</v>
      </c>
      <c r="D67" s="29">
        <v>305.52046666666701</v>
      </c>
      <c r="E67" s="31">
        <v>1.5554943245008701</v>
      </c>
      <c r="F67" s="31">
        <v>13.7142148049951</v>
      </c>
      <c r="G67" s="3">
        <f t="shared" si="4"/>
        <v>0.36470588235294166</v>
      </c>
      <c r="H67" s="3">
        <f t="shared" si="5"/>
        <v>3</v>
      </c>
      <c r="I67" s="3">
        <f t="shared" si="6"/>
        <v>0.92016349415770915</v>
      </c>
      <c r="J67" s="3">
        <f t="shared" si="7"/>
        <v>9</v>
      </c>
    </row>
    <row r="68" spans="1:10" x14ac:dyDescent="0.5">
      <c r="A68" t="s">
        <v>16</v>
      </c>
      <c r="B68">
        <v>138</v>
      </c>
      <c r="C68" s="29">
        <v>5.3076923076923102</v>
      </c>
      <c r="D68" s="29">
        <v>148.089365511328</v>
      </c>
      <c r="E68" s="31">
        <v>1.3107135615238701</v>
      </c>
      <c r="F68" s="31">
        <v>7.0259362477007699</v>
      </c>
      <c r="G68" s="3">
        <f t="shared" si="4"/>
        <v>0.5248868778280551</v>
      </c>
      <c r="H68" s="3">
        <f t="shared" si="5"/>
        <v>8</v>
      </c>
      <c r="I68" s="3">
        <f t="shared" si="6"/>
        <v>0.8734956873566071</v>
      </c>
      <c r="J68" s="3">
        <f t="shared" si="7"/>
        <v>7</v>
      </c>
    </row>
    <row r="69" spans="1:10" x14ac:dyDescent="0.5">
      <c r="A69" t="s">
        <v>24</v>
      </c>
      <c r="B69">
        <v>77</v>
      </c>
      <c r="C69" s="29">
        <v>6.0909090909090899</v>
      </c>
      <c r="D69" s="29">
        <v>92.099228438504497</v>
      </c>
      <c r="E69" s="31">
        <v>-2.4095130577071799</v>
      </c>
      <c r="F69" s="31">
        <v>1.7539169273183099</v>
      </c>
      <c r="G69" s="3">
        <f t="shared" si="4"/>
        <v>0.66310160427807496</v>
      </c>
      <c r="H69" s="3">
        <f t="shared" si="5"/>
        <v>9</v>
      </c>
      <c r="I69" s="3">
        <f t="shared" si="6"/>
        <v>0.16422909707759667</v>
      </c>
      <c r="J69" s="3">
        <f t="shared" si="7"/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E26E-609C-471B-84C8-95C2EC4F0B0B}">
  <dimension ref="B1:T65"/>
  <sheetViews>
    <sheetView tabSelected="1" workbookViewId="0">
      <selection activeCell="D12" sqref="D12"/>
    </sheetView>
  </sheetViews>
  <sheetFormatPr defaultRowHeight="14.35" x14ac:dyDescent="0.5"/>
  <cols>
    <col min="1" max="1" width="4.05859375" style="4" customWidth="1"/>
    <col min="2" max="2" width="17.41015625" style="4" customWidth="1"/>
    <col min="3" max="7" width="11.1171875" style="4" customWidth="1"/>
    <col min="8" max="8" width="8.9375" style="4" customWidth="1"/>
    <col min="9" max="9" width="17.41015625" style="4" bestFit="1" customWidth="1"/>
    <col min="10" max="11" width="8.9375" style="4"/>
    <col min="12" max="12" width="17.41015625" style="4" bestFit="1" customWidth="1"/>
    <col min="13" max="13" width="14.76171875" style="4" bestFit="1" customWidth="1"/>
    <col min="14" max="14" width="16.46875" style="4" bestFit="1" customWidth="1"/>
    <col min="15" max="16384" width="8.9375" style="4"/>
  </cols>
  <sheetData>
    <row r="1" spans="2:20" x14ac:dyDescent="0.5">
      <c r="C1" s="4" t="s">
        <v>47</v>
      </c>
      <c r="I1" s="4" t="s">
        <v>48</v>
      </c>
    </row>
    <row r="2" spans="2:20" x14ac:dyDescent="0.5">
      <c r="M2" s="4" t="s">
        <v>50</v>
      </c>
    </row>
    <row r="3" spans="2:20" x14ac:dyDescent="0.5">
      <c r="B3" s="17"/>
      <c r="C3" s="35" t="s">
        <v>33</v>
      </c>
      <c r="D3" s="35"/>
      <c r="E3" s="35"/>
      <c r="F3" s="35"/>
      <c r="G3" s="36"/>
      <c r="I3" s="17"/>
      <c r="J3" s="35" t="s">
        <v>33</v>
      </c>
      <c r="K3" s="35"/>
      <c r="L3" s="35"/>
      <c r="M3" s="35"/>
      <c r="N3" s="36"/>
      <c r="Q3" s="28">
        <v>2.8</v>
      </c>
      <c r="R3" s="28">
        <v>554.00567486104296</v>
      </c>
      <c r="S3" s="28">
        <v>4.2236304729858697E-2</v>
      </c>
      <c r="T3" s="28">
        <v>0.21179665719435201</v>
      </c>
    </row>
    <row r="4" spans="2:20" x14ac:dyDescent="0.5">
      <c r="B4" s="10" t="s">
        <v>36</v>
      </c>
      <c r="C4" s="7" t="s">
        <v>51</v>
      </c>
      <c r="D4" s="7" t="s">
        <v>10</v>
      </c>
      <c r="E4" s="7" t="s">
        <v>32</v>
      </c>
      <c r="F4" s="7" t="s">
        <v>46</v>
      </c>
      <c r="G4" s="11" t="s">
        <v>45</v>
      </c>
      <c r="I4" s="10" t="s">
        <v>36</v>
      </c>
      <c r="J4" s="7" t="s">
        <v>25</v>
      </c>
      <c r="K4" s="7" t="s">
        <v>10</v>
      </c>
      <c r="L4" s="7" t="s">
        <v>32</v>
      </c>
      <c r="M4" s="7" t="s">
        <v>46</v>
      </c>
      <c r="N4" s="11" t="s">
        <v>45</v>
      </c>
      <c r="Q4" s="28">
        <v>5.8333333333333304</v>
      </c>
      <c r="R4" s="28">
        <v>393.63233333333301</v>
      </c>
      <c r="S4" s="28">
        <v>0.198334460607893</v>
      </c>
      <c r="T4" s="28">
        <v>0.326738501794821</v>
      </c>
    </row>
    <row r="5" spans="2:20" x14ac:dyDescent="0.5">
      <c r="B5" s="9"/>
      <c r="C5" s="25" t="s">
        <v>42</v>
      </c>
      <c r="D5" s="25" t="s">
        <v>44</v>
      </c>
      <c r="E5" s="25" t="s">
        <v>42</v>
      </c>
      <c r="F5" s="25" t="s">
        <v>43</v>
      </c>
      <c r="G5" s="26" t="s">
        <v>43</v>
      </c>
      <c r="I5" s="9"/>
      <c r="J5" s="25" t="s">
        <v>42</v>
      </c>
      <c r="K5" s="25" t="s">
        <v>44</v>
      </c>
      <c r="L5" s="25" t="s">
        <v>42</v>
      </c>
      <c r="M5" s="25" t="s">
        <v>43</v>
      </c>
      <c r="N5" s="26" t="s">
        <v>43</v>
      </c>
      <c r="Q5" s="28">
        <v>2.6666666666666701</v>
      </c>
      <c r="R5" s="28">
        <v>386.8</v>
      </c>
      <c r="S5" s="28">
        <v>5.1745157328578699E-2</v>
      </c>
      <c r="T5" s="28">
        <v>0.18909465778137799</v>
      </c>
    </row>
    <row r="6" spans="2:20" x14ac:dyDescent="0.5">
      <c r="B6" s="10" t="s">
        <v>2</v>
      </c>
      <c r="C6" s="7">
        <v>3955</v>
      </c>
      <c r="D6" s="32">
        <v>3.5</v>
      </c>
      <c r="E6" s="21">
        <v>923.46848857439102</v>
      </c>
      <c r="F6" s="8">
        <v>6.4303904469186698E-2</v>
      </c>
      <c r="G6" s="11">
        <v>0.42374586666097502</v>
      </c>
      <c r="I6" s="10" t="s">
        <v>2</v>
      </c>
      <c r="J6" s="7"/>
      <c r="K6" s="32">
        <v>2.8</v>
      </c>
      <c r="L6" s="21">
        <v>554.00567486104296</v>
      </c>
      <c r="M6" s="8">
        <v>4.2236304729858697E-2</v>
      </c>
      <c r="N6" s="11">
        <v>0.21179665719435201</v>
      </c>
      <c r="Q6" s="28">
        <v>3.1111111111111098</v>
      </c>
      <c r="R6" s="28">
        <v>73.702649677731998</v>
      </c>
      <c r="S6" s="28">
        <v>0.329607681690267</v>
      </c>
      <c r="T6" s="28">
        <v>0.51678686044740496</v>
      </c>
    </row>
    <row r="7" spans="2:20" x14ac:dyDescent="0.5">
      <c r="B7" s="10" t="s">
        <v>3</v>
      </c>
      <c r="C7" s="7">
        <v>620</v>
      </c>
      <c r="D7" s="32">
        <v>5.1818181818181799</v>
      </c>
      <c r="E7" s="21">
        <v>108.884157580264</v>
      </c>
      <c r="F7" s="8">
        <v>0.107848328353366</v>
      </c>
      <c r="G7" s="11">
        <v>0.51222037884612703</v>
      </c>
      <c r="I7" s="10" t="s">
        <v>3</v>
      </c>
      <c r="J7" s="7"/>
      <c r="K7" s="32">
        <v>3</v>
      </c>
      <c r="L7" s="21">
        <v>116.705141793857</v>
      </c>
      <c r="M7" s="8">
        <v>4.3197713961911598E-2</v>
      </c>
      <c r="N7" s="11">
        <v>0.156835717043881</v>
      </c>
      <c r="Q7" s="28">
        <v>1.8571428571428601</v>
      </c>
      <c r="R7" s="28">
        <v>147.20930152034299</v>
      </c>
      <c r="S7" s="28">
        <v>2.5688362265424501E-2</v>
      </c>
      <c r="T7" s="28">
        <v>0.359637071715943</v>
      </c>
    </row>
    <row r="8" spans="2:20" x14ac:dyDescent="0.5">
      <c r="B8" s="10" t="s">
        <v>4</v>
      </c>
      <c r="C8" s="7">
        <v>394</v>
      </c>
      <c r="D8" s="32">
        <v>3.3333333333333299</v>
      </c>
      <c r="E8" s="21">
        <v>145.85249150553301</v>
      </c>
      <c r="F8" s="8">
        <v>0.29782468420417602</v>
      </c>
      <c r="G8" s="11">
        <v>0.71345562506627103</v>
      </c>
      <c r="I8" s="10" t="s">
        <v>4</v>
      </c>
      <c r="J8" s="7"/>
      <c r="K8" s="32">
        <v>3.1111111111111098</v>
      </c>
      <c r="L8" s="21">
        <v>73.702649677731998</v>
      </c>
      <c r="M8" s="8">
        <v>0.329607681690267</v>
      </c>
      <c r="N8" s="11">
        <v>0.51678686044740496</v>
      </c>
      <c r="Q8" s="28">
        <v>3</v>
      </c>
      <c r="R8" s="28">
        <v>116.705141793857</v>
      </c>
      <c r="S8" s="28">
        <v>4.3197713961911598E-2</v>
      </c>
      <c r="T8" s="28">
        <v>0.156835717043881</v>
      </c>
    </row>
    <row r="9" spans="2:20" x14ac:dyDescent="0.5">
      <c r="B9" s="10" t="s">
        <v>5</v>
      </c>
      <c r="C9" s="7">
        <v>1313</v>
      </c>
      <c r="D9" s="32">
        <v>5.2</v>
      </c>
      <c r="E9" s="21">
        <v>324.42946885245902</v>
      </c>
      <c r="F9" s="8">
        <v>0.17470567199140399</v>
      </c>
      <c r="G9" s="11">
        <v>0.29660978931314202</v>
      </c>
      <c r="I9" s="10" t="s">
        <v>5</v>
      </c>
      <c r="J9" s="7"/>
      <c r="K9" s="32">
        <v>20</v>
      </c>
      <c r="L9" s="21">
        <v>324.03699999999998</v>
      </c>
      <c r="M9" s="8">
        <v>0.27417127656154</v>
      </c>
      <c r="N9" s="11">
        <v>0.27417127656154</v>
      </c>
      <c r="Q9" s="28">
        <v>20</v>
      </c>
      <c r="R9" s="28">
        <v>324.03699999999998</v>
      </c>
      <c r="S9" s="28">
        <v>0.27417127656154</v>
      </c>
      <c r="T9" s="28">
        <v>0.27417127656154</v>
      </c>
    </row>
    <row r="10" spans="2:20" x14ac:dyDescent="0.5">
      <c r="B10" s="10" t="s">
        <v>6</v>
      </c>
      <c r="C10" s="7">
        <v>323</v>
      </c>
      <c r="D10" s="32">
        <v>2.3333333333333299</v>
      </c>
      <c r="E10" s="21">
        <v>207.455812291998</v>
      </c>
      <c r="F10" s="8">
        <v>0.32962159038782501</v>
      </c>
      <c r="G10" s="11">
        <v>0.64385926322125397</v>
      </c>
      <c r="I10" s="10" t="s">
        <v>6</v>
      </c>
      <c r="J10" s="7"/>
      <c r="K10" s="32">
        <v>0</v>
      </c>
      <c r="L10" s="21" t="s">
        <v>49</v>
      </c>
      <c r="M10" s="8">
        <v>0</v>
      </c>
      <c r="N10" s="11">
        <v>0</v>
      </c>
      <c r="Q10" s="28">
        <v>2.1428571428571401</v>
      </c>
      <c r="R10" s="28">
        <v>33.259571428571398</v>
      </c>
      <c r="S10" s="28">
        <v>0.15686236707749701</v>
      </c>
      <c r="T10" s="28">
        <v>0.297049321559337</v>
      </c>
    </row>
    <row r="11" spans="2:20" x14ac:dyDescent="0.5">
      <c r="B11" s="10" t="s">
        <v>1</v>
      </c>
      <c r="C11" s="7">
        <v>5869</v>
      </c>
      <c r="D11" s="32">
        <v>2.6315789473684199</v>
      </c>
      <c r="E11" s="21">
        <v>942.57804878048796</v>
      </c>
      <c r="F11" s="8">
        <v>7.11294488137756E-2</v>
      </c>
      <c r="G11" s="12">
        <v>0.477966995181826</v>
      </c>
      <c r="I11" s="10" t="s">
        <v>1</v>
      </c>
      <c r="J11" s="7"/>
      <c r="K11" s="32">
        <v>2.6666666666666701</v>
      </c>
      <c r="L11" s="21">
        <v>386.8</v>
      </c>
      <c r="M11" s="8">
        <v>5.1745157328578699E-2</v>
      </c>
      <c r="N11" s="12">
        <v>0.18909465778137799</v>
      </c>
      <c r="Q11" s="28">
        <v>0</v>
      </c>
      <c r="R11" s="28" t="s">
        <v>49</v>
      </c>
      <c r="S11" s="28">
        <v>0</v>
      </c>
      <c r="T11" s="28">
        <v>0</v>
      </c>
    </row>
    <row r="12" spans="2:20" x14ac:dyDescent="0.5">
      <c r="B12" s="10" t="s">
        <v>7</v>
      </c>
      <c r="C12" s="7">
        <v>871</v>
      </c>
      <c r="D12" s="32">
        <v>2.52173913043478</v>
      </c>
      <c r="E12" s="21">
        <v>206.195173553366</v>
      </c>
      <c r="F12" s="8">
        <v>4.5426284692858497E-2</v>
      </c>
      <c r="G12" s="11">
        <v>0.43633286282573802</v>
      </c>
      <c r="I12" s="10" t="s">
        <v>7</v>
      </c>
      <c r="J12" s="7"/>
      <c r="K12" s="32">
        <v>1.8571428571428601</v>
      </c>
      <c r="L12" s="21">
        <v>147.20930152034299</v>
      </c>
      <c r="M12" s="8">
        <v>2.5688362265424501E-2</v>
      </c>
      <c r="N12" s="11">
        <v>0.359637071715943</v>
      </c>
      <c r="Q12" s="28">
        <v>3.875</v>
      </c>
      <c r="R12" s="28">
        <v>213.367296831478</v>
      </c>
      <c r="S12" s="28">
        <v>4.4913323412461799E-2</v>
      </c>
      <c r="T12" s="28">
        <v>0.18943069129776699</v>
      </c>
    </row>
    <row r="13" spans="2:20" x14ac:dyDescent="0.5">
      <c r="B13" s="10" t="s">
        <v>8</v>
      </c>
      <c r="C13" s="7">
        <v>612</v>
      </c>
      <c r="D13" s="32">
        <v>4</v>
      </c>
      <c r="E13" s="21">
        <v>137.70934954751101</v>
      </c>
      <c r="F13" s="8">
        <v>0.20784707113200901</v>
      </c>
      <c r="G13" s="11">
        <v>0.584218753753736</v>
      </c>
      <c r="I13" s="10" t="s">
        <v>8</v>
      </c>
      <c r="J13" s="7"/>
      <c r="K13" s="32">
        <v>2.1428571428571401</v>
      </c>
      <c r="L13" s="21">
        <v>33.259571428571398</v>
      </c>
      <c r="M13" s="8">
        <v>0.15686236707749701</v>
      </c>
      <c r="N13" s="11">
        <v>0.297049321559337</v>
      </c>
      <c r="Q13" s="28">
        <v>9</v>
      </c>
      <c r="R13" s="28">
        <v>322.57575320371598</v>
      </c>
      <c r="S13" s="28">
        <v>4.3105716414206303E-2</v>
      </c>
      <c r="T13" s="28">
        <v>0.17242286565682499</v>
      </c>
    </row>
    <row r="14" spans="2:20" x14ac:dyDescent="0.5">
      <c r="B14" s="10" t="s">
        <v>9</v>
      </c>
      <c r="C14" s="7">
        <v>2157</v>
      </c>
      <c r="D14" s="32">
        <v>6.4545454545454497</v>
      </c>
      <c r="E14" s="21">
        <v>829.33900000000006</v>
      </c>
      <c r="F14" s="8">
        <v>0.29701572722004999</v>
      </c>
      <c r="G14" s="11">
        <v>0.70506726937867004</v>
      </c>
      <c r="I14" s="10" t="s">
        <v>9</v>
      </c>
      <c r="J14" s="7"/>
      <c r="K14" s="32">
        <v>5.8333333333333304</v>
      </c>
      <c r="L14" s="21">
        <v>393.63233333333301</v>
      </c>
      <c r="M14" s="8">
        <v>0.198334460607893</v>
      </c>
      <c r="N14" s="11">
        <v>0.326738501794821</v>
      </c>
    </row>
    <row r="15" spans="2:20" x14ac:dyDescent="0.5">
      <c r="B15" s="13" t="s">
        <v>16</v>
      </c>
      <c r="C15" s="21">
        <f t="shared" ref="C15:D15" si="0">AVERAGE(C6:C14)</f>
        <v>1790.4444444444443</v>
      </c>
      <c r="D15" s="32">
        <f t="shared" si="0"/>
        <v>3.9062609312037213</v>
      </c>
      <c r="E15" s="21">
        <f>AVERAGE(E6:E14)</f>
        <v>425.10133229844558</v>
      </c>
      <c r="F15" s="8">
        <f>AVERAGE(F6:F14)</f>
        <v>0.17730252347385012</v>
      </c>
      <c r="G15" s="8">
        <f>AVERAGE(G6:G14)</f>
        <v>0.53260853380530437</v>
      </c>
      <c r="I15" s="13" t="s">
        <v>16</v>
      </c>
      <c r="J15" s="7"/>
      <c r="K15" s="32">
        <v>3.875</v>
      </c>
      <c r="L15" s="21">
        <v>213.367296831478</v>
      </c>
      <c r="M15" s="8">
        <v>4.4913323412461799E-2</v>
      </c>
      <c r="N15" s="11">
        <v>0.18943069129776699</v>
      </c>
    </row>
    <row r="16" spans="2:20" x14ac:dyDescent="0.5">
      <c r="B16" s="14" t="s">
        <v>24</v>
      </c>
      <c r="C16" s="23">
        <f t="shared" ref="C16:D16" si="1">MEDIAN(C6:C14)</f>
        <v>871</v>
      </c>
      <c r="D16" s="33">
        <f t="shared" si="1"/>
        <v>3.5</v>
      </c>
      <c r="E16" s="23">
        <f>MEDIAN(E6:E14)</f>
        <v>207.455812291998</v>
      </c>
      <c r="F16" s="34">
        <f>MEDIAN(F6:F14)</f>
        <v>0.17470567199140399</v>
      </c>
      <c r="G16" s="34">
        <f>MEDIAN(G6:G14)</f>
        <v>0.51222037884612703</v>
      </c>
      <c r="I16" s="14" t="s">
        <v>24</v>
      </c>
      <c r="J16" s="6"/>
      <c r="K16" s="33">
        <v>9</v>
      </c>
      <c r="L16" s="23">
        <v>322.57575320371598</v>
      </c>
      <c r="M16" s="34">
        <v>4.3105716414206303E-2</v>
      </c>
      <c r="N16" s="15">
        <v>0.17242286565682499</v>
      </c>
    </row>
    <row r="17" spans="2:20" x14ac:dyDescent="0.5">
      <c r="B17" s="5"/>
    </row>
    <row r="18" spans="2:20" x14ac:dyDescent="0.5">
      <c r="B18" s="17"/>
      <c r="C18" s="35" t="s">
        <v>34</v>
      </c>
      <c r="D18" s="35"/>
      <c r="E18" s="35"/>
      <c r="F18" s="35"/>
      <c r="G18" s="36"/>
      <c r="I18" s="17"/>
      <c r="J18" s="35" t="s">
        <v>34</v>
      </c>
      <c r="K18" s="35"/>
      <c r="L18" s="35"/>
      <c r="M18" s="35"/>
      <c r="N18" s="36"/>
      <c r="Q18" s="28">
        <v>3.4444444444444402</v>
      </c>
      <c r="R18" s="28">
        <v>327.01928261198998</v>
      </c>
      <c r="S18" s="28">
        <v>0.16126725310696499</v>
      </c>
      <c r="T18" s="28">
        <v>0.85112512563811904</v>
      </c>
    </row>
    <row r="19" spans="2:20" x14ac:dyDescent="0.5">
      <c r="B19" s="10" t="s">
        <v>36</v>
      </c>
      <c r="C19" s="4" t="s">
        <v>52</v>
      </c>
      <c r="D19" s="4" t="s">
        <v>10</v>
      </c>
      <c r="E19" s="4" t="s">
        <v>32</v>
      </c>
      <c r="F19" s="4" t="s">
        <v>46</v>
      </c>
      <c r="G19" s="11" t="s">
        <v>45</v>
      </c>
      <c r="I19" s="10" t="s">
        <v>36</v>
      </c>
      <c r="J19" s="4" t="s">
        <v>52</v>
      </c>
      <c r="K19" s="4" t="s">
        <v>10</v>
      </c>
      <c r="L19" s="4" t="s">
        <v>32</v>
      </c>
      <c r="M19" s="4" t="s">
        <v>46</v>
      </c>
      <c r="N19" s="11" t="s">
        <v>45</v>
      </c>
      <c r="Q19" s="28">
        <v>4.125</v>
      </c>
      <c r="R19" s="28">
        <v>115.96075</v>
      </c>
      <c r="S19" s="28">
        <v>0.284044468249676</v>
      </c>
      <c r="T19" s="28">
        <v>0.57951151795181799</v>
      </c>
    </row>
    <row r="20" spans="2:20" x14ac:dyDescent="0.5">
      <c r="B20" s="9"/>
      <c r="C20" s="25" t="s">
        <v>42</v>
      </c>
      <c r="D20" s="25" t="s">
        <v>44</v>
      </c>
      <c r="E20" s="25" t="s">
        <v>42</v>
      </c>
      <c r="F20" s="25" t="s">
        <v>43</v>
      </c>
      <c r="G20" s="26" t="s">
        <v>43</v>
      </c>
      <c r="I20" s="9"/>
      <c r="J20" s="25" t="s">
        <v>42</v>
      </c>
      <c r="K20" s="25" t="s">
        <v>44</v>
      </c>
      <c r="L20" s="25" t="s">
        <v>42</v>
      </c>
      <c r="M20" s="25" t="s">
        <v>43</v>
      </c>
      <c r="N20" s="26" t="s">
        <v>43</v>
      </c>
      <c r="Q20" s="28">
        <v>2.8888888888888902</v>
      </c>
      <c r="R20" s="28">
        <v>133.81111111111099</v>
      </c>
      <c r="S20" s="28">
        <v>0.15876592510940299</v>
      </c>
      <c r="T20" s="28">
        <v>0.31832139201637699</v>
      </c>
    </row>
    <row r="21" spans="2:20" x14ac:dyDescent="0.5">
      <c r="B21" s="10" t="s">
        <v>2</v>
      </c>
      <c r="C21" s="7">
        <v>432</v>
      </c>
      <c r="D21" s="32">
        <v>4.5333333333333297</v>
      </c>
      <c r="E21" s="21">
        <v>522.40401678324099</v>
      </c>
      <c r="F21" s="8">
        <v>0.172636004591595</v>
      </c>
      <c r="G21" s="11">
        <v>1.0384881250106901</v>
      </c>
      <c r="I21" s="10" t="s">
        <v>2</v>
      </c>
      <c r="J21" s="7">
        <v>432</v>
      </c>
      <c r="K21" s="32">
        <v>3.4444444444444402</v>
      </c>
      <c r="L21" s="21">
        <v>327.01928261198998</v>
      </c>
      <c r="M21" s="8">
        <v>0.16126725310696499</v>
      </c>
      <c r="N21" s="11">
        <v>0.85112512563811904</v>
      </c>
      <c r="Q21" s="28">
        <v>3.4444444444444402</v>
      </c>
      <c r="R21" s="28">
        <v>26.127065106436302</v>
      </c>
      <c r="S21" s="28">
        <v>0.59378944992343896</v>
      </c>
      <c r="T21" s="28">
        <v>1.0778413414152901</v>
      </c>
    </row>
    <row r="22" spans="2:20" x14ac:dyDescent="0.5">
      <c r="B22" s="10" t="s">
        <v>3</v>
      </c>
      <c r="C22" s="7">
        <v>137</v>
      </c>
      <c r="D22" s="32">
        <v>5.3636363636363598</v>
      </c>
      <c r="E22" s="21">
        <v>37.867679698654499</v>
      </c>
      <c r="F22" s="8">
        <v>0.19410153093750901</v>
      </c>
      <c r="G22" s="11">
        <v>0.78597586575513101</v>
      </c>
      <c r="I22" s="10" t="s">
        <v>3</v>
      </c>
      <c r="J22" s="7">
        <v>137</v>
      </c>
      <c r="K22" s="32">
        <v>2.875</v>
      </c>
      <c r="L22" s="21">
        <v>31.8606457666938</v>
      </c>
      <c r="M22" s="8">
        <v>0.13448656860408401</v>
      </c>
      <c r="N22" s="11">
        <v>0.328943811679836</v>
      </c>
      <c r="Q22" s="28">
        <v>2.6363636363636398</v>
      </c>
      <c r="R22" s="28">
        <v>79.402740357371997</v>
      </c>
      <c r="S22" s="28">
        <v>0.26302894021539303</v>
      </c>
      <c r="T22" s="28">
        <v>1.7830973021563199</v>
      </c>
    </row>
    <row r="23" spans="2:20" x14ac:dyDescent="0.5">
      <c r="B23" s="10" t="s">
        <v>4</v>
      </c>
      <c r="C23" s="7">
        <v>71</v>
      </c>
      <c r="D23" s="32">
        <v>4.0625</v>
      </c>
      <c r="E23" s="21">
        <v>70.476536622370404</v>
      </c>
      <c r="F23" s="8">
        <v>0.62776575504475296</v>
      </c>
      <c r="G23" s="11">
        <v>1.8305100696404999</v>
      </c>
      <c r="I23" s="10" t="s">
        <v>4</v>
      </c>
      <c r="J23" s="7">
        <v>71</v>
      </c>
      <c r="K23" s="32">
        <v>3.4444444444444402</v>
      </c>
      <c r="L23" s="21">
        <v>26.127065106436302</v>
      </c>
      <c r="M23" s="8">
        <v>0.59378944992343896</v>
      </c>
      <c r="N23" s="11">
        <v>1.0778413414152901</v>
      </c>
      <c r="Q23" s="28">
        <v>2.875</v>
      </c>
      <c r="R23" s="28">
        <v>31.8606457666938</v>
      </c>
      <c r="S23" s="28">
        <v>0.13448656860408401</v>
      </c>
      <c r="T23" s="28">
        <v>0.328943811679836</v>
      </c>
    </row>
    <row r="24" spans="2:20" x14ac:dyDescent="0.5">
      <c r="B24" s="10" t="s">
        <v>5</v>
      </c>
      <c r="C24" s="7">
        <v>187</v>
      </c>
      <c r="D24" s="32">
        <v>5.3</v>
      </c>
      <c r="E24" s="21">
        <v>100.734558333333</v>
      </c>
      <c r="F24" s="8">
        <v>0.422127294298489</v>
      </c>
      <c r="G24" s="11">
        <v>0.79609412979156302</v>
      </c>
      <c r="I24" s="10" t="s">
        <v>5</v>
      </c>
      <c r="J24" s="7">
        <v>187</v>
      </c>
      <c r="K24" s="32">
        <v>5.6666666666666696</v>
      </c>
      <c r="L24" s="21">
        <v>45.690333333333299</v>
      </c>
      <c r="M24" s="8">
        <v>0.249019442973511</v>
      </c>
      <c r="N24" s="11">
        <v>0.61130077083609802</v>
      </c>
      <c r="Q24" s="28">
        <v>5.6666666666666696</v>
      </c>
      <c r="R24" s="28">
        <v>45.690333333333299</v>
      </c>
      <c r="S24" s="28">
        <v>0.249019442973511</v>
      </c>
      <c r="T24" s="28">
        <v>0.61130077083609802</v>
      </c>
    </row>
    <row r="25" spans="2:20" x14ac:dyDescent="0.5">
      <c r="B25" s="10" t="s">
        <v>6</v>
      </c>
      <c r="C25" s="7">
        <v>106</v>
      </c>
      <c r="D25" s="32">
        <v>2.3333333333333299</v>
      </c>
      <c r="E25" s="21">
        <v>123.972005225</v>
      </c>
      <c r="F25" s="8">
        <v>0.51459969787052295</v>
      </c>
      <c r="G25" s="11">
        <v>0.99303064191427703</v>
      </c>
      <c r="I25" s="10" t="s">
        <v>6</v>
      </c>
      <c r="J25" s="7">
        <v>106</v>
      </c>
      <c r="K25" s="32">
        <v>0</v>
      </c>
      <c r="L25" s="21" t="s">
        <v>49</v>
      </c>
      <c r="M25" s="8">
        <v>0</v>
      </c>
      <c r="N25" s="11">
        <v>0</v>
      </c>
      <c r="Q25" s="28">
        <v>2.71428571428571</v>
      </c>
      <c r="R25" s="28">
        <v>23.239857142857101</v>
      </c>
      <c r="S25" s="28">
        <v>0.58275243035527902</v>
      </c>
      <c r="T25" s="28">
        <v>0.80681752859797995</v>
      </c>
    </row>
    <row r="26" spans="2:20" x14ac:dyDescent="0.5">
      <c r="B26" s="10" t="s">
        <v>1</v>
      </c>
      <c r="C26" s="7">
        <v>877</v>
      </c>
      <c r="D26" s="32">
        <v>3.75</v>
      </c>
      <c r="E26" s="21">
        <v>409.83506097561002</v>
      </c>
      <c r="F26" s="8">
        <v>0.12598921062986099</v>
      </c>
      <c r="G26" s="11">
        <v>0.58693404409314898</v>
      </c>
      <c r="I26" s="10" t="s">
        <v>1</v>
      </c>
      <c r="J26" s="7">
        <v>877</v>
      </c>
      <c r="K26" s="32">
        <v>2.8888888888888902</v>
      </c>
      <c r="L26" s="21">
        <v>133.81111111111099</v>
      </c>
      <c r="M26" s="8">
        <v>0.15876592510940299</v>
      </c>
      <c r="N26" s="11">
        <v>0.31832139201637699</v>
      </c>
      <c r="Q26" s="28">
        <v>0</v>
      </c>
      <c r="R26" s="28" t="s">
        <v>49</v>
      </c>
      <c r="S26" s="28">
        <v>0</v>
      </c>
      <c r="T26" s="28">
        <v>0</v>
      </c>
    </row>
    <row r="27" spans="2:20" x14ac:dyDescent="0.5">
      <c r="B27" s="10" t="s">
        <v>7</v>
      </c>
      <c r="C27" s="7">
        <v>90</v>
      </c>
      <c r="D27" s="32">
        <v>5.9166666666666696</v>
      </c>
      <c r="E27" s="21">
        <v>86.187083276826399</v>
      </c>
      <c r="F27" s="8">
        <v>0.29450164777376903</v>
      </c>
      <c r="G27" s="11">
        <v>1.7830973021563199</v>
      </c>
      <c r="I27" s="10" t="s">
        <v>7</v>
      </c>
      <c r="J27" s="7">
        <v>90</v>
      </c>
      <c r="K27" s="32">
        <v>2.6363636363636398</v>
      </c>
      <c r="L27" s="21">
        <v>79.402740357371997</v>
      </c>
      <c r="M27" s="8">
        <v>0.26302894021539303</v>
      </c>
      <c r="N27" s="11">
        <v>1.7830973021563199</v>
      </c>
      <c r="Q27" s="28">
        <v>3.4444444444444402</v>
      </c>
      <c r="R27" s="28">
        <v>87.044843989647006</v>
      </c>
      <c r="S27" s="28">
        <v>5.4871652794663002E-2</v>
      </c>
      <c r="T27" s="28">
        <v>0.49384487515196701</v>
      </c>
    </row>
    <row r="28" spans="2:20" x14ac:dyDescent="0.5">
      <c r="B28" s="10" t="s">
        <v>8</v>
      </c>
      <c r="C28" s="7">
        <v>60.8</v>
      </c>
      <c r="D28" s="32">
        <v>4.1538461538461497</v>
      </c>
      <c r="E28" s="21">
        <v>78.258153846153803</v>
      </c>
      <c r="F28" s="8">
        <v>0.69840768448641799</v>
      </c>
      <c r="G28" s="11">
        <v>1.40809436390876</v>
      </c>
      <c r="I28" s="10" t="s">
        <v>8</v>
      </c>
      <c r="J28" s="7">
        <v>60.8</v>
      </c>
      <c r="K28" s="32">
        <v>2.71428571428571</v>
      </c>
      <c r="L28" s="21">
        <v>23.239857142857101</v>
      </c>
      <c r="M28" s="8">
        <v>0.58275243035527902</v>
      </c>
      <c r="N28" s="11">
        <v>0.80681752859797995</v>
      </c>
      <c r="Q28" s="28">
        <v>9</v>
      </c>
      <c r="R28" s="28">
        <v>78.519164380025003</v>
      </c>
      <c r="S28" s="28">
        <v>0.32580386520439197</v>
      </c>
      <c r="T28" s="28">
        <v>0.57230135649705904</v>
      </c>
    </row>
    <row r="29" spans="2:20" x14ac:dyDescent="0.5">
      <c r="B29" s="10" t="s">
        <v>9</v>
      </c>
      <c r="C29" s="7">
        <v>331</v>
      </c>
      <c r="D29" s="32">
        <v>5.4615384615384599</v>
      </c>
      <c r="E29" s="21">
        <v>249.86038461538499</v>
      </c>
      <c r="F29" s="8">
        <v>0.47356974010184599</v>
      </c>
      <c r="G29" s="11">
        <v>1.21958730006407</v>
      </c>
      <c r="I29" s="10" t="s">
        <v>9</v>
      </c>
      <c r="J29" s="7">
        <v>331</v>
      </c>
      <c r="K29" s="32">
        <v>4.125</v>
      </c>
      <c r="L29" s="21">
        <v>115.96075</v>
      </c>
      <c r="M29" s="8">
        <v>0.284044468249676</v>
      </c>
      <c r="N29" s="11">
        <v>0.57951151795181799</v>
      </c>
    </row>
    <row r="30" spans="2:20" x14ac:dyDescent="0.5">
      <c r="B30" s="13" t="s">
        <v>16</v>
      </c>
      <c r="C30" s="21">
        <f>AVERAGE(C21:C29)</f>
        <v>254.64444444444447</v>
      </c>
      <c r="D30" s="32">
        <f t="shared" ref="D30" si="2">AVERAGE(D21:D29)</f>
        <v>4.5416504791504773</v>
      </c>
      <c r="E30" s="21">
        <f>AVERAGE(E21:E29)</f>
        <v>186.62171993073045</v>
      </c>
      <c r="F30" s="8">
        <f>AVERAGE(F21:F29)</f>
        <v>0.39152206285941804</v>
      </c>
      <c r="G30" s="8">
        <f>AVERAGE(G21:G29)</f>
        <v>1.1602013158149402</v>
      </c>
      <c r="I30" s="13" t="s">
        <v>16</v>
      </c>
      <c r="J30" s="7">
        <v>260</v>
      </c>
      <c r="K30" s="32">
        <v>3.4444444444444402</v>
      </c>
      <c r="L30" s="21">
        <v>87.044843989647006</v>
      </c>
      <c r="M30" s="8">
        <v>5.4871652794663002E-2</v>
      </c>
      <c r="N30" s="11">
        <v>0.49384487515196701</v>
      </c>
    </row>
    <row r="31" spans="2:20" x14ac:dyDescent="0.5">
      <c r="B31" s="14" t="s">
        <v>24</v>
      </c>
      <c r="C31" s="23">
        <f t="shared" ref="C31:D31" si="3">MEDIAN(C21:C29)</f>
        <v>137</v>
      </c>
      <c r="D31" s="33">
        <f t="shared" si="3"/>
        <v>4.5333333333333297</v>
      </c>
      <c r="E31" s="23">
        <f>MEDIAN(E21:E29)</f>
        <v>100.734558333333</v>
      </c>
      <c r="F31" s="34">
        <f>MEDIAN(F21:F29)</f>
        <v>0.422127294298489</v>
      </c>
      <c r="G31" s="34">
        <f>MEDIAN(G21:G29)</f>
        <v>1.0384881250106901</v>
      </c>
      <c r="I31" s="14" t="s">
        <v>24</v>
      </c>
      <c r="J31" s="6">
        <v>151</v>
      </c>
      <c r="K31" s="33">
        <v>9</v>
      </c>
      <c r="L31" s="23">
        <v>78.519164380025003</v>
      </c>
      <c r="M31" s="34">
        <v>0.32580386520439197</v>
      </c>
      <c r="N31" s="15">
        <v>0.57230135649705904</v>
      </c>
    </row>
    <row r="32" spans="2:20" x14ac:dyDescent="0.5">
      <c r="B32" s="5"/>
      <c r="I32" s="5"/>
    </row>
    <row r="33" spans="2:20" x14ac:dyDescent="0.5">
      <c r="B33" s="17"/>
      <c r="C33" s="35" t="s">
        <v>35</v>
      </c>
      <c r="D33" s="35"/>
      <c r="E33" s="35"/>
      <c r="F33" s="35"/>
      <c r="G33" s="36"/>
      <c r="I33" s="17"/>
      <c r="J33" s="35" t="s">
        <v>35</v>
      </c>
      <c r="K33" s="35"/>
      <c r="L33" s="35"/>
      <c r="M33" s="35"/>
      <c r="N33" s="36"/>
      <c r="Q33" s="28">
        <v>3.4444444444444402</v>
      </c>
      <c r="R33" s="28">
        <v>211.7837329756</v>
      </c>
      <c r="S33" s="28">
        <v>0.109373729299954</v>
      </c>
      <c r="T33" s="28">
        <v>0.984363563699585</v>
      </c>
    </row>
    <row r="34" spans="2:20" x14ac:dyDescent="0.5">
      <c r="B34" s="10" t="s">
        <v>36</v>
      </c>
      <c r="C34" s="4" t="s">
        <v>53</v>
      </c>
      <c r="D34" s="4" t="s">
        <v>10</v>
      </c>
      <c r="E34" s="4" t="s">
        <v>32</v>
      </c>
      <c r="F34" s="4" t="s">
        <v>46</v>
      </c>
      <c r="G34" s="11" t="s">
        <v>45</v>
      </c>
      <c r="I34" s="10" t="s">
        <v>36</v>
      </c>
      <c r="J34" s="4" t="s">
        <v>53</v>
      </c>
      <c r="K34" s="4" t="s">
        <v>10</v>
      </c>
      <c r="L34" s="4" t="s">
        <v>32</v>
      </c>
      <c r="M34" s="4" t="s">
        <v>46</v>
      </c>
      <c r="N34" s="11" t="s">
        <v>45</v>
      </c>
      <c r="Q34" s="28">
        <v>3.75</v>
      </c>
      <c r="R34" s="28">
        <v>164.90962500000001</v>
      </c>
      <c r="S34" s="28">
        <v>1.04624226568845</v>
      </c>
      <c r="T34" s="28">
        <v>5.3288914638856699</v>
      </c>
    </row>
    <row r="35" spans="2:20" x14ac:dyDescent="0.5">
      <c r="B35" s="9"/>
      <c r="C35" s="25" t="s">
        <v>42</v>
      </c>
      <c r="D35" s="25" t="s">
        <v>44</v>
      </c>
      <c r="E35" s="25" t="s">
        <v>42</v>
      </c>
      <c r="F35" s="25" t="s">
        <v>43</v>
      </c>
      <c r="G35" s="26" t="s">
        <v>43</v>
      </c>
      <c r="I35" s="9"/>
      <c r="J35" s="25" t="s">
        <v>42</v>
      </c>
      <c r="K35" s="25" t="s">
        <v>44</v>
      </c>
      <c r="L35" s="25" t="s">
        <v>42</v>
      </c>
      <c r="M35" s="25" t="s">
        <v>43</v>
      </c>
      <c r="N35" s="26" t="s">
        <v>43</v>
      </c>
      <c r="Q35" s="28">
        <v>4.1428571428571397</v>
      </c>
      <c r="R35" s="28">
        <v>136.61428571428601</v>
      </c>
      <c r="S35" s="28">
        <v>0.13400276045882201</v>
      </c>
      <c r="T35" s="28">
        <v>0.572055467790065</v>
      </c>
    </row>
    <row r="36" spans="2:20" x14ac:dyDescent="0.5">
      <c r="B36" s="10" t="s">
        <v>2</v>
      </c>
      <c r="C36" s="7">
        <v>201</v>
      </c>
      <c r="D36" s="32">
        <v>4.9285714285714297</v>
      </c>
      <c r="E36" s="21">
        <v>360.13367974288502</v>
      </c>
      <c r="F36" s="8">
        <v>0.18239727591399299</v>
      </c>
      <c r="G36" s="11">
        <v>1.43427416408727</v>
      </c>
      <c r="I36" s="10" t="s">
        <v>2</v>
      </c>
      <c r="J36" s="7">
        <v>201</v>
      </c>
      <c r="K36" s="32">
        <v>3.4444444444444402</v>
      </c>
      <c r="L36" s="21">
        <v>211.7837329756</v>
      </c>
      <c r="M36" s="8">
        <v>0.109373729299954</v>
      </c>
      <c r="N36" s="11">
        <v>0.984363563699585</v>
      </c>
      <c r="Q36" s="28">
        <v>3.4444444444444402</v>
      </c>
      <c r="R36" s="28">
        <v>26.2600258256107</v>
      </c>
      <c r="S36" s="28">
        <v>0.93498481040961001</v>
      </c>
      <c r="T36" s="28">
        <v>3.0751771686018099</v>
      </c>
    </row>
    <row r="37" spans="2:20" x14ac:dyDescent="0.5">
      <c r="B37" s="10" t="s">
        <v>3</v>
      </c>
      <c r="C37" s="7">
        <v>71</v>
      </c>
      <c r="D37" s="32">
        <v>5.2727272727272698</v>
      </c>
      <c r="E37" s="21">
        <v>50.388703247118201</v>
      </c>
      <c r="F37" s="8">
        <v>0.41014566844717099</v>
      </c>
      <c r="G37" s="11">
        <v>1.7917640374610599</v>
      </c>
      <c r="I37" s="10" t="s">
        <v>3</v>
      </c>
      <c r="J37" s="7">
        <v>71</v>
      </c>
      <c r="K37" s="32">
        <v>3.1428571428571401</v>
      </c>
      <c r="L37" s="21">
        <v>35.951375502449999</v>
      </c>
      <c r="M37" s="8">
        <v>0.34664857706865698</v>
      </c>
      <c r="N37" s="11">
        <v>1.7917640374610599</v>
      </c>
      <c r="Q37" s="28">
        <v>2.6363636363636398</v>
      </c>
      <c r="R37" s="28">
        <v>46.024460443951099</v>
      </c>
      <c r="S37" s="28">
        <v>0.22964547449020101</v>
      </c>
      <c r="T37" s="28">
        <v>1.32534073251861</v>
      </c>
    </row>
    <row r="38" spans="2:20" x14ac:dyDescent="0.5">
      <c r="B38" s="10" t="s">
        <v>4</v>
      </c>
      <c r="C38" s="7">
        <v>42</v>
      </c>
      <c r="D38" s="32">
        <v>4.8571428571428603</v>
      </c>
      <c r="E38" s="21">
        <v>73.932302316464003</v>
      </c>
      <c r="F38" s="8">
        <v>0.97194052136303699</v>
      </c>
      <c r="G38" s="11">
        <v>3.0751771686018099</v>
      </c>
      <c r="I38" s="10" t="s">
        <v>4</v>
      </c>
      <c r="J38" s="7">
        <v>42</v>
      </c>
      <c r="K38" s="32">
        <v>3.4444444444444402</v>
      </c>
      <c r="L38" s="21">
        <v>26.2600258256107</v>
      </c>
      <c r="M38" s="8">
        <v>0.93498481040961001</v>
      </c>
      <c r="N38" s="11">
        <v>3.0751771686018099</v>
      </c>
      <c r="Q38" s="28">
        <v>3.1428571428571401</v>
      </c>
      <c r="R38" s="28">
        <v>35.951375502449999</v>
      </c>
      <c r="S38" s="28">
        <v>0.34664857706865698</v>
      </c>
      <c r="T38" s="28">
        <v>1.7917640374610599</v>
      </c>
    </row>
    <row r="39" spans="2:20" x14ac:dyDescent="0.5">
      <c r="B39" s="10" t="s">
        <v>5</v>
      </c>
      <c r="C39" s="7">
        <v>67</v>
      </c>
      <c r="D39" s="32">
        <v>8</v>
      </c>
      <c r="E39" s="21">
        <v>165.62085714285701</v>
      </c>
      <c r="F39" s="8">
        <v>0.50622187856221501</v>
      </c>
      <c r="G39" s="11">
        <v>1.2528015696336301</v>
      </c>
      <c r="I39" s="10" t="s">
        <v>5</v>
      </c>
      <c r="J39" s="7">
        <v>67</v>
      </c>
      <c r="K39" s="32">
        <v>20</v>
      </c>
      <c r="L39" s="21">
        <v>125.312</v>
      </c>
      <c r="M39" s="8">
        <v>1.1820548617137701</v>
      </c>
      <c r="N39" s="11">
        <v>1.1820548617137701</v>
      </c>
      <c r="Q39" s="28">
        <v>20</v>
      </c>
      <c r="R39" s="28">
        <v>125.312</v>
      </c>
      <c r="S39" s="28">
        <v>1.1820548617137701</v>
      </c>
      <c r="T39" s="28">
        <v>1.1820548617137701</v>
      </c>
    </row>
    <row r="40" spans="2:20" x14ac:dyDescent="0.5">
      <c r="B40" s="10" t="s">
        <v>6</v>
      </c>
      <c r="C40" s="7">
        <v>66</v>
      </c>
      <c r="D40" s="32">
        <v>2.3333333333333299</v>
      </c>
      <c r="E40" s="21">
        <v>91.608770332329598</v>
      </c>
      <c r="F40" s="8">
        <v>0.70317044812308604</v>
      </c>
      <c r="G40" s="11">
        <v>1.14429791349531</v>
      </c>
      <c r="I40" s="10" t="s">
        <v>6</v>
      </c>
      <c r="J40" s="7">
        <v>66</v>
      </c>
      <c r="K40" s="32">
        <v>0</v>
      </c>
      <c r="L40" s="21" t="s">
        <v>49</v>
      </c>
      <c r="M40" s="8">
        <v>0</v>
      </c>
      <c r="N40" s="11">
        <v>0</v>
      </c>
      <c r="Q40" s="28">
        <v>2.25</v>
      </c>
      <c r="R40" s="28">
        <v>12.548249999999999</v>
      </c>
      <c r="S40" s="28">
        <v>0.51428249711519602</v>
      </c>
      <c r="T40" s="28">
        <v>0.94392705451428105</v>
      </c>
    </row>
    <row r="41" spans="2:20" x14ac:dyDescent="0.5">
      <c r="B41" s="10" t="s">
        <v>1</v>
      </c>
      <c r="C41" s="7">
        <v>553</v>
      </c>
      <c r="D41" s="32">
        <v>4.5714285714285703</v>
      </c>
      <c r="E41" s="21">
        <v>538.73440766550505</v>
      </c>
      <c r="F41" s="8">
        <v>0.40550234814936398</v>
      </c>
      <c r="G41" s="11">
        <v>1.73738991192954</v>
      </c>
      <c r="I41" s="10" t="s">
        <v>1</v>
      </c>
      <c r="J41" s="7">
        <v>553</v>
      </c>
      <c r="K41" s="32">
        <v>4.1428571428571397</v>
      </c>
      <c r="L41" s="21">
        <v>136.61428571428601</v>
      </c>
      <c r="M41" s="8">
        <v>0.13400276045882201</v>
      </c>
      <c r="N41" s="11">
        <v>0.572055467790065</v>
      </c>
      <c r="Q41" s="28">
        <v>0</v>
      </c>
      <c r="R41" s="28" t="s">
        <v>49</v>
      </c>
      <c r="S41" s="28">
        <v>0</v>
      </c>
      <c r="T41" s="28">
        <v>0</v>
      </c>
    </row>
    <row r="42" spans="2:20" x14ac:dyDescent="0.5">
      <c r="B42" s="10" t="s">
        <v>7</v>
      </c>
      <c r="C42" s="7">
        <v>47</v>
      </c>
      <c r="D42" s="32">
        <v>6.5454545454545503</v>
      </c>
      <c r="E42" s="21">
        <v>56.224460443951102</v>
      </c>
      <c r="F42" s="8">
        <v>0.30116434241455098</v>
      </c>
      <c r="G42" s="11">
        <v>2.1120482796864501</v>
      </c>
      <c r="I42" s="10" t="s">
        <v>7</v>
      </c>
      <c r="J42" s="7">
        <v>47</v>
      </c>
      <c r="K42" s="32">
        <v>2.6363636363636398</v>
      </c>
      <c r="L42" s="21">
        <v>46.024460443951099</v>
      </c>
      <c r="M42" s="8">
        <v>0.22964547449020101</v>
      </c>
      <c r="N42" s="11">
        <v>1.32534073251861</v>
      </c>
      <c r="Q42" s="28">
        <v>5.5</v>
      </c>
      <c r="R42" s="28">
        <v>72.801016973801893</v>
      </c>
      <c r="S42" s="28">
        <v>0.39352186637256598</v>
      </c>
      <c r="T42" s="28">
        <v>1.5568326774943799</v>
      </c>
    </row>
    <row r="43" spans="2:20" x14ac:dyDescent="0.5">
      <c r="B43" s="10" t="s">
        <v>8</v>
      </c>
      <c r="C43" s="7">
        <v>12</v>
      </c>
      <c r="D43" s="32">
        <v>3.5333333333333301</v>
      </c>
      <c r="E43" s="21">
        <v>88.812376470588205</v>
      </c>
      <c r="F43" s="8">
        <v>0.991675816835077</v>
      </c>
      <c r="G43" s="11">
        <v>5.5989471631897096</v>
      </c>
      <c r="I43" s="10" t="s">
        <v>8</v>
      </c>
      <c r="J43" s="7">
        <v>12</v>
      </c>
      <c r="K43" s="32">
        <v>2.25</v>
      </c>
      <c r="L43" s="21">
        <v>12.548249999999999</v>
      </c>
      <c r="M43" s="8">
        <v>0.51428249711519602</v>
      </c>
      <c r="N43" s="11">
        <v>0.94392705451428105</v>
      </c>
      <c r="Q43" s="28">
        <v>8.5</v>
      </c>
      <c r="R43" s="28">
        <v>55.789878965329699</v>
      </c>
      <c r="S43" s="28">
        <v>0.42595095355235002</v>
      </c>
      <c r="T43" s="28">
        <v>0.93444631901924102</v>
      </c>
    </row>
    <row r="44" spans="2:20" x14ac:dyDescent="0.5">
      <c r="B44" s="10" t="s">
        <v>9</v>
      </c>
      <c r="C44" s="7">
        <v>170</v>
      </c>
      <c r="D44" s="32">
        <v>4.4000000000000004</v>
      </c>
      <c r="E44" s="21">
        <v>305.52046666666701</v>
      </c>
      <c r="F44" s="8">
        <v>0.98989754298057997</v>
      </c>
      <c r="G44" s="11">
        <v>5.3288914638856699</v>
      </c>
      <c r="I44" s="10" t="s">
        <v>9</v>
      </c>
      <c r="J44" s="7">
        <v>170</v>
      </c>
      <c r="K44" s="32">
        <v>3.75</v>
      </c>
      <c r="L44" s="21">
        <v>164.90962500000001</v>
      </c>
      <c r="M44" s="8">
        <v>1.04624226568845</v>
      </c>
      <c r="N44" s="11">
        <v>5.3288914638856699</v>
      </c>
    </row>
    <row r="45" spans="2:20" x14ac:dyDescent="0.5">
      <c r="B45" s="13" t="s">
        <v>16</v>
      </c>
      <c r="C45" s="21">
        <f>AVERAGE(C36:C44)</f>
        <v>136.55555555555554</v>
      </c>
      <c r="D45" s="32">
        <f t="shared" ref="D45" si="4">AVERAGE(D36:D44)</f>
        <v>4.9379990379990382</v>
      </c>
      <c r="E45" s="21">
        <f>AVERAGE(E36:E44)</f>
        <v>192.33066933648504</v>
      </c>
      <c r="F45" s="8">
        <f>AVERAGE(F36:F44)</f>
        <v>0.60690176030989695</v>
      </c>
      <c r="G45" s="8">
        <f>AVERAGE(G36:G44)</f>
        <v>2.6083990746633834</v>
      </c>
      <c r="I45" s="13" t="s">
        <v>16</v>
      </c>
      <c r="J45" s="7">
        <v>138</v>
      </c>
      <c r="K45" s="32">
        <v>5.5</v>
      </c>
      <c r="L45" s="21">
        <v>72.801016973801893</v>
      </c>
      <c r="M45" s="8">
        <v>0.39352186637256598</v>
      </c>
      <c r="N45" s="11">
        <v>1.5568326774943799</v>
      </c>
    </row>
    <row r="46" spans="2:20" x14ac:dyDescent="0.5">
      <c r="B46" s="14" t="s">
        <v>24</v>
      </c>
      <c r="C46" s="23">
        <f t="shared" ref="C46:D46" si="5">MEDIAN(C36:C44)</f>
        <v>67</v>
      </c>
      <c r="D46" s="33">
        <f t="shared" si="5"/>
        <v>4.8571428571428603</v>
      </c>
      <c r="E46" s="23">
        <f>MEDIAN(E36:E44)</f>
        <v>91.608770332329598</v>
      </c>
      <c r="F46" s="34">
        <f>MEDIAN(F36:F44)</f>
        <v>0.50622187856221501</v>
      </c>
      <c r="G46" s="34">
        <f>MEDIAN(G36:G44)</f>
        <v>1.7917640374610599</v>
      </c>
      <c r="I46" s="14" t="s">
        <v>24</v>
      </c>
      <c r="J46" s="6">
        <v>77</v>
      </c>
      <c r="K46" s="33">
        <v>8.5</v>
      </c>
      <c r="L46" s="23">
        <v>55.789878965329699</v>
      </c>
      <c r="M46" s="34">
        <v>0.42595095355235002</v>
      </c>
      <c r="N46" s="15">
        <v>0.93444631901924102</v>
      </c>
    </row>
    <row r="52" spans="3:5" x14ac:dyDescent="0.5">
      <c r="C52" s="18"/>
      <c r="D52" s="35" t="s">
        <v>37</v>
      </c>
      <c r="E52" s="36"/>
    </row>
    <row r="53" spans="3:5" x14ac:dyDescent="0.5">
      <c r="C53" s="19" t="s">
        <v>36</v>
      </c>
      <c r="D53" s="7" t="s">
        <v>10</v>
      </c>
      <c r="E53" s="20" t="s">
        <v>32</v>
      </c>
    </row>
    <row r="54" spans="3:5" x14ac:dyDescent="0.5">
      <c r="C54" s="16"/>
      <c r="D54" s="25" t="s">
        <v>38</v>
      </c>
      <c r="E54" s="26" t="s">
        <v>39</v>
      </c>
    </row>
    <row r="55" spans="3:5" x14ac:dyDescent="0.5">
      <c r="C55" s="19" t="s">
        <v>2</v>
      </c>
      <c r="D55" s="21">
        <v>166.81</v>
      </c>
      <c r="E55" s="22">
        <v>22.68</v>
      </c>
    </row>
    <row r="56" spans="3:5" x14ac:dyDescent="0.5">
      <c r="C56" s="19" t="s">
        <v>3</v>
      </c>
      <c r="D56" s="21">
        <v>192.36</v>
      </c>
      <c r="E56" s="22">
        <v>18.21</v>
      </c>
    </row>
    <row r="57" spans="3:5" x14ac:dyDescent="0.5">
      <c r="C57" s="19" t="s">
        <v>4</v>
      </c>
      <c r="D57" s="21">
        <v>225.8</v>
      </c>
      <c r="E57" s="22">
        <v>19.399999999999999</v>
      </c>
    </row>
    <row r="58" spans="3:5" x14ac:dyDescent="0.5">
      <c r="C58" s="19" t="s">
        <v>5</v>
      </c>
      <c r="D58" s="21">
        <v>395.25</v>
      </c>
      <c r="E58" s="22">
        <v>34.5</v>
      </c>
    </row>
    <row r="59" spans="3:5" x14ac:dyDescent="0.5">
      <c r="C59" s="19" t="s">
        <v>6</v>
      </c>
      <c r="D59" s="21">
        <v>196.75</v>
      </c>
      <c r="E59" s="22">
        <v>48.4</v>
      </c>
    </row>
    <row r="60" spans="3:5" x14ac:dyDescent="0.5">
      <c r="C60" s="19" t="s">
        <v>1</v>
      </c>
      <c r="D60" s="21">
        <v>155.37</v>
      </c>
      <c r="E60" s="22">
        <v>18.91</v>
      </c>
    </row>
    <row r="61" spans="3:5" x14ac:dyDescent="0.5">
      <c r="C61" s="19" t="s">
        <v>7</v>
      </c>
      <c r="D61" s="21">
        <v>272.64999999999998</v>
      </c>
      <c r="E61" s="22">
        <v>35.11</v>
      </c>
    </row>
    <row r="62" spans="3:5" x14ac:dyDescent="0.5">
      <c r="C62" s="19" t="s">
        <v>8</v>
      </c>
      <c r="D62" s="21">
        <v>191.11</v>
      </c>
      <c r="E62" s="22">
        <v>24.68</v>
      </c>
    </row>
    <row r="63" spans="3:5" x14ac:dyDescent="0.5">
      <c r="C63" s="19" t="s">
        <v>9</v>
      </c>
      <c r="D63" s="21">
        <v>183.17</v>
      </c>
      <c r="E63" s="22">
        <v>14.34</v>
      </c>
    </row>
    <row r="64" spans="3:5" x14ac:dyDescent="0.5">
      <c r="C64" s="27" t="s">
        <v>16</v>
      </c>
      <c r="D64" s="23">
        <v>188.75</v>
      </c>
      <c r="E64" s="24">
        <v>34.119999999999997</v>
      </c>
    </row>
    <row r="65" spans="4:5" x14ac:dyDescent="0.5">
      <c r="D65" s="37">
        <f>AVERAGE(D55:D63)</f>
        <v>219.91888888888894</v>
      </c>
      <c r="E65" s="37">
        <f>AVERAGE(E55:E63)</f>
        <v>26.247777777777777</v>
      </c>
    </row>
  </sheetData>
  <mergeCells count="7">
    <mergeCell ref="D52:E52"/>
    <mergeCell ref="J3:N3"/>
    <mergeCell ref="J18:N18"/>
    <mergeCell ref="J33:N33"/>
    <mergeCell ref="C3:G3"/>
    <mergeCell ref="C18:G18"/>
    <mergeCell ref="C33:G33"/>
  </mergeCells>
  <conditionalFormatting sqref="F6:G1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{FB69471C-967A-45A1-B82C-4CFDBF432250}</x14:id>
        </ext>
      </extLst>
    </cfRule>
  </conditionalFormatting>
  <conditionalFormatting sqref="F21:G29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{3DEC1B90-71E5-41A3-8E85-7161291EBAAF}</x14:id>
        </ext>
      </extLst>
    </cfRule>
  </conditionalFormatting>
  <conditionalFormatting sqref="F36:G4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{508FED47-C5A2-437F-93C6-8DAB87A4F057}</x14:id>
        </ext>
      </extLst>
    </cfRule>
  </conditionalFormatting>
  <conditionalFormatting sqref="M6:N1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{5BA6B8D1-4AE7-4E11-B650-801BA3B727BA}</x14:id>
        </ext>
      </extLst>
    </cfRule>
  </conditionalFormatting>
  <conditionalFormatting sqref="M21:N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{BABABCC7-8F73-48AB-A71F-3978ED3DE56C}</x14:id>
        </ext>
      </extLst>
    </cfRule>
  </conditionalFormatting>
  <conditionalFormatting sqref="M36:N4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{0CC1955A-3609-48C9-9C75-A89EF49D31D3}</x14:id>
        </ext>
      </extLst>
    </cfRule>
  </conditionalFormatting>
  <conditionalFormatting sqref="F30:G3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{6D80E2EB-4C96-4E1F-BD82-A4B64AE6B8FA}</x14:id>
        </ext>
      </extLst>
    </cfRule>
  </conditionalFormatting>
  <conditionalFormatting sqref="F45:G4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{AA1F9B9B-B154-48B1-9279-0AD6158E83B0}</x14:id>
        </ext>
      </extLst>
    </cfRule>
  </conditionalFormatting>
  <conditionalFormatting sqref="F36:F4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{FA14660E-FDD4-46F7-BBA7-FA060E6970FD}</x14:id>
        </ext>
      </extLst>
    </cfRule>
  </conditionalFormatting>
  <conditionalFormatting sqref="F21:F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{AF9BBB6A-181A-49B6-A11D-165C30E8C0D9}</x14:id>
        </ext>
      </extLst>
    </cfRule>
  </conditionalFormatting>
  <conditionalFormatting sqref="F6:F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{7A8F9188-7101-4EF0-87CE-B3469DEEF4FA}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69471C-967A-45A1-B82C-4CFDBF4322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F6:G16</xm:sqref>
        </x14:conditionalFormatting>
        <x14:conditionalFormatting xmlns:xm="http://schemas.microsoft.com/office/excel/2006/main">
          <x14:cfRule type="dataBar" id="{3DEC1B90-71E5-41A3-8E85-7161291EBA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F21:G29</xm:sqref>
        </x14:conditionalFormatting>
        <x14:conditionalFormatting xmlns:xm="http://schemas.microsoft.com/office/excel/2006/main">
          <x14:cfRule type="dataBar" id="{508FED47-C5A2-437F-93C6-8DAB87A4F0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F36:G44</xm:sqref>
        </x14:conditionalFormatting>
        <x14:conditionalFormatting xmlns:xm="http://schemas.microsoft.com/office/excel/2006/main">
          <x14:cfRule type="dataBar" id="{5BA6B8D1-4AE7-4E11-B650-801BA3B727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M6:N16</xm:sqref>
        </x14:conditionalFormatting>
        <x14:conditionalFormatting xmlns:xm="http://schemas.microsoft.com/office/excel/2006/main">
          <x14:cfRule type="dataBar" id="{BABABCC7-8F73-48AB-A71F-3978ED3DE5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M21:N31</xm:sqref>
        </x14:conditionalFormatting>
        <x14:conditionalFormatting xmlns:xm="http://schemas.microsoft.com/office/excel/2006/main">
          <x14:cfRule type="dataBar" id="{0CC1955A-3609-48C9-9C75-A89EF49D31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M36:N46</xm:sqref>
        </x14:conditionalFormatting>
        <x14:conditionalFormatting xmlns:xm="http://schemas.microsoft.com/office/excel/2006/main">
          <x14:cfRule type="dataBar" id="{6D80E2EB-4C96-4E1F-BD82-A4B64AE6B8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F30:G31</xm:sqref>
        </x14:conditionalFormatting>
        <x14:conditionalFormatting xmlns:xm="http://schemas.microsoft.com/office/excel/2006/main">
          <x14:cfRule type="dataBar" id="{AA1F9B9B-B154-48B1-9279-0AD6158E83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F45:G46</xm:sqref>
        </x14:conditionalFormatting>
        <x14:conditionalFormatting xmlns:xm="http://schemas.microsoft.com/office/excel/2006/main">
          <x14:cfRule type="dataBar" id="{FA14660E-FDD4-46F7-BBA7-FA060E6970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F36:F46</xm:sqref>
        </x14:conditionalFormatting>
        <x14:conditionalFormatting xmlns:xm="http://schemas.microsoft.com/office/excel/2006/main">
          <x14:cfRule type="dataBar" id="{AF9BBB6A-181A-49B6-A11D-165C30E8C0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F21:F31</xm:sqref>
        </x14:conditionalFormatting>
        <x14:conditionalFormatting xmlns:xm="http://schemas.microsoft.com/office/excel/2006/main">
          <x14:cfRule type="dataBar" id="{7A8F9188-7101-4EF0-87CE-B3469DEEF4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D23-9183-4558-B546-874584AB2033}">
  <dimension ref="B1:T64"/>
  <sheetViews>
    <sheetView workbookViewId="0">
      <selection activeCell="F15" sqref="F15"/>
    </sheetView>
  </sheetViews>
  <sheetFormatPr defaultRowHeight="14.35" x14ac:dyDescent="0.5"/>
  <cols>
    <col min="1" max="1" width="4.05859375" style="4" customWidth="1"/>
    <col min="2" max="2" width="17.41015625" style="4" customWidth="1"/>
    <col min="3" max="7" width="11.1171875" style="4" customWidth="1"/>
    <col min="8" max="8" width="8.9375" style="4"/>
    <col min="9" max="9" width="17.41015625" style="4" bestFit="1" customWidth="1"/>
    <col min="10" max="11" width="8.9375" style="4"/>
    <col min="12" max="12" width="17.41015625" style="4" bestFit="1" customWidth="1"/>
    <col min="13" max="13" width="14.76171875" style="4" bestFit="1" customWidth="1"/>
    <col min="14" max="14" width="16.46875" style="4" bestFit="1" customWidth="1"/>
    <col min="15" max="16384" width="8.9375" style="4"/>
  </cols>
  <sheetData>
    <row r="1" spans="2:20" x14ac:dyDescent="0.5">
      <c r="C1" s="4" t="s">
        <v>47</v>
      </c>
      <c r="I1" s="4" t="s">
        <v>48</v>
      </c>
    </row>
    <row r="2" spans="2:20" x14ac:dyDescent="0.5">
      <c r="M2" s="4" t="s">
        <v>50</v>
      </c>
    </row>
    <row r="3" spans="2:20" x14ac:dyDescent="0.5">
      <c r="B3" s="17"/>
      <c r="C3" s="35" t="s">
        <v>33</v>
      </c>
      <c r="D3" s="35"/>
      <c r="E3" s="35"/>
      <c r="F3" s="35"/>
      <c r="G3" s="36"/>
      <c r="I3" s="17"/>
      <c r="J3" s="35" t="s">
        <v>33</v>
      </c>
      <c r="K3" s="35"/>
      <c r="L3" s="35"/>
      <c r="M3" s="35"/>
      <c r="N3" s="36"/>
      <c r="Q3" s="28">
        <v>2.8</v>
      </c>
      <c r="R3" s="28">
        <v>554.00567486104296</v>
      </c>
      <c r="S3" s="28">
        <v>4.2236304729858697E-2</v>
      </c>
      <c r="T3" s="28">
        <v>0.21179665719435201</v>
      </c>
    </row>
    <row r="4" spans="2:20" x14ac:dyDescent="0.5">
      <c r="B4" s="10" t="s">
        <v>36</v>
      </c>
      <c r="C4" s="7" t="s">
        <v>51</v>
      </c>
      <c r="D4" s="7" t="s">
        <v>10</v>
      </c>
      <c r="E4" s="7" t="s">
        <v>32</v>
      </c>
      <c r="F4" s="7" t="s">
        <v>46</v>
      </c>
      <c r="G4" s="11" t="s">
        <v>45</v>
      </c>
      <c r="I4" s="10" t="s">
        <v>36</v>
      </c>
      <c r="J4" s="7" t="s">
        <v>25</v>
      </c>
      <c r="K4" s="7" t="s">
        <v>10</v>
      </c>
      <c r="L4" s="7" t="s">
        <v>32</v>
      </c>
      <c r="M4" s="7" t="s">
        <v>46</v>
      </c>
      <c r="N4" s="11" t="s">
        <v>45</v>
      </c>
      <c r="Q4" s="28">
        <v>5.8333333333333304</v>
      </c>
      <c r="R4" s="28">
        <v>393.63233333333301</v>
      </c>
      <c r="S4" s="28">
        <v>0.198334460607893</v>
      </c>
      <c r="T4" s="28">
        <v>0.326738501794821</v>
      </c>
    </row>
    <row r="5" spans="2:20" x14ac:dyDescent="0.5">
      <c r="B5" s="9"/>
      <c r="C5" s="25" t="s">
        <v>42</v>
      </c>
      <c r="D5" s="25" t="s">
        <v>44</v>
      </c>
      <c r="E5" s="25" t="s">
        <v>42</v>
      </c>
      <c r="F5" s="25" t="s">
        <v>43</v>
      </c>
      <c r="G5" s="26" t="s">
        <v>43</v>
      </c>
      <c r="I5" s="9"/>
      <c r="J5" s="25" t="s">
        <v>42</v>
      </c>
      <c r="K5" s="25" t="s">
        <v>44</v>
      </c>
      <c r="L5" s="25" t="s">
        <v>42</v>
      </c>
      <c r="M5" s="25" t="s">
        <v>43</v>
      </c>
      <c r="N5" s="26" t="s">
        <v>43</v>
      </c>
      <c r="Q5" s="28">
        <v>2.6666666666666701</v>
      </c>
      <c r="R5" s="28">
        <v>386.8</v>
      </c>
      <c r="S5" s="28">
        <v>5.1745157328578699E-2</v>
      </c>
      <c r="T5" s="28">
        <v>0.18909465778137799</v>
      </c>
    </row>
    <row r="6" spans="2:20" x14ac:dyDescent="0.5">
      <c r="B6" s="10" t="s">
        <v>2</v>
      </c>
      <c r="C6" s="7">
        <v>3955</v>
      </c>
      <c r="D6" s="32">
        <v>3.5</v>
      </c>
      <c r="E6" s="21">
        <v>923.46848857439102</v>
      </c>
      <c r="F6" s="8">
        <v>6.4303904469186698E-2</v>
      </c>
      <c r="G6" s="11">
        <v>0.42374586666097502</v>
      </c>
      <c r="I6" s="10" t="s">
        <v>2</v>
      </c>
      <c r="J6" s="7"/>
      <c r="K6" s="32">
        <v>2.8</v>
      </c>
      <c r="L6" s="21">
        <v>554.00567486104296</v>
      </c>
      <c r="M6" s="8">
        <v>4.2236304729858697E-2</v>
      </c>
      <c r="N6" s="11">
        <v>0.21179665719435201</v>
      </c>
      <c r="Q6" s="28">
        <v>3.1111111111111098</v>
      </c>
      <c r="R6" s="28">
        <v>73.702649677731998</v>
      </c>
      <c r="S6" s="28">
        <v>0.329607681690267</v>
      </c>
      <c r="T6" s="28">
        <v>0.51678686044740496</v>
      </c>
    </row>
    <row r="7" spans="2:20" x14ac:dyDescent="0.5">
      <c r="B7" s="10" t="s">
        <v>3</v>
      </c>
      <c r="C7" s="7">
        <v>620</v>
      </c>
      <c r="D7" s="32">
        <v>5.1818181818181799</v>
      </c>
      <c r="E7" s="21">
        <v>108.884157580264</v>
      </c>
      <c r="F7" s="8">
        <v>0.107848328353366</v>
      </c>
      <c r="G7" s="11">
        <v>0.51222037884612703</v>
      </c>
      <c r="I7" s="10" t="s">
        <v>3</v>
      </c>
      <c r="J7" s="7"/>
      <c r="K7" s="32">
        <v>3</v>
      </c>
      <c r="L7" s="21">
        <v>116.705141793857</v>
      </c>
      <c r="M7" s="8">
        <v>4.3197713961911598E-2</v>
      </c>
      <c r="N7" s="11">
        <v>0.156835717043881</v>
      </c>
      <c r="Q7" s="28">
        <v>1.8571428571428601</v>
      </c>
      <c r="R7" s="28">
        <v>147.20930152034299</v>
      </c>
      <c r="S7" s="28">
        <v>2.5688362265424501E-2</v>
      </c>
      <c r="T7" s="28">
        <v>0.359637071715943</v>
      </c>
    </row>
    <row r="8" spans="2:20" x14ac:dyDescent="0.5">
      <c r="B8" s="10" t="s">
        <v>4</v>
      </c>
      <c r="C8" s="7">
        <v>394</v>
      </c>
      <c r="D8" s="32">
        <v>3.3333333333333299</v>
      </c>
      <c r="E8" s="21">
        <v>145.85249150553301</v>
      </c>
      <c r="F8" s="8">
        <v>0.29782468420417602</v>
      </c>
      <c r="G8" s="11">
        <v>0.71345562506627103</v>
      </c>
      <c r="I8" s="10" t="s">
        <v>4</v>
      </c>
      <c r="J8" s="7"/>
      <c r="K8" s="32">
        <v>3.1111111111111098</v>
      </c>
      <c r="L8" s="21">
        <v>73.702649677731998</v>
      </c>
      <c r="M8" s="8">
        <v>0.329607681690267</v>
      </c>
      <c r="N8" s="11">
        <v>0.51678686044740496</v>
      </c>
      <c r="Q8" s="28">
        <v>3</v>
      </c>
      <c r="R8" s="28">
        <v>116.705141793857</v>
      </c>
      <c r="S8" s="28">
        <v>4.3197713961911598E-2</v>
      </c>
      <c r="T8" s="28">
        <v>0.156835717043881</v>
      </c>
    </row>
    <row r="9" spans="2:20" x14ac:dyDescent="0.5">
      <c r="B9" s="10" t="s">
        <v>5</v>
      </c>
      <c r="C9" s="7">
        <v>1313</v>
      </c>
      <c r="D9" s="32">
        <v>5.2</v>
      </c>
      <c r="E9" s="21">
        <v>324.42946885245902</v>
      </c>
      <c r="F9" s="8">
        <v>0.17470567199140399</v>
      </c>
      <c r="G9" s="11">
        <v>0.29660978931314202</v>
      </c>
      <c r="I9" s="10" t="s">
        <v>5</v>
      </c>
      <c r="J9" s="7"/>
      <c r="K9" s="32">
        <v>20</v>
      </c>
      <c r="L9" s="21">
        <v>324.03699999999998</v>
      </c>
      <c r="M9" s="8">
        <v>0.27417127656154</v>
      </c>
      <c r="N9" s="11">
        <v>0.27417127656154</v>
      </c>
      <c r="Q9" s="28">
        <v>20</v>
      </c>
      <c r="R9" s="28">
        <v>324.03699999999998</v>
      </c>
      <c r="S9" s="28">
        <v>0.27417127656154</v>
      </c>
      <c r="T9" s="28">
        <v>0.27417127656154</v>
      </c>
    </row>
    <row r="10" spans="2:20" x14ac:dyDescent="0.5">
      <c r="B10" s="10" t="s">
        <v>6</v>
      </c>
      <c r="C10" s="7">
        <v>323</v>
      </c>
      <c r="D10" s="32">
        <v>2.3333333333333299</v>
      </c>
      <c r="E10" s="21">
        <v>207.455812291998</v>
      </c>
      <c r="F10" s="8">
        <v>0.32962159038782501</v>
      </c>
      <c r="G10" s="11">
        <v>0.64385926322125397</v>
      </c>
      <c r="I10" s="10" t="s">
        <v>6</v>
      </c>
      <c r="J10" s="7"/>
      <c r="K10" s="32">
        <v>0</v>
      </c>
      <c r="L10" s="21" t="s">
        <v>49</v>
      </c>
      <c r="M10" s="8">
        <v>0</v>
      </c>
      <c r="N10" s="11">
        <v>0</v>
      </c>
      <c r="Q10" s="28">
        <v>2.1428571428571401</v>
      </c>
      <c r="R10" s="28">
        <v>33.259571428571398</v>
      </c>
      <c r="S10" s="28">
        <v>0.15686236707749701</v>
      </c>
      <c r="T10" s="28">
        <v>0.297049321559337</v>
      </c>
    </row>
    <row r="11" spans="2:20" x14ac:dyDescent="0.5">
      <c r="B11" s="10" t="s">
        <v>1</v>
      </c>
      <c r="C11" s="7">
        <v>5869</v>
      </c>
      <c r="D11" s="32">
        <v>2.6315789473684199</v>
      </c>
      <c r="E11" s="21">
        <v>942.57804878048796</v>
      </c>
      <c r="F11" s="8">
        <v>7.11294488137756E-2</v>
      </c>
      <c r="G11" s="12">
        <v>0.477966995181826</v>
      </c>
      <c r="I11" s="10" t="s">
        <v>1</v>
      </c>
      <c r="J11" s="7"/>
      <c r="K11" s="32">
        <v>2.6666666666666701</v>
      </c>
      <c r="L11" s="21">
        <v>386.8</v>
      </c>
      <c r="M11" s="8">
        <v>5.1745157328578699E-2</v>
      </c>
      <c r="N11" s="12">
        <v>0.18909465778137799</v>
      </c>
      <c r="Q11" s="28">
        <v>0</v>
      </c>
      <c r="R11" s="28" t="s">
        <v>49</v>
      </c>
      <c r="S11" s="28">
        <v>0</v>
      </c>
      <c r="T11" s="28">
        <v>0</v>
      </c>
    </row>
    <row r="12" spans="2:20" x14ac:dyDescent="0.5">
      <c r="B12" s="10" t="s">
        <v>7</v>
      </c>
      <c r="C12" s="7">
        <v>871</v>
      </c>
      <c r="D12" s="32">
        <v>2.52173913043478</v>
      </c>
      <c r="E12" s="21">
        <v>206.195173553366</v>
      </c>
      <c r="F12" s="8">
        <v>4.5426284692858497E-2</v>
      </c>
      <c r="G12" s="11">
        <v>0.43633286282573802</v>
      </c>
      <c r="I12" s="10" t="s">
        <v>7</v>
      </c>
      <c r="J12" s="7"/>
      <c r="K12" s="32">
        <v>1.8571428571428601</v>
      </c>
      <c r="L12" s="21">
        <v>147.20930152034299</v>
      </c>
      <c r="M12" s="8">
        <v>2.5688362265424501E-2</v>
      </c>
      <c r="N12" s="11">
        <v>0.359637071715943</v>
      </c>
      <c r="Q12" s="28">
        <v>3.875</v>
      </c>
      <c r="R12" s="28">
        <v>213.367296831478</v>
      </c>
      <c r="S12" s="28">
        <v>4.4913323412461799E-2</v>
      </c>
      <c r="T12" s="28">
        <v>0.18943069129776699</v>
      </c>
    </row>
    <row r="13" spans="2:20" x14ac:dyDescent="0.5">
      <c r="B13" s="10" t="s">
        <v>8</v>
      </c>
      <c r="C13" s="7">
        <v>612</v>
      </c>
      <c r="D13" s="32">
        <v>4</v>
      </c>
      <c r="E13" s="21">
        <v>137.70934954751101</v>
      </c>
      <c r="F13" s="8">
        <v>0.20784707113200901</v>
      </c>
      <c r="G13" s="11">
        <v>0.584218753753736</v>
      </c>
      <c r="I13" s="10" t="s">
        <v>8</v>
      </c>
      <c r="J13" s="7"/>
      <c r="K13" s="32">
        <v>2.1428571428571401</v>
      </c>
      <c r="L13" s="21">
        <v>33.259571428571398</v>
      </c>
      <c r="M13" s="8">
        <v>0.15686236707749701</v>
      </c>
      <c r="N13" s="11">
        <v>0.297049321559337</v>
      </c>
      <c r="Q13" s="28">
        <v>9</v>
      </c>
      <c r="R13" s="28">
        <v>322.57575320371598</v>
      </c>
      <c r="S13" s="28">
        <v>4.3105716414206303E-2</v>
      </c>
      <c r="T13" s="28">
        <v>0.17242286565682499</v>
      </c>
    </row>
    <row r="14" spans="2:20" x14ac:dyDescent="0.5">
      <c r="B14" s="10" t="s">
        <v>9</v>
      </c>
      <c r="C14" s="7">
        <v>2157</v>
      </c>
      <c r="D14" s="32">
        <v>6.4545454545454497</v>
      </c>
      <c r="E14" s="21">
        <v>829.33900000000006</v>
      </c>
      <c r="F14" s="8">
        <v>0.29701572722004999</v>
      </c>
      <c r="G14" s="11">
        <v>0.70506726937867004</v>
      </c>
      <c r="I14" s="10" t="s">
        <v>9</v>
      </c>
      <c r="J14" s="7"/>
      <c r="K14" s="32">
        <v>5.8333333333333304</v>
      </c>
      <c r="L14" s="21">
        <v>393.63233333333301</v>
      </c>
      <c r="M14" s="8">
        <v>0.198334460607893</v>
      </c>
      <c r="N14" s="11">
        <v>0.326738501794821</v>
      </c>
    </row>
    <row r="15" spans="2:20" x14ac:dyDescent="0.5">
      <c r="B15" s="13" t="s">
        <v>16</v>
      </c>
      <c r="C15" s="7">
        <v>1861</v>
      </c>
      <c r="D15" s="32">
        <v>4.0625</v>
      </c>
      <c r="E15" s="21">
        <v>327.27148538000898</v>
      </c>
      <c r="F15" s="8">
        <v>8.2470668538615899E-2</v>
      </c>
      <c r="G15" s="11">
        <v>0.43264136745231502</v>
      </c>
      <c r="I15" s="13" t="s">
        <v>16</v>
      </c>
      <c r="J15" s="7"/>
      <c r="K15" s="32">
        <v>3.875</v>
      </c>
      <c r="L15" s="21">
        <v>213.367296831478</v>
      </c>
      <c r="M15" s="8">
        <v>4.4913323412461799E-2</v>
      </c>
      <c r="N15" s="11">
        <v>0.18943069129776699</v>
      </c>
    </row>
    <row r="16" spans="2:20" x14ac:dyDescent="0.5">
      <c r="B16" s="14" t="s">
        <v>24</v>
      </c>
      <c r="C16" s="6">
        <v>996</v>
      </c>
      <c r="D16" s="33">
        <v>6.3636363636363598</v>
      </c>
      <c r="E16" s="23">
        <v>359.66674472627898</v>
      </c>
      <c r="F16" s="34">
        <v>0.117455873443605</v>
      </c>
      <c r="G16" s="15">
        <v>0.43633286282573802</v>
      </c>
      <c r="I16" s="14" t="s">
        <v>24</v>
      </c>
      <c r="J16" s="6"/>
      <c r="K16" s="33">
        <v>9</v>
      </c>
      <c r="L16" s="23">
        <v>322.57575320371598</v>
      </c>
      <c r="M16" s="34">
        <v>4.3105716414206303E-2</v>
      </c>
      <c r="N16" s="15">
        <v>0.17242286565682499</v>
      </c>
    </row>
    <row r="17" spans="2:20" x14ac:dyDescent="0.5">
      <c r="B17" s="5"/>
    </row>
    <row r="18" spans="2:20" x14ac:dyDescent="0.5">
      <c r="B18" s="17"/>
      <c r="C18" s="35" t="s">
        <v>34</v>
      </c>
      <c r="D18" s="35"/>
      <c r="E18" s="35"/>
      <c r="F18" s="35"/>
      <c r="G18" s="36"/>
      <c r="I18" s="17"/>
      <c r="J18" s="35" t="s">
        <v>34</v>
      </c>
      <c r="K18" s="35"/>
      <c r="L18" s="35"/>
      <c r="M18" s="35"/>
      <c r="N18" s="36"/>
      <c r="Q18" s="28">
        <v>3.4444444444444402</v>
      </c>
      <c r="R18" s="28">
        <v>327.01928261198998</v>
      </c>
      <c r="S18" s="28">
        <v>0.16126725310696499</v>
      </c>
      <c r="T18" s="28">
        <v>0.85112512563811904</v>
      </c>
    </row>
    <row r="19" spans="2:20" x14ac:dyDescent="0.5">
      <c r="B19" s="10" t="s">
        <v>36</v>
      </c>
      <c r="C19" s="4" t="s">
        <v>52</v>
      </c>
      <c r="D19" s="4" t="s">
        <v>10</v>
      </c>
      <c r="E19" s="4" t="s">
        <v>32</v>
      </c>
      <c r="F19" s="4" t="s">
        <v>46</v>
      </c>
      <c r="G19" s="11" t="s">
        <v>45</v>
      </c>
      <c r="I19" s="10" t="s">
        <v>36</v>
      </c>
      <c r="J19" s="4" t="s">
        <v>52</v>
      </c>
      <c r="K19" s="4" t="s">
        <v>10</v>
      </c>
      <c r="L19" s="4" t="s">
        <v>32</v>
      </c>
      <c r="M19" s="4" t="s">
        <v>46</v>
      </c>
      <c r="N19" s="11" t="s">
        <v>45</v>
      </c>
      <c r="Q19" s="28">
        <v>4.125</v>
      </c>
      <c r="R19" s="28">
        <v>115.96075</v>
      </c>
      <c r="S19" s="28">
        <v>0.284044468249676</v>
      </c>
      <c r="T19" s="28">
        <v>0.57951151795181799</v>
      </c>
    </row>
    <row r="20" spans="2:20" x14ac:dyDescent="0.5">
      <c r="B20" s="9"/>
      <c r="C20" s="25" t="s">
        <v>42</v>
      </c>
      <c r="D20" s="25" t="s">
        <v>44</v>
      </c>
      <c r="E20" s="25" t="s">
        <v>42</v>
      </c>
      <c r="F20" s="25" t="s">
        <v>43</v>
      </c>
      <c r="G20" s="26" t="s">
        <v>43</v>
      </c>
      <c r="I20" s="9"/>
      <c r="J20" s="25" t="s">
        <v>42</v>
      </c>
      <c r="K20" s="25" t="s">
        <v>44</v>
      </c>
      <c r="L20" s="25" t="s">
        <v>42</v>
      </c>
      <c r="M20" s="25" t="s">
        <v>43</v>
      </c>
      <c r="N20" s="26" t="s">
        <v>43</v>
      </c>
      <c r="Q20" s="28">
        <v>2.8888888888888902</v>
      </c>
      <c r="R20" s="28">
        <v>133.81111111111099</v>
      </c>
      <c r="S20" s="28">
        <v>0.15876592510940299</v>
      </c>
      <c r="T20" s="28">
        <v>0.31832139201637699</v>
      </c>
    </row>
    <row r="21" spans="2:20" x14ac:dyDescent="0.5">
      <c r="B21" s="10" t="s">
        <v>2</v>
      </c>
      <c r="C21" s="7">
        <v>432</v>
      </c>
      <c r="D21" s="32">
        <v>4.5333333333333297</v>
      </c>
      <c r="E21" s="21">
        <v>522.40401678324099</v>
      </c>
      <c r="F21" s="8">
        <v>0.172636004591595</v>
      </c>
      <c r="G21" s="11">
        <v>1.0384881250106901</v>
      </c>
      <c r="I21" s="10" t="s">
        <v>2</v>
      </c>
      <c r="J21" s="7">
        <v>432</v>
      </c>
      <c r="K21" s="32">
        <v>3.4444444444444402</v>
      </c>
      <c r="L21" s="21">
        <v>327.01928261198998</v>
      </c>
      <c r="M21" s="8">
        <v>0.16126725310696499</v>
      </c>
      <c r="N21" s="11">
        <v>0.85112512563811904</v>
      </c>
      <c r="Q21" s="28">
        <v>3.4444444444444402</v>
      </c>
      <c r="R21" s="28">
        <v>26.127065106436302</v>
      </c>
      <c r="S21" s="28">
        <v>0.59378944992343896</v>
      </c>
      <c r="T21" s="28">
        <v>1.0778413414152901</v>
      </c>
    </row>
    <row r="22" spans="2:20" x14ac:dyDescent="0.5">
      <c r="B22" s="10" t="s">
        <v>3</v>
      </c>
      <c r="C22" s="7">
        <v>137</v>
      </c>
      <c r="D22" s="32">
        <v>5.3636363636363598</v>
      </c>
      <c r="E22" s="21">
        <v>37.867679698654499</v>
      </c>
      <c r="F22" s="8">
        <v>0.19410153093750901</v>
      </c>
      <c r="G22" s="11">
        <v>0.78597586575513101</v>
      </c>
      <c r="I22" s="10" t="s">
        <v>3</v>
      </c>
      <c r="J22" s="7">
        <v>137</v>
      </c>
      <c r="K22" s="32">
        <v>2.875</v>
      </c>
      <c r="L22" s="21">
        <v>31.8606457666938</v>
      </c>
      <c r="M22" s="8">
        <v>0.13448656860408401</v>
      </c>
      <c r="N22" s="11">
        <v>0.328943811679836</v>
      </c>
      <c r="Q22" s="28">
        <v>2.6363636363636398</v>
      </c>
      <c r="R22" s="28">
        <v>79.402740357371997</v>
      </c>
      <c r="S22" s="28">
        <v>0.26302894021539303</v>
      </c>
      <c r="T22" s="28">
        <v>1.7830973021563199</v>
      </c>
    </row>
    <row r="23" spans="2:20" x14ac:dyDescent="0.5">
      <c r="B23" s="10" t="s">
        <v>4</v>
      </c>
      <c r="C23" s="7">
        <v>71</v>
      </c>
      <c r="D23" s="32">
        <v>4.0625</v>
      </c>
      <c r="E23" s="21">
        <v>70.476536622370404</v>
      </c>
      <c r="F23" s="8">
        <v>0.62776575504475296</v>
      </c>
      <c r="G23" s="11">
        <v>1.8305100696404999</v>
      </c>
      <c r="I23" s="10" t="s">
        <v>4</v>
      </c>
      <c r="J23" s="7">
        <v>71</v>
      </c>
      <c r="K23" s="32">
        <v>3.4444444444444402</v>
      </c>
      <c r="L23" s="21">
        <v>26.127065106436302</v>
      </c>
      <c r="M23" s="8">
        <v>0.59378944992343896</v>
      </c>
      <c r="N23" s="11">
        <v>1.0778413414152901</v>
      </c>
      <c r="Q23" s="28">
        <v>2.875</v>
      </c>
      <c r="R23" s="28">
        <v>31.8606457666938</v>
      </c>
      <c r="S23" s="28">
        <v>0.13448656860408401</v>
      </c>
      <c r="T23" s="28">
        <v>0.328943811679836</v>
      </c>
    </row>
    <row r="24" spans="2:20" x14ac:dyDescent="0.5">
      <c r="B24" s="10" t="s">
        <v>5</v>
      </c>
      <c r="C24" s="7">
        <v>187</v>
      </c>
      <c r="D24" s="32">
        <v>5.3</v>
      </c>
      <c r="E24" s="21">
        <v>100.734558333333</v>
      </c>
      <c r="F24" s="8">
        <v>0.422127294298489</v>
      </c>
      <c r="G24" s="11">
        <v>0.79609412979156302</v>
      </c>
      <c r="I24" s="10" t="s">
        <v>5</v>
      </c>
      <c r="J24" s="7">
        <v>187</v>
      </c>
      <c r="K24" s="32">
        <v>5.6666666666666696</v>
      </c>
      <c r="L24" s="21">
        <v>45.690333333333299</v>
      </c>
      <c r="M24" s="8">
        <v>0.249019442973511</v>
      </c>
      <c r="N24" s="11">
        <v>0.61130077083609802</v>
      </c>
      <c r="Q24" s="28">
        <v>5.6666666666666696</v>
      </c>
      <c r="R24" s="28">
        <v>45.690333333333299</v>
      </c>
      <c r="S24" s="28">
        <v>0.249019442973511</v>
      </c>
      <c r="T24" s="28">
        <v>0.61130077083609802</v>
      </c>
    </row>
    <row r="25" spans="2:20" x14ac:dyDescent="0.5">
      <c r="B25" s="10" t="s">
        <v>6</v>
      </c>
      <c r="C25" s="7">
        <v>106</v>
      </c>
      <c r="D25" s="32">
        <v>2.3333333333333299</v>
      </c>
      <c r="E25" s="21">
        <v>123.972005225</v>
      </c>
      <c r="F25" s="8">
        <v>0.51459969787052295</v>
      </c>
      <c r="G25" s="11">
        <v>0.99303064191427703</v>
      </c>
      <c r="I25" s="10" t="s">
        <v>6</v>
      </c>
      <c r="J25" s="7">
        <v>106</v>
      </c>
      <c r="K25" s="32">
        <v>0</v>
      </c>
      <c r="L25" s="21" t="s">
        <v>49</v>
      </c>
      <c r="M25" s="8">
        <v>0</v>
      </c>
      <c r="N25" s="11">
        <v>0</v>
      </c>
      <c r="Q25" s="28">
        <v>2.71428571428571</v>
      </c>
      <c r="R25" s="28">
        <v>23.239857142857101</v>
      </c>
      <c r="S25" s="28">
        <v>0.58275243035527902</v>
      </c>
      <c r="T25" s="28">
        <v>0.80681752859797995</v>
      </c>
    </row>
    <row r="26" spans="2:20" x14ac:dyDescent="0.5">
      <c r="B26" s="10" t="s">
        <v>1</v>
      </c>
      <c r="C26" s="7">
        <v>877</v>
      </c>
      <c r="D26" s="32">
        <v>3.75</v>
      </c>
      <c r="E26" s="21">
        <v>409.83506097561002</v>
      </c>
      <c r="F26" s="8">
        <v>0.12598921062986099</v>
      </c>
      <c r="G26" s="11">
        <v>0.58693404409314898</v>
      </c>
      <c r="I26" s="10" t="s">
        <v>1</v>
      </c>
      <c r="J26" s="7">
        <v>877</v>
      </c>
      <c r="K26" s="32">
        <v>2.8888888888888902</v>
      </c>
      <c r="L26" s="21">
        <v>133.81111111111099</v>
      </c>
      <c r="M26" s="8">
        <v>0.15876592510940299</v>
      </c>
      <c r="N26" s="11">
        <v>0.31832139201637699</v>
      </c>
      <c r="Q26" s="28">
        <v>0</v>
      </c>
      <c r="R26" s="28" t="s">
        <v>49</v>
      </c>
      <c r="S26" s="28">
        <v>0</v>
      </c>
      <c r="T26" s="28">
        <v>0</v>
      </c>
    </row>
    <row r="27" spans="2:20" x14ac:dyDescent="0.5">
      <c r="B27" s="10" t="s">
        <v>7</v>
      </c>
      <c r="C27" s="7">
        <v>90</v>
      </c>
      <c r="D27" s="32">
        <v>5.9166666666666696</v>
      </c>
      <c r="E27" s="21">
        <v>86.187083276826399</v>
      </c>
      <c r="F27" s="8">
        <v>0.29450164777376903</v>
      </c>
      <c r="G27" s="11">
        <v>1.7830973021563199</v>
      </c>
      <c r="I27" s="10" t="s">
        <v>7</v>
      </c>
      <c r="J27" s="7">
        <v>90</v>
      </c>
      <c r="K27" s="32">
        <v>2.6363636363636398</v>
      </c>
      <c r="L27" s="21">
        <v>79.402740357371997</v>
      </c>
      <c r="M27" s="8">
        <v>0.26302894021539303</v>
      </c>
      <c r="N27" s="11">
        <v>1.7830973021563199</v>
      </c>
      <c r="Q27" s="28">
        <v>3.4444444444444402</v>
      </c>
      <c r="R27" s="28">
        <v>87.044843989647006</v>
      </c>
      <c r="S27" s="28">
        <v>5.4871652794663002E-2</v>
      </c>
      <c r="T27" s="28">
        <v>0.49384487515196701</v>
      </c>
    </row>
    <row r="28" spans="2:20" x14ac:dyDescent="0.5">
      <c r="B28" s="10" t="s">
        <v>8</v>
      </c>
      <c r="C28" s="7">
        <v>60.8</v>
      </c>
      <c r="D28" s="32">
        <v>4.1538461538461497</v>
      </c>
      <c r="E28" s="21">
        <v>78.258153846153803</v>
      </c>
      <c r="F28" s="8">
        <v>0.69840768448641799</v>
      </c>
      <c r="G28" s="11">
        <v>1.40809436390876</v>
      </c>
      <c r="I28" s="10" t="s">
        <v>8</v>
      </c>
      <c r="J28" s="7">
        <v>60.8</v>
      </c>
      <c r="K28" s="32">
        <v>2.71428571428571</v>
      </c>
      <c r="L28" s="21">
        <v>23.239857142857101</v>
      </c>
      <c r="M28" s="8">
        <v>0.58275243035527902</v>
      </c>
      <c r="N28" s="11">
        <v>0.80681752859797995</v>
      </c>
      <c r="Q28" s="28">
        <v>9</v>
      </c>
      <c r="R28" s="28">
        <v>78.519164380025003</v>
      </c>
      <c r="S28" s="28">
        <v>0.32580386520439197</v>
      </c>
      <c r="T28" s="28">
        <v>0.57230135649705904</v>
      </c>
    </row>
    <row r="29" spans="2:20" x14ac:dyDescent="0.5">
      <c r="B29" s="10" t="s">
        <v>9</v>
      </c>
      <c r="C29" s="7">
        <v>331</v>
      </c>
      <c r="D29" s="32">
        <v>5.4615384615384599</v>
      </c>
      <c r="E29" s="21">
        <v>249.86038461538499</v>
      </c>
      <c r="F29" s="8">
        <v>0.47356974010184599</v>
      </c>
      <c r="G29" s="11">
        <v>1.21958730006407</v>
      </c>
      <c r="I29" s="10" t="s">
        <v>9</v>
      </c>
      <c r="J29" s="7">
        <v>331</v>
      </c>
      <c r="K29" s="32">
        <v>4.125</v>
      </c>
      <c r="L29" s="21">
        <v>115.96075</v>
      </c>
      <c r="M29" s="8">
        <v>0.284044468249676</v>
      </c>
      <c r="N29" s="11">
        <v>0.57951151795181799</v>
      </c>
    </row>
    <row r="30" spans="2:20" x14ac:dyDescent="0.5">
      <c r="B30" s="13" t="s">
        <v>16</v>
      </c>
      <c r="C30" s="7">
        <v>260</v>
      </c>
      <c r="D30" s="32">
        <v>3.6111111111111098</v>
      </c>
      <c r="E30" s="21">
        <v>151.179954357566</v>
      </c>
      <c r="F30" s="8">
        <v>0.136435460120999</v>
      </c>
      <c r="G30" s="11">
        <v>1.12512917368393</v>
      </c>
      <c r="I30" s="13" t="s">
        <v>16</v>
      </c>
      <c r="J30" s="7">
        <v>260</v>
      </c>
      <c r="K30" s="32">
        <v>3.4444444444444402</v>
      </c>
      <c r="L30" s="21">
        <v>87.044843989647006</v>
      </c>
      <c r="M30" s="8">
        <v>5.4871652794663002E-2</v>
      </c>
      <c r="N30" s="11">
        <v>0.49384487515196701</v>
      </c>
    </row>
    <row r="31" spans="2:20" x14ac:dyDescent="0.5">
      <c r="B31" s="14" t="s">
        <v>24</v>
      </c>
      <c r="C31" s="6">
        <v>151</v>
      </c>
      <c r="D31" s="33">
        <v>8</v>
      </c>
      <c r="E31" s="23">
        <v>101.749859200451</v>
      </c>
      <c r="F31" s="34">
        <v>0.32880298384101703</v>
      </c>
      <c r="G31" s="15">
        <v>1.2847219789937601</v>
      </c>
      <c r="I31" s="14" t="s">
        <v>24</v>
      </c>
      <c r="J31" s="6">
        <v>151</v>
      </c>
      <c r="K31" s="33">
        <v>9</v>
      </c>
      <c r="L31" s="23">
        <v>78.519164380025003</v>
      </c>
      <c r="M31" s="34">
        <v>0.32580386520439197</v>
      </c>
      <c r="N31" s="15">
        <v>0.57230135649705904</v>
      </c>
    </row>
    <row r="32" spans="2:20" x14ac:dyDescent="0.5">
      <c r="B32" s="5"/>
      <c r="I32" s="5"/>
    </row>
    <row r="33" spans="2:20" x14ac:dyDescent="0.5">
      <c r="B33" s="17"/>
      <c r="C33" s="35" t="s">
        <v>35</v>
      </c>
      <c r="D33" s="35"/>
      <c r="E33" s="35"/>
      <c r="F33" s="35"/>
      <c r="G33" s="36"/>
      <c r="I33" s="17"/>
      <c r="J33" s="35" t="s">
        <v>35</v>
      </c>
      <c r="K33" s="35"/>
      <c r="L33" s="35"/>
      <c r="M33" s="35"/>
      <c r="N33" s="36"/>
      <c r="Q33" s="28">
        <v>3.4444444444444402</v>
      </c>
      <c r="R33" s="28">
        <v>211.7837329756</v>
      </c>
      <c r="S33" s="28">
        <v>0.109373729299954</v>
      </c>
      <c r="T33" s="28">
        <v>0.984363563699585</v>
      </c>
    </row>
    <row r="34" spans="2:20" x14ac:dyDescent="0.5">
      <c r="B34" s="10" t="s">
        <v>36</v>
      </c>
      <c r="C34" s="4" t="s">
        <v>53</v>
      </c>
      <c r="D34" s="4" t="s">
        <v>10</v>
      </c>
      <c r="E34" s="4" t="s">
        <v>32</v>
      </c>
      <c r="F34" s="4" t="s">
        <v>46</v>
      </c>
      <c r="G34" s="11" t="s">
        <v>45</v>
      </c>
      <c r="I34" s="10" t="s">
        <v>36</v>
      </c>
      <c r="J34" s="4" t="s">
        <v>53</v>
      </c>
      <c r="K34" s="4" t="s">
        <v>10</v>
      </c>
      <c r="L34" s="4" t="s">
        <v>32</v>
      </c>
      <c r="M34" s="4" t="s">
        <v>46</v>
      </c>
      <c r="N34" s="11" t="s">
        <v>45</v>
      </c>
      <c r="Q34" s="28">
        <v>3.75</v>
      </c>
      <c r="R34" s="28">
        <v>164.90962500000001</v>
      </c>
      <c r="S34" s="28">
        <v>1.04624226568845</v>
      </c>
      <c r="T34" s="28">
        <v>5.3288914638856699</v>
      </c>
    </row>
    <row r="35" spans="2:20" x14ac:dyDescent="0.5">
      <c r="B35" s="9"/>
      <c r="C35" s="25" t="s">
        <v>42</v>
      </c>
      <c r="D35" s="25" t="s">
        <v>44</v>
      </c>
      <c r="E35" s="25" t="s">
        <v>42</v>
      </c>
      <c r="F35" s="25" t="s">
        <v>43</v>
      </c>
      <c r="G35" s="26" t="s">
        <v>43</v>
      </c>
      <c r="I35" s="9"/>
      <c r="J35" s="25" t="s">
        <v>42</v>
      </c>
      <c r="K35" s="25" t="s">
        <v>44</v>
      </c>
      <c r="L35" s="25" t="s">
        <v>42</v>
      </c>
      <c r="M35" s="25" t="s">
        <v>43</v>
      </c>
      <c r="N35" s="26" t="s">
        <v>43</v>
      </c>
      <c r="Q35" s="28">
        <v>4.1428571428571397</v>
      </c>
      <c r="R35" s="28">
        <v>136.61428571428601</v>
      </c>
      <c r="S35" s="28">
        <v>0.13400276045882201</v>
      </c>
      <c r="T35" s="28">
        <v>0.572055467790065</v>
      </c>
    </row>
    <row r="36" spans="2:20" x14ac:dyDescent="0.5">
      <c r="B36" s="10" t="s">
        <v>2</v>
      </c>
      <c r="C36" s="7">
        <v>201</v>
      </c>
      <c r="D36" s="32">
        <v>4.9285714285714297</v>
      </c>
      <c r="E36" s="21">
        <v>360.13367974288502</v>
      </c>
      <c r="F36" s="8">
        <v>0.18239727591399299</v>
      </c>
      <c r="G36" s="11">
        <v>1.43427416408727</v>
      </c>
      <c r="I36" s="10" t="s">
        <v>2</v>
      </c>
      <c r="J36" s="7">
        <v>201</v>
      </c>
      <c r="K36" s="32">
        <v>3.4444444444444402</v>
      </c>
      <c r="L36" s="21">
        <v>211.7837329756</v>
      </c>
      <c r="M36" s="8">
        <v>0.109373729299954</v>
      </c>
      <c r="N36" s="11">
        <v>0.984363563699585</v>
      </c>
      <c r="Q36" s="28">
        <v>3.4444444444444402</v>
      </c>
      <c r="R36" s="28">
        <v>26.2600258256107</v>
      </c>
      <c r="S36" s="28">
        <v>0.93498481040961001</v>
      </c>
      <c r="T36" s="28">
        <v>3.0751771686018099</v>
      </c>
    </row>
    <row r="37" spans="2:20" x14ac:dyDescent="0.5">
      <c r="B37" s="10" t="s">
        <v>3</v>
      </c>
      <c r="C37" s="7">
        <v>71</v>
      </c>
      <c r="D37" s="32">
        <v>5.2727272727272698</v>
      </c>
      <c r="E37" s="21">
        <v>50.388703247118201</v>
      </c>
      <c r="F37" s="8">
        <v>0.41014566844717099</v>
      </c>
      <c r="G37" s="11">
        <v>1.7917640374610599</v>
      </c>
      <c r="I37" s="10" t="s">
        <v>3</v>
      </c>
      <c r="J37" s="7">
        <v>71</v>
      </c>
      <c r="K37" s="32">
        <v>3.1428571428571401</v>
      </c>
      <c r="L37" s="21">
        <v>35.951375502449999</v>
      </c>
      <c r="M37" s="8">
        <v>0.34664857706865698</v>
      </c>
      <c r="N37" s="11">
        <v>1.7917640374610599</v>
      </c>
      <c r="Q37" s="28">
        <v>2.6363636363636398</v>
      </c>
      <c r="R37" s="28">
        <v>46.024460443951099</v>
      </c>
      <c r="S37" s="28">
        <v>0.22964547449020101</v>
      </c>
      <c r="T37" s="28">
        <v>1.32534073251861</v>
      </c>
    </row>
    <row r="38" spans="2:20" x14ac:dyDescent="0.5">
      <c r="B38" s="10" t="s">
        <v>4</v>
      </c>
      <c r="C38" s="7">
        <v>42</v>
      </c>
      <c r="D38" s="32">
        <v>4.8571428571428603</v>
      </c>
      <c r="E38" s="21">
        <v>73.932302316464003</v>
      </c>
      <c r="F38" s="8">
        <v>0.97194052136303699</v>
      </c>
      <c r="G38" s="11">
        <v>3.0751771686018099</v>
      </c>
      <c r="I38" s="10" t="s">
        <v>4</v>
      </c>
      <c r="J38" s="7">
        <v>42</v>
      </c>
      <c r="K38" s="32">
        <v>3.4444444444444402</v>
      </c>
      <c r="L38" s="21">
        <v>26.2600258256107</v>
      </c>
      <c r="M38" s="8">
        <v>0.93498481040961001</v>
      </c>
      <c r="N38" s="11">
        <v>3.0751771686018099</v>
      </c>
      <c r="Q38" s="28">
        <v>3.1428571428571401</v>
      </c>
      <c r="R38" s="28">
        <v>35.951375502449999</v>
      </c>
      <c r="S38" s="28">
        <v>0.34664857706865698</v>
      </c>
      <c r="T38" s="28">
        <v>1.7917640374610599</v>
      </c>
    </row>
    <row r="39" spans="2:20" x14ac:dyDescent="0.5">
      <c r="B39" s="10" t="s">
        <v>5</v>
      </c>
      <c r="C39" s="7">
        <v>67</v>
      </c>
      <c r="D39" s="32">
        <v>8</v>
      </c>
      <c r="E39" s="21">
        <v>165.62085714285701</v>
      </c>
      <c r="F39" s="8">
        <v>0.50622187856221501</v>
      </c>
      <c r="G39" s="11">
        <v>1.2528015696336301</v>
      </c>
      <c r="I39" s="10" t="s">
        <v>5</v>
      </c>
      <c r="J39" s="7">
        <v>67</v>
      </c>
      <c r="K39" s="32">
        <v>20</v>
      </c>
      <c r="L39" s="21">
        <v>125.312</v>
      </c>
      <c r="M39" s="8">
        <v>1.1820548617137701</v>
      </c>
      <c r="N39" s="11">
        <v>1.1820548617137701</v>
      </c>
      <c r="Q39" s="28">
        <v>20</v>
      </c>
      <c r="R39" s="28">
        <v>125.312</v>
      </c>
      <c r="S39" s="28">
        <v>1.1820548617137701</v>
      </c>
      <c r="T39" s="28">
        <v>1.1820548617137701</v>
      </c>
    </row>
    <row r="40" spans="2:20" x14ac:dyDescent="0.5">
      <c r="B40" s="10" t="s">
        <v>6</v>
      </c>
      <c r="C40" s="7">
        <v>66</v>
      </c>
      <c r="D40" s="32">
        <v>2.3333333333333299</v>
      </c>
      <c r="E40" s="21">
        <v>91.608770332329598</v>
      </c>
      <c r="F40" s="8">
        <v>0.70317044812308604</v>
      </c>
      <c r="G40" s="11">
        <v>1.14429791349531</v>
      </c>
      <c r="I40" s="10" t="s">
        <v>6</v>
      </c>
      <c r="J40" s="7">
        <v>66</v>
      </c>
      <c r="K40" s="32">
        <v>0</v>
      </c>
      <c r="L40" s="21" t="s">
        <v>49</v>
      </c>
      <c r="M40" s="8">
        <v>0</v>
      </c>
      <c r="N40" s="11">
        <v>0</v>
      </c>
      <c r="Q40" s="28">
        <v>2.25</v>
      </c>
      <c r="R40" s="28">
        <v>12.548249999999999</v>
      </c>
      <c r="S40" s="28">
        <v>0.51428249711519602</v>
      </c>
      <c r="T40" s="28">
        <v>0.94392705451428105</v>
      </c>
    </row>
    <row r="41" spans="2:20" x14ac:dyDescent="0.5">
      <c r="B41" s="10" t="s">
        <v>1</v>
      </c>
      <c r="C41" s="7">
        <v>553</v>
      </c>
      <c r="D41" s="32">
        <v>4.5714285714285703</v>
      </c>
      <c r="E41" s="21">
        <v>538.73440766550505</v>
      </c>
      <c r="F41" s="8">
        <v>0.40550234814936398</v>
      </c>
      <c r="G41" s="11">
        <v>1.73738991192954</v>
      </c>
      <c r="I41" s="10" t="s">
        <v>1</v>
      </c>
      <c r="J41" s="7">
        <v>553</v>
      </c>
      <c r="K41" s="32">
        <v>4.1428571428571397</v>
      </c>
      <c r="L41" s="21">
        <v>136.61428571428601</v>
      </c>
      <c r="M41" s="8">
        <v>0.13400276045882201</v>
      </c>
      <c r="N41" s="11">
        <v>0.572055467790065</v>
      </c>
      <c r="Q41" s="28">
        <v>0</v>
      </c>
      <c r="R41" s="28" t="s">
        <v>49</v>
      </c>
      <c r="S41" s="28">
        <v>0</v>
      </c>
      <c r="T41" s="28">
        <v>0</v>
      </c>
    </row>
    <row r="42" spans="2:20" x14ac:dyDescent="0.5">
      <c r="B42" s="10" t="s">
        <v>7</v>
      </c>
      <c r="C42" s="7">
        <v>47</v>
      </c>
      <c r="D42" s="32">
        <v>6.5454545454545503</v>
      </c>
      <c r="E42" s="21">
        <v>56.224460443951102</v>
      </c>
      <c r="F42" s="8">
        <v>0.30116434241455098</v>
      </c>
      <c r="G42" s="11">
        <v>2.1120482796864501</v>
      </c>
      <c r="I42" s="10" t="s">
        <v>7</v>
      </c>
      <c r="J42" s="7">
        <v>47</v>
      </c>
      <c r="K42" s="32">
        <v>2.6363636363636398</v>
      </c>
      <c r="L42" s="21">
        <v>46.024460443951099</v>
      </c>
      <c r="M42" s="8">
        <v>0.22964547449020101</v>
      </c>
      <c r="N42" s="11">
        <v>1.32534073251861</v>
      </c>
      <c r="Q42" s="28">
        <v>5.5</v>
      </c>
      <c r="R42" s="28">
        <v>72.801016973801893</v>
      </c>
      <c r="S42" s="28">
        <v>0.39352186637256598</v>
      </c>
      <c r="T42" s="28">
        <v>1.5568326774943799</v>
      </c>
    </row>
    <row r="43" spans="2:20" x14ac:dyDescent="0.5">
      <c r="B43" s="10" t="s">
        <v>8</v>
      </c>
      <c r="C43" s="7">
        <v>12</v>
      </c>
      <c r="D43" s="32">
        <v>3.5333333333333301</v>
      </c>
      <c r="E43" s="21">
        <v>88.812376470588205</v>
      </c>
      <c r="F43" s="8">
        <v>0.991675816835077</v>
      </c>
      <c r="G43" s="11">
        <v>5.5989471631897096</v>
      </c>
      <c r="I43" s="10" t="s">
        <v>8</v>
      </c>
      <c r="J43" s="7">
        <v>12</v>
      </c>
      <c r="K43" s="32">
        <v>2.25</v>
      </c>
      <c r="L43" s="21">
        <v>12.548249999999999</v>
      </c>
      <c r="M43" s="8">
        <v>0.51428249711519602</v>
      </c>
      <c r="N43" s="11">
        <v>0.94392705451428105</v>
      </c>
      <c r="Q43" s="28">
        <v>8.5</v>
      </c>
      <c r="R43" s="28">
        <v>55.789878965329699</v>
      </c>
      <c r="S43" s="28">
        <v>0.42595095355235002</v>
      </c>
      <c r="T43" s="28">
        <v>0.93444631901924102</v>
      </c>
    </row>
    <row r="44" spans="2:20" x14ac:dyDescent="0.5">
      <c r="B44" s="10" t="s">
        <v>9</v>
      </c>
      <c r="C44" s="7">
        <v>170</v>
      </c>
      <c r="D44" s="32">
        <v>4.4000000000000004</v>
      </c>
      <c r="E44" s="21">
        <v>305.52046666666701</v>
      </c>
      <c r="F44" s="8">
        <v>0.98989754298057997</v>
      </c>
      <c r="G44" s="11">
        <v>5.3288914638856699</v>
      </c>
      <c r="I44" s="10" t="s">
        <v>9</v>
      </c>
      <c r="J44" s="7">
        <v>170</v>
      </c>
      <c r="K44" s="32">
        <v>3.75</v>
      </c>
      <c r="L44" s="21">
        <v>164.90962500000001</v>
      </c>
      <c r="M44" s="8">
        <v>1.04624226568845</v>
      </c>
      <c r="N44" s="11">
        <v>5.3288914638856699</v>
      </c>
    </row>
    <row r="45" spans="2:20" x14ac:dyDescent="0.5">
      <c r="B45" s="13" t="s">
        <v>16</v>
      </c>
      <c r="C45" s="7">
        <v>138</v>
      </c>
      <c r="D45" s="32">
        <v>5.3076923076923102</v>
      </c>
      <c r="E45" s="21">
        <v>148.089365511328</v>
      </c>
      <c r="F45" s="8">
        <v>0.41447060180585799</v>
      </c>
      <c r="G45" s="11">
        <v>1.5568326774943799</v>
      </c>
      <c r="I45" s="13" t="s">
        <v>16</v>
      </c>
      <c r="J45" s="7">
        <v>138</v>
      </c>
      <c r="K45" s="32">
        <v>5.5</v>
      </c>
      <c r="L45" s="21">
        <v>72.801016973801893</v>
      </c>
      <c r="M45" s="8">
        <v>0.39352186637256598</v>
      </c>
      <c r="N45" s="11">
        <v>1.5568326774943799</v>
      </c>
    </row>
    <row r="46" spans="2:20" x14ac:dyDescent="0.5">
      <c r="B46" s="14" t="s">
        <v>24</v>
      </c>
      <c r="C46" s="6">
        <v>77</v>
      </c>
      <c r="D46" s="33">
        <v>6.0909090909090899</v>
      </c>
      <c r="E46" s="23">
        <v>92.099228438504497</v>
      </c>
      <c r="F46" s="34">
        <v>0.58099513248560997</v>
      </c>
      <c r="G46" s="15">
        <v>2.12909212493037</v>
      </c>
      <c r="I46" s="14" t="s">
        <v>24</v>
      </c>
      <c r="J46" s="6">
        <v>77</v>
      </c>
      <c r="K46" s="33">
        <v>8.5</v>
      </c>
      <c r="L46" s="23">
        <v>55.789878965329699</v>
      </c>
      <c r="M46" s="34">
        <v>0.42595095355235002</v>
      </c>
      <c r="N46" s="15">
        <v>0.93444631901924102</v>
      </c>
    </row>
    <row r="52" spans="3:5" x14ac:dyDescent="0.5">
      <c r="C52" s="18"/>
      <c r="D52" s="35" t="s">
        <v>37</v>
      </c>
      <c r="E52" s="36"/>
    </row>
    <row r="53" spans="3:5" x14ac:dyDescent="0.5">
      <c r="C53" s="19" t="s">
        <v>36</v>
      </c>
      <c r="D53" s="7" t="s">
        <v>10</v>
      </c>
      <c r="E53" s="20" t="s">
        <v>32</v>
      </c>
    </row>
    <row r="54" spans="3:5" x14ac:dyDescent="0.5">
      <c r="C54" s="16"/>
      <c r="D54" s="25" t="s">
        <v>38</v>
      </c>
      <c r="E54" s="26" t="s">
        <v>39</v>
      </c>
    </row>
    <row r="55" spans="3:5" x14ac:dyDescent="0.5">
      <c r="C55" s="19" t="s">
        <v>2</v>
      </c>
      <c r="D55" s="21">
        <v>166.81</v>
      </c>
      <c r="E55" s="22">
        <v>22.68</v>
      </c>
    </row>
    <row r="56" spans="3:5" x14ac:dyDescent="0.5">
      <c r="C56" s="19" t="s">
        <v>3</v>
      </c>
      <c r="D56" s="21">
        <v>192.36</v>
      </c>
      <c r="E56" s="22">
        <v>18.21</v>
      </c>
    </row>
    <row r="57" spans="3:5" x14ac:dyDescent="0.5">
      <c r="C57" s="19" t="s">
        <v>4</v>
      </c>
      <c r="D57" s="21">
        <v>225.8</v>
      </c>
      <c r="E57" s="22">
        <v>19.399999999999999</v>
      </c>
    </row>
    <row r="58" spans="3:5" x14ac:dyDescent="0.5">
      <c r="C58" s="19" t="s">
        <v>5</v>
      </c>
      <c r="D58" s="21">
        <v>395.25</v>
      </c>
      <c r="E58" s="22">
        <v>34.5</v>
      </c>
    </row>
    <row r="59" spans="3:5" x14ac:dyDescent="0.5">
      <c r="C59" s="19" t="s">
        <v>6</v>
      </c>
      <c r="D59" s="21">
        <v>196.75</v>
      </c>
      <c r="E59" s="22">
        <v>48.4</v>
      </c>
    </row>
    <row r="60" spans="3:5" x14ac:dyDescent="0.5">
      <c r="C60" s="19" t="s">
        <v>1</v>
      </c>
      <c r="D60" s="21">
        <v>155.37</v>
      </c>
      <c r="E60" s="22">
        <v>18.91</v>
      </c>
    </row>
    <row r="61" spans="3:5" x14ac:dyDescent="0.5">
      <c r="C61" s="19" t="s">
        <v>7</v>
      </c>
      <c r="D61" s="21">
        <v>272.64999999999998</v>
      </c>
      <c r="E61" s="22">
        <v>35.11</v>
      </c>
    </row>
    <row r="62" spans="3:5" x14ac:dyDescent="0.5">
      <c r="C62" s="19" t="s">
        <v>8</v>
      </c>
      <c r="D62" s="21">
        <v>191.11</v>
      </c>
      <c r="E62" s="22">
        <v>24.68</v>
      </c>
    </row>
    <row r="63" spans="3:5" x14ac:dyDescent="0.5">
      <c r="C63" s="19" t="s">
        <v>9</v>
      </c>
      <c r="D63" s="21">
        <v>183.17</v>
      </c>
      <c r="E63" s="22">
        <v>14.34</v>
      </c>
    </row>
    <row r="64" spans="3:5" x14ac:dyDescent="0.5">
      <c r="C64" s="27" t="s">
        <v>16</v>
      </c>
      <c r="D64" s="23">
        <v>188.75</v>
      </c>
      <c r="E64" s="24">
        <v>34.119999999999997</v>
      </c>
    </row>
  </sheetData>
  <mergeCells count="7">
    <mergeCell ref="D52:E52"/>
    <mergeCell ref="C3:G3"/>
    <mergeCell ref="J3:N3"/>
    <mergeCell ref="C18:G18"/>
    <mergeCell ref="J18:N18"/>
    <mergeCell ref="C33:G33"/>
    <mergeCell ref="J33:N33"/>
  </mergeCells>
  <conditionalFormatting sqref="F6:G1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{84980F71-9A99-4D4A-966B-9C48C6F8475B}</x14:id>
        </ext>
      </extLst>
    </cfRule>
  </conditionalFormatting>
  <conditionalFormatting sqref="F21:G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{177D94DB-A453-413E-8C9E-3F4D068FBC07}</x14:id>
        </ext>
      </extLst>
    </cfRule>
  </conditionalFormatting>
  <conditionalFormatting sqref="F36:G4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{D6EE1028-047F-4A84-85CE-F25E152AF6D7}</x14:id>
        </ext>
      </extLst>
    </cfRule>
  </conditionalFormatting>
  <conditionalFormatting sqref="M6:N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{988A7068-1447-48BC-ABEF-448131D3315F}</x14:id>
        </ext>
      </extLst>
    </cfRule>
  </conditionalFormatting>
  <conditionalFormatting sqref="M21:N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{75812094-FE2C-4858-9E28-9B04574A4BFE}</x14:id>
        </ext>
      </extLst>
    </cfRule>
  </conditionalFormatting>
  <conditionalFormatting sqref="M36:N4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{77541DF7-52D3-40F6-A2F6-7105EEB80F48}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980F71-9A99-4D4A-966B-9C48C6F847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F6:G16</xm:sqref>
        </x14:conditionalFormatting>
        <x14:conditionalFormatting xmlns:xm="http://schemas.microsoft.com/office/excel/2006/main">
          <x14:cfRule type="dataBar" id="{177D94DB-A453-413E-8C9E-3F4D068FBC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F21:G31</xm:sqref>
        </x14:conditionalFormatting>
        <x14:conditionalFormatting xmlns:xm="http://schemas.microsoft.com/office/excel/2006/main">
          <x14:cfRule type="dataBar" id="{D6EE1028-047F-4A84-85CE-F25E152AF6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F36:G46</xm:sqref>
        </x14:conditionalFormatting>
        <x14:conditionalFormatting xmlns:xm="http://schemas.microsoft.com/office/excel/2006/main">
          <x14:cfRule type="dataBar" id="{988A7068-1447-48BC-ABEF-448131D331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M6:N16</xm:sqref>
        </x14:conditionalFormatting>
        <x14:conditionalFormatting xmlns:xm="http://schemas.microsoft.com/office/excel/2006/main">
          <x14:cfRule type="dataBar" id="{75812094-FE2C-4858-9E28-9B04574A4B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M21:N31</xm:sqref>
        </x14:conditionalFormatting>
        <x14:conditionalFormatting xmlns:xm="http://schemas.microsoft.com/office/excel/2006/main">
          <x14:cfRule type="dataBar" id="{77541DF7-52D3-40F6-A2F6-7105EEB80F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M36:N46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FF1A-5026-4471-B929-CB87B8405418}">
  <dimension ref="A2:F69"/>
  <sheetViews>
    <sheetView topLeftCell="A25" workbookViewId="0">
      <selection activeCell="G52" sqref="G52"/>
    </sheetView>
  </sheetViews>
  <sheetFormatPr defaultRowHeight="14.35" x14ac:dyDescent="0.5"/>
  <cols>
    <col min="1" max="1" width="14.1171875" bestFit="1" customWidth="1"/>
    <col min="2" max="2" width="12.234375" bestFit="1" customWidth="1"/>
    <col min="3" max="3" width="23.234375" bestFit="1" customWidth="1"/>
    <col min="5" max="5" width="8.1171875" customWidth="1"/>
    <col min="6" max="6" width="9.29296875" bestFit="1" customWidth="1"/>
  </cols>
  <sheetData>
    <row r="2" spans="1:6" x14ac:dyDescent="0.5">
      <c r="A2" t="s">
        <v>0</v>
      </c>
      <c r="B2" t="s">
        <v>12</v>
      </c>
      <c r="C2" t="s">
        <v>14</v>
      </c>
      <c r="D2" s="1">
        <v>36528</v>
      </c>
      <c r="E2" t="s">
        <v>13</v>
      </c>
      <c r="F2" s="1">
        <v>44302</v>
      </c>
    </row>
    <row r="3" spans="1:6" x14ac:dyDescent="0.5">
      <c r="A3" t="s">
        <v>11</v>
      </c>
      <c r="B3" t="s">
        <v>10</v>
      </c>
      <c r="C3" t="s">
        <v>17</v>
      </c>
    </row>
    <row r="4" spans="1:6" x14ac:dyDescent="0.5">
      <c r="A4" t="s">
        <v>2</v>
      </c>
      <c r="B4">
        <v>166.81</v>
      </c>
      <c r="C4">
        <v>22.68</v>
      </c>
    </row>
    <row r="5" spans="1:6" x14ac:dyDescent="0.5">
      <c r="A5" t="s">
        <v>3</v>
      </c>
      <c r="B5">
        <v>192.36</v>
      </c>
      <c r="C5">
        <v>18.21</v>
      </c>
    </row>
    <row r="6" spans="1:6" x14ac:dyDescent="0.5">
      <c r="A6" t="s">
        <v>4</v>
      </c>
      <c r="B6">
        <v>225.8</v>
      </c>
      <c r="C6">
        <v>19.399999999999999</v>
      </c>
    </row>
    <row r="7" spans="1:6" x14ac:dyDescent="0.5">
      <c r="A7" t="s">
        <v>5</v>
      </c>
      <c r="B7">
        <v>395.25</v>
      </c>
      <c r="C7">
        <v>34.5</v>
      </c>
    </row>
    <row r="8" spans="1:6" x14ac:dyDescent="0.5">
      <c r="A8" t="s">
        <v>6</v>
      </c>
      <c r="B8">
        <v>196.75</v>
      </c>
      <c r="C8">
        <v>48.4</v>
      </c>
    </row>
    <row r="9" spans="1:6" x14ac:dyDescent="0.5">
      <c r="A9" t="s">
        <v>1</v>
      </c>
      <c r="B9">
        <v>155.37</v>
      </c>
      <c r="C9">
        <v>18.91</v>
      </c>
    </row>
    <row r="10" spans="1:6" x14ac:dyDescent="0.5">
      <c r="A10" t="s">
        <v>7</v>
      </c>
      <c r="B10">
        <v>272.64999999999998</v>
      </c>
      <c r="C10">
        <v>35.11</v>
      </c>
    </row>
    <row r="11" spans="1:6" x14ac:dyDescent="0.5">
      <c r="A11" t="s">
        <v>8</v>
      </c>
      <c r="B11">
        <v>191.11</v>
      </c>
      <c r="C11">
        <v>24.68</v>
      </c>
    </row>
    <row r="12" spans="1:6" x14ac:dyDescent="0.5">
      <c r="A12" t="s">
        <v>9</v>
      </c>
      <c r="B12">
        <v>183.17</v>
      </c>
      <c r="C12">
        <v>14.34</v>
      </c>
    </row>
    <row r="13" spans="1:6" x14ac:dyDescent="0.5">
      <c r="A13" t="s">
        <v>16</v>
      </c>
      <c r="B13">
        <v>188.75</v>
      </c>
      <c r="C13">
        <v>34.119999999999997</v>
      </c>
    </row>
    <row r="15" spans="1:6" x14ac:dyDescent="0.5">
      <c r="A15" t="s">
        <v>15</v>
      </c>
      <c r="B15" t="s">
        <v>12</v>
      </c>
      <c r="C15" t="s">
        <v>14</v>
      </c>
      <c r="D15" s="1">
        <v>36528</v>
      </c>
      <c r="E15" t="s">
        <v>13</v>
      </c>
      <c r="F15" s="1">
        <v>44302</v>
      </c>
    </row>
    <row r="16" spans="1:6" x14ac:dyDescent="0.5">
      <c r="B16" t="s">
        <v>10</v>
      </c>
      <c r="C16" t="s">
        <v>17</v>
      </c>
    </row>
    <row r="17" spans="1:5" x14ac:dyDescent="0.5">
      <c r="A17" t="s">
        <v>2</v>
      </c>
      <c r="B17">
        <v>273.89</v>
      </c>
      <c r="C17">
        <v>0.34</v>
      </c>
    </row>
    <row r="18" spans="1:5" x14ac:dyDescent="0.5">
      <c r="A18" t="s">
        <v>3</v>
      </c>
      <c r="B18">
        <v>657.71</v>
      </c>
      <c r="C18">
        <v>1.25</v>
      </c>
    </row>
    <row r="19" spans="1:5" x14ac:dyDescent="0.5">
      <c r="A19" t="s">
        <v>4</v>
      </c>
      <c r="B19">
        <v>652</v>
      </c>
      <c r="C19">
        <v>1.18</v>
      </c>
    </row>
    <row r="20" spans="1:5" x14ac:dyDescent="0.5">
      <c r="A20" t="s">
        <v>5</v>
      </c>
      <c r="B20">
        <v>406.13</v>
      </c>
      <c r="C20">
        <v>0.48</v>
      </c>
    </row>
    <row r="21" spans="1:5" x14ac:dyDescent="0.5">
      <c r="A21" t="s">
        <v>6</v>
      </c>
      <c r="B21">
        <v>356.2</v>
      </c>
      <c r="C21">
        <v>1.98</v>
      </c>
    </row>
    <row r="22" spans="1:5" x14ac:dyDescent="0.5">
      <c r="A22" t="s">
        <v>1</v>
      </c>
      <c r="B22">
        <v>262.79000000000002</v>
      </c>
      <c r="C22">
        <v>0.63</v>
      </c>
    </row>
    <row r="23" spans="1:5" x14ac:dyDescent="0.5">
      <c r="A23" t="s">
        <v>7</v>
      </c>
      <c r="B23">
        <v>1316.75</v>
      </c>
      <c r="C23">
        <v>1.07</v>
      </c>
    </row>
    <row r="24" spans="1:5" x14ac:dyDescent="0.5">
      <c r="A24" t="s">
        <v>8</v>
      </c>
      <c r="B24">
        <v>3939</v>
      </c>
      <c r="C24">
        <v>6.47</v>
      </c>
    </row>
    <row r="25" spans="1:5" x14ac:dyDescent="0.5">
      <c r="A25" t="s">
        <v>9</v>
      </c>
      <c r="B25">
        <v>227.62</v>
      </c>
      <c r="C25">
        <v>0.35</v>
      </c>
    </row>
    <row r="26" spans="1:5" x14ac:dyDescent="0.5">
      <c r="A26" t="s">
        <v>16</v>
      </c>
      <c r="B26">
        <v>421.15</v>
      </c>
      <c r="C26">
        <v>0.9</v>
      </c>
    </row>
    <row r="29" spans="1:5" x14ac:dyDescent="0.5">
      <c r="A29" t="s">
        <v>18</v>
      </c>
      <c r="B29" t="s">
        <v>21</v>
      </c>
      <c r="C29" t="s">
        <v>14</v>
      </c>
      <c r="D29" t="s">
        <v>19</v>
      </c>
      <c r="E29" t="s">
        <v>20</v>
      </c>
    </row>
    <row r="30" spans="1:5" x14ac:dyDescent="0.5">
      <c r="B30" t="s">
        <v>10</v>
      </c>
      <c r="C30" t="s">
        <v>17</v>
      </c>
      <c r="E30" t="s">
        <v>25</v>
      </c>
    </row>
    <row r="31" spans="1:5" x14ac:dyDescent="0.5">
      <c r="A31" t="s">
        <v>2</v>
      </c>
      <c r="B31">
        <v>6.75</v>
      </c>
      <c r="C31">
        <v>1435</v>
      </c>
      <c r="D31" s="2">
        <f>C31/E31</f>
        <v>0.36283185840707965</v>
      </c>
      <c r="E31">
        <v>3955</v>
      </c>
    </row>
    <row r="32" spans="1:5" x14ac:dyDescent="0.5">
      <c r="A32" t="s">
        <v>3</v>
      </c>
      <c r="B32">
        <v>13</v>
      </c>
      <c r="C32">
        <v>231</v>
      </c>
      <c r="D32" s="2">
        <f t="shared" ref="D32:D41" si="0">C32/E32</f>
        <v>0.3725806451612903</v>
      </c>
      <c r="E32">
        <v>620</v>
      </c>
    </row>
    <row r="33" spans="1:5" x14ac:dyDescent="0.5">
      <c r="A33" t="s">
        <v>4</v>
      </c>
      <c r="B33">
        <v>5.67</v>
      </c>
      <c r="C33">
        <v>313</v>
      </c>
      <c r="D33" s="2">
        <f t="shared" si="0"/>
        <v>0.79502159004318007</v>
      </c>
      <c r="E33">
        <v>393.7</v>
      </c>
    </row>
    <row r="34" spans="1:5" x14ac:dyDescent="0.5">
      <c r="A34" t="s">
        <v>5</v>
      </c>
      <c r="B34">
        <v>10.33</v>
      </c>
      <c r="C34">
        <v>383</v>
      </c>
      <c r="D34" s="2">
        <f t="shared" si="0"/>
        <v>0.2916984006092917</v>
      </c>
      <c r="E34">
        <v>1313</v>
      </c>
    </row>
    <row r="35" spans="1:5" x14ac:dyDescent="0.5">
      <c r="A35" t="s">
        <v>6</v>
      </c>
      <c r="B35">
        <v>0</v>
      </c>
      <c r="C35">
        <v>413</v>
      </c>
      <c r="D35" s="2">
        <f t="shared" si="0"/>
        <v>1.2786377708978329</v>
      </c>
      <c r="E35">
        <v>323</v>
      </c>
    </row>
    <row r="36" spans="1:5" x14ac:dyDescent="0.5">
      <c r="A36" t="s">
        <v>1</v>
      </c>
      <c r="B36">
        <v>5</v>
      </c>
      <c r="C36">
        <v>2087</v>
      </c>
      <c r="D36" s="2">
        <f t="shared" si="0"/>
        <v>0.35559720565684105</v>
      </c>
      <c r="E36">
        <v>5869</v>
      </c>
    </row>
    <row r="37" spans="1:5" x14ac:dyDescent="0.5">
      <c r="A37" t="s">
        <v>7</v>
      </c>
      <c r="B37">
        <v>10</v>
      </c>
      <c r="C37">
        <v>531</v>
      </c>
      <c r="D37" s="2">
        <f t="shared" si="0"/>
        <v>0.60964408725602759</v>
      </c>
      <c r="E37">
        <v>871</v>
      </c>
    </row>
    <row r="38" spans="1:5" x14ac:dyDescent="0.5">
      <c r="A38" t="s">
        <v>8</v>
      </c>
      <c r="B38">
        <v>17</v>
      </c>
      <c r="C38">
        <v>764</v>
      </c>
      <c r="D38" s="2">
        <f t="shared" si="0"/>
        <v>1.2483660130718954</v>
      </c>
      <c r="E38">
        <v>612</v>
      </c>
    </row>
    <row r="39" spans="1:5" x14ac:dyDescent="0.5">
      <c r="A39" t="s">
        <v>9</v>
      </c>
      <c r="B39">
        <v>10.199999999999999</v>
      </c>
      <c r="C39">
        <v>1080</v>
      </c>
      <c r="D39" s="2">
        <f t="shared" si="0"/>
        <v>0.50069541029207232</v>
      </c>
      <c r="E39">
        <v>2157</v>
      </c>
    </row>
    <row r="40" spans="1:5" x14ac:dyDescent="0.5">
      <c r="A40" t="s">
        <v>16</v>
      </c>
      <c r="B40">
        <v>6.2</v>
      </c>
      <c r="C40">
        <v>548</v>
      </c>
      <c r="D40" s="2">
        <f t="shared" si="0"/>
        <v>0.29446534121440088</v>
      </c>
      <c r="E40">
        <v>1861</v>
      </c>
    </row>
    <row r="41" spans="1:5" x14ac:dyDescent="0.5">
      <c r="A41" t="s">
        <v>24</v>
      </c>
      <c r="B41">
        <v>10.4</v>
      </c>
      <c r="C41">
        <v>527</v>
      </c>
      <c r="D41" s="2">
        <f t="shared" si="0"/>
        <v>0.52911646586345384</v>
      </c>
      <c r="E41">
        <v>996</v>
      </c>
    </row>
    <row r="43" spans="1:5" x14ac:dyDescent="0.5">
      <c r="A43" t="s">
        <v>22</v>
      </c>
      <c r="B43" t="s">
        <v>21</v>
      </c>
      <c r="C43" t="s">
        <v>14</v>
      </c>
      <c r="D43" t="s">
        <v>19</v>
      </c>
      <c r="E43" t="s">
        <v>20</v>
      </c>
    </row>
    <row r="44" spans="1:5" x14ac:dyDescent="0.5">
      <c r="B44" t="s">
        <v>10</v>
      </c>
      <c r="C44" t="s">
        <v>17</v>
      </c>
      <c r="E44" t="s">
        <v>26</v>
      </c>
    </row>
    <row r="45" spans="1:5" x14ac:dyDescent="0.5">
      <c r="A45" t="s">
        <v>2</v>
      </c>
      <c r="B45">
        <v>12</v>
      </c>
      <c r="C45">
        <v>1118</v>
      </c>
      <c r="D45" s="2">
        <f t="shared" ref="D45:D55" si="1">C45/E45</f>
        <v>2.5879629629629628</v>
      </c>
      <c r="E45">
        <v>432</v>
      </c>
    </row>
    <row r="46" spans="1:5" x14ac:dyDescent="0.5">
      <c r="A46" t="s">
        <v>3</v>
      </c>
      <c r="B46">
        <v>12.67</v>
      </c>
      <c r="C46">
        <v>82</v>
      </c>
      <c r="D46" s="2">
        <f t="shared" si="1"/>
        <v>0.59854014598540151</v>
      </c>
      <c r="E46">
        <v>137</v>
      </c>
    </row>
    <row r="47" spans="1:5" x14ac:dyDescent="0.5">
      <c r="A47" t="s">
        <v>4</v>
      </c>
      <c r="B47">
        <v>6.2</v>
      </c>
      <c r="C47">
        <v>129</v>
      </c>
      <c r="D47" s="2">
        <f t="shared" si="1"/>
        <v>1.8169014084507042</v>
      </c>
      <c r="E47">
        <v>71</v>
      </c>
    </row>
    <row r="48" spans="1:5" x14ac:dyDescent="0.5">
      <c r="A48" t="s">
        <v>5</v>
      </c>
      <c r="B48">
        <v>9</v>
      </c>
      <c r="C48">
        <v>136</v>
      </c>
      <c r="D48" s="2">
        <f t="shared" si="1"/>
        <v>0.72727272727272729</v>
      </c>
      <c r="E48">
        <v>187</v>
      </c>
    </row>
    <row r="49" spans="1:5" x14ac:dyDescent="0.5">
      <c r="A49" t="s">
        <v>6</v>
      </c>
      <c r="B49">
        <v>0</v>
      </c>
      <c r="C49">
        <v>269</v>
      </c>
      <c r="D49" s="2">
        <f t="shared" si="1"/>
        <v>2.5377358490566038</v>
      </c>
      <c r="E49">
        <v>106</v>
      </c>
    </row>
    <row r="50" spans="1:5" x14ac:dyDescent="0.5">
      <c r="A50" t="s">
        <v>1</v>
      </c>
      <c r="B50">
        <v>6.5</v>
      </c>
      <c r="C50">
        <v>277</v>
      </c>
      <c r="D50" s="2">
        <f t="shared" si="1"/>
        <v>0.31584948688711517</v>
      </c>
      <c r="E50">
        <v>877</v>
      </c>
    </row>
    <row r="51" spans="1:5" x14ac:dyDescent="0.5">
      <c r="A51" t="s">
        <v>7</v>
      </c>
      <c r="B51">
        <v>19</v>
      </c>
      <c r="C51">
        <v>213</v>
      </c>
      <c r="D51" s="2">
        <f t="shared" si="1"/>
        <v>2.3666666666666667</v>
      </c>
      <c r="E51">
        <v>90</v>
      </c>
    </row>
    <row r="52" spans="1:5" x14ac:dyDescent="0.5">
      <c r="A52" t="s">
        <v>8</v>
      </c>
      <c r="B52">
        <v>17</v>
      </c>
      <c r="C52">
        <v>334</v>
      </c>
      <c r="D52" s="2">
        <f t="shared" si="1"/>
        <v>5.4934210526315788</v>
      </c>
      <c r="E52">
        <v>60.8</v>
      </c>
    </row>
    <row r="53" spans="1:5" x14ac:dyDescent="0.5">
      <c r="A53" t="s">
        <v>9</v>
      </c>
      <c r="B53">
        <v>10.5</v>
      </c>
      <c r="C53">
        <v>337</v>
      </c>
      <c r="D53" s="2">
        <f t="shared" si="1"/>
        <v>1.0181268882175227</v>
      </c>
      <c r="E53">
        <v>331</v>
      </c>
    </row>
    <row r="54" spans="1:5" x14ac:dyDescent="0.5">
      <c r="A54" t="s">
        <v>16</v>
      </c>
      <c r="B54">
        <v>6.33</v>
      </c>
      <c r="C54">
        <v>132</v>
      </c>
      <c r="D54" s="2">
        <f t="shared" si="1"/>
        <v>0.50769230769230766</v>
      </c>
      <c r="E54">
        <v>260</v>
      </c>
    </row>
    <row r="55" spans="1:5" x14ac:dyDescent="0.5">
      <c r="A55" t="s">
        <v>24</v>
      </c>
      <c r="B55">
        <v>8.5</v>
      </c>
      <c r="C55">
        <v>131</v>
      </c>
      <c r="D55" s="2">
        <f t="shared" si="1"/>
        <v>0.86754966887417218</v>
      </c>
      <c r="E55">
        <v>151</v>
      </c>
    </row>
    <row r="57" spans="1:5" x14ac:dyDescent="0.5">
      <c r="A57" t="s">
        <v>23</v>
      </c>
      <c r="B57" t="s">
        <v>21</v>
      </c>
      <c r="C57" t="s">
        <v>14</v>
      </c>
      <c r="D57" t="s">
        <v>19</v>
      </c>
      <c r="E57" t="s">
        <v>20</v>
      </c>
    </row>
    <row r="58" spans="1:5" x14ac:dyDescent="0.5">
      <c r="B58" t="s">
        <v>10</v>
      </c>
      <c r="C58" t="s">
        <v>17</v>
      </c>
      <c r="E58" t="s">
        <v>27</v>
      </c>
    </row>
    <row r="59" spans="1:5" x14ac:dyDescent="0.5">
      <c r="A59" t="s">
        <v>2</v>
      </c>
      <c r="B59">
        <v>13.33</v>
      </c>
      <c r="C59">
        <v>791</v>
      </c>
      <c r="D59" s="2">
        <f t="shared" ref="D59:D69" si="2">C59/E59</f>
        <v>3.9353233830845773</v>
      </c>
      <c r="E59">
        <v>201</v>
      </c>
    </row>
    <row r="60" spans="1:5" x14ac:dyDescent="0.5">
      <c r="A60" t="s">
        <v>3</v>
      </c>
      <c r="B60">
        <v>13</v>
      </c>
      <c r="C60">
        <v>114</v>
      </c>
      <c r="D60" s="2">
        <f t="shared" si="2"/>
        <v>1.6056338028169015</v>
      </c>
      <c r="E60">
        <v>71</v>
      </c>
    </row>
    <row r="61" spans="1:5" x14ac:dyDescent="0.5">
      <c r="A61" t="s">
        <v>4</v>
      </c>
      <c r="B61">
        <v>9</v>
      </c>
      <c r="C61">
        <v>148</v>
      </c>
      <c r="D61" s="2">
        <f t="shared" si="2"/>
        <v>3.5238095238095237</v>
      </c>
      <c r="E61">
        <v>42</v>
      </c>
    </row>
    <row r="62" spans="1:5" x14ac:dyDescent="0.5">
      <c r="A62" t="s">
        <v>5</v>
      </c>
      <c r="B62">
        <v>14.33</v>
      </c>
      <c r="C62">
        <v>274</v>
      </c>
      <c r="D62" s="2">
        <f t="shared" si="2"/>
        <v>4.08955223880597</v>
      </c>
      <c r="E62">
        <v>67</v>
      </c>
    </row>
    <row r="63" spans="1:5" x14ac:dyDescent="0.5">
      <c r="A63" t="s">
        <v>6</v>
      </c>
      <c r="B63">
        <v>0</v>
      </c>
      <c r="C63">
        <v>221</v>
      </c>
      <c r="D63" s="2">
        <f t="shared" si="2"/>
        <v>3.3484848484848486</v>
      </c>
      <c r="E63">
        <v>66</v>
      </c>
    </row>
    <row r="64" spans="1:5" x14ac:dyDescent="0.5">
      <c r="A64" t="s">
        <v>1</v>
      </c>
      <c r="B64">
        <v>262.79000000000002</v>
      </c>
      <c r="C64">
        <v>581</v>
      </c>
      <c r="D64" s="2">
        <f t="shared" si="2"/>
        <v>1.0506329113924051</v>
      </c>
      <c r="E64">
        <v>553</v>
      </c>
    </row>
    <row r="65" spans="1:5" x14ac:dyDescent="0.5">
      <c r="A65" t="s">
        <v>7</v>
      </c>
      <c r="B65">
        <v>29</v>
      </c>
      <c r="C65">
        <v>188</v>
      </c>
      <c r="D65" s="2">
        <f t="shared" si="2"/>
        <v>4</v>
      </c>
      <c r="E65">
        <v>47</v>
      </c>
    </row>
    <row r="66" spans="1:5" x14ac:dyDescent="0.5">
      <c r="A66" t="s">
        <v>8</v>
      </c>
      <c r="B66">
        <v>8</v>
      </c>
      <c r="C66">
        <v>451</v>
      </c>
      <c r="D66" s="2">
        <f t="shared" si="2"/>
        <v>37.583333333333336</v>
      </c>
      <c r="E66">
        <v>12</v>
      </c>
    </row>
    <row r="67" spans="1:5" x14ac:dyDescent="0.5">
      <c r="A67" t="s">
        <v>9</v>
      </c>
      <c r="B67">
        <v>6.6</v>
      </c>
      <c r="C67">
        <v>472</v>
      </c>
      <c r="D67" s="2">
        <f t="shared" si="2"/>
        <v>2.776470588235294</v>
      </c>
      <c r="E67">
        <v>170</v>
      </c>
    </row>
    <row r="68" spans="1:5" x14ac:dyDescent="0.5">
      <c r="A68" t="s">
        <v>16</v>
      </c>
      <c r="B68">
        <v>7.83</v>
      </c>
      <c r="C68">
        <v>221</v>
      </c>
      <c r="D68" s="2">
        <f t="shared" si="2"/>
        <v>1.6014492753623188</v>
      </c>
      <c r="E68">
        <v>138</v>
      </c>
    </row>
    <row r="69" spans="1:5" x14ac:dyDescent="0.5">
      <c r="A69" t="s">
        <v>24</v>
      </c>
      <c r="B69">
        <v>10.75</v>
      </c>
      <c r="C69">
        <v>149</v>
      </c>
      <c r="D69" s="2">
        <f t="shared" si="2"/>
        <v>1.9350649350649352</v>
      </c>
      <c r="E69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Filter</vt:lpstr>
      <vt:lpstr>No Filter (%drop</vt:lpstr>
      <vt:lpstr>No Filter (percent avg)</vt:lpstr>
      <vt:lpstr>FOR THESIS REPORT</vt:lpstr>
      <vt:lpstr>FOR THESIS REPORT (bad avg.medi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2021-04-27T23:17:50Z</dcterms:created>
  <dcterms:modified xsi:type="dcterms:W3CDTF">2021-05-07T00:46:29Z</dcterms:modified>
</cp:coreProperties>
</file>