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Project\BHLU-1\scripts\Caculate_Frag\Ouput_1\reorganize\"/>
    </mc:Choice>
  </mc:AlternateContent>
  <xr:revisionPtr revIDLastSave="0" documentId="13_ncr:1_{E7FC6CCC-D5F9-4196-889C-C6B2D9A8A1E7}" xr6:coauthVersionLast="43" xr6:coauthVersionMax="43" xr10:uidLastSave="{00000000-0000-0000-0000-000000000000}"/>
  <bookViews>
    <workbookView xWindow="-120" yWindow="-120" windowWidth="20835" windowHeight="13740" activeTab="1" xr2:uid="{00000000-000D-0000-FFFF-FFFF00000000}"/>
  </bookViews>
  <sheets>
    <sheet name="计算结果" sheetId="2" r:id="rId1"/>
    <sheet name="原始数据与计算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" i="1" l="1"/>
  <c r="W40" i="1"/>
  <c r="U40" i="1"/>
  <c r="V40" i="1"/>
  <c r="Y40" i="1"/>
  <c r="Z40" i="1"/>
  <c r="U41" i="1"/>
  <c r="V41" i="1"/>
  <c r="W41" i="1"/>
  <c r="X41" i="1"/>
  <c r="Y41" i="1"/>
  <c r="Z41" i="1"/>
  <c r="AA40" i="1" l="1"/>
  <c r="AA41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V6" i="1"/>
  <c r="U6" i="1"/>
  <c r="AA34" i="1" l="1"/>
  <c r="AA26" i="1"/>
  <c r="AA18" i="1"/>
  <c r="AA10" i="1"/>
  <c r="AA37" i="1"/>
  <c r="AA33" i="1"/>
  <c r="AA29" i="1"/>
  <c r="AA25" i="1"/>
  <c r="AA21" i="1"/>
  <c r="AA17" i="1"/>
  <c r="AA13" i="1"/>
  <c r="AA9" i="1"/>
  <c r="AA38" i="1"/>
  <c r="AA30" i="1"/>
  <c r="AA22" i="1"/>
  <c r="AA14" i="1"/>
  <c r="AA6" i="1"/>
  <c r="AA36" i="1"/>
  <c r="AA32" i="1"/>
  <c r="AA28" i="1"/>
  <c r="AA24" i="1"/>
  <c r="AA20" i="1"/>
  <c r="AA16" i="1"/>
  <c r="AA12" i="1"/>
  <c r="AA8" i="1"/>
  <c r="AA39" i="1"/>
  <c r="AA35" i="1"/>
  <c r="AA31" i="1"/>
  <c r="AA27" i="1"/>
  <c r="AA23" i="1"/>
  <c r="AA19" i="1"/>
  <c r="AA15" i="1"/>
  <c r="AA11" i="1"/>
  <c r="AA7" i="1"/>
</calcChain>
</file>

<file path=xl/sharedStrings.xml><?xml version="1.0" encoding="utf-8"?>
<sst xmlns="http://schemas.openxmlformats.org/spreadsheetml/2006/main" count="138" uniqueCount="65">
  <si>
    <t>year</t>
  </si>
  <si>
    <t>class</t>
  </si>
  <si>
    <t>Metrics</t>
  </si>
  <si>
    <t xml:space="preserve"> CA </t>
  </si>
  <si>
    <t xml:space="preserve"> NP </t>
  </si>
  <si>
    <t xml:space="preserve"> PD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</si>
  <si>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</si>
  <si>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</si>
  <si>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</si>
  <si>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</si>
  <si>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</si>
  <si>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</si>
  <si>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</si>
  <si>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</si>
  <si>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</si>
  <si>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</si>
  <si>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</si>
  <si>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</si>
  <si>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</si>
  <si>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</si>
  <si>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</si>
  <si>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</si>
  <si>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</si>
  <si>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</si>
  <si>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</si>
  <si>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</si>
  <si>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</si>
  <si>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</si>
  <si>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</si>
  <si>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</si>
  <si>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</si>
  <si>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</si>
  <si>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</si>
  <si>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</si>
  <si>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</si>
  <si>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</si>
  <si>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</si>
  <si>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</si>
  <si>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</si>
  <si>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</si>
  <si>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1992_TA</t>
  </si>
  <si>
    <t>2015_TA</t>
  </si>
  <si>
    <t>1992_FI</t>
  </si>
  <si>
    <t>2015_FI</t>
  </si>
  <si>
    <t>HD</t>
  </si>
  <si>
    <t>1992_CA1</t>
  </si>
  <si>
    <t>2015_CA1</t>
  </si>
  <si>
    <t>生态总面积</t>
  </si>
  <si>
    <t>生态斑块数</t>
  </si>
  <si>
    <t>生态斑块密度</t>
  </si>
  <si>
    <t>农业总面积</t>
  </si>
  <si>
    <t>农业斑块数</t>
  </si>
  <si>
    <t>农业斑块密度</t>
  </si>
  <si>
    <t>城镇总面积</t>
  </si>
  <si>
    <t>城镇斑块数</t>
  </si>
  <si>
    <t>城镇板块密度</t>
  </si>
  <si>
    <t>1992总面积</t>
  </si>
  <si>
    <t>2015总面积</t>
  </si>
  <si>
    <t>1992破碎度</t>
  </si>
  <si>
    <t>2015破碎度</t>
  </si>
  <si>
    <t>1992生态面积</t>
  </si>
  <si>
    <t>2015生态面积</t>
  </si>
  <si>
    <t>干扰度</t>
  </si>
  <si>
    <t>24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</si>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</sst>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C132-DF45-4F98-9760-E260A40DB471}">
  <dimension ref="A1:F41"/>
  <sheetViews>
    <sheetView topLeftCell="A19" workbookViewId="0">
      <selection activeCell="F29" sqref="F29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  <c r="B3" t="s">
        <v>42</v>
      </c>
      <c r="C3" t="s">
        <v>43</v>
      </c>
      <c r="D3" t="s">
        <v>45</v>
      </c>
      <c r="E3" t="s">
        <v>46</v>
      </c>
      <c r="F3" t="s">
        <v>44</v>
      </c>
    </row>
    <row r="4" spans="1:6" x14ac:dyDescent="0.25">
      <c r="B4" t="s">
        <v>58</v>
      </c>
      <c r="C4" t="s">
        <v>59</v>
      </c>
      <c r="D4" t="s">
        <v>60</v>
      </c>
      <c r="E4" t="s">
        <v>61</v>
      </c>
      <c r="F4" t="s">
        <v>62</v>
      </c>
    </row>
    <row r="6" spans="1:6" x14ac:dyDescent="0.25">
      <c r="A6" s="2" t="s">
        <v>23</v>
      </c>
      <c r="B6">
        <v>9.0642547859896966E-5</v>
      </c>
      <c r="C6">
        <v>1.4033362479793997E-4</v>
      </c>
      <c r="D6">
        <v>23587156.920000002</v>
      </c>
      <c r="E6">
        <v>22895439.383299999</v>
      </c>
      <c r="F6" s="4">
        <v>1.2629266456190249</v>
      </c>
    </row>
    <row r="7" spans="1:6" x14ac:dyDescent="0.25">
      <c r="A7" s="2" t="s">
        <v>10</v>
      </c>
      <c r="B7">
        <v>5.2112300142991214E-4</v>
      </c>
      <c r="C7">
        <v>6.6145612407162737E-4</v>
      </c>
      <c r="D7">
        <v>29543888.789700001</v>
      </c>
      <c r="E7">
        <v>27762990.365800001</v>
      </c>
      <c r="F7">
        <v>1.1622006347855194</v>
      </c>
    </row>
    <row r="8" spans="1:6" x14ac:dyDescent="0.25">
      <c r="A8" s="2" t="s">
        <v>36</v>
      </c>
      <c r="B8">
        <v>4.3787685210815909E-5</v>
      </c>
      <c r="C8">
        <v>5.8483269971034883E-5</v>
      </c>
      <c r="D8">
        <v>24002182.233199999</v>
      </c>
      <c r="E8">
        <v>23750381.9586</v>
      </c>
      <c r="F8">
        <v>1.161796048889232</v>
      </c>
    </row>
    <row r="9" spans="1:6" x14ac:dyDescent="0.25">
      <c r="A9" s="2" t="s">
        <v>15</v>
      </c>
      <c r="B9">
        <v>9.0055353312381247E-4</v>
      </c>
      <c r="C9">
        <v>1.1112562888526188E-3</v>
      </c>
      <c r="D9">
        <v>28986616.608399998</v>
      </c>
      <c r="E9">
        <v>26682413.6767</v>
      </c>
      <c r="F9">
        <v>1.1578133566198872</v>
      </c>
    </row>
    <row r="10" spans="1:6" x14ac:dyDescent="0.25">
      <c r="A10" s="2" t="s">
        <v>31</v>
      </c>
      <c r="B10">
        <v>3.1924073465632128E-4</v>
      </c>
      <c r="C10">
        <v>3.9372353817858417E-4</v>
      </c>
      <c r="D10">
        <v>110465226.3063</v>
      </c>
      <c r="E10">
        <v>108119012.1295</v>
      </c>
      <c r="F10">
        <v>1.1225308818122692</v>
      </c>
    </row>
    <row r="11" spans="1:6" x14ac:dyDescent="0.25">
      <c r="A11" s="2" t="s">
        <v>21</v>
      </c>
      <c r="B11">
        <v>3.4463175318877517E-5</v>
      </c>
      <c r="C11">
        <v>4.2305101151879105E-5</v>
      </c>
      <c r="D11">
        <v>56495084.448399998</v>
      </c>
      <c r="E11">
        <v>56210715.3807</v>
      </c>
      <c r="F11">
        <v>1.1107453378558501</v>
      </c>
    </row>
    <row r="12" spans="1:6" x14ac:dyDescent="0.25">
      <c r="A12" s="2" t="s">
        <v>8</v>
      </c>
      <c r="B12">
        <v>2.4258052343302926E-4</v>
      </c>
      <c r="C12">
        <v>2.933184332485058E-4</v>
      </c>
      <c r="D12">
        <v>6125800.9463</v>
      </c>
      <c r="E12">
        <v>6010532.5822000001</v>
      </c>
      <c r="F12">
        <v>1.1101116907471622</v>
      </c>
    </row>
    <row r="13" spans="1:6" x14ac:dyDescent="0.25">
      <c r="A13" s="2" t="s">
        <v>19</v>
      </c>
      <c r="B13">
        <v>5.8537298070431845E-4</v>
      </c>
      <c r="C13">
        <v>6.6691490927029209E-4</v>
      </c>
      <c r="D13">
        <v>52646775.672700003</v>
      </c>
      <c r="E13">
        <v>50490699.086099997</v>
      </c>
      <c r="F13">
        <v>1.0899311731311572</v>
      </c>
    </row>
    <row r="14" spans="1:6" x14ac:dyDescent="0.25">
      <c r="A14" s="2" t="s">
        <v>38</v>
      </c>
      <c r="B14">
        <v>2.003200221314513E-4</v>
      </c>
      <c r="C14">
        <v>2.3168693766570448E-4</v>
      </c>
      <c r="D14">
        <v>98103024.305299997</v>
      </c>
      <c r="E14">
        <v>96384372.053900003</v>
      </c>
      <c r="F14">
        <v>1.0849918644034036</v>
      </c>
    </row>
    <row r="15" spans="1:6" x14ac:dyDescent="0.25">
      <c r="A15" s="2" t="s">
        <v>18</v>
      </c>
      <c r="B15">
        <v>3.2509280982072661E-4</v>
      </c>
      <c r="C15">
        <v>3.7021921172507218E-4</v>
      </c>
      <c r="D15">
        <v>151550568.05829999</v>
      </c>
      <c r="E15">
        <v>147110139.8175</v>
      </c>
      <c r="F15">
        <v>1.0831367066053426</v>
      </c>
    </row>
    <row r="16" spans="1:6" x14ac:dyDescent="0.25">
      <c r="A16" s="2" t="s">
        <v>26</v>
      </c>
      <c r="B16">
        <v>3.8416091512032794E-5</v>
      </c>
      <c r="C16">
        <v>4.465338463879783E-5</v>
      </c>
      <c r="D16">
        <v>24260666.905900002</v>
      </c>
      <c r="E16">
        <v>24119112.329599999</v>
      </c>
      <c r="F16">
        <v>1.0812878185925296</v>
      </c>
    </row>
    <row r="17" spans="1:6" x14ac:dyDescent="0.25">
      <c r="A17" s="2" t="s">
        <v>32</v>
      </c>
      <c r="B17">
        <v>2.5482485795461662E-5</v>
      </c>
      <c r="C17">
        <v>2.965540306478959E-5</v>
      </c>
      <c r="D17">
        <v>146100346.3274</v>
      </c>
      <c r="E17">
        <v>145673285.59189999</v>
      </c>
      <c r="F17">
        <v>1.0803554946391998</v>
      </c>
    </row>
    <row r="18" spans="1:6" x14ac:dyDescent="0.25">
      <c r="A18" s="2" t="s">
        <v>13</v>
      </c>
      <c r="B18">
        <v>3.4147680081525862E-4</v>
      </c>
      <c r="C18">
        <v>3.8722029404061913E-4</v>
      </c>
      <c r="D18">
        <v>21559297.681200001</v>
      </c>
      <c r="E18">
        <v>21011295.443999998</v>
      </c>
      <c r="F18">
        <v>1.0786718446985293</v>
      </c>
    </row>
    <row r="19" spans="1:6" x14ac:dyDescent="0.25">
      <c r="A19" s="2" t="s">
        <v>35</v>
      </c>
      <c r="B19">
        <v>4.8655063391386919E-4</v>
      </c>
      <c r="C19">
        <v>5.4695472978696469E-4</v>
      </c>
      <c r="D19">
        <v>11910373.9592</v>
      </c>
      <c r="E19">
        <v>11587796.310799999</v>
      </c>
      <c r="F19">
        <v>1.0749145517917378</v>
      </c>
    </row>
    <row r="20" spans="1:6" x14ac:dyDescent="0.25">
      <c r="A20" s="2" t="s">
        <v>24</v>
      </c>
      <c r="B20">
        <v>6.4026487032072996E-4</v>
      </c>
      <c r="C20">
        <v>7.0477235254851522E-4</v>
      </c>
      <c r="D20">
        <v>121782411.6462</v>
      </c>
      <c r="E20">
        <v>117720281.87540001</v>
      </c>
      <c r="F20">
        <v>1.0671150152990947</v>
      </c>
    </row>
    <row r="21" spans="1:6" x14ac:dyDescent="0.25">
      <c r="A21" s="2" t="s">
        <v>16</v>
      </c>
      <c r="B21">
        <v>1.0628664062320386E-4</v>
      </c>
      <c r="C21">
        <v>1.188496115207585E-4</v>
      </c>
      <c r="D21">
        <v>62566658.998800002</v>
      </c>
      <c r="E21">
        <v>61910172.913900003</v>
      </c>
      <c r="F21">
        <v>1.0630410044227772</v>
      </c>
    </row>
    <row r="22" spans="1:6" x14ac:dyDescent="0.25">
      <c r="A22" s="2" t="s">
        <v>11</v>
      </c>
      <c r="B22">
        <v>5.6803245884304104E-4</v>
      </c>
      <c r="C22">
        <v>6.2081310405655136E-4</v>
      </c>
      <c r="D22">
        <v>127540246.8154</v>
      </c>
      <c r="E22">
        <v>123655572.82600001</v>
      </c>
      <c r="F22">
        <v>1.06172157064396</v>
      </c>
    </row>
    <row r="23" spans="1:6" x14ac:dyDescent="0.25">
      <c r="A23" s="2" t="s">
        <v>25</v>
      </c>
      <c r="B23">
        <v>1.8673287230872008E-4</v>
      </c>
      <c r="C23">
        <v>2.079196875845556E-4</v>
      </c>
      <c r="D23">
        <v>91821004.989700004</v>
      </c>
      <c r="E23">
        <v>90698481.798800007</v>
      </c>
      <c r="F23">
        <v>1.0617161666970703</v>
      </c>
    </row>
    <row r="24" spans="1:6" x14ac:dyDescent="0.25">
      <c r="A24" s="2" t="s">
        <v>37</v>
      </c>
      <c r="B24">
        <v>4.8177557947261295E-4</v>
      </c>
      <c r="C24">
        <v>5.3222745924756589E-4</v>
      </c>
      <c r="D24">
        <v>69333111.563199997</v>
      </c>
      <c r="E24">
        <v>68194527.300999999</v>
      </c>
      <c r="F24">
        <v>1.0597949148606147</v>
      </c>
    </row>
    <row r="25" spans="1:6" x14ac:dyDescent="0.25">
      <c r="A25" s="2" t="s">
        <v>39</v>
      </c>
      <c r="B25">
        <v>1.5760469283328157E-4</v>
      </c>
      <c r="C25">
        <v>1.7431060846468961E-4</v>
      </c>
      <c r="D25">
        <v>68367253.577900007</v>
      </c>
      <c r="E25">
        <v>67356772.507499993</v>
      </c>
      <c r="F25">
        <v>1.0595239285780309</v>
      </c>
    </row>
    <row r="26" spans="1:6" x14ac:dyDescent="0.25">
      <c r="A26" s="2" t="s">
        <v>20</v>
      </c>
      <c r="B26">
        <v>2.7273863677297052E-4</v>
      </c>
      <c r="C26">
        <v>2.9822579685328344E-4</v>
      </c>
      <c r="D26">
        <v>28334819.34</v>
      </c>
      <c r="E26">
        <v>27603245.885699999</v>
      </c>
      <c r="F26">
        <v>1.0594474452965177</v>
      </c>
    </row>
    <row r="27" spans="1:6" x14ac:dyDescent="0.25">
      <c r="A27" s="2" t="s">
        <v>30</v>
      </c>
      <c r="B27">
        <v>1.342215251216245E-5</v>
      </c>
      <c r="C27">
        <v>1.4915486017639144E-5</v>
      </c>
      <c r="D27">
        <v>10132502.955600001</v>
      </c>
      <c r="E27">
        <v>10123706.3158</v>
      </c>
      <c r="F27">
        <v>1.0546205280841081</v>
      </c>
    </row>
    <row r="28" spans="1:6" x14ac:dyDescent="0.25">
      <c r="A28" s="2" t="s">
        <v>22</v>
      </c>
      <c r="B28">
        <v>5.5720578001213334E-5</v>
      </c>
      <c r="C28">
        <v>6.0244190107114947E-5</v>
      </c>
      <c r="D28">
        <v>43036165.201800004</v>
      </c>
      <c r="E28">
        <v>42543521.548600003</v>
      </c>
      <c r="F28">
        <v>1.0458029048483009</v>
      </c>
    </row>
    <row r="29" spans="1:6" x14ac:dyDescent="0.25">
      <c r="A29" s="2" t="s">
        <v>64</v>
      </c>
      <c r="B29">
        <v>2.9960973244503537E-5</v>
      </c>
      <c r="C29">
        <v>3.2944348914852463E-5</v>
      </c>
      <c r="D29">
        <v>26067243.998599999</v>
      </c>
      <c r="E29">
        <v>26226045.693999998</v>
      </c>
      <c r="F29">
        <v>1.0454268688844588</v>
      </c>
    </row>
    <row r="30" spans="1:6" x14ac:dyDescent="0.25">
      <c r="A30" s="2" t="s">
        <v>7</v>
      </c>
      <c r="B30">
        <v>1.7732746021839138E-4</v>
      </c>
      <c r="C30">
        <v>1.9119997982507776E-4</v>
      </c>
      <c r="D30">
        <v>23498898.562399998</v>
      </c>
      <c r="E30">
        <v>23216529.646400001</v>
      </c>
      <c r="F30">
        <v>1.0446745769884005</v>
      </c>
    </row>
    <row r="31" spans="1:6" x14ac:dyDescent="0.25">
      <c r="A31" s="2" t="s">
        <v>29</v>
      </c>
      <c r="B31">
        <v>6.0480829482709576E-4</v>
      </c>
      <c r="C31">
        <v>6.2828301135441848E-4</v>
      </c>
      <c r="D31">
        <v>19530155.4245</v>
      </c>
      <c r="E31">
        <v>19340010.441799998</v>
      </c>
      <c r="F31">
        <v>1.0242200813224711</v>
      </c>
    </row>
    <row r="32" spans="1:6" x14ac:dyDescent="0.25">
      <c r="A32" s="2" t="s">
        <v>17</v>
      </c>
      <c r="B32">
        <v>4.1863080503416232E-5</v>
      </c>
      <c r="C32">
        <v>4.3330118513202175E-5</v>
      </c>
      <c r="D32">
        <v>158277888.78220001</v>
      </c>
      <c r="E32">
        <v>157973258.20640001</v>
      </c>
      <c r="F32">
        <v>1.0183514441046626</v>
      </c>
    </row>
    <row r="33" spans="1:6" x14ac:dyDescent="0.25">
      <c r="A33" s="2" t="s">
        <v>12</v>
      </c>
      <c r="B33">
        <v>8.1735709630233037E-5</v>
      </c>
      <c r="C33">
        <v>8.4185248003941149E-5</v>
      </c>
      <c r="D33">
        <v>36593552.726599999</v>
      </c>
      <c r="E33">
        <v>36621618.075599998</v>
      </c>
      <c r="F33">
        <v>1.0144849351751097</v>
      </c>
    </row>
    <row r="34" spans="1:6" x14ac:dyDescent="0.25">
      <c r="A34" s="2" t="s">
        <v>63</v>
      </c>
      <c r="B34">
        <v>9.1737384344898652E-4</v>
      </c>
      <c r="C34">
        <v>9.3350066524954358E-4</v>
      </c>
      <c r="D34">
        <v>1931600.7456</v>
      </c>
      <c r="E34">
        <v>1916442.1265</v>
      </c>
      <c r="F34">
        <v>1.0127330124790717</v>
      </c>
    </row>
    <row r="35" spans="1:6" x14ac:dyDescent="0.25">
      <c r="A35" s="2" t="s">
        <v>9</v>
      </c>
      <c r="B35">
        <v>5.122309522853708E-4</v>
      </c>
      <c r="C35">
        <v>5.2143546658780268E-4</v>
      </c>
      <c r="D35">
        <v>16148965.5459</v>
      </c>
      <c r="E35">
        <v>16117047.148700001</v>
      </c>
      <c r="F35">
        <v>1.0099432956961829</v>
      </c>
    </row>
    <row r="36" spans="1:6" x14ac:dyDescent="0.25">
      <c r="A36" s="2" t="s">
        <v>6</v>
      </c>
      <c r="B36">
        <v>5.924821057437579E-4</v>
      </c>
      <c r="C36">
        <v>5.7825234354037932E-4</v>
      </c>
      <c r="D36">
        <v>80277529.969099998</v>
      </c>
      <c r="E36">
        <v>81416012.448400006</v>
      </c>
      <c r="F36">
        <v>0.98098681076065741</v>
      </c>
    </row>
    <row r="37" spans="1:6" x14ac:dyDescent="0.25">
      <c r="A37" s="2" t="s">
        <v>34</v>
      </c>
      <c r="B37">
        <v>4.6073344342843433E-4</v>
      </c>
      <c r="C37">
        <v>4.4744622659112325E-4</v>
      </c>
      <c r="D37">
        <v>24013885.160300002</v>
      </c>
      <c r="E37">
        <v>24411871.9767</v>
      </c>
      <c r="F37">
        <v>0.9774087642909427</v>
      </c>
    </row>
    <row r="38" spans="1:6" x14ac:dyDescent="0.25">
      <c r="A38" s="2" t="s">
        <v>27</v>
      </c>
      <c r="B38">
        <v>1.9768518224930418E-4</v>
      </c>
      <c r="C38">
        <v>1.9004465324960382E-4</v>
      </c>
      <c r="D38">
        <v>1598501.1947000001</v>
      </c>
      <c r="E38">
        <v>1620671.746</v>
      </c>
      <c r="F38">
        <v>0.97375504605769325</v>
      </c>
    </row>
    <row r="39" spans="1:6" x14ac:dyDescent="0.25">
      <c r="A39" s="2" t="s">
        <v>28</v>
      </c>
      <c r="B39">
        <v>8.8177985403608671E-4</v>
      </c>
      <c r="C39">
        <v>8.5548768515360653E-4</v>
      </c>
      <c r="D39">
        <v>14992404.214600001</v>
      </c>
      <c r="E39">
        <v>15393558.818600001</v>
      </c>
      <c r="F39" s="4">
        <v>0.97205965583614251</v>
      </c>
    </row>
    <row r="40" spans="1:6" x14ac:dyDescent="0.25">
      <c r="A40" s="2" t="s">
        <v>33</v>
      </c>
      <c r="B40">
        <v>2.6609529172453797E-4</v>
      </c>
      <c r="C40">
        <v>2.5257074142861347E-4</v>
      </c>
      <c r="D40">
        <v>21759122.3147</v>
      </c>
      <c r="E40">
        <v>22076983.1393</v>
      </c>
      <c r="F40">
        <v>0.96721661480125876</v>
      </c>
    </row>
    <row r="41" spans="1:6" x14ac:dyDescent="0.25">
      <c r="A41" s="2" t="s">
        <v>14</v>
      </c>
      <c r="B41">
        <v>7.9752664315171806E-5</v>
      </c>
      <c r="C41">
        <v>6.3932198038610518E-5</v>
      </c>
      <c r="D41">
        <v>9378997.0080999993</v>
      </c>
      <c r="E41">
        <v>9650849.1641000006</v>
      </c>
      <c r="F41">
        <v>0.88263806372223674</v>
      </c>
    </row>
  </sheetData>
  <sortState xmlns:xlrd2="http://schemas.microsoft.com/office/spreadsheetml/2017/richdata2" ref="A6:F41">
    <sortCondition descending="1" ref="F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A19" workbookViewId="0">
      <selection activeCell="L46" sqref="L45:L46"/>
    </sheetView>
  </sheetViews>
  <sheetFormatPr defaultRowHeight="15" x14ac:dyDescent="0.25"/>
  <cols>
    <col min="21" max="22" width="12" bestFit="1" customWidth="1"/>
    <col min="27" max="27" width="11" bestFit="1" customWidth="1"/>
  </cols>
  <sheetData>
    <row r="1" spans="1:27" x14ac:dyDescent="0.25">
      <c r="A1" s="1" t="s">
        <v>0</v>
      </c>
      <c r="B1" s="7">
        <v>1992</v>
      </c>
      <c r="C1" s="7"/>
      <c r="D1" s="7"/>
      <c r="E1" s="7"/>
      <c r="F1" s="7"/>
      <c r="G1" s="7"/>
      <c r="H1" s="7"/>
      <c r="I1" s="7"/>
      <c r="J1" s="7"/>
      <c r="K1" s="7">
        <v>2015</v>
      </c>
      <c r="L1" s="7"/>
      <c r="M1" s="7"/>
      <c r="N1" s="7"/>
      <c r="O1" s="7"/>
      <c r="P1" s="7"/>
      <c r="Q1" s="7"/>
      <c r="R1" s="7"/>
      <c r="S1" s="7"/>
      <c r="T1" s="5"/>
    </row>
    <row r="2" spans="1:27" x14ac:dyDescent="0.25">
      <c r="A2" s="1" t="s">
        <v>1</v>
      </c>
      <c r="B2" s="7">
        <v>1</v>
      </c>
      <c r="C2" s="7"/>
      <c r="D2" s="7"/>
      <c r="E2" s="7">
        <v>2</v>
      </c>
      <c r="F2" s="7"/>
      <c r="G2" s="7"/>
      <c r="H2" s="7">
        <v>3</v>
      </c>
      <c r="I2" s="7"/>
      <c r="J2" s="7"/>
      <c r="K2" s="7">
        <v>1</v>
      </c>
      <c r="L2" s="7"/>
      <c r="M2" s="7"/>
      <c r="N2" s="7">
        <v>2</v>
      </c>
      <c r="O2" s="7"/>
      <c r="P2" s="7"/>
      <c r="Q2" s="7">
        <v>3</v>
      </c>
      <c r="R2" s="7"/>
      <c r="S2" s="7"/>
      <c r="T2" s="5"/>
    </row>
    <row r="3" spans="1:2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3</v>
      </c>
      <c r="I3" s="1" t="s">
        <v>4</v>
      </c>
      <c r="J3" s="1" t="s">
        <v>5</v>
      </c>
      <c r="K3" s="1" t="s">
        <v>3</v>
      </c>
      <c r="L3" s="1" t="s">
        <v>4</v>
      </c>
      <c r="M3" s="1" t="s">
        <v>5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6"/>
      <c r="U3" s="3" t="s">
        <v>40</v>
      </c>
      <c r="V3" s="3" t="s">
        <v>41</v>
      </c>
      <c r="W3" s="3" t="s">
        <v>42</v>
      </c>
      <c r="X3" s="3" t="s">
        <v>43</v>
      </c>
      <c r="Y3" s="3" t="s">
        <v>45</v>
      </c>
      <c r="Z3" s="3" t="s">
        <v>46</v>
      </c>
      <c r="AA3" s="3" t="s">
        <v>44</v>
      </c>
    </row>
    <row r="4" spans="1:27" x14ac:dyDescent="0.25"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  <c r="U4" t="s">
        <v>56</v>
      </c>
      <c r="V4" t="s">
        <v>57</v>
      </c>
      <c r="W4" t="s">
        <v>58</v>
      </c>
      <c r="X4" t="s">
        <v>59</v>
      </c>
      <c r="Y4" t="s">
        <v>60</v>
      </c>
      <c r="Z4" t="s">
        <v>61</v>
      </c>
      <c r="AA4" t="s">
        <v>62</v>
      </c>
    </row>
    <row r="6" spans="1:27" x14ac:dyDescent="0.25">
      <c r="A6" s="2" t="s">
        <v>6</v>
      </c>
      <c r="B6">
        <v>80277529.969099998</v>
      </c>
      <c r="C6">
        <v>47563</v>
      </c>
      <c r="D6">
        <v>3.8699999999999998E-2</v>
      </c>
      <c r="E6">
        <v>41961178.243000001</v>
      </c>
      <c r="F6">
        <v>96839</v>
      </c>
      <c r="G6">
        <v>7.8700000000000006E-2</v>
      </c>
      <c r="H6">
        <v>763826.71250000002</v>
      </c>
      <c r="I6">
        <v>5431</v>
      </c>
      <c r="J6">
        <v>4.4000000000000003E-3</v>
      </c>
      <c r="K6">
        <v>81416012.448400006</v>
      </c>
      <c r="L6">
        <v>47079</v>
      </c>
      <c r="M6">
        <v>3.8300000000000001E-2</v>
      </c>
      <c r="N6">
        <v>40158548.272200003</v>
      </c>
      <c r="O6">
        <v>95379</v>
      </c>
      <c r="P6">
        <v>7.7499999999999999E-2</v>
      </c>
      <c r="Q6">
        <v>1427974.2039999999</v>
      </c>
      <c r="R6">
        <v>8230</v>
      </c>
      <c r="S6">
        <v>6.7000000000000002E-3</v>
      </c>
      <c r="U6">
        <f>B6+E6+H6</f>
        <v>123002534.92460001</v>
      </c>
      <c r="V6">
        <f>K6+N6+Q6</f>
        <v>123002534.92460001</v>
      </c>
      <c r="W6">
        <f>C6/B6</f>
        <v>5.924821057437579E-4</v>
      </c>
      <c r="X6">
        <f>L6/K6</f>
        <v>5.7825234354037932E-4</v>
      </c>
      <c r="Y6">
        <f>B6</f>
        <v>80277529.969099998</v>
      </c>
      <c r="Z6">
        <f>K6</f>
        <v>81416012.448400006</v>
      </c>
      <c r="AA6">
        <f t="shared" ref="AA6:AA39" si="0">SQRT((Y6/Z6)*(X6/W6))</f>
        <v>0.98098681076065741</v>
      </c>
    </row>
    <row r="7" spans="1:27" x14ac:dyDescent="0.25">
      <c r="A7" s="2" t="s">
        <v>7</v>
      </c>
      <c r="B7">
        <v>23498898.562399998</v>
      </c>
      <c r="C7">
        <v>4167</v>
      </c>
      <c r="D7">
        <v>1.4200000000000001E-2</v>
      </c>
      <c r="E7">
        <v>4795778.5160999997</v>
      </c>
      <c r="F7">
        <v>13372</v>
      </c>
      <c r="G7">
        <v>4.5499999999999999E-2</v>
      </c>
      <c r="H7">
        <v>1082726.3027999999</v>
      </c>
      <c r="I7">
        <v>2425</v>
      </c>
      <c r="J7">
        <v>8.3000000000000001E-3</v>
      </c>
      <c r="K7">
        <v>23216529.646400001</v>
      </c>
      <c r="L7">
        <v>4439</v>
      </c>
      <c r="M7">
        <v>1.5100000000000001E-2</v>
      </c>
      <c r="N7">
        <v>4682897.2280000001</v>
      </c>
      <c r="O7">
        <v>13944</v>
      </c>
      <c r="P7">
        <v>4.7500000000000001E-2</v>
      </c>
      <c r="Q7">
        <v>1477976.5068999999</v>
      </c>
      <c r="R7">
        <v>3777</v>
      </c>
      <c r="S7">
        <v>1.29E-2</v>
      </c>
      <c r="U7">
        <f t="shared" ref="U7:U39" si="1">B7+E7+H7</f>
        <v>29377403.381299999</v>
      </c>
      <c r="V7">
        <f t="shared" ref="V7:V39" si="2">K7+N7+Q7</f>
        <v>29377403.381300002</v>
      </c>
      <c r="W7">
        <f t="shared" ref="W7:W39" si="3">C7/B7</f>
        <v>1.7732746021839138E-4</v>
      </c>
      <c r="X7">
        <f t="shared" ref="X7:X39" si="4">L7/K7</f>
        <v>1.9119997982507776E-4</v>
      </c>
      <c r="Y7">
        <f t="shared" ref="Y7:Y39" si="5">B7</f>
        <v>23498898.562399998</v>
      </c>
      <c r="Z7">
        <f t="shared" ref="Z7:Z39" si="6">K7</f>
        <v>23216529.646400001</v>
      </c>
      <c r="AA7">
        <f t="shared" si="0"/>
        <v>1.0446745769884005</v>
      </c>
    </row>
    <row r="8" spans="1:27" x14ac:dyDescent="0.25">
      <c r="A8" s="2" t="s">
        <v>8</v>
      </c>
      <c r="B8">
        <v>6125800.9463</v>
      </c>
      <c r="C8">
        <v>1486</v>
      </c>
      <c r="D8">
        <v>1.89E-2</v>
      </c>
      <c r="E8">
        <v>1667527.4675</v>
      </c>
      <c r="F8">
        <v>3082</v>
      </c>
      <c r="G8">
        <v>3.9300000000000002E-2</v>
      </c>
      <c r="H8">
        <v>51525.564400000003</v>
      </c>
      <c r="I8">
        <v>289</v>
      </c>
      <c r="J8">
        <v>3.7000000000000002E-3</v>
      </c>
      <c r="K8">
        <v>6010532.5822000001</v>
      </c>
      <c r="L8">
        <v>1763</v>
      </c>
      <c r="M8">
        <v>2.2499999999999999E-2</v>
      </c>
      <c r="N8">
        <v>1739619.6535</v>
      </c>
      <c r="O8">
        <v>2829</v>
      </c>
      <c r="P8">
        <v>3.61E-2</v>
      </c>
      <c r="Q8">
        <v>94701.742499999993</v>
      </c>
      <c r="R8">
        <v>413</v>
      </c>
      <c r="S8">
        <v>5.3E-3</v>
      </c>
      <c r="U8">
        <f t="shared" si="1"/>
        <v>7844853.9781999998</v>
      </c>
      <c r="V8">
        <f t="shared" si="2"/>
        <v>7844853.9781999998</v>
      </c>
      <c r="W8">
        <f t="shared" si="3"/>
        <v>2.4258052343302926E-4</v>
      </c>
      <c r="X8">
        <f t="shared" si="4"/>
        <v>2.933184332485058E-4</v>
      </c>
      <c r="Y8">
        <f t="shared" si="5"/>
        <v>6125800.9463</v>
      </c>
      <c r="Z8">
        <f t="shared" si="6"/>
        <v>6010532.5822000001</v>
      </c>
      <c r="AA8">
        <f t="shared" si="0"/>
        <v>1.1101116907471622</v>
      </c>
    </row>
    <row r="9" spans="1:27" x14ac:dyDescent="0.25">
      <c r="A9" s="2" t="s">
        <v>9</v>
      </c>
      <c r="B9">
        <v>16148965.5459</v>
      </c>
      <c r="C9">
        <v>8272</v>
      </c>
      <c r="D9">
        <v>3.6299999999999999E-2</v>
      </c>
      <c r="E9">
        <v>6431101.0604999997</v>
      </c>
      <c r="F9">
        <v>10163</v>
      </c>
      <c r="G9">
        <v>4.4600000000000001E-2</v>
      </c>
      <c r="H9">
        <v>218725.9578</v>
      </c>
      <c r="I9">
        <v>2358</v>
      </c>
      <c r="J9">
        <v>1.03E-2</v>
      </c>
      <c r="K9">
        <v>16117047.148700001</v>
      </c>
      <c r="L9">
        <v>8404</v>
      </c>
      <c r="M9">
        <v>3.6900000000000002E-2</v>
      </c>
      <c r="N9">
        <v>6275103.2468999997</v>
      </c>
      <c r="O9">
        <v>10573</v>
      </c>
      <c r="P9">
        <v>4.6399999999999997E-2</v>
      </c>
      <c r="Q9">
        <v>406642.16859999998</v>
      </c>
      <c r="R9">
        <v>3787</v>
      </c>
      <c r="S9">
        <v>1.66E-2</v>
      </c>
      <c r="U9">
        <f t="shared" si="1"/>
        <v>22798792.564199999</v>
      </c>
      <c r="V9">
        <f t="shared" si="2"/>
        <v>22798792.564199999</v>
      </c>
      <c r="W9">
        <f t="shared" si="3"/>
        <v>5.122309522853708E-4</v>
      </c>
      <c r="X9">
        <f t="shared" si="4"/>
        <v>5.2143546658780268E-4</v>
      </c>
      <c r="Y9">
        <f t="shared" si="5"/>
        <v>16148965.5459</v>
      </c>
      <c r="Z9">
        <f t="shared" si="6"/>
        <v>16117047.148700001</v>
      </c>
      <c r="AA9">
        <f t="shared" si="0"/>
        <v>1.0099432956961829</v>
      </c>
    </row>
    <row r="10" spans="1:27" x14ac:dyDescent="0.25">
      <c r="A10" s="2" t="s">
        <v>10</v>
      </c>
      <c r="B10">
        <v>29543888.789700001</v>
      </c>
      <c r="C10">
        <v>15396</v>
      </c>
      <c r="D10">
        <v>2.8899999999999999E-2</v>
      </c>
      <c r="E10">
        <v>23459708.504099999</v>
      </c>
      <c r="F10">
        <v>23310</v>
      </c>
      <c r="G10">
        <v>4.3700000000000003E-2</v>
      </c>
      <c r="H10">
        <v>317167.28860000003</v>
      </c>
      <c r="I10">
        <v>3634</v>
      </c>
      <c r="J10">
        <v>6.7999999999999996E-3</v>
      </c>
      <c r="K10">
        <v>27762990.365800001</v>
      </c>
      <c r="L10">
        <v>18364</v>
      </c>
      <c r="M10">
        <v>3.44E-2</v>
      </c>
      <c r="N10">
        <v>24763091.776700001</v>
      </c>
      <c r="O10">
        <v>21932</v>
      </c>
      <c r="P10">
        <v>4.1099999999999998E-2</v>
      </c>
      <c r="Q10">
        <v>794682.4399</v>
      </c>
      <c r="R10">
        <v>7209</v>
      </c>
      <c r="S10">
        <v>1.35E-2</v>
      </c>
      <c r="U10">
        <f t="shared" si="1"/>
        <v>53320764.582399994</v>
      </c>
      <c r="V10">
        <f t="shared" si="2"/>
        <v>53320764.582400002</v>
      </c>
      <c r="W10">
        <f t="shared" si="3"/>
        <v>5.2112300142991214E-4</v>
      </c>
      <c r="X10">
        <f t="shared" si="4"/>
        <v>6.6145612407162737E-4</v>
      </c>
      <c r="Y10">
        <f t="shared" si="5"/>
        <v>29543888.789700001</v>
      </c>
      <c r="Z10">
        <f t="shared" si="6"/>
        <v>27762990.365800001</v>
      </c>
      <c r="AA10">
        <f t="shared" si="0"/>
        <v>1.1622006347855194</v>
      </c>
    </row>
    <row r="11" spans="1:27" x14ac:dyDescent="0.25">
      <c r="A11" s="2" t="s">
        <v>11</v>
      </c>
      <c r="B11">
        <v>127540246.8154</v>
      </c>
      <c r="C11">
        <v>72447</v>
      </c>
      <c r="D11">
        <v>3.5799999999999998E-2</v>
      </c>
      <c r="E11">
        <v>74582903.687399998</v>
      </c>
      <c r="F11">
        <v>93669</v>
      </c>
      <c r="G11">
        <v>4.6300000000000001E-2</v>
      </c>
      <c r="H11">
        <v>239329.8511</v>
      </c>
      <c r="I11">
        <v>2416</v>
      </c>
      <c r="J11">
        <v>1.1999999999999999E-3</v>
      </c>
      <c r="K11">
        <v>123655572.82600001</v>
      </c>
      <c r="L11">
        <v>76767</v>
      </c>
      <c r="M11">
        <v>3.7900000000000003E-2</v>
      </c>
      <c r="N11">
        <v>78182097.8741</v>
      </c>
      <c r="O11">
        <v>83809</v>
      </c>
      <c r="P11">
        <v>4.1399999999999999E-2</v>
      </c>
      <c r="Q11">
        <v>524809.65370000002</v>
      </c>
      <c r="R11">
        <v>3753</v>
      </c>
      <c r="S11">
        <v>1.9E-3</v>
      </c>
      <c r="U11">
        <f t="shared" si="1"/>
        <v>202362480.35389999</v>
      </c>
      <c r="V11">
        <f t="shared" si="2"/>
        <v>202362480.3538</v>
      </c>
      <c r="W11">
        <f t="shared" si="3"/>
        <v>5.6803245884304104E-4</v>
      </c>
      <c r="X11">
        <f t="shared" si="4"/>
        <v>6.2081310405655136E-4</v>
      </c>
      <c r="Y11">
        <f t="shared" si="5"/>
        <v>127540246.8154</v>
      </c>
      <c r="Z11">
        <f t="shared" si="6"/>
        <v>123655572.82600001</v>
      </c>
      <c r="AA11">
        <f t="shared" si="0"/>
        <v>1.06172157064396</v>
      </c>
    </row>
    <row r="12" spans="1:27" x14ac:dyDescent="0.25">
      <c r="A12" s="2" t="s">
        <v>12</v>
      </c>
      <c r="B12">
        <v>36593552.726599999</v>
      </c>
      <c r="C12">
        <v>2991</v>
      </c>
      <c r="D12">
        <v>7.4999999999999997E-3</v>
      </c>
      <c r="E12">
        <v>2964320.0469</v>
      </c>
      <c r="F12">
        <v>16920</v>
      </c>
      <c r="G12">
        <v>4.2700000000000002E-2</v>
      </c>
      <c r="H12">
        <v>105355.6287</v>
      </c>
      <c r="I12">
        <v>1045</v>
      </c>
      <c r="J12">
        <v>2.5999999999999999E-3</v>
      </c>
      <c r="K12">
        <v>36621618.075599998</v>
      </c>
      <c r="L12">
        <v>3083</v>
      </c>
      <c r="M12">
        <v>7.7999999999999996E-3</v>
      </c>
      <c r="N12">
        <v>2837215.1305999998</v>
      </c>
      <c r="O12">
        <v>16980</v>
      </c>
      <c r="P12">
        <v>4.2799999999999998E-2</v>
      </c>
      <c r="Q12">
        <v>204395.19589999999</v>
      </c>
      <c r="R12">
        <v>1593</v>
      </c>
      <c r="S12">
        <v>4.0000000000000001E-3</v>
      </c>
      <c r="U12">
        <f t="shared" si="1"/>
        <v>39663228.402199998</v>
      </c>
      <c r="V12">
        <f t="shared" si="2"/>
        <v>39663228.402099997</v>
      </c>
      <c r="W12">
        <f t="shared" si="3"/>
        <v>8.1735709630233037E-5</v>
      </c>
      <c r="X12">
        <f t="shared" si="4"/>
        <v>8.4185248003941149E-5</v>
      </c>
      <c r="Y12">
        <f t="shared" si="5"/>
        <v>36593552.726599999</v>
      </c>
      <c r="Z12">
        <f t="shared" si="6"/>
        <v>36621618.075599998</v>
      </c>
      <c r="AA12">
        <f t="shared" si="0"/>
        <v>1.0144849351751097</v>
      </c>
    </row>
    <row r="13" spans="1:27" x14ac:dyDescent="0.25">
      <c r="A13" s="2" t="s">
        <v>13</v>
      </c>
      <c r="B13">
        <v>21559297.681200001</v>
      </c>
      <c r="C13">
        <v>7362</v>
      </c>
      <c r="D13">
        <v>2.5399999999999999E-2</v>
      </c>
      <c r="E13">
        <v>7389694.1651999997</v>
      </c>
      <c r="F13">
        <v>15212</v>
      </c>
      <c r="G13">
        <v>5.2499999999999998E-2</v>
      </c>
      <c r="H13">
        <v>35538.813699999999</v>
      </c>
      <c r="I13">
        <v>431</v>
      </c>
      <c r="J13">
        <v>1.5E-3</v>
      </c>
      <c r="K13">
        <v>21011295.443999998</v>
      </c>
      <c r="L13">
        <v>8136</v>
      </c>
      <c r="M13">
        <v>2.81E-2</v>
      </c>
      <c r="N13">
        <v>7895647.3649000004</v>
      </c>
      <c r="O13">
        <v>15250</v>
      </c>
      <c r="P13">
        <v>5.2600000000000001E-2</v>
      </c>
      <c r="Q13">
        <v>77587.851200000005</v>
      </c>
      <c r="R13">
        <v>747</v>
      </c>
      <c r="S13">
        <v>2.5999999999999999E-3</v>
      </c>
      <c r="U13">
        <f t="shared" si="1"/>
        <v>28984530.660100002</v>
      </c>
      <c r="V13">
        <f t="shared" si="2"/>
        <v>28984530.660099998</v>
      </c>
      <c r="W13">
        <f t="shared" si="3"/>
        <v>3.4147680081525862E-4</v>
      </c>
      <c r="X13">
        <f t="shared" si="4"/>
        <v>3.8722029404061913E-4</v>
      </c>
      <c r="Y13">
        <f t="shared" si="5"/>
        <v>21559297.681200001</v>
      </c>
      <c r="Z13">
        <f t="shared" si="6"/>
        <v>21011295.443999998</v>
      </c>
      <c r="AA13">
        <f t="shared" si="0"/>
        <v>1.0786718446985293</v>
      </c>
    </row>
    <row r="14" spans="1:27" x14ac:dyDescent="0.25">
      <c r="A14" s="2" t="s">
        <v>14</v>
      </c>
      <c r="B14">
        <v>9378997.0080999993</v>
      </c>
      <c r="C14">
        <v>748</v>
      </c>
      <c r="D14">
        <v>7.6E-3</v>
      </c>
      <c r="E14">
        <v>434485.55369999999</v>
      </c>
      <c r="F14">
        <v>1938</v>
      </c>
      <c r="G14">
        <v>1.9699999999999999E-2</v>
      </c>
      <c r="H14">
        <v>8637.4585999999999</v>
      </c>
      <c r="I14">
        <v>231</v>
      </c>
      <c r="J14">
        <v>2.3999999999999998E-3</v>
      </c>
      <c r="K14">
        <v>9650849.1641000006</v>
      </c>
      <c r="L14">
        <v>617</v>
      </c>
      <c r="M14">
        <v>6.3E-3</v>
      </c>
      <c r="N14">
        <v>159676.76490000001</v>
      </c>
      <c r="O14">
        <v>2070</v>
      </c>
      <c r="P14">
        <v>2.1100000000000001E-2</v>
      </c>
      <c r="Q14">
        <v>11594.091399999999</v>
      </c>
      <c r="R14">
        <v>267</v>
      </c>
      <c r="S14">
        <v>2.7000000000000001E-3</v>
      </c>
      <c r="U14">
        <f t="shared" si="1"/>
        <v>9822120.0203999989</v>
      </c>
      <c r="V14">
        <f t="shared" si="2"/>
        <v>9822120.0204000007</v>
      </c>
      <c r="W14">
        <f t="shared" si="3"/>
        <v>7.9752664315171806E-5</v>
      </c>
      <c r="X14">
        <f t="shared" si="4"/>
        <v>6.3932198038610518E-5</v>
      </c>
      <c r="Y14">
        <f t="shared" si="5"/>
        <v>9378997.0080999993</v>
      </c>
      <c r="Z14">
        <f t="shared" si="6"/>
        <v>9650849.1641000006</v>
      </c>
      <c r="AA14">
        <f t="shared" si="0"/>
        <v>0.88263806372223674</v>
      </c>
    </row>
    <row r="15" spans="1:27" x14ac:dyDescent="0.25">
      <c r="A15" s="2" t="s">
        <v>15</v>
      </c>
      <c r="B15">
        <v>28986616.608399998</v>
      </c>
      <c r="C15">
        <v>26104</v>
      </c>
      <c r="D15">
        <v>4.2299999999999997E-2</v>
      </c>
      <c r="E15">
        <v>32407801.542100001</v>
      </c>
      <c r="F15">
        <v>18825</v>
      </c>
      <c r="G15">
        <v>3.0499999999999999E-2</v>
      </c>
      <c r="H15">
        <v>298430.522</v>
      </c>
      <c r="I15">
        <v>2941</v>
      </c>
      <c r="J15">
        <v>4.7999999999999996E-3</v>
      </c>
      <c r="K15">
        <v>26682413.6767</v>
      </c>
      <c r="L15">
        <v>29651</v>
      </c>
      <c r="M15">
        <v>4.8099999999999997E-2</v>
      </c>
      <c r="N15">
        <v>34324001.391199999</v>
      </c>
      <c r="O15">
        <v>17280</v>
      </c>
      <c r="P15">
        <v>2.8000000000000001E-2</v>
      </c>
      <c r="Q15">
        <v>686433.60450000002</v>
      </c>
      <c r="R15">
        <v>5915</v>
      </c>
      <c r="S15">
        <v>9.5999999999999992E-3</v>
      </c>
      <c r="U15">
        <f t="shared" si="1"/>
        <v>61692848.672499999</v>
      </c>
      <c r="V15">
        <f t="shared" si="2"/>
        <v>61692848.672400005</v>
      </c>
      <c r="W15">
        <f t="shared" si="3"/>
        <v>9.0055353312381247E-4</v>
      </c>
      <c r="X15">
        <f t="shared" si="4"/>
        <v>1.1112562888526188E-3</v>
      </c>
      <c r="Y15">
        <f t="shared" si="5"/>
        <v>28986616.608399998</v>
      </c>
      <c r="Z15">
        <f t="shared" si="6"/>
        <v>26682413.6767</v>
      </c>
      <c r="AA15">
        <f t="shared" si="0"/>
        <v>1.1578133566198872</v>
      </c>
    </row>
    <row r="16" spans="1:27" x14ac:dyDescent="0.25">
      <c r="A16" s="2" t="s">
        <v>16</v>
      </c>
      <c r="B16">
        <v>62566658.998800002</v>
      </c>
      <c r="C16">
        <v>6650</v>
      </c>
      <c r="D16">
        <v>8.9999999999999993E-3</v>
      </c>
      <c r="E16">
        <v>11443194.983999999</v>
      </c>
      <c r="F16">
        <v>32755</v>
      </c>
      <c r="G16">
        <v>4.4200000000000003E-2</v>
      </c>
      <c r="H16">
        <v>35792.003400000001</v>
      </c>
      <c r="I16">
        <v>605</v>
      </c>
      <c r="J16">
        <v>8.0000000000000004E-4</v>
      </c>
      <c r="K16">
        <v>61910172.913900003</v>
      </c>
      <c r="L16">
        <v>7358</v>
      </c>
      <c r="M16">
        <v>9.9000000000000008E-3</v>
      </c>
      <c r="N16">
        <v>11973510.9911</v>
      </c>
      <c r="O16">
        <v>32049</v>
      </c>
      <c r="P16">
        <v>4.3299999999999998E-2</v>
      </c>
      <c r="Q16">
        <v>161962.08119999999</v>
      </c>
      <c r="R16">
        <v>2341</v>
      </c>
      <c r="S16">
        <v>3.2000000000000002E-3</v>
      </c>
      <c r="U16">
        <f t="shared" si="1"/>
        <v>74045645.986200005</v>
      </c>
      <c r="V16">
        <f t="shared" si="2"/>
        <v>74045645.986200005</v>
      </c>
      <c r="W16">
        <f t="shared" si="3"/>
        <v>1.0628664062320386E-4</v>
      </c>
      <c r="X16">
        <f t="shared" si="4"/>
        <v>1.188496115207585E-4</v>
      </c>
      <c r="Y16">
        <f t="shared" si="5"/>
        <v>62566658.998800002</v>
      </c>
      <c r="Z16">
        <f t="shared" si="6"/>
        <v>61910172.913900003</v>
      </c>
      <c r="AA16">
        <f t="shared" si="0"/>
        <v>1.0630410044227772</v>
      </c>
    </row>
    <row r="17" spans="1:27" x14ac:dyDescent="0.25">
      <c r="A17" s="2" t="s">
        <v>17</v>
      </c>
      <c r="B17">
        <v>158277888.78220001</v>
      </c>
      <c r="C17">
        <v>6626</v>
      </c>
      <c r="D17">
        <v>4.0000000000000001E-3</v>
      </c>
      <c r="E17">
        <v>7529751.4937000005</v>
      </c>
      <c r="F17">
        <v>22453</v>
      </c>
      <c r="G17">
        <v>1.35E-2</v>
      </c>
      <c r="H17">
        <v>84854.823300000004</v>
      </c>
      <c r="I17">
        <v>1417</v>
      </c>
      <c r="J17">
        <v>8.9999999999999998E-4</v>
      </c>
      <c r="K17">
        <v>157973258.20640001</v>
      </c>
      <c r="L17">
        <v>6845</v>
      </c>
      <c r="M17">
        <v>4.1000000000000003E-3</v>
      </c>
      <c r="N17">
        <v>7735268.9677999998</v>
      </c>
      <c r="O17">
        <v>21980</v>
      </c>
      <c r="P17">
        <v>1.32E-2</v>
      </c>
      <c r="Q17">
        <v>183967.92509999999</v>
      </c>
      <c r="R17">
        <v>2015</v>
      </c>
      <c r="S17">
        <v>1.1999999999999999E-3</v>
      </c>
      <c r="U17">
        <f t="shared" si="1"/>
        <v>165892495.09920001</v>
      </c>
      <c r="V17">
        <f t="shared" si="2"/>
        <v>165892495.0993</v>
      </c>
      <c r="W17">
        <f t="shared" si="3"/>
        <v>4.1863080503416232E-5</v>
      </c>
      <c r="X17">
        <f t="shared" si="4"/>
        <v>4.3330118513202175E-5</v>
      </c>
      <c r="Y17">
        <f t="shared" si="5"/>
        <v>158277888.78220001</v>
      </c>
      <c r="Z17">
        <f t="shared" si="6"/>
        <v>157973258.20640001</v>
      </c>
      <c r="AA17">
        <f t="shared" si="0"/>
        <v>1.0183514441046626</v>
      </c>
    </row>
    <row r="18" spans="1:27" x14ac:dyDescent="0.25">
      <c r="A18" s="2" t="s">
        <v>18</v>
      </c>
      <c r="B18">
        <v>151550568.05829999</v>
      </c>
      <c r="C18">
        <v>49268</v>
      </c>
      <c r="D18">
        <v>2.0799999999999999E-2</v>
      </c>
      <c r="E18">
        <v>84111479.635399997</v>
      </c>
      <c r="F18">
        <v>82248</v>
      </c>
      <c r="G18">
        <v>3.4799999999999998E-2</v>
      </c>
      <c r="H18">
        <v>744568.31519999995</v>
      </c>
      <c r="I18">
        <v>9052</v>
      </c>
      <c r="J18">
        <v>3.8E-3</v>
      </c>
      <c r="K18">
        <v>147110139.8175</v>
      </c>
      <c r="L18">
        <v>54463</v>
      </c>
      <c r="M18">
        <v>2.3E-2</v>
      </c>
      <c r="N18">
        <v>87180445.003600001</v>
      </c>
      <c r="O18">
        <v>80182</v>
      </c>
      <c r="P18">
        <v>3.39E-2</v>
      </c>
      <c r="Q18">
        <v>2116031.1878</v>
      </c>
      <c r="R18">
        <v>23003</v>
      </c>
      <c r="S18">
        <v>9.7000000000000003E-3</v>
      </c>
      <c r="U18">
        <f t="shared" si="1"/>
        <v>236406616.00889999</v>
      </c>
      <c r="V18">
        <f t="shared" si="2"/>
        <v>236406616.00889999</v>
      </c>
      <c r="W18">
        <f t="shared" si="3"/>
        <v>3.2509280982072661E-4</v>
      </c>
      <c r="X18">
        <f t="shared" si="4"/>
        <v>3.7021921172507218E-4</v>
      </c>
      <c r="Y18">
        <f t="shared" si="5"/>
        <v>151550568.05829999</v>
      </c>
      <c r="Z18">
        <f t="shared" si="6"/>
        <v>147110139.8175</v>
      </c>
      <c r="AA18">
        <f t="shared" si="0"/>
        <v>1.0831367066053426</v>
      </c>
    </row>
    <row r="19" spans="1:27" x14ac:dyDescent="0.25">
      <c r="A19" s="2" t="s">
        <v>19</v>
      </c>
      <c r="B19">
        <v>52646775.672700003</v>
      </c>
      <c r="C19">
        <v>30818</v>
      </c>
      <c r="D19">
        <v>3.4299999999999997E-2</v>
      </c>
      <c r="E19">
        <v>37103042.894299999</v>
      </c>
      <c r="F19">
        <v>43813</v>
      </c>
      <c r="G19">
        <v>4.87E-2</v>
      </c>
      <c r="H19">
        <v>220585.38740000001</v>
      </c>
      <c r="I19">
        <v>2697</v>
      </c>
      <c r="J19">
        <v>3.0000000000000001E-3</v>
      </c>
      <c r="K19">
        <v>50490699.086099997</v>
      </c>
      <c r="L19">
        <v>33673</v>
      </c>
      <c r="M19">
        <v>3.7400000000000003E-2</v>
      </c>
      <c r="N19">
        <v>38981501.531900004</v>
      </c>
      <c r="O19">
        <v>40439</v>
      </c>
      <c r="P19">
        <v>4.4900000000000002E-2</v>
      </c>
      <c r="Q19">
        <v>498203.33639999997</v>
      </c>
      <c r="R19">
        <v>5365</v>
      </c>
      <c r="S19">
        <v>6.0000000000000001E-3</v>
      </c>
      <c r="U19">
        <f t="shared" si="1"/>
        <v>89970403.954400003</v>
      </c>
      <c r="V19">
        <f t="shared" si="2"/>
        <v>89970403.954400003</v>
      </c>
      <c r="W19">
        <f t="shared" si="3"/>
        <v>5.8537298070431845E-4</v>
      </c>
      <c r="X19">
        <f t="shared" si="4"/>
        <v>6.6691490927029209E-4</v>
      </c>
      <c r="Y19">
        <f t="shared" si="5"/>
        <v>52646775.672700003</v>
      </c>
      <c r="Z19">
        <f t="shared" si="6"/>
        <v>50490699.086099997</v>
      </c>
      <c r="AA19">
        <f t="shared" si="0"/>
        <v>1.0899311731311572</v>
      </c>
    </row>
    <row r="20" spans="1:27" x14ac:dyDescent="0.25">
      <c r="A20" s="2" t="s">
        <v>20</v>
      </c>
      <c r="B20">
        <v>28334819.34</v>
      </c>
      <c r="C20">
        <v>7728</v>
      </c>
      <c r="D20">
        <v>2.07E-2</v>
      </c>
      <c r="E20">
        <v>7763238.6284999996</v>
      </c>
      <c r="F20">
        <v>17637</v>
      </c>
      <c r="G20">
        <v>4.7300000000000002E-2</v>
      </c>
      <c r="H20">
        <v>1197809.8706</v>
      </c>
      <c r="I20">
        <v>6408</v>
      </c>
      <c r="J20">
        <v>1.72E-2</v>
      </c>
      <c r="K20">
        <v>27603245.885699999</v>
      </c>
      <c r="L20">
        <v>8232</v>
      </c>
      <c r="M20">
        <v>2.2100000000000002E-2</v>
      </c>
      <c r="N20">
        <v>7309308.6913999999</v>
      </c>
      <c r="O20">
        <v>19110</v>
      </c>
      <c r="P20">
        <v>5.1200000000000002E-2</v>
      </c>
      <c r="Q20">
        <v>2383313.2620000001</v>
      </c>
      <c r="R20">
        <v>11207</v>
      </c>
      <c r="S20">
        <v>0.03</v>
      </c>
      <c r="U20">
        <f t="shared" si="1"/>
        <v>37295867.839100003</v>
      </c>
      <c r="V20">
        <f t="shared" si="2"/>
        <v>37295867.839100003</v>
      </c>
      <c r="W20">
        <f t="shared" si="3"/>
        <v>2.7273863677297052E-4</v>
      </c>
      <c r="X20">
        <f t="shared" si="4"/>
        <v>2.9822579685328344E-4</v>
      </c>
      <c r="Y20">
        <f t="shared" si="5"/>
        <v>28334819.34</v>
      </c>
      <c r="Z20">
        <f t="shared" si="6"/>
        <v>27603245.885699999</v>
      </c>
      <c r="AA20">
        <f t="shared" si="0"/>
        <v>1.0594474452965177</v>
      </c>
    </row>
    <row r="21" spans="1:27" x14ac:dyDescent="0.25">
      <c r="A21" s="2" t="s">
        <v>21</v>
      </c>
      <c r="B21">
        <v>56495084.448399998</v>
      </c>
      <c r="C21">
        <v>1947</v>
      </c>
      <c r="D21">
        <v>3.3E-3</v>
      </c>
      <c r="E21">
        <v>3306879.4106000001</v>
      </c>
      <c r="F21">
        <v>18764</v>
      </c>
      <c r="G21">
        <v>3.1399999999999997E-2</v>
      </c>
      <c r="H21">
        <v>41466.489600000001</v>
      </c>
      <c r="I21">
        <v>968</v>
      </c>
      <c r="J21">
        <v>1.6000000000000001E-3</v>
      </c>
      <c r="K21">
        <v>56210715.3807</v>
      </c>
      <c r="L21">
        <v>2378</v>
      </c>
      <c r="M21">
        <v>4.0000000000000001E-3</v>
      </c>
      <c r="N21">
        <v>3559801.2288000002</v>
      </c>
      <c r="O21">
        <v>19975</v>
      </c>
      <c r="P21">
        <v>3.3399999999999999E-2</v>
      </c>
      <c r="Q21">
        <v>72913.739199999996</v>
      </c>
      <c r="R21">
        <v>1218</v>
      </c>
      <c r="S21">
        <v>2E-3</v>
      </c>
      <c r="U21">
        <f t="shared" si="1"/>
        <v>59843430.3486</v>
      </c>
      <c r="V21">
        <f t="shared" si="2"/>
        <v>59843430.348700002</v>
      </c>
      <c r="W21">
        <f t="shared" si="3"/>
        <v>3.4463175318877517E-5</v>
      </c>
      <c r="X21">
        <f t="shared" si="4"/>
        <v>4.2305101151879105E-5</v>
      </c>
      <c r="Y21">
        <f t="shared" si="5"/>
        <v>56495084.448399998</v>
      </c>
      <c r="Z21">
        <f t="shared" si="6"/>
        <v>56210715.3807</v>
      </c>
      <c r="AA21">
        <f t="shared" si="0"/>
        <v>1.1107453378558501</v>
      </c>
    </row>
    <row r="22" spans="1:27" x14ac:dyDescent="0.25">
      <c r="A22" s="2" t="s">
        <v>22</v>
      </c>
      <c r="B22">
        <v>43036165.201800004</v>
      </c>
      <c r="C22">
        <v>2398</v>
      </c>
      <c r="D22">
        <v>5.1999999999999998E-3</v>
      </c>
      <c r="E22">
        <v>2833559.9172</v>
      </c>
      <c r="F22">
        <v>10130</v>
      </c>
      <c r="G22">
        <v>2.1999999999999999E-2</v>
      </c>
      <c r="H22">
        <v>77224.288100000005</v>
      </c>
      <c r="I22">
        <v>1076</v>
      </c>
      <c r="J22">
        <v>2.3E-3</v>
      </c>
      <c r="K22">
        <v>42543521.548600003</v>
      </c>
      <c r="L22">
        <v>2563</v>
      </c>
      <c r="M22">
        <v>5.5999999999999999E-3</v>
      </c>
      <c r="N22">
        <v>3242582.7702000001</v>
      </c>
      <c r="O22">
        <v>11642</v>
      </c>
      <c r="P22">
        <v>2.53E-2</v>
      </c>
      <c r="Q22">
        <v>160845.0883</v>
      </c>
      <c r="R22">
        <v>1799</v>
      </c>
      <c r="S22">
        <v>3.8999999999999998E-3</v>
      </c>
      <c r="U22">
        <f t="shared" si="1"/>
        <v>45946949.407099999</v>
      </c>
      <c r="V22">
        <f t="shared" si="2"/>
        <v>45946949.407099999</v>
      </c>
      <c r="W22">
        <f t="shared" si="3"/>
        <v>5.5720578001213334E-5</v>
      </c>
      <c r="X22">
        <f t="shared" si="4"/>
        <v>6.0244190107114947E-5</v>
      </c>
      <c r="Y22">
        <f t="shared" si="5"/>
        <v>43036165.201800004</v>
      </c>
      <c r="Z22">
        <f t="shared" si="6"/>
        <v>42543521.548600003</v>
      </c>
      <c r="AA22">
        <f t="shared" si="0"/>
        <v>1.0458029048483009</v>
      </c>
    </row>
    <row r="23" spans="1:27" x14ac:dyDescent="0.25">
      <c r="A23" s="2" t="s">
        <v>23</v>
      </c>
      <c r="B23">
        <v>23587156.920000002</v>
      </c>
      <c r="C23">
        <v>2138</v>
      </c>
      <c r="D23">
        <v>7.9000000000000008E-3</v>
      </c>
      <c r="E23">
        <v>3518710.6230000001</v>
      </c>
      <c r="F23">
        <v>21195</v>
      </c>
      <c r="G23">
        <v>7.8E-2</v>
      </c>
      <c r="H23">
        <v>82599.348800000007</v>
      </c>
      <c r="I23">
        <v>939</v>
      </c>
      <c r="J23">
        <v>3.5000000000000001E-3</v>
      </c>
      <c r="K23">
        <v>22895439.383299999</v>
      </c>
      <c r="L23">
        <v>3213</v>
      </c>
      <c r="M23">
        <v>1.18E-2</v>
      </c>
      <c r="N23">
        <v>4100750.6041000001</v>
      </c>
      <c r="O23">
        <v>19663</v>
      </c>
      <c r="P23">
        <v>7.2300000000000003E-2</v>
      </c>
      <c r="Q23">
        <v>192276.9044</v>
      </c>
      <c r="R23">
        <v>1512</v>
      </c>
      <c r="S23">
        <v>5.5999999999999999E-3</v>
      </c>
      <c r="U23">
        <f t="shared" si="1"/>
        <v>27188466.891800001</v>
      </c>
      <c r="V23">
        <f t="shared" si="2"/>
        <v>27188466.891799998</v>
      </c>
      <c r="W23">
        <f t="shared" si="3"/>
        <v>9.0642547859896966E-5</v>
      </c>
      <c r="X23">
        <f t="shared" si="4"/>
        <v>1.4033362479793997E-4</v>
      </c>
      <c r="Y23">
        <f t="shared" si="5"/>
        <v>23587156.920000002</v>
      </c>
      <c r="Z23">
        <f t="shared" si="6"/>
        <v>22895439.383299999</v>
      </c>
      <c r="AA23" s="4">
        <f t="shared" si="0"/>
        <v>1.2629266456190249</v>
      </c>
    </row>
    <row r="24" spans="1:27" x14ac:dyDescent="0.25">
      <c r="A24" s="2" t="s">
        <v>24</v>
      </c>
      <c r="B24">
        <v>121782411.6462</v>
      </c>
      <c r="C24">
        <v>77973</v>
      </c>
      <c r="D24">
        <v>3.7400000000000003E-2</v>
      </c>
      <c r="E24">
        <v>85203918.754600003</v>
      </c>
      <c r="F24">
        <v>93953</v>
      </c>
      <c r="G24">
        <v>4.5100000000000001E-2</v>
      </c>
      <c r="H24">
        <v>1479706.8854</v>
      </c>
      <c r="I24">
        <v>20172</v>
      </c>
      <c r="J24">
        <v>9.7000000000000003E-3</v>
      </c>
      <c r="K24">
        <v>117720281.87540001</v>
      </c>
      <c r="L24">
        <v>82966</v>
      </c>
      <c r="M24">
        <v>3.9800000000000002E-2</v>
      </c>
      <c r="N24">
        <v>87527444.089300007</v>
      </c>
      <c r="O24">
        <v>89106</v>
      </c>
      <c r="P24">
        <v>4.2700000000000002E-2</v>
      </c>
      <c r="Q24">
        <v>3218311.3213999998</v>
      </c>
      <c r="R24">
        <v>36020</v>
      </c>
      <c r="S24">
        <v>1.7299999999999999E-2</v>
      </c>
      <c r="U24">
        <f t="shared" si="1"/>
        <v>208466037.28619999</v>
      </c>
      <c r="V24">
        <f t="shared" si="2"/>
        <v>208466037.2861</v>
      </c>
      <c r="W24">
        <f t="shared" si="3"/>
        <v>6.4026487032072996E-4</v>
      </c>
      <c r="X24">
        <f t="shared" si="4"/>
        <v>7.0477235254851522E-4</v>
      </c>
      <c r="Y24">
        <f t="shared" si="5"/>
        <v>121782411.6462</v>
      </c>
      <c r="Z24">
        <f t="shared" si="6"/>
        <v>117720281.87540001</v>
      </c>
      <c r="AA24">
        <f t="shared" si="0"/>
        <v>1.0671150152990947</v>
      </c>
    </row>
    <row r="25" spans="1:27" x14ac:dyDescent="0.25">
      <c r="A25" s="2" t="s">
        <v>25</v>
      </c>
      <c r="B25">
        <v>91821004.989700004</v>
      </c>
      <c r="C25">
        <v>17146</v>
      </c>
      <c r="D25">
        <v>1.52E-2</v>
      </c>
      <c r="E25">
        <v>20284021.628600001</v>
      </c>
      <c r="F25">
        <v>37765</v>
      </c>
      <c r="G25">
        <v>3.3500000000000002E-2</v>
      </c>
      <c r="H25">
        <v>459178.28700000001</v>
      </c>
      <c r="I25">
        <v>5474</v>
      </c>
      <c r="J25">
        <v>4.8999999999999998E-3</v>
      </c>
      <c r="K25">
        <v>90698481.798800007</v>
      </c>
      <c r="L25">
        <v>18858</v>
      </c>
      <c r="M25">
        <v>1.6799999999999999E-2</v>
      </c>
      <c r="N25">
        <v>21009293.547600001</v>
      </c>
      <c r="O25">
        <v>41001</v>
      </c>
      <c r="P25">
        <v>3.6400000000000002E-2</v>
      </c>
      <c r="Q25">
        <v>856429.55889999995</v>
      </c>
      <c r="R25">
        <v>9035</v>
      </c>
      <c r="S25">
        <v>8.0000000000000002E-3</v>
      </c>
      <c r="U25">
        <f t="shared" si="1"/>
        <v>112564204.90530001</v>
      </c>
      <c r="V25">
        <f t="shared" si="2"/>
        <v>112564204.90530001</v>
      </c>
      <c r="W25">
        <f t="shared" si="3"/>
        <v>1.8673287230872008E-4</v>
      </c>
      <c r="X25">
        <f t="shared" si="4"/>
        <v>2.079196875845556E-4</v>
      </c>
      <c r="Y25">
        <f t="shared" si="5"/>
        <v>91821004.989700004</v>
      </c>
      <c r="Z25">
        <f t="shared" si="6"/>
        <v>90698481.798800007</v>
      </c>
      <c r="AA25">
        <f t="shared" si="0"/>
        <v>1.0617161666970703</v>
      </c>
    </row>
    <row r="26" spans="1:27" x14ac:dyDescent="0.25">
      <c r="A26" s="2" t="s">
        <v>26</v>
      </c>
      <c r="B26">
        <v>24260666.905900002</v>
      </c>
      <c r="C26">
        <v>932</v>
      </c>
      <c r="D26">
        <v>3.5999999999999999E-3</v>
      </c>
      <c r="E26">
        <v>1897058.4857000001</v>
      </c>
      <c r="F26">
        <v>16427</v>
      </c>
      <c r="G26">
        <v>6.2799999999999995E-2</v>
      </c>
      <c r="H26">
        <v>16995.834699999999</v>
      </c>
      <c r="I26">
        <v>305</v>
      </c>
      <c r="J26">
        <v>1.1999999999999999E-3</v>
      </c>
      <c r="K26">
        <v>24119112.329599999</v>
      </c>
      <c r="L26">
        <v>1077</v>
      </c>
      <c r="M26">
        <v>4.1000000000000003E-3</v>
      </c>
      <c r="N26">
        <v>2016294.6292999999</v>
      </c>
      <c r="O26">
        <v>16882</v>
      </c>
      <c r="P26">
        <v>6.4500000000000002E-2</v>
      </c>
      <c r="Q26">
        <v>39314.2673</v>
      </c>
      <c r="R26">
        <v>686</v>
      </c>
      <c r="S26">
        <v>2.5999999999999999E-3</v>
      </c>
      <c r="U26">
        <f t="shared" si="1"/>
        <v>26174721.226300001</v>
      </c>
      <c r="V26">
        <f t="shared" si="2"/>
        <v>26174721.226199996</v>
      </c>
      <c r="W26">
        <f t="shared" si="3"/>
        <v>3.8416091512032794E-5</v>
      </c>
      <c r="X26">
        <f t="shared" si="4"/>
        <v>4.465338463879783E-5</v>
      </c>
      <c r="Y26">
        <f t="shared" si="5"/>
        <v>24260666.905900002</v>
      </c>
      <c r="Z26">
        <f t="shared" si="6"/>
        <v>24119112.329599999</v>
      </c>
      <c r="AA26">
        <f t="shared" si="0"/>
        <v>1.0812878185925296</v>
      </c>
    </row>
    <row r="27" spans="1:27" x14ac:dyDescent="0.25">
      <c r="A27" s="2" t="s">
        <v>27</v>
      </c>
      <c r="B27">
        <v>1598501.1947000001</v>
      </c>
      <c r="C27">
        <v>316</v>
      </c>
      <c r="D27">
        <v>1.67E-2</v>
      </c>
      <c r="E27">
        <v>288465.97519999999</v>
      </c>
      <c r="F27">
        <v>1421</v>
      </c>
      <c r="G27">
        <v>7.5200000000000003E-2</v>
      </c>
      <c r="H27">
        <v>1750.5405000000001</v>
      </c>
      <c r="I27">
        <v>58</v>
      </c>
      <c r="J27">
        <v>3.0999999999999999E-3</v>
      </c>
      <c r="K27">
        <v>1620671.746</v>
      </c>
      <c r="L27">
        <v>308</v>
      </c>
      <c r="M27">
        <v>1.6299999999999999E-2</v>
      </c>
      <c r="N27">
        <v>264296.07559999998</v>
      </c>
      <c r="O27">
        <v>1461</v>
      </c>
      <c r="P27">
        <v>7.7399999999999997E-2</v>
      </c>
      <c r="Q27">
        <v>3749.8888000000002</v>
      </c>
      <c r="R27">
        <v>66</v>
      </c>
      <c r="S27">
        <v>3.5000000000000001E-3</v>
      </c>
      <c r="U27">
        <f t="shared" si="1"/>
        <v>1888717.7104</v>
      </c>
      <c r="V27">
        <f t="shared" si="2"/>
        <v>1888717.7104</v>
      </c>
      <c r="W27">
        <f t="shared" si="3"/>
        <v>1.9768518224930418E-4</v>
      </c>
      <c r="X27">
        <f t="shared" si="4"/>
        <v>1.9004465324960382E-4</v>
      </c>
      <c r="Y27">
        <f t="shared" si="5"/>
        <v>1598501.1947000001</v>
      </c>
      <c r="Z27">
        <f t="shared" si="6"/>
        <v>1620671.746</v>
      </c>
      <c r="AA27">
        <f t="shared" si="0"/>
        <v>0.97375504605769325</v>
      </c>
    </row>
    <row r="28" spans="1:27" x14ac:dyDescent="0.25">
      <c r="A28" s="2" t="s">
        <v>28</v>
      </c>
      <c r="B28">
        <v>14992404.214600001</v>
      </c>
      <c r="C28">
        <v>13220</v>
      </c>
      <c r="D28">
        <v>4.4699999999999997E-2</v>
      </c>
      <c r="E28">
        <v>14503452.3135</v>
      </c>
      <c r="F28">
        <v>13511</v>
      </c>
      <c r="G28">
        <v>4.5699999999999998E-2</v>
      </c>
      <c r="H28">
        <v>100013.9382</v>
      </c>
      <c r="I28">
        <v>1155</v>
      </c>
      <c r="J28">
        <v>3.8999999999999998E-3</v>
      </c>
      <c r="K28">
        <v>15393558.818600001</v>
      </c>
      <c r="L28">
        <v>13169</v>
      </c>
      <c r="M28">
        <v>4.4499999999999998E-2</v>
      </c>
      <c r="N28">
        <v>13975532.7437</v>
      </c>
      <c r="O28">
        <v>14060</v>
      </c>
      <c r="P28">
        <v>4.7500000000000001E-2</v>
      </c>
      <c r="Q28">
        <v>226778.9039</v>
      </c>
      <c r="R28">
        <v>2268</v>
      </c>
      <c r="S28">
        <v>7.7000000000000002E-3</v>
      </c>
      <c r="U28">
        <f t="shared" si="1"/>
        <v>29595870.4663</v>
      </c>
      <c r="V28">
        <f t="shared" si="2"/>
        <v>29595870.466200002</v>
      </c>
      <c r="W28">
        <f t="shared" si="3"/>
        <v>8.8177985403608671E-4</v>
      </c>
      <c r="X28">
        <f t="shared" si="4"/>
        <v>8.5548768515360653E-4</v>
      </c>
      <c r="Y28">
        <f t="shared" si="5"/>
        <v>14992404.214600001</v>
      </c>
      <c r="Z28">
        <f t="shared" si="6"/>
        <v>15393558.818600001</v>
      </c>
      <c r="AA28" s="4">
        <f t="shared" si="0"/>
        <v>0.97205965583614251</v>
      </c>
    </row>
    <row r="29" spans="1:27" x14ac:dyDescent="0.25">
      <c r="A29" s="2" t="s">
        <v>29</v>
      </c>
      <c r="B29">
        <v>19530155.4245</v>
      </c>
      <c r="C29">
        <v>11812</v>
      </c>
      <c r="D29">
        <v>3.32E-2</v>
      </c>
      <c r="E29">
        <v>16006772.0173</v>
      </c>
      <c r="F29">
        <v>8598</v>
      </c>
      <c r="G29">
        <v>2.41E-2</v>
      </c>
      <c r="H29">
        <v>81189.098100000003</v>
      </c>
      <c r="I29">
        <v>381</v>
      </c>
      <c r="J29">
        <v>1.1000000000000001E-3</v>
      </c>
      <c r="K29">
        <v>19340010.441799998</v>
      </c>
      <c r="L29">
        <v>12151</v>
      </c>
      <c r="M29">
        <v>3.4099999999999998E-2</v>
      </c>
      <c r="N29">
        <v>16130498.517899999</v>
      </c>
      <c r="O29">
        <v>8512</v>
      </c>
      <c r="P29">
        <v>2.3900000000000001E-2</v>
      </c>
      <c r="Q29">
        <v>147607.58009999999</v>
      </c>
      <c r="R29">
        <v>723</v>
      </c>
      <c r="S29">
        <v>2E-3</v>
      </c>
      <c r="U29">
        <f t="shared" si="1"/>
        <v>35618116.539899997</v>
      </c>
      <c r="V29">
        <f t="shared" si="2"/>
        <v>35618116.539799996</v>
      </c>
      <c r="W29">
        <f t="shared" si="3"/>
        <v>6.0480829482709576E-4</v>
      </c>
      <c r="X29">
        <f t="shared" si="4"/>
        <v>6.2828301135441848E-4</v>
      </c>
      <c r="Y29">
        <f t="shared" si="5"/>
        <v>19530155.4245</v>
      </c>
      <c r="Z29">
        <f t="shared" si="6"/>
        <v>19340010.441799998</v>
      </c>
      <c r="AA29">
        <f t="shared" si="0"/>
        <v>1.0242200813224711</v>
      </c>
    </row>
    <row r="30" spans="1:27" x14ac:dyDescent="0.25">
      <c r="A30" s="2" t="s">
        <v>30</v>
      </c>
      <c r="B30">
        <v>10132502.955600001</v>
      </c>
      <c r="C30">
        <v>136</v>
      </c>
      <c r="D30">
        <v>1.2999999999999999E-3</v>
      </c>
      <c r="E30">
        <v>117499.7378</v>
      </c>
      <c r="F30">
        <v>778</v>
      </c>
      <c r="G30">
        <v>7.6E-3</v>
      </c>
      <c r="H30">
        <v>3340.9128000000001</v>
      </c>
      <c r="I30">
        <v>89</v>
      </c>
      <c r="J30">
        <v>8.9999999999999998E-4</v>
      </c>
      <c r="K30">
        <v>10123706.3158</v>
      </c>
      <c r="L30">
        <v>151</v>
      </c>
      <c r="M30">
        <v>1.5E-3</v>
      </c>
      <c r="N30">
        <v>123515.0266</v>
      </c>
      <c r="O30">
        <v>753</v>
      </c>
      <c r="P30">
        <v>7.3000000000000001E-3</v>
      </c>
      <c r="Q30">
        <v>6122.2637999999997</v>
      </c>
      <c r="R30">
        <v>103</v>
      </c>
      <c r="S30">
        <v>1E-3</v>
      </c>
      <c r="U30">
        <f t="shared" si="1"/>
        <v>10253343.6062</v>
      </c>
      <c r="V30">
        <f t="shared" si="2"/>
        <v>10253343.6062</v>
      </c>
      <c r="W30">
        <f t="shared" si="3"/>
        <v>1.342215251216245E-5</v>
      </c>
      <c r="X30">
        <f t="shared" si="4"/>
        <v>1.4915486017639144E-5</v>
      </c>
      <c r="Y30">
        <f t="shared" si="5"/>
        <v>10132502.955600001</v>
      </c>
      <c r="Z30">
        <f t="shared" si="6"/>
        <v>10123706.3158</v>
      </c>
      <c r="AA30">
        <f t="shared" si="0"/>
        <v>1.0546205280841081</v>
      </c>
    </row>
    <row r="31" spans="1:27" x14ac:dyDescent="0.25">
      <c r="A31" s="2" t="s">
        <v>31</v>
      </c>
      <c r="B31">
        <v>110465226.3063</v>
      </c>
      <c r="C31">
        <v>35265</v>
      </c>
      <c r="D31">
        <v>2.3599999999999999E-2</v>
      </c>
      <c r="E31">
        <v>37837842.970200002</v>
      </c>
      <c r="F31">
        <v>69610</v>
      </c>
      <c r="G31">
        <v>4.6600000000000003E-2</v>
      </c>
      <c r="H31">
        <v>938638.61270000006</v>
      </c>
      <c r="I31">
        <v>7515</v>
      </c>
      <c r="J31">
        <v>5.0000000000000001E-3</v>
      </c>
      <c r="K31">
        <v>108119012.1295</v>
      </c>
      <c r="L31">
        <v>42569</v>
      </c>
      <c r="M31">
        <v>2.8500000000000001E-2</v>
      </c>
      <c r="N31">
        <v>39340270.853699997</v>
      </c>
      <c r="O31">
        <v>71298</v>
      </c>
      <c r="P31">
        <v>4.7800000000000002E-2</v>
      </c>
      <c r="Q31">
        <v>1782424.9061</v>
      </c>
      <c r="R31">
        <v>11978</v>
      </c>
      <c r="S31">
        <v>8.0000000000000002E-3</v>
      </c>
      <c r="U31">
        <f t="shared" si="1"/>
        <v>149241707.88919997</v>
      </c>
      <c r="V31">
        <f t="shared" si="2"/>
        <v>149241707.88930002</v>
      </c>
      <c r="W31">
        <f t="shared" si="3"/>
        <v>3.1924073465632128E-4</v>
      </c>
      <c r="X31">
        <f t="shared" si="4"/>
        <v>3.9372353817858417E-4</v>
      </c>
      <c r="Y31">
        <f t="shared" si="5"/>
        <v>110465226.3063</v>
      </c>
      <c r="Z31">
        <f t="shared" si="6"/>
        <v>108119012.1295</v>
      </c>
      <c r="AA31">
        <f t="shared" si="0"/>
        <v>1.1225308818122692</v>
      </c>
    </row>
    <row r="32" spans="1:27" x14ac:dyDescent="0.25">
      <c r="A32" s="2" t="s">
        <v>32</v>
      </c>
      <c r="B32">
        <v>146100346.3274</v>
      </c>
      <c r="C32">
        <v>3723</v>
      </c>
      <c r="D32">
        <v>2.3999999999999998E-3</v>
      </c>
      <c r="E32">
        <v>7185852.8989000004</v>
      </c>
      <c r="F32">
        <v>61746</v>
      </c>
      <c r="G32">
        <v>4.02E-2</v>
      </c>
      <c r="H32">
        <v>285726.4607</v>
      </c>
      <c r="I32">
        <v>3450</v>
      </c>
      <c r="J32">
        <v>2.2000000000000001E-3</v>
      </c>
      <c r="K32">
        <v>145673285.59189999</v>
      </c>
      <c r="L32">
        <v>4320</v>
      </c>
      <c r="M32">
        <v>2.8E-3</v>
      </c>
      <c r="N32">
        <v>7421146.7797999997</v>
      </c>
      <c r="O32">
        <v>61931</v>
      </c>
      <c r="P32">
        <v>4.0300000000000002E-2</v>
      </c>
      <c r="Q32">
        <v>477493.31530000002</v>
      </c>
      <c r="R32">
        <v>4981</v>
      </c>
      <c r="S32">
        <v>3.2000000000000002E-3</v>
      </c>
      <c r="U32">
        <f t="shared" si="1"/>
        <v>153571925.68700001</v>
      </c>
      <c r="V32">
        <f t="shared" si="2"/>
        <v>153571925.68699998</v>
      </c>
      <c r="W32">
        <f t="shared" si="3"/>
        <v>2.5482485795461662E-5</v>
      </c>
      <c r="X32">
        <f t="shared" si="4"/>
        <v>2.965540306478959E-5</v>
      </c>
      <c r="Y32">
        <f t="shared" si="5"/>
        <v>146100346.3274</v>
      </c>
      <c r="Z32">
        <f t="shared" si="6"/>
        <v>145673285.59189999</v>
      </c>
      <c r="AA32">
        <f t="shared" si="0"/>
        <v>1.0803554946391998</v>
      </c>
    </row>
    <row r="33" spans="1:27" x14ac:dyDescent="0.25">
      <c r="A33" s="2" t="s">
        <v>33</v>
      </c>
      <c r="B33">
        <v>21759122.3147</v>
      </c>
      <c r="C33">
        <v>5790</v>
      </c>
      <c r="D33">
        <v>2.12E-2</v>
      </c>
      <c r="E33">
        <v>5480372.7444000002</v>
      </c>
      <c r="F33">
        <v>14492</v>
      </c>
      <c r="G33">
        <v>5.3100000000000001E-2</v>
      </c>
      <c r="H33">
        <v>55541.697999999997</v>
      </c>
      <c r="I33">
        <v>735</v>
      </c>
      <c r="J33">
        <v>2.7000000000000001E-3</v>
      </c>
      <c r="K33">
        <v>22076983.1393</v>
      </c>
      <c r="L33">
        <v>5576</v>
      </c>
      <c r="M33">
        <v>2.0400000000000001E-2</v>
      </c>
      <c r="N33">
        <v>5117346.4550999999</v>
      </c>
      <c r="O33">
        <v>14318</v>
      </c>
      <c r="P33">
        <v>5.2499999999999998E-2</v>
      </c>
      <c r="Q33">
        <v>100707.1626</v>
      </c>
      <c r="R33">
        <v>1123</v>
      </c>
      <c r="S33">
        <v>4.1000000000000003E-3</v>
      </c>
      <c r="U33">
        <f t="shared" si="1"/>
        <v>27295036.757100001</v>
      </c>
      <c r="V33">
        <f t="shared" si="2"/>
        <v>27295036.756999999</v>
      </c>
      <c r="W33">
        <f t="shared" si="3"/>
        <v>2.6609529172453797E-4</v>
      </c>
      <c r="X33">
        <f t="shared" si="4"/>
        <v>2.5257074142861347E-4</v>
      </c>
      <c r="Y33">
        <f t="shared" si="5"/>
        <v>21759122.3147</v>
      </c>
      <c r="Z33">
        <f t="shared" si="6"/>
        <v>22076983.1393</v>
      </c>
      <c r="AA33">
        <f t="shared" si="0"/>
        <v>0.96721661480125876</v>
      </c>
    </row>
    <row r="34" spans="1:27" x14ac:dyDescent="0.25">
      <c r="A34" s="2" t="s">
        <v>34</v>
      </c>
      <c r="B34">
        <v>24013885.160300002</v>
      </c>
      <c r="C34">
        <v>11064</v>
      </c>
      <c r="D34">
        <v>3.3000000000000002E-2</v>
      </c>
      <c r="E34">
        <v>9398229.9077000003</v>
      </c>
      <c r="F34">
        <v>13240</v>
      </c>
      <c r="G34">
        <v>3.9399999999999998E-2</v>
      </c>
      <c r="H34">
        <v>155713.41740000001</v>
      </c>
      <c r="I34">
        <v>2271</v>
      </c>
      <c r="J34">
        <v>6.7999999999999996E-3</v>
      </c>
      <c r="K34">
        <v>24411871.9767</v>
      </c>
      <c r="L34">
        <v>10923</v>
      </c>
      <c r="M34">
        <v>3.2500000000000001E-2</v>
      </c>
      <c r="N34">
        <v>8902384.4556000009</v>
      </c>
      <c r="O34">
        <v>13677</v>
      </c>
      <c r="P34">
        <v>4.07E-2</v>
      </c>
      <c r="Q34">
        <v>253572.05309999999</v>
      </c>
      <c r="R34">
        <v>2970</v>
      </c>
      <c r="S34">
        <v>8.8000000000000005E-3</v>
      </c>
      <c r="U34">
        <f t="shared" si="1"/>
        <v>33567828.485400006</v>
      </c>
      <c r="V34">
        <f t="shared" si="2"/>
        <v>33567828.485399999</v>
      </c>
      <c r="W34">
        <f t="shared" si="3"/>
        <v>4.6073344342843433E-4</v>
      </c>
      <c r="X34">
        <f t="shared" si="4"/>
        <v>4.4744622659112325E-4</v>
      </c>
      <c r="Y34">
        <f t="shared" si="5"/>
        <v>24013885.160300002</v>
      </c>
      <c r="Z34">
        <f t="shared" si="6"/>
        <v>24411871.9767</v>
      </c>
      <c r="AA34">
        <f t="shared" si="0"/>
        <v>0.9774087642909427</v>
      </c>
    </row>
    <row r="35" spans="1:27" x14ac:dyDescent="0.25">
      <c r="A35" s="2" t="s">
        <v>35</v>
      </c>
      <c r="B35">
        <v>11910373.9592</v>
      </c>
      <c r="C35">
        <v>5795</v>
      </c>
      <c r="D35">
        <v>3.0700000000000002E-2</v>
      </c>
      <c r="E35">
        <v>6865536.2013999997</v>
      </c>
      <c r="F35">
        <v>10993</v>
      </c>
      <c r="G35">
        <v>5.8299999999999998E-2</v>
      </c>
      <c r="H35">
        <v>79743.048899999994</v>
      </c>
      <c r="I35">
        <v>675</v>
      </c>
      <c r="J35">
        <v>3.5999999999999999E-3</v>
      </c>
      <c r="K35">
        <v>11587796.310799999</v>
      </c>
      <c r="L35">
        <v>6338</v>
      </c>
      <c r="M35">
        <v>3.3599999999999998E-2</v>
      </c>
      <c r="N35">
        <v>7110053.9587000003</v>
      </c>
      <c r="O35">
        <v>10575</v>
      </c>
      <c r="P35">
        <v>5.6099999999999997E-2</v>
      </c>
      <c r="Q35">
        <v>157802.94010000001</v>
      </c>
      <c r="R35">
        <v>1544</v>
      </c>
      <c r="S35">
        <v>8.2000000000000007E-3</v>
      </c>
      <c r="U35">
        <f t="shared" si="1"/>
        <v>18855653.2095</v>
      </c>
      <c r="V35">
        <f t="shared" si="2"/>
        <v>18855653.209599998</v>
      </c>
      <c r="W35">
        <f t="shared" si="3"/>
        <v>4.8655063391386919E-4</v>
      </c>
      <c r="X35">
        <f t="shared" si="4"/>
        <v>5.4695472978696469E-4</v>
      </c>
      <c r="Y35">
        <f t="shared" si="5"/>
        <v>11910373.9592</v>
      </c>
      <c r="Z35">
        <f t="shared" si="6"/>
        <v>11587796.310799999</v>
      </c>
      <c r="AA35">
        <f t="shared" si="0"/>
        <v>1.0749145517917378</v>
      </c>
    </row>
    <row r="36" spans="1:27" x14ac:dyDescent="0.25">
      <c r="A36" s="2" t="s">
        <v>36</v>
      </c>
      <c r="B36">
        <v>24002182.233199999</v>
      </c>
      <c r="C36">
        <v>1051</v>
      </c>
      <c r="D36">
        <v>4.1000000000000003E-3</v>
      </c>
      <c r="E36">
        <v>1103875.7912000001</v>
      </c>
      <c r="F36">
        <v>7046</v>
      </c>
      <c r="G36">
        <v>2.7699999999999999E-2</v>
      </c>
      <c r="H36">
        <v>303201.1654</v>
      </c>
      <c r="I36">
        <v>1605</v>
      </c>
      <c r="J36">
        <v>6.3E-3</v>
      </c>
      <c r="K36">
        <v>23750381.9586</v>
      </c>
      <c r="L36">
        <v>1389</v>
      </c>
      <c r="M36">
        <v>5.4999999999999997E-3</v>
      </c>
      <c r="N36">
        <v>1184100.4901000001</v>
      </c>
      <c r="O36">
        <v>6800</v>
      </c>
      <c r="P36">
        <v>2.6800000000000001E-2</v>
      </c>
      <c r="Q36">
        <v>474776.74109999998</v>
      </c>
      <c r="R36">
        <v>2332</v>
      </c>
      <c r="S36">
        <v>9.1999999999999998E-3</v>
      </c>
      <c r="U36">
        <f t="shared" si="1"/>
        <v>25409259.189799998</v>
      </c>
      <c r="V36">
        <f t="shared" si="2"/>
        <v>25409259.189799998</v>
      </c>
      <c r="W36">
        <f t="shared" si="3"/>
        <v>4.3787685210815909E-5</v>
      </c>
      <c r="X36">
        <f t="shared" si="4"/>
        <v>5.8483269971034883E-5</v>
      </c>
      <c r="Y36">
        <f t="shared" si="5"/>
        <v>24002182.233199999</v>
      </c>
      <c r="Z36">
        <f t="shared" si="6"/>
        <v>23750381.9586</v>
      </c>
      <c r="AA36">
        <f t="shared" si="0"/>
        <v>1.161796048889232</v>
      </c>
    </row>
    <row r="37" spans="1:27" x14ac:dyDescent="0.25">
      <c r="A37" s="2" t="s">
        <v>37</v>
      </c>
      <c r="B37">
        <v>69333111.563199997</v>
      </c>
      <c r="C37">
        <v>33403</v>
      </c>
      <c r="D37">
        <v>3.32E-2</v>
      </c>
      <c r="E37">
        <v>31095813.975699998</v>
      </c>
      <c r="F37">
        <v>46120</v>
      </c>
      <c r="G37">
        <v>4.5900000000000003E-2</v>
      </c>
      <c r="H37">
        <v>49190.914400000001</v>
      </c>
      <c r="I37">
        <v>1085</v>
      </c>
      <c r="J37">
        <v>1.1000000000000001E-3</v>
      </c>
      <c r="K37">
        <v>68194527.300999999</v>
      </c>
      <c r="L37">
        <v>36295</v>
      </c>
      <c r="M37">
        <v>3.61E-2</v>
      </c>
      <c r="N37">
        <v>32127224.6831</v>
      </c>
      <c r="O37">
        <v>46093</v>
      </c>
      <c r="P37">
        <v>4.5900000000000003E-2</v>
      </c>
      <c r="Q37">
        <v>156364.46919999999</v>
      </c>
      <c r="R37">
        <v>2239</v>
      </c>
      <c r="S37">
        <v>2.2000000000000001E-3</v>
      </c>
      <c r="U37">
        <f t="shared" si="1"/>
        <v>100478116.45329998</v>
      </c>
      <c r="V37">
        <f t="shared" si="2"/>
        <v>100478116.4533</v>
      </c>
      <c r="W37">
        <f t="shared" si="3"/>
        <v>4.8177557947261295E-4</v>
      </c>
      <c r="X37">
        <f t="shared" si="4"/>
        <v>5.3222745924756589E-4</v>
      </c>
      <c r="Y37">
        <f t="shared" si="5"/>
        <v>69333111.563199997</v>
      </c>
      <c r="Z37">
        <f t="shared" si="6"/>
        <v>68194527.300999999</v>
      </c>
      <c r="AA37">
        <f t="shared" si="0"/>
        <v>1.0597949148606147</v>
      </c>
    </row>
    <row r="38" spans="1:27" x14ac:dyDescent="0.25">
      <c r="A38" s="2" t="s">
        <v>38</v>
      </c>
      <c r="B38">
        <v>98103024.305299997</v>
      </c>
      <c r="C38">
        <v>19652</v>
      </c>
      <c r="D38">
        <v>1.5900000000000001E-2</v>
      </c>
      <c r="E38">
        <v>22888488.9703</v>
      </c>
      <c r="F38">
        <v>71160</v>
      </c>
      <c r="G38">
        <v>5.7700000000000001E-2</v>
      </c>
      <c r="H38">
        <v>2387949.0184999998</v>
      </c>
      <c r="I38">
        <v>14948</v>
      </c>
      <c r="J38">
        <v>1.21E-2</v>
      </c>
      <c r="K38">
        <v>96384372.053900003</v>
      </c>
      <c r="L38">
        <v>22331</v>
      </c>
      <c r="M38">
        <v>1.8100000000000002E-2</v>
      </c>
      <c r="N38">
        <v>23004530.0053</v>
      </c>
      <c r="O38">
        <v>73479</v>
      </c>
      <c r="P38">
        <v>5.96E-2</v>
      </c>
      <c r="Q38">
        <v>3990560.2349999999</v>
      </c>
      <c r="R38">
        <v>22001</v>
      </c>
      <c r="S38">
        <v>1.78E-2</v>
      </c>
      <c r="U38">
        <f t="shared" si="1"/>
        <v>123379462.2941</v>
      </c>
      <c r="V38">
        <f t="shared" si="2"/>
        <v>123379462.2942</v>
      </c>
      <c r="W38">
        <f t="shared" si="3"/>
        <v>2.003200221314513E-4</v>
      </c>
      <c r="X38">
        <f t="shared" si="4"/>
        <v>2.3168693766570448E-4</v>
      </c>
      <c r="Y38">
        <f t="shared" si="5"/>
        <v>98103024.305299997</v>
      </c>
      <c r="Z38">
        <f t="shared" si="6"/>
        <v>96384372.053900003</v>
      </c>
      <c r="AA38">
        <f t="shared" si="0"/>
        <v>1.0849918644034036</v>
      </c>
    </row>
    <row r="39" spans="1:27" x14ac:dyDescent="0.25">
      <c r="A39" s="2" t="s">
        <v>39</v>
      </c>
      <c r="B39">
        <v>68367253.577900007</v>
      </c>
      <c r="C39">
        <v>10775</v>
      </c>
      <c r="D39">
        <v>1.2500000000000001E-2</v>
      </c>
      <c r="E39">
        <v>17975159.406199999</v>
      </c>
      <c r="F39">
        <v>47779</v>
      </c>
      <c r="G39">
        <v>5.5300000000000002E-2</v>
      </c>
      <c r="H39">
        <v>87216.568499999994</v>
      </c>
      <c r="I39">
        <v>1010</v>
      </c>
      <c r="J39">
        <v>1.1999999999999999E-3</v>
      </c>
      <c r="K39">
        <v>67356772.507499993</v>
      </c>
      <c r="L39">
        <v>11741</v>
      </c>
      <c r="M39">
        <v>1.3599999999999999E-2</v>
      </c>
      <c r="N39">
        <v>18538184.0495</v>
      </c>
      <c r="O39">
        <v>48697</v>
      </c>
      <c r="P39">
        <v>5.6300000000000003E-2</v>
      </c>
      <c r="Q39">
        <v>534672.99560000002</v>
      </c>
      <c r="R39">
        <v>5326</v>
      </c>
      <c r="S39">
        <v>6.1999999999999998E-3</v>
      </c>
      <c r="U39">
        <f t="shared" si="1"/>
        <v>86429629.552600011</v>
      </c>
      <c r="V39">
        <f t="shared" si="2"/>
        <v>86429629.552599996</v>
      </c>
      <c r="W39">
        <f t="shared" si="3"/>
        <v>1.5760469283328157E-4</v>
      </c>
      <c r="X39">
        <f t="shared" si="4"/>
        <v>1.7431060846468961E-4</v>
      </c>
      <c r="Y39">
        <f t="shared" si="5"/>
        <v>68367253.577900007</v>
      </c>
      <c r="Z39">
        <f t="shared" si="6"/>
        <v>67356772.507499993</v>
      </c>
      <c r="AA39">
        <f t="shared" si="0"/>
        <v>1.0595239285780309</v>
      </c>
    </row>
    <row r="40" spans="1:27" x14ac:dyDescent="0.25">
      <c r="A40" s="2" t="s">
        <v>63</v>
      </c>
      <c r="B40">
        <v>1931600.7456</v>
      </c>
      <c r="C40">
        <v>1772</v>
      </c>
      <c r="D40">
        <v>6.7299999999999999E-2</v>
      </c>
      <c r="E40">
        <v>697926.56909999996</v>
      </c>
      <c r="F40">
        <v>2078</v>
      </c>
      <c r="G40">
        <v>7.8899999999999998E-2</v>
      </c>
      <c r="H40">
        <v>3086.5140000000001</v>
      </c>
      <c r="I40">
        <v>66</v>
      </c>
      <c r="J40">
        <v>2.5000000000000001E-3</v>
      </c>
      <c r="K40">
        <v>1916442.1265</v>
      </c>
      <c r="L40">
        <v>1789</v>
      </c>
      <c r="M40">
        <v>6.8000000000000005E-2</v>
      </c>
      <c r="N40">
        <v>712226.80870000005</v>
      </c>
      <c r="O40">
        <v>2145</v>
      </c>
      <c r="P40">
        <v>8.1500000000000003E-2</v>
      </c>
      <c r="Q40">
        <v>3944.8937000000001</v>
      </c>
      <c r="R40">
        <v>71</v>
      </c>
      <c r="S40">
        <v>2.7000000000000001E-3</v>
      </c>
      <c r="U40">
        <f t="shared" ref="U40:U41" si="7">B40+E40+H40</f>
        <v>2632613.8287</v>
      </c>
      <c r="V40">
        <f t="shared" ref="V40:V41" si="8">K40+N40+Q40</f>
        <v>2632613.8289000001</v>
      </c>
      <c r="W40">
        <f>C40/B40</f>
        <v>9.1737384344898652E-4</v>
      </c>
      <c r="X40">
        <f>L40/K40</f>
        <v>9.3350066524954358E-4</v>
      </c>
      <c r="Y40">
        <f t="shared" ref="Y40:Y41" si="9">B40</f>
        <v>1931600.7456</v>
      </c>
      <c r="Z40">
        <f t="shared" ref="Z40:Z41" si="10">K40</f>
        <v>1916442.1265</v>
      </c>
      <c r="AA40">
        <f t="shared" ref="AA40:AA41" si="11">SQRT((Y40/Z40)*(X40/W40))</f>
        <v>1.0127330124790717</v>
      </c>
    </row>
    <row r="41" spans="1:27" x14ac:dyDescent="0.25">
      <c r="A41" s="2" t="s">
        <v>64</v>
      </c>
      <c r="B41">
        <v>26067243.998599999</v>
      </c>
      <c r="C41">
        <v>781</v>
      </c>
      <c r="D41">
        <v>2.8999999999999998E-3</v>
      </c>
      <c r="E41">
        <v>783691.09180000005</v>
      </c>
      <c r="F41">
        <v>11404</v>
      </c>
      <c r="G41">
        <v>4.2200000000000001E-2</v>
      </c>
      <c r="H41">
        <v>192617.04889999999</v>
      </c>
      <c r="I41">
        <v>2676</v>
      </c>
      <c r="J41">
        <v>9.9000000000000008E-3</v>
      </c>
      <c r="K41">
        <v>26226045.693999998</v>
      </c>
      <c r="L41">
        <v>864</v>
      </c>
      <c r="M41">
        <v>3.2000000000000002E-3</v>
      </c>
      <c r="N41">
        <v>550135.95600000001</v>
      </c>
      <c r="O41">
        <v>10071</v>
      </c>
      <c r="P41">
        <v>3.7199999999999997E-2</v>
      </c>
      <c r="Q41">
        <v>267370.48930000002</v>
      </c>
      <c r="R41">
        <v>3401</v>
      </c>
      <c r="S41">
        <v>1.26E-2</v>
      </c>
      <c r="U41">
        <f t="shared" si="7"/>
        <v>27043552.1393</v>
      </c>
      <c r="V41">
        <f t="shared" si="8"/>
        <v>27043552.1393</v>
      </c>
      <c r="W41">
        <f t="shared" ref="W40:W41" si="12">C41/B41</f>
        <v>2.9960973244503537E-5</v>
      </c>
      <c r="X41">
        <f t="shared" ref="X40:X41" si="13">L41/K41</f>
        <v>3.2944348914852463E-5</v>
      </c>
      <c r="Y41">
        <f t="shared" si="9"/>
        <v>26067243.998599999</v>
      </c>
      <c r="Z41">
        <f t="shared" si="10"/>
        <v>26226045.693999998</v>
      </c>
      <c r="AA41">
        <f t="shared" si="11"/>
        <v>1.0454268688844588</v>
      </c>
    </row>
  </sheetData>
  <mergeCells count="8">
    <mergeCell ref="B1:J1"/>
    <mergeCell ref="K1:S1"/>
    <mergeCell ref="B2:D2"/>
    <mergeCell ref="E2:G2"/>
    <mergeCell ref="H2:J2"/>
    <mergeCell ref="K2:M2"/>
    <mergeCell ref="N2:P2"/>
    <mergeCell ref="Q2: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计算结果</vt:lpstr>
      <vt:lpstr>原始数据与计算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zhengzi zhou</cp:lastModifiedBy>
  <dcterms:created xsi:type="dcterms:W3CDTF">2019-07-22T16:22:18Z</dcterms:created>
  <dcterms:modified xsi:type="dcterms:W3CDTF">2019-07-23T13:50:15Z</dcterms:modified>
</cp:coreProperties>
</file>