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plicații generice\"/>
    </mc:Choice>
  </mc:AlternateContent>
  <bookViews>
    <workbookView xWindow="0" yWindow="0" windowWidth="17256" windowHeight="6228" firstSheet="1" activeTab="3"/>
  </bookViews>
  <sheets>
    <sheet name="Date intrare" sheetId="4" r:id="rId1"/>
    <sheet name="Date ieșire" sheetId="5" r:id="rId2"/>
    <sheet name="Indicații" sheetId="3" r:id="rId3"/>
    <sheet name="Efectuarea sarcinii" sheetId="2" r:id="rId4"/>
    <sheet name="Лист1" sheetId="7" state="hidden" r:id="rId5"/>
  </sheets>
  <calcPr calcId="162913"/>
</workbook>
</file>

<file path=xl/calcChain.xml><?xml version="1.0" encoding="utf-8"?>
<calcChain xmlns="http://schemas.openxmlformats.org/spreadsheetml/2006/main">
  <c r="J20" i="2" l="1"/>
  <c r="J19" i="2"/>
  <c r="J18" i="2"/>
  <c r="J17" i="2"/>
  <c r="J16" i="2"/>
  <c r="I3" i="2"/>
  <c r="J3" i="2" s="1"/>
  <c r="K3" i="2" s="1"/>
  <c r="I4" i="2"/>
  <c r="J4" i="2" s="1"/>
  <c r="K4" i="2" s="1"/>
  <c r="I5" i="2"/>
  <c r="J5" i="2" s="1"/>
  <c r="K5" i="2" s="1"/>
  <c r="I6" i="2"/>
  <c r="I7" i="2"/>
  <c r="I8" i="2"/>
  <c r="I9" i="2"/>
  <c r="I10" i="2"/>
  <c r="I11" i="2"/>
  <c r="I2" i="2"/>
  <c r="K6" i="2"/>
  <c r="K7" i="2"/>
  <c r="K11" i="2"/>
  <c r="J2" i="2"/>
  <c r="K2" i="2" s="1"/>
  <c r="J6" i="2"/>
  <c r="J7" i="2"/>
  <c r="J8" i="2"/>
  <c r="K8" i="2" s="1"/>
  <c r="J9" i="2"/>
  <c r="K9" i="2" s="1"/>
  <c r="J10" i="2"/>
  <c r="K10" i="2" s="1"/>
  <c r="J11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<sst xmlns="http://schemas.openxmlformats.org/spreadsheetml/2006/main" count="109" uniqueCount="91">
  <si>
    <t>Триумф</t>
  </si>
  <si>
    <t>Дк. Газа</t>
  </si>
  <si>
    <t>Манхетен</t>
  </si>
  <si>
    <t>Клео</t>
  </si>
  <si>
    <t>Курьер</t>
  </si>
  <si>
    <t>Роджер</t>
  </si>
  <si>
    <t>Штрих</t>
  </si>
  <si>
    <t>У лис Са</t>
  </si>
  <si>
    <t>Star</t>
  </si>
  <si>
    <t>Титаник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</si>
  <si>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</si>
  <si>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</si>
  <si>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</si>
  <si>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</si>
  <si>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</si>
  <si>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</si>
  <si>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</si>
  <si>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</si>
  <si>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</si>
  <si>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</si>
  <si>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</si>
  <si>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J16</t>
  </si>
  <si>
    <t>J17</t>
  </si>
  <si>
    <t>J18</t>
  </si>
  <si>
    <t>J19</t>
  </si>
  <si>
    <t>J20</t>
  </si>
  <si>
    <t xml:space="preserve">Foaia de calcul este destinată </t>
  </si>
  <si>
    <t>calcularii salariului în dependență de impozitul pe venit</t>
  </si>
  <si>
    <t>asigurarea socială și stagiul de muncă</t>
  </si>
  <si>
    <t>Datele de intrare</t>
  </si>
  <si>
    <t>Denumirea coloanei</t>
  </si>
  <si>
    <t>Adresa coloanei</t>
  </si>
  <si>
    <t>Numele angajatului întreprinderii</t>
  </si>
  <si>
    <t>Departamentul în care activează angajatul</t>
  </si>
  <si>
    <t>Funcția angajatului</t>
  </si>
  <si>
    <t>Stagiul de muncă în ani</t>
  </si>
  <si>
    <t>Tarificarea, lei</t>
  </si>
  <si>
    <t>Numărul zilelor lucrate dintr-o lună</t>
  </si>
  <si>
    <t>Datele de ieșire</t>
  </si>
  <si>
    <t>Asigurarea socială în lei</t>
  </si>
  <si>
    <t>Impozit pe venit din suma tarifară în lei</t>
  </si>
  <si>
    <t>Salariul la mână în lei</t>
  </si>
  <si>
    <t>Salariul Total, în dependență de stagiul de muncă în lei</t>
  </si>
  <si>
    <t>Celule cu totaluri</t>
  </si>
  <si>
    <t>Sarcina pentru reprezentarea datelor prin diagramă</t>
  </si>
  <si>
    <t>Adresa celulelor</t>
  </si>
  <si>
    <t>Denumirea celulelor</t>
  </si>
  <si>
    <t>Denumirea coloanelor</t>
  </si>
  <si>
    <t>Salariul tarifar se calculează prin înmulțirea numărului de zile din lună lucrate la tarificarea unei zile</t>
  </si>
  <si>
    <t>Impozitul pe venit constituie 18% din salariul tarifar</t>
  </si>
  <si>
    <t>Asigurarea socială constituie  3% din salariul tarifar</t>
  </si>
  <si>
    <t>Celule cu Totaluri</t>
  </si>
  <si>
    <t>Valorile</t>
  </si>
  <si>
    <t xml:space="preserve">Numele
</t>
  </si>
  <si>
    <t xml:space="preserve">Departament
</t>
  </si>
  <si>
    <t xml:space="preserve">Funcția
</t>
  </si>
  <si>
    <t xml:space="preserve">Stagiul de muncă, ani
</t>
  </si>
  <si>
    <t xml:space="preserve">Numărul zilelor lucrate din lună
</t>
  </si>
  <si>
    <t xml:space="preserve">Salariul tarifar, lei
</t>
  </si>
  <si>
    <t xml:space="preserve">Impozit pe venit, lei
</t>
  </si>
  <si>
    <t>Asigurarea socială, lei</t>
  </si>
  <si>
    <t xml:space="preserve">Salariul la mână, lei
</t>
  </si>
  <si>
    <t xml:space="preserve">Salariul Total în dependență de stagiu, lei
</t>
  </si>
  <si>
    <t>Ureche</t>
  </si>
  <si>
    <t>Zeama</t>
  </si>
  <si>
    <t>Darii</t>
  </si>
  <si>
    <t>Frunză</t>
  </si>
  <si>
    <t>Neamțu</t>
  </si>
  <si>
    <t>Gârlea</t>
  </si>
  <si>
    <t>Rusu</t>
  </si>
  <si>
    <t>Enache</t>
  </si>
  <si>
    <t>Martin</t>
  </si>
  <si>
    <t>CC</t>
  </si>
  <si>
    <t>DC</t>
  </si>
  <si>
    <t>DE</t>
  </si>
  <si>
    <t>Inginer</t>
  </si>
  <si>
    <t>Contabil</t>
  </si>
  <si>
    <t>Inspector</t>
  </si>
  <si>
    <t>Șef</t>
  </si>
  <si>
    <t>Programator</t>
  </si>
  <si>
    <t>Uzun</t>
  </si>
  <si>
    <t>Salariul tarifar lunar în lei</t>
  </si>
  <si>
    <t>Salariul total minim în lei</t>
  </si>
  <si>
    <t xml:space="preserve">Tarificare_1zi, lei
</t>
  </si>
  <si>
    <t>Salariul la mînă se calculează din salariul tarifar, luîndu-se în considerație impozitul pe venit și asigurarea</t>
  </si>
  <si>
    <t>Stagiul mediu al angajaților din departamentul DE</t>
  </si>
  <si>
    <t>Valoarea maximă a tarificării pentru o zi în lei</t>
  </si>
  <si>
    <t>Suma salariilor totale în lei</t>
  </si>
  <si>
    <t>Numărul contabililor</t>
  </si>
  <si>
    <t>Pentru ilustrarea grafică a Numărulului de zile lucrate de fiecare angajat construiti diagrama circulară. Afișați antetul diagramei și valorile datelor</t>
  </si>
  <si>
    <t xml:space="preserve">Salariul Total depinde de stagiul de muncă: dacă acesta este mai mic de 3 ani, atunci salariul la mână se înmulțește cu coeficientul 0,9.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</si>
</sst>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#,##0.00\ [$lei-418]"/>
  </numFmts>
  <fonts count="13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sz val="14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sz val="10"/>
      <name val="Arial CYR"/>
    </font>
    <font>
      <sz val="14"/>
      <name val="Arial"/>
      <family val="2"/>
      <charset val="204"/>
    </font>
    <font>
      <sz val="10"/>
      <name val="Times New Roman"/>
      <family val="1"/>
      <charset val="204"/>
    </font>
    <font>
      <b/>
      <sz val="18"/>
      <name val="Arial Cyr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12"/>
      </left>
      <right style="thick">
        <color indexed="12"/>
      </right>
      <top style="double">
        <color indexed="10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 style="double">
        <color indexed="10"/>
      </right>
      <top/>
      <bottom style="double">
        <color indexed="10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164" fontId="9" fillId="0" borderId="0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8" fillId="0" borderId="1" xfId="0" applyFont="1" applyBorder="1"/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Border="1" applyAlignment="1"/>
    <xf numFmtId="0" fontId="0" fillId="0" borderId="6" xfId="0" applyBorder="1" applyAlignment="1">
      <alignment horizontal="center"/>
    </xf>
    <xf numFmtId="0" fontId="11" fillId="0" borderId="25" xfId="0" applyFont="1" applyBorder="1" applyAlignment="1">
      <alignment horizontal="center" vertical="top" wrapText="1"/>
    </xf>
    <xf numFmtId="0" fontId="11" fillId="0" borderId="25" xfId="0" applyNumberFormat="1" applyFont="1" applyBorder="1" applyAlignment="1">
      <alignment horizontal="center" vertical="top" wrapText="1"/>
    </xf>
    <xf numFmtId="0" fontId="12" fillId="5" borderId="25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5" fillId="2" borderId="2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4" fillId="0" borderId="25" xfId="0" applyFont="1" applyBorder="1"/>
    <xf numFmtId="0" fontId="4" fillId="0" borderId="25" xfId="0" applyFont="1" applyBorder="1" applyAlignment="1">
      <alignment wrapText="1"/>
    </xf>
    <xf numFmtId="0" fontId="6" fillId="4" borderId="2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1" xfId="0" applyFont="1" applyFill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O26"/>
  <sheetViews>
    <sheetView showGridLines="0" zoomScale="75" workbookViewId="0">
      <selection activeCell="B15" sqref="B15"/>
    </sheetView>
  </sheetViews>
  <sheetFormatPr defaultRowHeight="13.2" x14ac:dyDescent="0.25"/>
  <cols>
    <col min="1" max="1" width="20.33203125" customWidth="1"/>
    <col min="2" max="2" width="81" customWidth="1"/>
  </cols>
  <sheetData>
    <row r="1" spans="1:15" s="2" customFormat="1" ht="24.9" customHeight="1" x14ac:dyDescent="0.4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24.9" customHeight="1" x14ac:dyDescent="0.4">
      <c r="A2" s="38" t="s">
        <v>27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24.9" customHeight="1" x14ac:dyDescent="0.4">
      <c r="A3" s="38" t="s">
        <v>28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13.8" thickBot="1" x14ac:dyDescent="0.3"/>
    <row r="5" spans="1:15" ht="23.1" customHeight="1" thickBot="1" x14ac:dyDescent="0.45">
      <c r="A5" s="37" t="s">
        <v>29</v>
      </c>
      <c r="B5" s="37"/>
    </row>
    <row r="6" spans="1:15" ht="18" customHeight="1" thickBot="1" x14ac:dyDescent="0.45">
      <c r="A6" s="33" t="s">
        <v>31</v>
      </c>
      <c r="B6" s="33" t="s">
        <v>30</v>
      </c>
    </row>
    <row r="7" spans="1:15" ht="18" customHeight="1" thickBot="1" x14ac:dyDescent="0.4">
      <c r="A7" s="34" t="s">
        <v>10</v>
      </c>
      <c r="B7" s="35" t="s">
        <v>32</v>
      </c>
    </row>
    <row r="8" spans="1:15" ht="18" customHeight="1" thickBot="1" x14ac:dyDescent="0.4">
      <c r="A8" s="34" t="s">
        <v>11</v>
      </c>
      <c r="B8" s="35" t="s">
        <v>33</v>
      </c>
    </row>
    <row r="9" spans="1:15" ht="18" customHeight="1" thickBot="1" x14ac:dyDescent="0.4">
      <c r="A9" s="34" t="s">
        <v>12</v>
      </c>
      <c r="B9" s="35" t="s">
        <v>34</v>
      </c>
    </row>
    <row r="10" spans="1:15" ht="18" customHeight="1" thickBot="1" x14ac:dyDescent="0.4">
      <c r="A10" s="34" t="s">
        <v>13</v>
      </c>
      <c r="B10" s="35" t="s">
        <v>35</v>
      </c>
    </row>
    <row r="11" spans="1:15" ht="21" thickBot="1" x14ac:dyDescent="0.4">
      <c r="A11" s="34" t="s">
        <v>14</v>
      </c>
      <c r="B11" s="36" t="s">
        <v>36</v>
      </c>
    </row>
    <row r="12" spans="1:15" ht="18" customHeight="1" thickBot="1" x14ac:dyDescent="0.4">
      <c r="A12" s="34" t="s">
        <v>15</v>
      </c>
      <c r="B12" s="35" t="s">
        <v>37</v>
      </c>
    </row>
    <row r="13" spans="1:15" ht="55.5" customHeight="1" x14ac:dyDescent="0.25"/>
    <row r="14" spans="1:15" ht="18" customHeight="1" x14ac:dyDescent="0.25"/>
    <row r="17" spans="1:2" ht="18" customHeight="1" x14ac:dyDescent="0.25"/>
    <row r="18" spans="1:2" ht="18" customHeight="1" x14ac:dyDescent="0.25"/>
    <row r="19" spans="1:2" ht="18" customHeight="1" x14ac:dyDescent="0.25"/>
    <row r="20" spans="1:2" ht="18" customHeight="1" x14ac:dyDescent="0.25"/>
    <row r="21" spans="1:2" ht="18" customHeight="1" x14ac:dyDescent="0.25"/>
    <row r="22" spans="1:2" ht="18" customHeight="1" x14ac:dyDescent="0.35">
      <c r="A22" s="1"/>
      <c r="B22" s="4"/>
    </row>
    <row r="23" spans="1:2" ht="18" customHeight="1" x14ac:dyDescent="0.25"/>
    <row r="24" spans="1:2" ht="18" customHeight="1" x14ac:dyDescent="0.25"/>
    <row r="25" spans="1:2" ht="18" customHeight="1" x14ac:dyDescent="0.25"/>
    <row r="26" spans="1:2" ht="18" customHeight="1" x14ac:dyDescent="0.25"/>
  </sheetData>
  <mergeCells count="4">
    <mergeCell ref="A5:B5"/>
    <mergeCell ref="A1:O1"/>
    <mergeCell ref="A2:O2"/>
    <mergeCell ref="A3:O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H20"/>
  <sheetViews>
    <sheetView showGridLines="0" zoomScale="75" workbookViewId="0">
      <selection activeCell="A19" sqref="A19:B19"/>
    </sheetView>
  </sheetViews>
  <sheetFormatPr defaultRowHeight="13.2" x14ac:dyDescent="0.25"/>
  <cols>
    <col min="1" max="1" width="22.33203125" customWidth="1"/>
    <col min="2" max="2" width="85.6640625" customWidth="1"/>
  </cols>
  <sheetData>
    <row r="1" spans="1:8" ht="26.1" customHeight="1" thickBot="1" x14ac:dyDescent="0.45">
      <c r="A1" s="39" t="s">
        <v>38</v>
      </c>
      <c r="B1" s="39"/>
    </row>
    <row r="2" spans="1:8" ht="18" customHeight="1" thickTop="1" thickBot="1" x14ac:dyDescent="0.45">
      <c r="A2" s="7" t="s">
        <v>31</v>
      </c>
      <c r="B2" s="7" t="s">
        <v>47</v>
      </c>
    </row>
    <row r="3" spans="1:8" ht="23.1" customHeight="1" thickTop="1" thickBot="1" x14ac:dyDescent="0.4">
      <c r="A3" s="5" t="s">
        <v>16</v>
      </c>
      <c r="B3" s="23" t="s">
        <v>81</v>
      </c>
    </row>
    <row r="4" spans="1:8" ht="23.1" customHeight="1" thickTop="1" thickBot="1" x14ac:dyDescent="0.4">
      <c r="A4" s="5" t="s">
        <v>17</v>
      </c>
      <c r="B4" s="6" t="s">
        <v>40</v>
      </c>
    </row>
    <row r="5" spans="1:8" ht="23.1" customHeight="1" thickTop="1" thickBot="1" x14ac:dyDescent="0.35">
      <c r="A5" s="20" t="s">
        <v>18</v>
      </c>
      <c r="B5" s="23" t="s">
        <v>39</v>
      </c>
    </row>
    <row r="6" spans="1:8" ht="23.1" customHeight="1" thickTop="1" thickBot="1" x14ac:dyDescent="0.4">
      <c r="A6" s="5" t="s">
        <v>19</v>
      </c>
      <c r="B6" s="23" t="s">
        <v>41</v>
      </c>
    </row>
    <row r="7" spans="1:8" ht="23.1" customHeight="1" thickTop="1" thickBot="1" x14ac:dyDescent="0.4">
      <c r="A7" s="5" t="s">
        <v>20</v>
      </c>
      <c r="B7" s="6" t="s">
        <v>42</v>
      </c>
    </row>
    <row r="8" spans="1:8" ht="23.1" customHeight="1" thickTop="1" thickBot="1" x14ac:dyDescent="0.4">
      <c r="A8" s="22"/>
    </row>
    <row r="9" spans="1:8" ht="23.1" customHeight="1" thickTop="1" thickBot="1" x14ac:dyDescent="0.45">
      <c r="A9" s="40" t="s">
        <v>43</v>
      </c>
      <c r="B9" s="41"/>
    </row>
    <row r="10" spans="1:8" ht="23.1" customHeight="1" thickTop="1" thickBot="1" x14ac:dyDescent="0.45">
      <c r="A10" s="7" t="s">
        <v>45</v>
      </c>
      <c r="B10" s="7" t="s">
        <v>46</v>
      </c>
    </row>
    <row r="11" spans="1:8" ht="23.1" customHeight="1" thickTop="1" thickBot="1" x14ac:dyDescent="0.4">
      <c r="A11" s="5" t="s">
        <v>21</v>
      </c>
      <c r="B11" s="11" t="s">
        <v>87</v>
      </c>
      <c r="C11" s="3"/>
      <c r="D11" s="3"/>
      <c r="E11" s="3"/>
      <c r="F11" s="3"/>
      <c r="G11" s="3"/>
      <c r="H11" s="3"/>
    </row>
    <row r="12" spans="1:8" ht="23.1" customHeight="1" thickTop="1" thickBot="1" x14ac:dyDescent="0.4">
      <c r="A12" s="5" t="s">
        <v>22</v>
      </c>
      <c r="B12" s="15" t="s">
        <v>88</v>
      </c>
      <c r="C12" s="3"/>
      <c r="D12" s="3"/>
      <c r="E12" s="3"/>
      <c r="F12" s="3"/>
      <c r="G12" s="3"/>
      <c r="H12" s="3"/>
    </row>
    <row r="13" spans="1:8" ht="23.1" customHeight="1" thickTop="1" thickBot="1" x14ac:dyDescent="0.4">
      <c r="A13" s="5" t="s">
        <v>23</v>
      </c>
      <c r="B13" s="11" t="s">
        <v>82</v>
      </c>
      <c r="C13" s="3"/>
      <c r="D13" s="3"/>
      <c r="E13" s="3"/>
      <c r="F13" s="3"/>
      <c r="G13" s="3"/>
      <c r="H13" s="3"/>
    </row>
    <row r="14" spans="1:8" ht="23.1" customHeight="1" thickTop="1" thickBot="1" x14ac:dyDescent="0.4">
      <c r="A14" s="5" t="s">
        <v>24</v>
      </c>
      <c r="B14" s="11" t="s">
        <v>85</v>
      </c>
      <c r="C14" s="3"/>
      <c r="D14" s="3"/>
      <c r="E14" s="3"/>
      <c r="F14" s="3"/>
      <c r="G14" s="3"/>
      <c r="H14" s="3"/>
    </row>
    <row r="15" spans="1:8" ht="23.1" customHeight="1" thickTop="1" thickBot="1" x14ac:dyDescent="0.4">
      <c r="A15" s="5" t="s">
        <v>25</v>
      </c>
      <c r="B15" s="32" t="s">
        <v>86</v>
      </c>
      <c r="C15" s="3"/>
      <c r="D15" s="3"/>
      <c r="E15" s="3"/>
      <c r="F15" s="3"/>
      <c r="G15" s="3"/>
      <c r="H15" s="3"/>
    </row>
    <row r="16" spans="1:8" ht="16.5" customHeight="1" thickTop="1" thickBot="1" x14ac:dyDescent="0.4">
      <c r="A16" s="24"/>
      <c r="B16" s="25"/>
      <c r="C16" s="3"/>
      <c r="D16" s="3"/>
      <c r="E16" s="3"/>
      <c r="F16" s="3"/>
      <c r="G16" s="3"/>
      <c r="H16" s="3"/>
    </row>
    <row r="17" spans="1:8" ht="28.5" customHeight="1" thickTop="1" thickBot="1" x14ac:dyDescent="0.45">
      <c r="A17" s="44" t="s">
        <v>44</v>
      </c>
      <c r="B17" s="45"/>
      <c r="C17" s="3"/>
      <c r="D17" s="3"/>
      <c r="E17" s="3"/>
      <c r="F17" s="3"/>
      <c r="G17" s="3"/>
      <c r="H17" s="3"/>
    </row>
    <row r="18" spans="1:8" ht="2.25" customHeight="1" thickTop="1" x14ac:dyDescent="0.35">
      <c r="A18" s="16"/>
      <c r="B18" s="16"/>
      <c r="C18" s="3"/>
      <c r="D18" s="3"/>
      <c r="E18" s="3"/>
      <c r="F18" s="3"/>
      <c r="G18" s="3"/>
      <c r="H18" s="3"/>
    </row>
    <row r="19" spans="1:8" ht="63" customHeight="1" thickBot="1" x14ac:dyDescent="0.4">
      <c r="A19" s="42" t="s">
        <v>89</v>
      </c>
      <c r="B19" s="43"/>
    </row>
    <row r="20" spans="1:8" ht="18" customHeight="1" thickTop="1" x14ac:dyDescent="0.25"/>
  </sheetData>
  <mergeCells count="4">
    <mergeCell ref="A1:B1"/>
    <mergeCell ref="A9:B9"/>
    <mergeCell ref="A19:B19"/>
    <mergeCell ref="A17:B17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8"/>
  </sheetPr>
  <dimension ref="A1:A21"/>
  <sheetViews>
    <sheetView zoomScale="75" workbookViewId="0">
      <selection activeCell="A5" sqref="A5"/>
    </sheetView>
  </sheetViews>
  <sheetFormatPr defaultRowHeight="13.2" x14ac:dyDescent="0.25"/>
  <cols>
    <col min="1" max="1" width="139.33203125" customWidth="1"/>
  </cols>
  <sheetData>
    <row r="1" spans="1:1" ht="50.1" customHeight="1" x14ac:dyDescent="0.25">
      <c r="A1" s="8" t="s">
        <v>48</v>
      </c>
    </row>
    <row r="2" spans="1:1" ht="27" customHeight="1" x14ac:dyDescent="0.25">
      <c r="A2" s="8" t="s">
        <v>49</v>
      </c>
    </row>
    <row r="3" spans="1:1" ht="20.399999999999999" x14ac:dyDescent="0.25">
      <c r="A3" s="8" t="s">
        <v>50</v>
      </c>
    </row>
    <row r="4" spans="1:1" ht="30.75" customHeight="1" x14ac:dyDescent="0.25">
      <c r="A4" s="8" t="s">
        <v>84</v>
      </c>
    </row>
    <row r="5" spans="1:1" ht="49.5" customHeight="1" x14ac:dyDescent="0.25">
      <c r="A5" s="8" t="s">
        <v>90</v>
      </c>
    </row>
    <row r="6" spans="1:1" ht="33" customHeight="1" x14ac:dyDescent="0.25">
      <c r="A6" s="8"/>
    </row>
    <row r="7" spans="1:1" ht="28.5" customHeight="1" x14ac:dyDescent="0.25">
      <c r="A7" s="8"/>
    </row>
    <row r="8" spans="1:1" ht="50.1" customHeight="1" x14ac:dyDescent="0.25">
      <c r="A8" s="8"/>
    </row>
    <row r="9" spans="1:1" ht="50.1" customHeight="1" x14ac:dyDescent="0.25"/>
    <row r="10" spans="1:1" ht="50.1" customHeight="1" x14ac:dyDescent="0.25"/>
    <row r="11" spans="1:1" ht="50.1" customHeight="1" x14ac:dyDescent="0.25"/>
    <row r="12" spans="1:1" ht="50.1" customHeight="1" x14ac:dyDescent="0.25"/>
    <row r="13" spans="1:1" ht="50.1" customHeight="1" x14ac:dyDescent="0.25"/>
    <row r="14" spans="1:1" ht="50.1" customHeight="1" x14ac:dyDescent="0.25"/>
    <row r="15" spans="1:1" ht="50.1" customHeight="1" x14ac:dyDescent="0.25"/>
    <row r="16" spans="1:1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U21"/>
  <sheetViews>
    <sheetView tabSelected="1" zoomScale="85" zoomScaleNormal="85" workbookViewId="0">
      <selection activeCell="K18" sqref="K18"/>
    </sheetView>
  </sheetViews>
  <sheetFormatPr defaultRowHeight="13.2" x14ac:dyDescent="0.25"/>
  <cols>
    <col min="1" max="1" width="12.33203125" customWidth="1"/>
    <col min="2" max="2" width="8.88671875" customWidth="1"/>
    <col min="3" max="3" width="14.5546875" customWidth="1"/>
    <col min="4" max="4" width="13.5546875" customWidth="1"/>
    <col min="5" max="5" width="12.88671875" customWidth="1"/>
    <col min="6" max="6" width="21.109375" customWidth="1"/>
    <col min="7" max="7" width="17.109375" customWidth="1"/>
    <col min="8" max="8" width="17.33203125" customWidth="1"/>
    <col min="9" max="9" width="18.109375" customWidth="1"/>
    <col min="10" max="10" width="16.109375" customWidth="1"/>
    <col min="11" max="11" width="23.109375" customWidth="1"/>
    <col min="12" max="12" width="9.33203125" customWidth="1"/>
    <col min="13" max="13" width="9.88671875" customWidth="1"/>
    <col min="14" max="14" width="13.33203125" customWidth="1"/>
    <col min="15" max="15" width="10.44140625" customWidth="1"/>
    <col min="16" max="16" width="7.88671875" customWidth="1"/>
    <col min="17" max="17" width="6.5546875" customWidth="1"/>
    <col min="18" max="18" width="10.109375" customWidth="1"/>
  </cols>
  <sheetData>
    <row r="1" spans="1:21" ht="53.25" customHeight="1" thickBot="1" x14ac:dyDescent="0.3">
      <c r="A1" s="31" t="s">
        <v>53</v>
      </c>
      <c r="B1" s="31" t="s">
        <v>54</v>
      </c>
      <c r="C1" s="31" t="s">
        <v>55</v>
      </c>
      <c r="D1" s="31" t="s">
        <v>56</v>
      </c>
      <c r="E1" s="31" t="s">
        <v>83</v>
      </c>
      <c r="F1" s="31" t="s">
        <v>57</v>
      </c>
      <c r="G1" s="31" t="s">
        <v>58</v>
      </c>
      <c r="H1" s="31" t="s">
        <v>59</v>
      </c>
      <c r="I1" s="31" t="s">
        <v>60</v>
      </c>
      <c r="J1" s="31" t="s">
        <v>61</v>
      </c>
      <c r="K1" s="31" t="s">
        <v>62</v>
      </c>
      <c r="L1" s="18"/>
      <c r="M1" s="18"/>
      <c r="N1" s="18"/>
      <c r="O1" s="14"/>
      <c r="P1" s="14"/>
      <c r="Q1" s="13"/>
      <c r="R1" s="13"/>
    </row>
    <row r="2" spans="1:21" ht="20.100000000000001" customHeight="1" thickBot="1" x14ac:dyDescent="0.3">
      <c r="A2" s="29" t="s">
        <v>63</v>
      </c>
      <c r="B2" s="29" t="s">
        <v>72</v>
      </c>
      <c r="C2" s="29" t="s">
        <v>75</v>
      </c>
      <c r="D2" s="29">
        <v>0</v>
      </c>
      <c r="E2" s="29">
        <v>120</v>
      </c>
      <c r="F2" s="29">
        <v>22</v>
      </c>
      <c r="G2" s="29">
        <f>E2*F2</f>
        <v>2640</v>
      </c>
      <c r="H2" s="30">
        <f>G2*0.18</f>
        <v>475.2</v>
      </c>
      <c r="I2" s="30">
        <f>G2*0.03</f>
        <v>79.2</v>
      </c>
      <c r="J2" s="29">
        <f>G2-H2-I2</f>
        <v>2085.6000000000004</v>
      </c>
      <c r="K2" s="29">
        <f>IF(D2&lt;3,J2*0.9,J2)</f>
        <v>1877.0400000000004</v>
      </c>
      <c r="L2" s="21"/>
      <c r="M2" s="21"/>
      <c r="N2" s="19"/>
      <c r="O2" s="17"/>
      <c r="P2" s="12"/>
      <c r="Q2" s="12"/>
      <c r="R2" s="12"/>
    </row>
    <row r="3" spans="1:21" ht="20.100000000000001" customHeight="1" thickBot="1" x14ac:dyDescent="0.3">
      <c r="A3" s="29" t="s">
        <v>80</v>
      </c>
      <c r="B3" s="29" t="s">
        <v>73</v>
      </c>
      <c r="C3" s="29" t="s">
        <v>76</v>
      </c>
      <c r="D3" s="29">
        <v>3</v>
      </c>
      <c r="E3" s="29">
        <v>140</v>
      </c>
      <c r="F3" s="29">
        <v>20</v>
      </c>
      <c r="G3" s="29">
        <f t="shared" ref="G3:G11" si="0">E3*F3</f>
        <v>2800</v>
      </c>
      <c r="H3" s="30">
        <f t="shared" ref="H3:H11" si="1">G3*0.18</f>
        <v>504</v>
      </c>
      <c r="I3" s="30">
        <f t="shared" ref="I3:I11" si="2">G3*0.03</f>
        <v>84</v>
      </c>
      <c r="J3" s="29">
        <f t="shared" ref="J3:J11" si="3">G3-H3-I3</f>
        <v>2212</v>
      </c>
      <c r="K3" s="29">
        <f t="shared" ref="K3:K11" si="4">IF(D3&lt;3,J3*0.9,J3)</f>
        <v>2212</v>
      </c>
      <c r="L3" s="21"/>
      <c r="M3" s="21"/>
      <c r="N3" s="19"/>
      <c r="O3" s="17"/>
      <c r="P3" s="12"/>
      <c r="Q3" s="12"/>
      <c r="R3" s="12"/>
    </row>
    <row r="4" spans="1:21" ht="20.100000000000001" customHeight="1" thickBot="1" x14ac:dyDescent="0.3">
      <c r="A4" s="29" t="s">
        <v>64</v>
      </c>
      <c r="B4" s="29" t="s">
        <v>73</v>
      </c>
      <c r="C4" s="29" t="s">
        <v>77</v>
      </c>
      <c r="D4" s="29">
        <v>3</v>
      </c>
      <c r="E4" s="29">
        <v>130</v>
      </c>
      <c r="F4" s="29">
        <v>19</v>
      </c>
      <c r="G4" s="29">
        <f t="shared" si="0"/>
        <v>2470</v>
      </c>
      <c r="H4" s="30">
        <f t="shared" si="1"/>
        <v>444.59999999999997</v>
      </c>
      <c r="I4" s="30">
        <f t="shared" si="2"/>
        <v>74.099999999999994</v>
      </c>
      <c r="J4" s="29">
        <f t="shared" si="3"/>
        <v>1951.3000000000002</v>
      </c>
      <c r="K4" s="29">
        <f t="shared" si="4"/>
        <v>1951.3000000000002</v>
      </c>
      <c r="L4" s="21"/>
      <c r="M4" s="21"/>
      <c r="N4" s="19"/>
      <c r="O4" s="17"/>
      <c r="P4" s="12"/>
      <c r="Q4" s="12"/>
      <c r="R4" s="12"/>
    </row>
    <row r="5" spans="1:21" ht="20.100000000000001" customHeight="1" thickBot="1" x14ac:dyDescent="0.3">
      <c r="A5" s="29" t="s">
        <v>65</v>
      </c>
      <c r="B5" s="29" t="s">
        <v>74</v>
      </c>
      <c r="C5" s="29" t="s">
        <v>76</v>
      </c>
      <c r="D5" s="29">
        <v>4</v>
      </c>
      <c r="E5" s="29">
        <v>150</v>
      </c>
      <c r="F5" s="29">
        <v>15</v>
      </c>
      <c r="G5" s="29">
        <f t="shared" si="0"/>
        <v>2250</v>
      </c>
      <c r="H5" s="30">
        <f t="shared" si="1"/>
        <v>405</v>
      </c>
      <c r="I5" s="30">
        <f t="shared" si="2"/>
        <v>67.5</v>
      </c>
      <c r="J5" s="29">
        <f t="shared" si="3"/>
        <v>1777.5</v>
      </c>
      <c r="K5" s="29">
        <f t="shared" si="4"/>
        <v>1777.5</v>
      </c>
      <c r="L5" s="21"/>
      <c r="M5" s="21"/>
      <c r="N5" s="19"/>
      <c r="O5" s="17"/>
      <c r="P5" s="12"/>
      <c r="Q5" s="12"/>
      <c r="R5" s="12"/>
    </row>
    <row r="6" spans="1:21" ht="20.100000000000001" customHeight="1" thickBot="1" x14ac:dyDescent="0.3">
      <c r="A6" s="29" t="s">
        <v>66</v>
      </c>
      <c r="B6" s="29" t="s">
        <v>72</v>
      </c>
      <c r="C6" s="29" t="s">
        <v>78</v>
      </c>
      <c r="D6" s="29">
        <v>10</v>
      </c>
      <c r="E6" s="29">
        <v>180</v>
      </c>
      <c r="F6" s="29">
        <v>22</v>
      </c>
      <c r="G6" s="29">
        <f t="shared" si="0"/>
        <v>3960</v>
      </c>
      <c r="H6" s="30">
        <f t="shared" si="1"/>
        <v>712.8</v>
      </c>
      <c r="I6" s="30">
        <f t="shared" si="2"/>
        <v>118.8</v>
      </c>
      <c r="J6" s="29">
        <f t="shared" si="3"/>
        <v>3128.3999999999996</v>
      </c>
      <c r="K6" s="29">
        <f t="shared" si="4"/>
        <v>3128.3999999999996</v>
      </c>
      <c r="L6" s="21"/>
      <c r="M6" s="21"/>
      <c r="N6" s="19"/>
      <c r="O6" s="17"/>
      <c r="P6" s="12"/>
      <c r="Q6" s="12"/>
      <c r="R6" s="12"/>
    </row>
    <row r="7" spans="1:21" ht="20.100000000000001" customHeight="1" thickBot="1" x14ac:dyDescent="0.3">
      <c r="A7" s="29" t="s">
        <v>67</v>
      </c>
      <c r="B7" s="29" t="s">
        <v>73</v>
      </c>
      <c r="C7" s="29" t="s">
        <v>79</v>
      </c>
      <c r="D7" s="29">
        <v>5</v>
      </c>
      <c r="E7" s="29">
        <v>150</v>
      </c>
      <c r="F7" s="29">
        <v>22</v>
      </c>
      <c r="G7" s="29">
        <f t="shared" si="0"/>
        <v>3300</v>
      </c>
      <c r="H7" s="30">
        <f t="shared" si="1"/>
        <v>594</v>
      </c>
      <c r="I7" s="30">
        <f t="shared" si="2"/>
        <v>99</v>
      </c>
      <c r="J7" s="29">
        <f t="shared" si="3"/>
        <v>2607</v>
      </c>
      <c r="K7" s="29">
        <f t="shared" si="4"/>
        <v>2607</v>
      </c>
      <c r="L7" s="21"/>
      <c r="M7" s="21"/>
      <c r="N7" s="19"/>
      <c r="O7" s="17"/>
      <c r="P7" s="12"/>
      <c r="Q7" s="12"/>
      <c r="R7" s="12"/>
    </row>
    <row r="8" spans="1:21" ht="20.100000000000001" customHeight="1" thickBot="1" x14ac:dyDescent="0.3">
      <c r="A8" s="29" t="s">
        <v>68</v>
      </c>
      <c r="B8" s="29" t="s">
        <v>72</v>
      </c>
      <c r="C8" s="29" t="s">
        <v>79</v>
      </c>
      <c r="D8" s="29">
        <v>7</v>
      </c>
      <c r="E8" s="29">
        <v>170</v>
      </c>
      <c r="F8" s="29">
        <v>21</v>
      </c>
      <c r="G8" s="29">
        <f t="shared" si="0"/>
        <v>3570</v>
      </c>
      <c r="H8" s="30">
        <f t="shared" si="1"/>
        <v>642.6</v>
      </c>
      <c r="I8" s="30">
        <f t="shared" si="2"/>
        <v>107.1</v>
      </c>
      <c r="J8" s="29">
        <f t="shared" si="3"/>
        <v>2820.3</v>
      </c>
      <c r="K8" s="29">
        <f t="shared" si="4"/>
        <v>2820.3</v>
      </c>
      <c r="L8" s="21"/>
      <c r="M8" s="21"/>
      <c r="N8" s="19"/>
      <c r="O8" s="17"/>
      <c r="P8" s="12"/>
      <c r="Q8" s="12"/>
      <c r="R8" s="12"/>
    </row>
    <row r="9" spans="1:21" ht="20.100000000000001" customHeight="1" thickBot="1" x14ac:dyDescent="0.3">
      <c r="A9" s="29" t="s">
        <v>69</v>
      </c>
      <c r="B9" s="29" t="s">
        <v>74</v>
      </c>
      <c r="C9" s="29" t="s">
        <v>76</v>
      </c>
      <c r="D9" s="29">
        <v>2</v>
      </c>
      <c r="E9" s="29">
        <v>135</v>
      </c>
      <c r="F9" s="29">
        <v>19</v>
      </c>
      <c r="G9" s="29">
        <f t="shared" si="0"/>
        <v>2565</v>
      </c>
      <c r="H9" s="30">
        <f t="shared" si="1"/>
        <v>461.7</v>
      </c>
      <c r="I9" s="30">
        <f t="shared" si="2"/>
        <v>76.95</v>
      </c>
      <c r="J9" s="29">
        <f t="shared" si="3"/>
        <v>2026.3500000000001</v>
      </c>
      <c r="K9" s="29">
        <f t="shared" si="4"/>
        <v>1823.7150000000001</v>
      </c>
      <c r="L9" s="21"/>
      <c r="R9" s="12"/>
      <c r="S9" s="12"/>
      <c r="T9" s="12"/>
      <c r="U9" s="12"/>
    </row>
    <row r="10" spans="1:21" ht="20.100000000000001" customHeight="1" thickBot="1" x14ac:dyDescent="0.3">
      <c r="A10" s="29" t="s">
        <v>70</v>
      </c>
      <c r="B10" s="29" t="s">
        <v>73</v>
      </c>
      <c r="C10" s="29" t="s">
        <v>78</v>
      </c>
      <c r="D10" s="29">
        <v>4</v>
      </c>
      <c r="E10" s="29">
        <v>160</v>
      </c>
      <c r="F10" s="29">
        <v>20</v>
      </c>
      <c r="G10" s="29">
        <f t="shared" si="0"/>
        <v>3200</v>
      </c>
      <c r="H10" s="30">
        <f t="shared" si="1"/>
        <v>576</v>
      </c>
      <c r="I10" s="30">
        <f t="shared" si="2"/>
        <v>96</v>
      </c>
      <c r="J10" s="29">
        <f t="shared" si="3"/>
        <v>2528</v>
      </c>
      <c r="K10" s="29">
        <f t="shared" si="4"/>
        <v>2528</v>
      </c>
      <c r="L10" s="21"/>
    </row>
    <row r="11" spans="1:21" ht="20.100000000000001" customHeight="1" thickBot="1" x14ac:dyDescent="0.3">
      <c r="A11" s="29" t="s">
        <v>71</v>
      </c>
      <c r="B11" s="29" t="s">
        <v>73</v>
      </c>
      <c r="C11" s="29" t="s">
        <v>75</v>
      </c>
      <c r="D11" s="29">
        <v>8</v>
      </c>
      <c r="E11" s="29">
        <v>150</v>
      </c>
      <c r="F11" s="29">
        <v>22</v>
      </c>
      <c r="G11" s="29">
        <f t="shared" si="0"/>
        <v>3300</v>
      </c>
      <c r="H11" s="30">
        <f t="shared" si="1"/>
        <v>594</v>
      </c>
      <c r="I11" s="30">
        <f t="shared" si="2"/>
        <v>99</v>
      </c>
      <c r="J11" s="29">
        <f t="shared" si="3"/>
        <v>2607</v>
      </c>
      <c r="K11" s="29">
        <f t="shared" si="4"/>
        <v>2607</v>
      </c>
      <c r="L11" s="21"/>
    </row>
    <row r="13" spans="1:21" ht="13.8" thickBot="1" x14ac:dyDescent="0.3"/>
    <row r="14" spans="1:21" ht="13.5" customHeight="1" thickTop="1" x14ac:dyDescent="0.25">
      <c r="A14" s="54" t="s">
        <v>51</v>
      </c>
      <c r="B14" s="55"/>
      <c r="C14" s="55"/>
      <c r="D14" s="55"/>
      <c r="E14" s="55"/>
      <c r="F14" s="55"/>
      <c r="G14" s="55"/>
      <c r="H14" s="56"/>
      <c r="J14" s="49" t="s">
        <v>52</v>
      </c>
    </row>
    <row r="15" spans="1:21" ht="13.8" thickBot="1" x14ac:dyDescent="0.3">
      <c r="A15" s="57"/>
      <c r="B15" s="58"/>
      <c r="C15" s="58"/>
      <c r="D15" s="58"/>
      <c r="E15" s="58"/>
      <c r="F15" s="58"/>
      <c r="G15" s="58"/>
      <c r="H15" s="59"/>
      <c r="J15" s="50"/>
    </row>
    <row r="16" spans="1:21" ht="26.25" customHeight="1" thickTop="1" thickBot="1" x14ac:dyDescent="0.4">
      <c r="A16" s="51" t="s">
        <v>87</v>
      </c>
      <c r="B16" s="52"/>
      <c r="C16" s="52"/>
      <c r="D16" s="52"/>
      <c r="E16" s="52"/>
      <c r="F16" s="52"/>
      <c r="G16" s="52"/>
      <c r="H16" s="53"/>
      <c r="I16" s="26"/>
      <c r="J16" s="63">
        <f>SUM(K2:K11)</f>
        <v>23332.255000000001</v>
      </c>
    </row>
    <row r="17" spans="1:10" ht="22.5" customHeight="1" thickTop="1" thickBot="1" x14ac:dyDescent="0.4">
      <c r="A17" s="46" t="s">
        <v>88</v>
      </c>
      <c r="B17" s="47"/>
      <c r="C17" s="47"/>
      <c r="D17" s="47"/>
      <c r="E17" s="47"/>
      <c r="F17" s="47"/>
      <c r="G17" s="47"/>
      <c r="H17" s="48"/>
      <c r="I17" s="26"/>
      <c r="J17" s="28">
        <f>COUNTIF(C2:C11,"contabil")</f>
        <v>3</v>
      </c>
    </row>
    <row r="18" spans="1:10" ht="24" customHeight="1" thickTop="1" thickBot="1" x14ac:dyDescent="0.4">
      <c r="A18" s="46" t="s">
        <v>82</v>
      </c>
      <c r="B18" s="47"/>
      <c r="C18" s="47"/>
      <c r="D18" s="47"/>
      <c r="E18" s="47"/>
      <c r="F18" s="47"/>
      <c r="G18" s="47"/>
      <c r="H18" s="48"/>
      <c r="I18" s="26"/>
      <c r="J18" s="64">
        <f>MIN(K2:K11)</f>
        <v>1777.5</v>
      </c>
    </row>
    <row r="19" spans="1:10" ht="21.6" thickTop="1" thickBot="1" x14ac:dyDescent="0.4">
      <c r="A19" s="60" t="s">
        <v>85</v>
      </c>
      <c r="B19" s="61"/>
      <c r="C19" s="61"/>
      <c r="D19" s="61"/>
      <c r="E19" s="61"/>
      <c r="F19" s="61"/>
      <c r="G19" s="61"/>
      <c r="H19" s="62"/>
      <c r="I19" s="26"/>
      <c r="J19" s="28">
        <f>AVERAGEIF(B2:B11,"DE",D2:D11)</f>
        <v>3</v>
      </c>
    </row>
    <row r="20" spans="1:10" ht="20.25" customHeight="1" thickTop="1" thickBot="1" x14ac:dyDescent="0.4">
      <c r="A20" s="46" t="s">
        <v>86</v>
      </c>
      <c r="B20" s="47"/>
      <c r="C20" s="47"/>
      <c r="D20" s="47"/>
      <c r="E20" s="47"/>
      <c r="F20" s="47"/>
      <c r="G20" s="47"/>
      <c r="H20" s="48"/>
      <c r="I20" s="27"/>
      <c r="J20" s="64">
        <f>MAX(E2:E11)</f>
        <v>180</v>
      </c>
    </row>
    <row r="21" spans="1:10" ht="13.8" thickTop="1" x14ac:dyDescent="0.25"/>
  </sheetData>
  <mergeCells count="7">
    <mergeCell ref="A20:H20"/>
    <mergeCell ref="A17:H17"/>
    <mergeCell ref="A18:H18"/>
    <mergeCell ref="J14:J15"/>
    <mergeCell ref="A16:H16"/>
    <mergeCell ref="A14:H15"/>
    <mergeCell ref="A19:H19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0"/>
    </sheetView>
  </sheetViews>
  <sheetFormatPr defaultRowHeight="13.2" x14ac:dyDescent="0.25"/>
  <sheetData>
    <row r="1" spans="1:2" x14ac:dyDescent="0.25">
      <c r="A1" s="9" t="s">
        <v>0</v>
      </c>
      <c r="B1" s="10">
        <v>132240</v>
      </c>
    </row>
    <row r="2" spans="1:2" x14ac:dyDescent="0.25">
      <c r="A2" s="9" t="s">
        <v>1</v>
      </c>
      <c r="B2" s="10">
        <v>152685</v>
      </c>
    </row>
    <row r="3" spans="1:2" x14ac:dyDescent="0.25">
      <c r="A3" s="9" t="s">
        <v>2</v>
      </c>
      <c r="B3" s="10">
        <v>507210</v>
      </c>
    </row>
    <row r="4" spans="1:2" x14ac:dyDescent="0.25">
      <c r="A4" s="9" t="s">
        <v>3</v>
      </c>
      <c r="B4" s="10">
        <v>93960</v>
      </c>
    </row>
    <row r="5" spans="1:2" x14ac:dyDescent="0.25">
      <c r="A5" s="9" t="s">
        <v>4</v>
      </c>
      <c r="B5" s="10">
        <v>136590</v>
      </c>
    </row>
    <row r="6" spans="1:2" x14ac:dyDescent="0.25">
      <c r="A6" s="9" t="s">
        <v>5</v>
      </c>
      <c r="B6" s="10">
        <v>455880</v>
      </c>
    </row>
    <row r="7" spans="1:2" x14ac:dyDescent="0.25">
      <c r="A7" s="9" t="s">
        <v>6</v>
      </c>
      <c r="B7" s="10">
        <v>462840</v>
      </c>
    </row>
    <row r="8" spans="1:2" x14ac:dyDescent="0.25">
      <c r="A8" s="9" t="s">
        <v>7</v>
      </c>
      <c r="B8" s="10">
        <v>381930</v>
      </c>
    </row>
    <row r="9" spans="1:2" x14ac:dyDescent="0.25">
      <c r="A9" s="9" t="s">
        <v>8</v>
      </c>
      <c r="B9" s="10">
        <v>335820</v>
      </c>
    </row>
    <row r="10" spans="1:2" x14ac:dyDescent="0.25">
      <c r="A10" s="9" t="s">
        <v>9</v>
      </c>
      <c r="B10" s="10">
        <v>541140</v>
      </c>
    </row>
    <row r="11" spans="1:2" x14ac:dyDescent="0.25">
      <c r="A11" s="10"/>
    </row>
    <row r="12" spans="1:2" x14ac:dyDescent="0.25">
      <c r="A12" s="10"/>
    </row>
    <row r="13" spans="1:2" x14ac:dyDescent="0.25">
      <c r="A13" s="10"/>
    </row>
    <row r="14" spans="1:2" x14ac:dyDescent="0.25">
      <c r="A14" s="10"/>
    </row>
    <row r="15" spans="1:2" x14ac:dyDescent="0.25">
      <c r="A15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Date intrare</vt:lpstr>
      <vt:lpstr>Date ieșire</vt:lpstr>
      <vt:lpstr>Indicații</vt:lpstr>
      <vt:lpstr>Efectuarea sarcinii</vt:lpstr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Богомолова</dc:creator>
  <cp:lastModifiedBy>User</cp:lastModifiedBy>
  <dcterms:created xsi:type="dcterms:W3CDTF">2003-06-22T14:43:03Z</dcterms:created>
  <dcterms:modified xsi:type="dcterms:W3CDTF">2021-11-25T10:10:53Z</dcterms:modified>
</cp:coreProperties>
</file>