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30100" yWindow="6300" windowWidth="18940" windowHeight="8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L8" i="1"/>
  <c r="L9" i="1"/>
  <c r="L10" i="1"/>
  <c r="L11" i="1"/>
  <c r="L12" i="1"/>
  <c r="L5" i="1"/>
  <c r="N4" i="1"/>
  <c r="O4" i="1"/>
  <c r="N5" i="1"/>
  <c r="O5" i="1"/>
  <c r="N6" i="1"/>
  <c r="O6" i="1"/>
  <c r="N8" i="1"/>
  <c r="O8" i="1"/>
  <c r="N9" i="1"/>
  <c r="O9" i="1"/>
  <c r="N10" i="1"/>
  <c r="O10" i="1"/>
  <c r="N11" i="1"/>
  <c r="O11" i="1"/>
  <c r="N12" i="1"/>
  <c r="O12" i="1"/>
  <c r="K4" i="1"/>
  <c r="K5" i="1"/>
  <c r="K6" i="1"/>
  <c r="K8" i="1"/>
  <c r="K9" i="1"/>
  <c r="K10" i="1"/>
  <c r="K11" i="1"/>
  <c r="K12" i="1"/>
  <c r="K3" i="1"/>
  <c r="O3" i="1"/>
  <c r="N3" i="1"/>
</calcChain>
</file>

<file path=xl/sharedStrings.xml><?xml version="1.0" encoding="utf-8"?>
<sst xmlns="http://schemas.openxmlformats.org/spreadsheetml/2006/main" count="40" uniqueCount="39">
  <si>
    <t>ID</t>
  </si>
  <si>
    <t>ALT_ID</t>
  </si>
  <si>
    <t>AKSco</t>
  </si>
  <si>
    <t>HD31648</t>
  </si>
  <si>
    <t>HD36112</t>
  </si>
  <si>
    <t>HD104237</t>
  </si>
  <si>
    <t>CQTau</t>
  </si>
  <si>
    <t>HD98922</t>
  </si>
  <si>
    <t>HD141569</t>
  </si>
  <si>
    <t>HD163296</t>
  </si>
  <si>
    <t>Tcha</t>
  </si>
  <si>
    <t>Major_Gauss</t>
  </si>
  <si>
    <t>Minor_Gauss</t>
  </si>
  <si>
    <t>Flux (Jy)</t>
  </si>
  <si>
    <t>Freq</t>
  </si>
  <si>
    <t>St. Dev. (Jy)</t>
  </si>
  <si>
    <t>RA</t>
  </si>
  <si>
    <t>Dec</t>
  </si>
  <si>
    <t>16:54:44.836 or 253.687</t>
  </si>
  <si>
    <t>-36.53.18.96 or -36.8886</t>
  </si>
  <si>
    <t>Rad_Gauss (arcsec)</t>
  </si>
  <si>
    <t>Dist</t>
  </si>
  <si>
    <t>Rad (AU)</t>
  </si>
  <si>
    <t>cos(i)</t>
  </si>
  <si>
    <t>inc</t>
  </si>
  <si>
    <t>Params wrong</t>
  </si>
  <si>
    <t>No mdot</t>
  </si>
  <si>
    <t>No GAIA dist</t>
  </si>
  <si>
    <t>Can do, though very well studied?</t>
  </si>
  <si>
    <t>MWC 480</t>
  </si>
  <si>
    <t>HIP 82747</t>
  </si>
  <si>
    <t>29.50.36.71 or 29.8435</t>
  </si>
  <si>
    <t>04:58:46.271 or 434.693</t>
  </si>
  <si>
    <t>Pos Ang</t>
  </si>
  <si>
    <t>MWC 758</t>
  </si>
  <si>
    <t>05:30:27.532 or 442.615</t>
  </si>
  <si>
    <t>25.19.56.78 or 25.3324</t>
  </si>
  <si>
    <t>12:00:04.868 or 180.02</t>
  </si>
  <si>
    <t>-78.11.34.75 or -78.193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</si>
</sst>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tabSelected="1" topLeftCell="K1" workbookViewId="0">
      <selection activeCell="K4" sqref="K4"/>
    </sheetView>
  </sheetViews>
  <sheetFormatPr baseColWidth="10" defaultRowHeight="15" x14ac:dyDescent="0"/>
  <cols>
    <col min="10" max="10" width="17" bestFit="1" customWidth="1"/>
    <col min="11" max="11" width="17" customWidth="1"/>
    <col min="12" max="12" width="12" bestFit="1" customWidth="1"/>
    <col min="13" max="13" width="12.1640625" bestFit="1" customWidth="1"/>
  </cols>
  <sheetData>
    <row r="2" spans="2:16">
      <c r="B2" t="s">
        <v>0</v>
      </c>
      <c r="C2" t="s">
        <v>1</v>
      </c>
      <c r="D2" t="s">
        <v>16</v>
      </c>
      <c r="E2" t="s">
        <v>17</v>
      </c>
      <c r="F2" t="s">
        <v>14</v>
      </c>
      <c r="G2" t="s">
        <v>13</v>
      </c>
      <c r="H2" t="s">
        <v>15</v>
      </c>
      <c r="I2" t="s">
        <v>21</v>
      </c>
      <c r="J2" t="s">
        <v>20</v>
      </c>
      <c r="K2" t="s">
        <v>22</v>
      </c>
      <c r="L2" t="s">
        <v>11</v>
      </c>
      <c r="M2" t="s">
        <v>12</v>
      </c>
      <c r="N2" t="s">
        <v>23</v>
      </c>
      <c r="O2" t="s">
        <v>24</v>
      </c>
      <c r="P2" t="s">
        <v>33</v>
      </c>
    </row>
    <row r="3" spans="2:16">
      <c r="B3" t="s">
        <v>2</v>
      </c>
      <c r="C3" t="s">
        <v>30</v>
      </c>
      <c r="D3" s="2" t="s">
        <v>18</v>
      </c>
      <c r="E3" s="2" t="s">
        <v>19</v>
      </c>
      <c r="F3" s="1">
        <v>246425000000</v>
      </c>
      <c r="G3" s="1">
        <v>3.5965610000000002E-2</v>
      </c>
      <c r="H3" s="1">
        <v>7.2768579999999998E-3</v>
      </c>
      <c r="I3" s="1">
        <v>143.51736449144701</v>
      </c>
      <c r="J3" s="1">
        <v>1.12731</v>
      </c>
      <c r="K3" s="1">
        <f>I3*J3</f>
        <v>161.78856016485312</v>
      </c>
      <c r="L3" s="1">
        <v>1.12731</v>
      </c>
      <c r="M3" s="1">
        <v>0.69864099999999996</v>
      </c>
      <c r="N3" s="1">
        <f>M3/L3</f>
        <v>0.61974168596038348</v>
      </c>
      <c r="O3">
        <f>DEGREES(ACOS(N3))</f>
        <v>51.702726532790386</v>
      </c>
      <c r="P3">
        <v>83.156199999999998</v>
      </c>
    </row>
    <row r="4" spans="2:16">
      <c r="B4" t="s">
        <v>3</v>
      </c>
      <c r="C4" t="s">
        <v>29</v>
      </c>
      <c r="D4" s="2" t="s">
        <v>32</v>
      </c>
      <c r="E4" s="2" t="s">
        <v>31</v>
      </c>
      <c r="F4" s="1">
        <v>225766000000</v>
      </c>
      <c r="G4" s="1">
        <v>0.17664840000000001</v>
      </c>
      <c r="H4" s="1">
        <v>1.9914439999999999E-2</v>
      </c>
      <c r="I4">
        <v>141.62893125616699</v>
      </c>
      <c r="J4" s="1">
        <v>0.76167399999999996</v>
      </c>
      <c r="K4" s="1">
        <f t="shared" ref="K4:K12" si="0">I4*J4</f>
        <v>107.87507458560974</v>
      </c>
      <c r="L4" s="1">
        <v>0.76167399999999996</v>
      </c>
      <c r="M4" s="1">
        <v>0.54207000000000005</v>
      </c>
      <c r="N4" s="1">
        <f t="shared" ref="N4:N12" si="1">M4/L4</f>
        <v>0.71168242581471874</v>
      </c>
      <c r="O4">
        <f t="shared" ref="O4:O12" si="2">DEGREES(ACOS(N4))</f>
        <v>44.628032497731354</v>
      </c>
      <c r="P4">
        <v>178.80099999999999</v>
      </c>
    </row>
    <row r="5" spans="2:16">
      <c r="B5" t="s">
        <v>4</v>
      </c>
      <c r="C5" t="s">
        <v>34</v>
      </c>
      <c r="D5" s="2" t="s">
        <v>35</v>
      </c>
      <c r="E5" s="2" t="s">
        <v>36</v>
      </c>
      <c r="F5" s="1">
        <v>336620000000</v>
      </c>
      <c r="G5" s="1">
        <v>0.25653569999999998</v>
      </c>
      <c r="H5" s="1">
        <v>7.8959640000000001E-3</v>
      </c>
      <c r="I5">
        <v>150.84769555387001</v>
      </c>
      <c r="J5" s="1">
        <v>1.8946000000000001</v>
      </c>
      <c r="K5" s="1">
        <f t="shared" si="0"/>
        <v>285.79604399636213</v>
      </c>
      <c r="L5">
        <f>J5</f>
        <v>1.8946000000000001</v>
      </c>
      <c r="M5" s="1">
        <v>1.5203</v>
      </c>
      <c r="N5" s="1">
        <f t="shared" si="1"/>
        <v>0.80243850944790451</v>
      </c>
      <c r="O5">
        <f t="shared" si="2"/>
        <v>36.636402130150103</v>
      </c>
      <c r="P5">
        <v>170.703</v>
      </c>
    </row>
    <row r="6" spans="2:16">
      <c r="B6" t="s">
        <v>5</v>
      </c>
      <c r="D6" t="s">
        <v>37</v>
      </c>
      <c r="E6" s="2" t="s">
        <v>38</v>
      </c>
      <c r="F6" s="1">
        <v>227173000000</v>
      </c>
      <c r="G6" s="1">
        <v>8.9721819999999994E-2</v>
      </c>
      <c r="H6" s="1">
        <v>1.9147299999999999E-2</v>
      </c>
      <c r="I6">
        <v>103.780995408389</v>
      </c>
      <c r="J6" s="1">
        <v>1.3137000000000001</v>
      </c>
      <c r="K6" s="1">
        <f t="shared" si="0"/>
        <v>136.33709366800065</v>
      </c>
      <c r="L6">
        <f t="shared" ref="L6:L12" si="3">J6</f>
        <v>1.3137000000000001</v>
      </c>
      <c r="M6" s="1">
        <v>0.78013299999999997</v>
      </c>
      <c r="N6" s="1">
        <f t="shared" si="1"/>
        <v>0.59384410443784719</v>
      </c>
      <c r="O6">
        <f t="shared" si="2"/>
        <v>53.569725279365606</v>
      </c>
      <c r="P6">
        <v>157.20699999999999</v>
      </c>
    </row>
    <row r="7" spans="2:16">
      <c r="D7" s="2"/>
      <c r="E7" s="2"/>
      <c r="K7" s="1"/>
      <c r="N7" s="1"/>
    </row>
    <row r="8" spans="2:16">
      <c r="B8" t="s">
        <v>6</v>
      </c>
      <c r="C8" t="s">
        <v>28</v>
      </c>
      <c r="D8" s="2"/>
      <c r="E8" s="2"/>
      <c r="I8">
        <v>159.918087932812</v>
      </c>
      <c r="K8" s="1">
        <f t="shared" si="0"/>
        <v>0</v>
      </c>
      <c r="L8">
        <f t="shared" si="3"/>
        <v>0</v>
      </c>
      <c r="N8" s="1" t="e">
        <f t="shared" si="1"/>
        <v>#DIV/0!</v>
      </c>
      <c r="O8" t="e">
        <f t="shared" si="2"/>
        <v>#DIV/0!</v>
      </c>
    </row>
    <row r="9" spans="2:16">
      <c r="B9" t="s">
        <v>7</v>
      </c>
      <c r="C9" t="s">
        <v>25</v>
      </c>
      <c r="D9" s="2"/>
      <c r="E9" s="2"/>
      <c r="I9">
        <v>647.38822533893301</v>
      </c>
      <c r="K9" s="1">
        <f t="shared" si="0"/>
        <v>0</v>
      </c>
      <c r="L9">
        <f t="shared" si="3"/>
        <v>0</v>
      </c>
      <c r="N9" s="1" t="e">
        <f t="shared" si="1"/>
        <v>#DIV/0!</v>
      </c>
      <c r="O9" t="e">
        <f t="shared" si="2"/>
        <v>#DIV/0!</v>
      </c>
    </row>
    <row r="10" spans="2:16">
      <c r="B10" t="s">
        <v>8</v>
      </c>
      <c r="C10" t="s">
        <v>25</v>
      </c>
      <c r="D10" s="2"/>
      <c r="E10" s="2"/>
      <c r="I10">
        <v>111.16246447206299</v>
      </c>
      <c r="K10" s="1">
        <f t="shared" si="0"/>
        <v>0</v>
      </c>
      <c r="L10">
        <f t="shared" si="3"/>
        <v>0</v>
      </c>
      <c r="N10" s="1" t="e">
        <f t="shared" si="1"/>
        <v>#DIV/0!</v>
      </c>
      <c r="O10" t="e">
        <f t="shared" si="2"/>
        <v>#DIV/0!</v>
      </c>
    </row>
    <row r="11" spans="2:16">
      <c r="B11" t="s">
        <v>9</v>
      </c>
      <c r="C11" t="s">
        <v>27</v>
      </c>
      <c r="D11" s="2"/>
      <c r="E11" s="2"/>
      <c r="K11" s="1">
        <f t="shared" si="0"/>
        <v>0</v>
      </c>
      <c r="L11">
        <f t="shared" si="3"/>
        <v>0</v>
      </c>
      <c r="N11" s="1" t="e">
        <f t="shared" si="1"/>
        <v>#DIV/0!</v>
      </c>
      <c r="O11" t="e">
        <f t="shared" si="2"/>
        <v>#DIV/0!</v>
      </c>
    </row>
    <row r="12" spans="2:16">
      <c r="B12" t="s">
        <v>10</v>
      </c>
      <c r="C12" t="s">
        <v>26</v>
      </c>
      <c r="D12" s="2"/>
      <c r="E12" s="2"/>
      <c r="I12">
        <v>106.98135201766</v>
      </c>
      <c r="K12" s="1">
        <f t="shared" si="0"/>
        <v>0</v>
      </c>
      <c r="L12">
        <f t="shared" si="3"/>
        <v>0</v>
      </c>
      <c r="N12" s="1" t="e">
        <f t="shared" si="1"/>
        <v>#DIV/0!</v>
      </c>
      <c r="O12" t="e">
        <f t="shared" si="2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Undergrad</dc:creator>
  <cp:lastModifiedBy>Undergrad</cp:lastModifiedBy>
  <dcterms:created xsi:type="dcterms:W3CDTF">2017-07-05T20:27:44Z</dcterms:created>
  <dcterms:modified xsi:type="dcterms:W3CDTF">2017-07-05T21:12:31Z</dcterms:modified>
</cp:coreProperties>
</file>