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8_{F6758612-8B4A-4E2D-909F-676BE25182C5}" xr6:coauthVersionLast="41" xr6:coauthVersionMax="41" xr10:uidLastSave="{00000000-0000-0000-0000-000000000000}"/>
  <bookViews>
    <workbookView xWindow="9510" yWindow="4210" windowWidth="12620" windowHeight="11340" xr2:uid="{00000000-000D-0000-FFFF-FFFF00000000}"/>
  </bookViews>
  <sheets>
    <sheet name="Flux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2" i="1" l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D31" i="1"/>
  <c r="E31" i="1"/>
  <c r="F31" i="1"/>
  <c r="G31" i="1"/>
  <c r="H31" i="1"/>
  <c r="I31" i="1"/>
  <c r="C31" i="1"/>
  <c r="B31" i="1"/>
  <c r="A31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B18" i="1"/>
  <c r="A18" i="1"/>
  <c r="D14" i="1"/>
  <c r="E14" i="1"/>
  <c r="F14" i="1"/>
  <c r="G14" i="1"/>
  <c r="H14" i="1"/>
  <c r="I14" i="1"/>
  <c r="C14" i="1"/>
</calcChain>
</file>

<file path=xl/sharedStrings.xml><?xml version="1.0" encoding="utf-8"?>
<sst xmlns="http://schemas.openxmlformats.org/spreadsheetml/2006/main" count="24" uniqueCount="19">
  <si>
    <t>[Fe II]</t>
  </si>
  <si>
    <t>HI Pa_beta</t>
  </si>
  <si>
    <t>[Ne II]</t>
  </si>
  <si>
    <t>[S I]</t>
  </si>
  <si>
    <t>[FeII]</t>
  </si>
  <si>
    <t>[Si II]</t>
  </si>
  <si>
    <t>HH 12B</t>
  </si>
  <si>
    <t>HH 12C</t>
  </si>
  <si>
    <t>HH 12D</t>
  </si>
  <si>
    <t>HH 12E</t>
  </si>
  <si>
    <t>HH 12F</t>
  </si>
  <si>
    <t>HH 12 G</t>
  </si>
  <si>
    <t>HH 12 H</t>
  </si>
  <si>
    <t>Line</t>
  </si>
  <si>
    <t>Wavelength (micron)</t>
  </si>
  <si>
    <t>1.26/1.64</t>
  </si>
  <si>
    <t>A_V</t>
  </si>
  <si>
    <t>Correction factors</t>
  </si>
  <si>
    <t>Corrected fluxes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</si>
</sst>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workbookViewId="0">
      <selection activeCell="A43" sqref="A43:XFD43"/>
    </sheetView>
  </sheetViews>
  <sheetFormatPr defaultRowHeight="14.5" x14ac:dyDescent="0.35"/>
  <cols>
    <col min="3" max="3" width="12" bestFit="1" customWidth="1"/>
    <col min="4" max="6" width="10.36328125" bestFit="1" customWidth="1"/>
    <col min="7" max="9" width="10.7265625" bestFit="1" customWidth="1"/>
  </cols>
  <sheetData>
    <row r="1" spans="1:9" x14ac:dyDescent="0.35">
      <c r="A1" t="s">
        <v>13</v>
      </c>
      <c r="B1" t="s">
        <v>14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35">
      <c r="A2" t="s">
        <v>5</v>
      </c>
      <c r="B2">
        <v>34.814</v>
      </c>
      <c r="C2" s="2">
        <v>4.572064741779988E-14</v>
      </c>
      <c r="D2" s="2">
        <v>2.1047412837415233E-13</v>
      </c>
      <c r="E2" s="2">
        <v>2.4201108958582358E-13</v>
      </c>
      <c r="F2" s="2">
        <v>1.0105017140852801E-13</v>
      </c>
      <c r="G2" s="2">
        <v>1.254322647204654E-13</v>
      </c>
      <c r="H2" s="2">
        <v>2.8863265874148553E-14</v>
      </c>
      <c r="I2" s="2">
        <v>1.4420744156000603E-14</v>
      </c>
    </row>
    <row r="3" spans="1:9" x14ac:dyDescent="0.35">
      <c r="A3" t="s">
        <v>5</v>
      </c>
      <c r="B3">
        <v>34.814</v>
      </c>
      <c r="C3" s="2">
        <v>1.2416271331507762E-13</v>
      </c>
      <c r="D3" s="2">
        <v>6.2281732881882847E-13</v>
      </c>
      <c r="E3" s="2">
        <v>5.4928188429377538E-13</v>
      </c>
      <c r="F3" s="2">
        <v>2.1040954374025074E-13</v>
      </c>
      <c r="G3" s="2">
        <v>2.9058177960464282E-13</v>
      </c>
      <c r="H3" s="2">
        <v>4.7933269115961596E-14</v>
      </c>
      <c r="I3" s="2">
        <v>3.5636701560364259E-14</v>
      </c>
    </row>
    <row r="4" spans="1:9" x14ac:dyDescent="0.35">
      <c r="A4" t="s">
        <v>4</v>
      </c>
      <c r="B4">
        <v>26</v>
      </c>
      <c r="C4" s="2">
        <v>3.3361277115736951E-14</v>
      </c>
      <c r="D4" s="2">
        <v>1.4777888946022531E-13</v>
      </c>
      <c r="E4" s="2">
        <v>1.8070094982255188E-13</v>
      </c>
      <c r="F4" s="2">
        <v>5.2801239464887208E-14</v>
      </c>
      <c r="G4" s="2">
        <v>9.4157874867860709E-14</v>
      </c>
      <c r="H4" s="2">
        <v>1.7007378498269659E-14</v>
      </c>
      <c r="I4" s="2">
        <v>9.0767089666833275E-15</v>
      </c>
    </row>
    <row r="5" spans="1:9" x14ac:dyDescent="0.35">
      <c r="A5" t="s">
        <v>0</v>
      </c>
      <c r="B5">
        <v>26</v>
      </c>
      <c r="C5" s="2">
        <v>1.9207110002750358E-14</v>
      </c>
      <c r="D5" s="2">
        <v>8.9312251342434742E-14</v>
      </c>
      <c r="E5" s="2">
        <v>8.6217818166535377E-14</v>
      </c>
      <c r="F5" s="2">
        <v>3.4050423399549135E-14</v>
      </c>
      <c r="G5" s="2">
        <v>4.8107192880363447E-14</v>
      </c>
      <c r="H5" s="2">
        <v>6.4035729077841878E-15</v>
      </c>
      <c r="I5" s="2">
        <v>2.023868657500051E-15</v>
      </c>
    </row>
    <row r="6" spans="1:9" x14ac:dyDescent="0.35">
      <c r="A6" t="s">
        <v>3</v>
      </c>
      <c r="B6">
        <v>25.248999999999999</v>
      </c>
      <c r="C6" s="2">
        <v>-3.1648109621121715E-16</v>
      </c>
      <c r="D6" s="2">
        <v>6.8749132209164518E-15</v>
      </c>
      <c r="E6" s="2">
        <v>5.7341958696551691E-15</v>
      </c>
      <c r="F6" s="2">
        <v>4.8876852216646121E-15</v>
      </c>
      <c r="G6" s="2">
        <v>-4.8659858432714117E-15</v>
      </c>
      <c r="H6" s="2">
        <v>1.1842578571978302E-15</v>
      </c>
      <c r="I6" s="2">
        <v>-8.9990224767378633E-16</v>
      </c>
    </row>
    <row r="7" spans="1:9" x14ac:dyDescent="0.35">
      <c r="A7" t="s">
        <v>0</v>
      </c>
      <c r="B7">
        <v>17.936</v>
      </c>
      <c r="C7" s="2">
        <v>3.3807735783148152E-14</v>
      </c>
      <c r="D7" s="2">
        <v>6.8094157165024191E-14</v>
      </c>
      <c r="E7" s="2">
        <v>6.976903478140704E-14</v>
      </c>
      <c r="F7" s="2">
        <v>2.6583522837805684E-14</v>
      </c>
      <c r="G7" s="2">
        <v>5.9164499804191693E-14</v>
      </c>
      <c r="H7" s="2">
        <v>1.9747402968015222E-15</v>
      </c>
      <c r="I7" s="2">
        <v>3.4055469726563834E-15</v>
      </c>
    </row>
    <row r="8" spans="1:9" x14ac:dyDescent="0.35">
      <c r="A8" t="s">
        <v>2</v>
      </c>
      <c r="B8">
        <v>12.811999999999999</v>
      </c>
      <c r="C8" s="2">
        <v>6.5581811805430776E-14</v>
      </c>
      <c r="D8" s="2">
        <v>3.4686351492385964E-14</v>
      </c>
      <c r="E8" s="2">
        <v>4.7044958401827391E-14</v>
      </c>
      <c r="F8" s="2">
        <v>4.6012871554521435E-14</v>
      </c>
      <c r="G8" s="2">
        <v>1.1415110785563936E-13</v>
      </c>
      <c r="H8" s="2">
        <v>0</v>
      </c>
      <c r="I8" s="2">
        <v>0</v>
      </c>
    </row>
    <row r="9" spans="1:9" x14ac:dyDescent="0.35">
      <c r="A9" t="s">
        <v>2</v>
      </c>
      <c r="B9">
        <v>12.811999999999999</v>
      </c>
      <c r="C9" s="2">
        <v>3.5007404846931804E-14</v>
      </c>
      <c r="D9" s="2">
        <v>3.3099932859158653E-14</v>
      </c>
      <c r="E9" s="2">
        <v>5.8232919527638079E-14</v>
      </c>
      <c r="F9" s="2">
        <v>3.4002510178304801E-14</v>
      </c>
      <c r="G9" s="2">
        <v>7.4177704989356041E-14</v>
      </c>
      <c r="H9" s="2">
        <v>-6.4861378704598137E-16</v>
      </c>
      <c r="I9" s="2">
        <v>-1.4394780557916567E-15</v>
      </c>
    </row>
    <row r="10" spans="1:9" x14ac:dyDescent="0.35">
      <c r="A10" t="s">
        <v>0</v>
      </c>
      <c r="B10">
        <v>1.6450100000000001</v>
      </c>
      <c r="C10" s="2">
        <v>1.3217551135050696E-13</v>
      </c>
      <c r="D10" s="2">
        <v>3.394425167316938E-13</v>
      </c>
      <c r="E10" s="2">
        <v>3.5130235283165211E-13</v>
      </c>
      <c r="F10" s="2">
        <v>1.0983978659997448E-13</v>
      </c>
      <c r="G10" s="2">
        <v>2.5478603129118243E-13</v>
      </c>
      <c r="H10" s="2">
        <v>4.0448935385881248E-14</v>
      </c>
      <c r="I10" s="2">
        <v>3.133288106927051E-14</v>
      </c>
    </row>
    <row r="11" spans="1:9" x14ac:dyDescent="0.35">
      <c r="A11" t="s">
        <v>1</v>
      </c>
      <c r="B11">
        <v>1.28366</v>
      </c>
      <c r="C11" s="2">
        <v>3.6113456410959007E-14</v>
      </c>
      <c r="D11" s="2">
        <v>6.6568990954490588E-14</v>
      </c>
      <c r="E11" s="2">
        <v>6.1839147355803052E-14</v>
      </c>
      <c r="F11" s="2">
        <v>2.6782673006118552E-14</v>
      </c>
      <c r="G11" s="2">
        <v>4.771257108398998E-14</v>
      </c>
      <c r="H11" s="2">
        <v>1.676606310911152E-14</v>
      </c>
      <c r="I11" s="2">
        <v>1.6186953477628739E-14</v>
      </c>
    </row>
    <row r="12" spans="1:9" x14ac:dyDescent="0.35">
      <c r="A12" t="s">
        <v>0</v>
      </c>
      <c r="B12">
        <v>1.25162</v>
      </c>
      <c r="C12" s="2">
        <v>1.1645770737188024E-13</v>
      </c>
      <c r="D12" s="2">
        <v>2.7897036760396002E-13</v>
      </c>
      <c r="E12" s="2">
        <v>2.9020385543365717E-13</v>
      </c>
      <c r="F12" s="2">
        <v>9.4744911272271316E-14</v>
      </c>
      <c r="G12" s="2">
        <v>2.1771730236293221E-13</v>
      </c>
      <c r="H12" s="2">
        <v>3.5527126568611162E-14</v>
      </c>
      <c r="I12" s="2">
        <v>2.7253620290399786E-14</v>
      </c>
    </row>
    <row r="14" spans="1:9" x14ac:dyDescent="0.35">
      <c r="A14" t="s">
        <v>15</v>
      </c>
      <c r="C14" s="1">
        <f>C12/C10</f>
        <v>0.88108384209730217</v>
      </c>
      <c r="D14" s="1">
        <f t="shared" ref="D14:I14" si="0">D12/D10</f>
        <v>0.82184863077852766</v>
      </c>
      <c r="E14" s="1">
        <f t="shared" si="0"/>
        <v>0.82608002222155907</v>
      </c>
      <c r="F14" s="1">
        <f t="shared" si="0"/>
        <v>0.86257370125201371</v>
      </c>
      <c r="G14" s="1">
        <f t="shared" si="0"/>
        <v>0.85451035623736293</v>
      </c>
      <c r="H14" s="1">
        <f t="shared" si="0"/>
        <v>0.87832043611738542</v>
      </c>
      <c r="I14" s="1">
        <f t="shared" si="0"/>
        <v>0.86980894703387401</v>
      </c>
    </row>
    <row r="15" spans="1:9" x14ac:dyDescent="0.35">
      <c r="A15" t="s">
        <v>16</v>
      </c>
      <c r="C15">
        <v>4.51</v>
      </c>
      <c r="D15">
        <v>5.23</v>
      </c>
      <c r="E15">
        <v>5.18</v>
      </c>
      <c r="F15">
        <v>4.7300000000000004</v>
      </c>
      <c r="G15">
        <v>4.83</v>
      </c>
      <c r="H15">
        <v>4.54</v>
      </c>
      <c r="I15">
        <v>4.6399999999999997</v>
      </c>
    </row>
    <row r="17" spans="1:9" x14ac:dyDescent="0.35">
      <c r="A17" t="s">
        <v>17</v>
      </c>
    </row>
    <row r="18" spans="1:9" x14ac:dyDescent="0.35">
      <c r="A18" t="str">
        <f>A2</f>
        <v>[Si II]</v>
      </c>
      <c r="B18">
        <f>B2</f>
        <v>34.814</v>
      </c>
      <c r="C18" s="1">
        <v>1.046</v>
      </c>
      <c r="D18" s="1">
        <v>1.0536000000000001</v>
      </c>
      <c r="E18" s="1">
        <v>1.0529999999999999</v>
      </c>
      <c r="F18" s="1">
        <v>1.0483</v>
      </c>
      <c r="G18" s="1">
        <v>1.0492999999999999</v>
      </c>
      <c r="H18" s="1">
        <v>1.0463</v>
      </c>
      <c r="I18" s="1">
        <v>1.0474000000000001</v>
      </c>
    </row>
    <row r="19" spans="1:9" x14ac:dyDescent="0.35">
      <c r="A19" t="str">
        <f t="shared" ref="A19:B19" si="1">A3</f>
        <v>[Si II]</v>
      </c>
      <c r="B19">
        <f t="shared" si="1"/>
        <v>34.814</v>
      </c>
      <c r="C19" s="1">
        <v>1.046</v>
      </c>
      <c r="D19" s="1">
        <v>1.0536000000000001</v>
      </c>
      <c r="E19" s="1">
        <v>1.0529999999999999</v>
      </c>
      <c r="F19" s="1">
        <v>1.0483</v>
      </c>
      <c r="G19" s="1">
        <v>1.0492999999999999</v>
      </c>
      <c r="H19" s="1">
        <v>1.0463</v>
      </c>
      <c r="I19" s="1">
        <v>1.0474000000000001</v>
      </c>
    </row>
    <row r="20" spans="1:9" x14ac:dyDescent="0.35">
      <c r="A20" t="str">
        <f t="shared" ref="A20:B20" si="2">A4</f>
        <v>[FeII]</v>
      </c>
      <c r="B20">
        <f t="shared" si="2"/>
        <v>26</v>
      </c>
      <c r="C20" s="1">
        <v>1.0667</v>
      </c>
      <c r="D20" s="1">
        <v>1.0778000000000001</v>
      </c>
      <c r="E20" s="1">
        <v>1.077</v>
      </c>
      <c r="F20" s="1">
        <v>1.0701000000000001</v>
      </c>
      <c r="G20" s="1">
        <v>1.0716000000000001</v>
      </c>
      <c r="H20" s="1">
        <v>1.0671999999999999</v>
      </c>
      <c r="I20" s="1">
        <v>1.0688</v>
      </c>
    </row>
    <row r="21" spans="1:9" x14ac:dyDescent="0.35">
      <c r="A21" t="str">
        <f t="shared" ref="A21:B21" si="3">A5</f>
        <v>[Fe II]</v>
      </c>
      <c r="B21">
        <f t="shared" si="3"/>
        <v>26</v>
      </c>
      <c r="C21" s="1">
        <v>1.0667</v>
      </c>
      <c r="D21" s="1">
        <v>1.0778000000000001</v>
      </c>
      <c r="E21" s="1">
        <v>1.077</v>
      </c>
      <c r="F21" s="1">
        <v>1.0701000000000001</v>
      </c>
      <c r="G21" s="1">
        <v>1.0716000000000001</v>
      </c>
      <c r="H21" s="1">
        <v>1.0671999999999999</v>
      </c>
      <c r="I21" s="1">
        <v>1.0688</v>
      </c>
    </row>
    <row r="22" spans="1:9" x14ac:dyDescent="0.35">
      <c r="A22" t="str">
        <f t="shared" ref="A22:B22" si="4">A6</f>
        <v>[S I]</v>
      </c>
      <c r="B22">
        <f t="shared" si="4"/>
        <v>25.248999999999999</v>
      </c>
      <c r="C22" s="1">
        <v>1.0693999999999999</v>
      </c>
      <c r="D22" s="1">
        <v>1.081</v>
      </c>
      <c r="E22" s="1">
        <v>1.0801000000000001</v>
      </c>
      <c r="F22" s="1">
        <v>1.0729</v>
      </c>
      <c r="G22" s="1">
        <v>1.0745</v>
      </c>
      <c r="H22" s="1">
        <v>1.0699000000000001</v>
      </c>
      <c r="I22" s="1">
        <v>1.0714999999999999</v>
      </c>
    </row>
    <row r="23" spans="1:9" x14ac:dyDescent="0.35">
      <c r="A23" t="str">
        <f t="shared" ref="A23:B23" si="5">A7</f>
        <v>[Fe II]</v>
      </c>
      <c r="B23">
        <f t="shared" si="5"/>
        <v>17.936</v>
      </c>
      <c r="C23" s="1">
        <v>1.1178999999999999</v>
      </c>
      <c r="D23" s="1">
        <v>1.1380999999999999</v>
      </c>
      <c r="E23" s="1">
        <v>1.1366000000000001</v>
      </c>
      <c r="F23" s="1">
        <v>1.1240000000000001</v>
      </c>
      <c r="G23" s="1">
        <v>1.1267</v>
      </c>
      <c r="H23" s="1">
        <v>1.1188</v>
      </c>
      <c r="I23" s="1">
        <v>1.1215999999999999</v>
      </c>
    </row>
    <row r="24" spans="1:9" x14ac:dyDescent="0.35">
      <c r="A24" t="str">
        <f t="shared" ref="A24:B24" si="6">A8</f>
        <v>[Ne II]</v>
      </c>
      <c r="B24">
        <f t="shared" si="6"/>
        <v>12.811999999999999</v>
      </c>
      <c r="C24" s="1">
        <v>1.1073</v>
      </c>
      <c r="D24" s="1">
        <v>1.1255999999999999</v>
      </c>
      <c r="E24" s="1">
        <v>1.1242000000000001</v>
      </c>
      <c r="F24" s="1">
        <v>1.1128</v>
      </c>
      <c r="G24" s="1">
        <v>1.1153</v>
      </c>
      <c r="H24" s="1">
        <v>1.1081000000000001</v>
      </c>
      <c r="I24" s="1">
        <v>1.1106</v>
      </c>
    </row>
    <row r="25" spans="1:9" x14ac:dyDescent="0.35">
      <c r="A25" t="str">
        <f t="shared" ref="A25:B25" si="7">A9</f>
        <v>[Ne II]</v>
      </c>
      <c r="B25">
        <f t="shared" si="7"/>
        <v>12.811999999999999</v>
      </c>
      <c r="C25" s="1">
        <v>1.1073</v>
      </c>
      <c r="D25" s="1">
        <v>1.1255999999999999</v>
      </c>
      <c r="E25" s="1">
        <v>1.1242000000000001</v>
      </c>
      <c r="F25" s="1">
        <v>1.1128</v>
      </c>
      <c r="G25" s="1">
        <v>1.1153</v>
      </c>
      <c r="H25" s="1">
        <v>1.1081000000000001</v>
      </c>
      <c r="I25" s="1">
        <v>1.1106</v>
      </c>
    </row>
    <row r="26" spans="1:9" x14ac:dyDescent="0.35">
      <c r="A26" t="str">
        <f t="shared" ref="A26:B26" si="8">A10</f>
        <v>[Fe II]</v>
      </c>
      <c r="B26">
        <f t="shared" si="8"/>
        <v>1.6450100000000001</v>
      </c>
      <c r="C26" s="1">
        <v>2.0828000000000002</v>
      </c>
      <c r="D26" s="1">
        <v>2.3433999999999999</v>
      </c>
      <c r="E26" s="1">
        <v>2.3231000000000002</v>
      </c>
      <c r="F26" s="1">
        <v>2.1589999999999998</v>
      </c>
      <c r="G26" s="1">
        <v>2.1937000000000002</v>
      </c>
      <c r="H26" s="1">
        <v>2.0939000000000001</v>
      </c>
      <c r="I26" s="1">
        <v>2.1286999999999998</v>
      </c>
    </row>
    <row r="27" spans="1:9" x14ac:dyDescent="0.35">
      <c r="A27" t="str">
        <f t="shared" ref="A27:B27" si="9">A11</f>
        <v>HI Pa_beta</v>
      </c>
      <c r="B27">
        <f t="shared" si="9"/>
        <v>1.28366</v>
      </c>
      <c r="C27" s="1">
        <v>3.0813000000000001</v>
      </c>
      <c r="D27" s="1">
        <v>3.6922999999999999</v>
      </c>
      <c r="E27" s="1">
        <v>3.6434000000000002</v>
      </c>
      <c r="F27" s="1">
        <v>3.2562000000000002</v>
      </c>
      <c r="G27" s="1">
        <v>3.3365999999999998</v>
      </c>
      <c r="H27" s="1">
        <v>3.1065999999999998</v>
      </c>
      <c r="I27" s="1">
        <v>3.1861999999999999</v>
      </c>
    </row>
    <row r="28" spans="1:9" x14ac:dyDescent="0.35">
      <c r="A28" t="str">
        <f t="shared" ref="A28:B28" si="10">A12</f>
        <v>[Fe II]</v>
      </c>
      <c r="B28">
        <f t="shared" si="10"/>
        <v>1.25162</v>
      </c>
      <c r="C28" s="1">
        <v>3.2113999999999998</v>
      </c>
      <c r="D28" s="1">
        <v>3.8738000000000001</v>
      </c>
      <c r="E28" s="1">
        <v>3.8205</v>
      </c>
      <c r="F28" s="1">
        <v>3.4003999999999999</v>
      </c>
      <c r="G28" s="1">
        <v>3.4876</v>
      </c>
      <c r="H28" s="1">
        <v>3.2387000000000001</v>
      </c>
      <c r="I28" s="1">
        <v>3.3248000000000002</v>
      </c>
    </row>
    <row r="30" spans="1:9" x14ac:dyDescent="0.35">
      <c r="A30" t="s">
        <v>18</v>
      </c>
    </row>
    <row r="31" spans="1:9" x14ac:dyDescent="0.35">
      <c r="A31" t="str">
        <f>A2</f>
        <v>[Si II]</v>
      </c>
      <c r="B31">
        <f>B2</f>
        <v>34.814</v>
      </c>
      <c r="C31" s="2">
        <f>C18*C2</f>
        <v>4.7823797199018679E-14</v>
      </c>
      <c r="D31" s="2">
        <f t="shared" ref="D31:I31" si="11">D18*D2</f>
        <v>2.2175554165500693E-13</v>
      </c>
      <c r="E31" s="2">
        <f t="shared" si="11"/>
        <v>2.548376773338722E-13</v>
      </c>
      <c r="F31" s="2">
        <f t="shared" si="11"/>
        <v>1.0593089468755992E-13</v>
      </c>
      <c r="G31" s="2">
        <f t="shared" si="11"/>
        <v>1.3161607537118433E-13</v>
      </c>
      <c r="H31" s="2">
        <f t="shared" si="11"/>
        <v>3.019963508412163E-14</v>
      </c>
      <c r="I31" s="2">
        <f t="shared" si="11"/>
        <v>1.5104287428995032E-14</v>
      </c>
    </row>
    <row r="32" spans="1:9" x14ac:dyDescent="0.35">
      <c r="A32" t="str">
        <f t="shared" ref="A32:B32" si="12">A3</f>
        <v>[Si II]</v>
      </c>
      <c r="B32">
        <f t="shared" si="12"/>
        <v>34.814</v>
      </c>
      <c r="C32" s="2">
        <f t="shared" ref="C32:I32" si="13">C19*C3</f>
        <v>1.298741981275712E-13</v>
      </c>
      <c r="D32" s="2">
        <f t="shared" si="13"/>
        <v>6.5620033764351772E-13</v>
      </c>
      <c r="E32" s="2">
        <f t="shared" si="13"/>
        <v>5.783938241613454E-13</v>
      </c>
      <c r="F32" s="2">
        <f t="shared" si="13"/>
        <v>2.2057232470290485E-13</v>
      </c>
      <c r="G32" s="2">
        <f t="shared" si="13"/>
        <v>3.0490746133915168E-13</v>
      </c>
      <c r="H32" s="2">
        <f t="shared" si="13"/>
        <v>5.0152579476030618E-14</v>
      </c>
      <c r="I32" s="2">
        <f t="shared" si="13"/>
        <v>3.7325881214325531E-14</v>
      </c>
    </row>
    <row r="33" spans="1:9" x14ac:dyDescent="0.35">
      <c r="A33" t="str">
        <f t="shared" ref="A33:B33" si="14">A4</f>
        <v>[FeII]</v>
      </c>
      <c r="B33">
        <f t="shared" si="14"/>
        <v>26</v>
      </c>
      <c r="C33" s="2">
        <f t="shared" ref="C33:I33" si="15">C20*C4</f>
        <v>3.5586474299356608E-14</v>
      </c>
      <c r="D33" s="2">
        <f t="shared" si="15"/>
        <v>1.5927608706023086E-13</v>
      </c>
      <c r="E33" s="2">
        <f t="shared" si="15"/>
        <v>1.9461492295888838E-13</v>
      </c>
      <c r="F33" s="2">
        <f t="shared" si="15"/>
        <v>5.6502606351375803E-14</v>
      </c>
      <c r="G33" s="2">
        <f t="shared" si="15"/>
        <v>1.0089957870839955E-13</v>
      </c>
      <c r="H33" s="2">
        <f t="shared" si="15"/>
        <v>1.8150274333353378E-14</v>
      </c>
      <c r="I33" s="2">
        <f t="shared" si="15"/>
        <v>9.701186543591141E-15</v>
      </c>
    </row>
    <row r="34" spans="1:9" x14ac:dyDescent="0.35">
      <c r="A34" t="str">
        <f t="shared" ref="A34:B34" si="16">A5</f>
        <v>[Fe II]</v>
      </c>
      <c r="B34">
        <f t="shared" si="16"/>
        <v>26</v>
      </c>
      <c r="C34" s="2">
        <f t="shared" ref="C34:I34" si="17">C21*C5</f>
        <v>2.0488224239933806E-14</v>
      </c>
      <c r="D34" s="2">
        <f t="shared" si="17"/>
        <v>9.6260744496876174E-14</v>
      </c>
      <c r="E34" s="2">
        <f t="shared" si="17"/>
        <v>9.2856590165358603E-14</v>
      </c>
      <c r="F34" s="2">
        <f t="shared" si="17"/>
        <v>3.6437358079857528E-14</v>
      </c>
      <c r="G34" s="2">
        <f t="shared" si="17"/>
        <v>5.1551667890597477E-14</v>
      </c>
      <c r="H34" s="2">
        <f t="shared" si="17"/>
        <v>6.8338930071872846E-15</v>
      </c>
      <c r="I34" s="2">
        <f t="shared" si="17"/>
        <v>2.1631108211360544E-15</v>
      </c>
    </row>
    <row r="35" spans="1:9" x14ac:dyDescent="0.35">
      <c r="A35" t="str">
        <f t="shared" ref="A35:B35" si="18">A6</f>
        <v>[S I]</v>
      </c>
      <c r="B35">
        <f t="shared" si="18"/>
        <v>25.248999999999999</v>
      </c>
      <c r="C35" s="2">
        <f t="shared" ref="C35:I35" si="19">C22*C6</f>
        <v>-3.3844488428827558E-16</v>
      </c>
      <c r="D35" s="2">
        <f t="shared" si="19"/>
        <v>7.4317811918106843E-15</v>
      </c>
      <c r="E35" s="2">
        <f t="shared" si="19"/>
        <v>6.1935049588145488E-15</v>
      </c>
      <c r="F35" s="2">
        <f t="shared" si="19"/>
        <v>5.2439974743239625E-15</v>
      </c>
      <c r="G35" s="2">
        <f t="shared" si="19"/>
        <v>-5.2285017885951319E-15</v>
      </c>
      <c r="H35" s="2">
        <f t="shared" si="19"/>
        <v>1.2670374814159586E-15</v>
      </c>
      <c r="I35" s="2">
        <f t="shared" si="19"/>
        <v>-9.6424525838246192E-16</v>
      </c>
    </row>
    <row r="36" spans="1:9" x14ac:dyDescent="0.35">
      <c r="A36" t="str">
        <f t="shared" ref="A36:B36" si="20">A7</f>
        <v>[Fe II]</v>
      </c>
      <c r="B36">
        <f t="shared" si="20"/>
        <v>17.936</v>
      </c>
      <c r="C36" s="2">
        <f t="shared" ref="C36:I36" si="21">C23*C7</f>
        <v>3.7793667831981316E-14</v>
      </c>
      <c r="D36" s="2">
        <f t="shared" si="21"/>
        <v>7.7497960269514025E-14</v>
      </c>
      <c r="E36" s="2">
        <f t="shared" si="21"/>
        <v>7.9299484932547241E-14</v>
      </c>
      <c r="F36" s="2">
        <f t="shared" si="21"/>
        <v>2.9879879669693593E-14</v>
      </c>
      <c r="G36" s="2">
        <f t="shared" si="21"/>
        <v>6.6660641929382776E-14</v>
      </c>
      <c r="H36" s="2">
        <f t="shared" si="21"/>
        <v>2.2093394440615429E-15</v>
      </c>
      <c r="I36" s="2">
        <f t="shared" si="21"/>
        <v>3.8196614845313992E-15</v>
      </c>
    </row>
    <row r="37" spans="1:9" x14ac:dyDescent="0.35">
      <c r="A37" t="str">
        <f t="shared" ref="A37:B37" si="22">A8</f>
        <v>[Ne II]</v>
      </c>
      <c r="B37">
        <f t="shared" si="22"/>
        <v>12.811999999999999</v>
      </c>
      <c r="C37" s="2">
        <f t="shared" ref="C37:I37" si="23">C24*C8</f>
        <v>7.2618740212153497E-14</v>
      </c>
      <c r="D37" s="2">
        <f t="shared" si="23"/>
        <v>3.9042957239829639E-14</v>
      </c>
      <c r="E37" s="2">
        <f t="shared" si="23"/>
        <v>5.2887942235334355E-14</v>
      </c>
      <c r="F37" s="2">
        <f t="shared" si="23"/>
        <v>5.1203123465871455E-14</v>
      </c>
      <c r="G37" s="2">
        <f t="shared" si="23"/>
        <v>1.2731273059139457E-13</v>
      </c>
      <c r="H37" s="2">
        <f t="shared" si="23"/>
        <v>0</v>
      </c>
      <c r="I37" s="2">
        <f t="shared" si="23"/>
        <v>0</v>
      </c>
    </row>
    <row r="38" spans="1:9" x14ac:dyDescent="0.35">
      <c r="A38" t="str">
        <f t="shared" ref="A38:B38" si="24">A9</f>
        <v>[Ne II]</v>
      </c>
      <c r="B38">
        <f t="shared" si="24"/>
        <v>12.811999999999999</v>
      </c>
      <c r="C38" s="2">
        <f t="shared" ref="C38:I38" si="25">C25*C9</f>
        <v>3.8763699387007587E-14</v>
      </c>
      <c r="D38" s="2">
        <f t="shared" si="25"/>
        <v>3.725728442626898E-14</v>
      </c>
      <c r="E38" s="2">
        <f t="shared" si="25"/>
        <v>6.5465448132970732E-14</v>
      </c>
      <c r="F38" s="2">
        <f t="shared" si="25"/>
        <v>3.783799332641758E-14</v>
      </c>
      <c r="G38" s="2">
        <f t="shared" si="25"/>
        <v>8.2730394374628791E-14</v>
      </c>
      <c r="H38" s="2">
        <f t="shared" si="25"/>
        <v>-7.1872893742565197E-16</v>
      </c>
      <c r="I38" s="2">
        <f t="shared" si="25"/>
        <v>-1.5986843287622139E-15</v>
      </c>
    </row>
    <row r="39" spans="1:9" x14ac:dyDescent="0.35">
      <c r="A39" t="str">
        <f t="shared" ref="A39:B39" si="26">A10</f>
        <v>[Fe II]</v>
      </c>
      <c r="B39">
        <f t="shared" si="26"/>
        <v>1.6450100000000001</v>
      </c>
      <c r="C39" s="2">
        <f t="shared" ref="C39:I39" si="27">C26*C10</f>
        <v>2.752951550408359E-13</v>
      </c>
      <c r="D39" s="2">
        <f t="shared" si="27"/>
        <v>7.954495937090512E-13</v>
      </c>
      <c r="E39" s="2">
        <f t="shared" si="27"/>
        <v>8.1611049586321112E-13</v>
      </c>
      <c r="F39" s="2">
        <f t="shared" si="27"/>
        <v>2.3714409926934489E-13</v>
      </c>
      <c r="G39" s="2">
        <f t="shared" si="27"/>
        <v>5.5892411684346699E-13</v>
      </c>
      <c r="H39" s="2">
        <f t="shared" si="27"/>
        <v>8.4696025804496744E-14</v>
      </c>
      <c r="I39" s="2">
        <f t="shared" si="27"/>
        <v>6.669830393215613E-14</v>
      </c>
    </row>
    <row r="40" spans="1:9" x14ac:dyDescent="0.35">
      <c r="A40" t="str">
        <f t="shared" ref="A40:B40" si="28">A11</f>
        <v>HI Pa_beta</v>
      </c>
      <c r="B40">
        <f t="shared" si="28"/>
        <v>1.28366</v>
      </c>
      <c r="C40" s="2">
        <f t="shared" ref="C40:I40" si="29">C27*C11</f>
        <v>1.1127639323908799E-13</v>
      </c>
      <c r="D40" s="2">
        <f t="shared" si="29"/>
        <v>2.4579268530126557E-13</v>
      </c>
      <c r="E40" s="2">
        <f t="shared" si="29"/>
        <v>2.2530474947613285E-13</v>
      </c>
      <c r="F40" s="2">
        <f t="shared" si="29"/>
        <v>8.7209739842523229E-14</v>
      </c>
      <c r="G40" s="2">
        <f t="shared" si="29"/>
        <v>1.5919776467884095E-13</v>
      </c>
      <c r="H40" s="2">
        <f t="shared" si="29"/>
        <v>5.2085451654765842E-14</v>
      </c>
      <c r="I40" s="2">
        <f t="shared" si="29"/>
        <v>5.1574871170420684E-14</v>
      </c>
    </row>
    <row r="41" spans="1:9" x14ac:dyDescent="0.35">
      <c r="A41" t="str">
        <f t="shared" ref="A41:B41" si="30">A12</f>
        <v>[Fe II]</v>
      </c>
      <c r="B41">
        <f t="shared" si="30"/>
        <v>1.25162</v>
      </c>
      <c r="C41" s="2">
        <f t="shared" ref="C41:I41" si="31">C28*C12</f>
        <v>3.7399228145405619E-13</v>
      </c>
      <c r="D41" s="2">
        <f t="shared" si="31"/>
        <v>1.0806754100242203E-12</v>
      </c>
      <c r="E41" s="2">
        <f t="shared" si="31"/>
        <v>1.1087238296842872E-12</v>
      </c>
      <c r="F41" s="2">
        <f t="shared" si="31"/>
        <v>3.2217059629023139E-13</v>
      </c>
      <c r="G41" s="2">
        <f t="shared" si="31"/>
        <v>7.5931086372096242E-13</v>
      </c>
      <c r="H41" s="2">
        <f t="shared" si="31"/>
        <v>1.1506170481776097E-13</v>
      </c>
      <c r="I41" s="2">
        <f t="shared" si="31"/>
        <v>9.061283674152121E-14</v>
      </c>
    </row>
    <row r="43" spans="1:9" x14ac:dyDescent="0.35">
      <c r="C43" s="2"/>
      <c r="D43" s="2"/>
      <c r="E43" s="2"/>
      <c r="F43" s="2"/>
      <c r="G43" s="2"/>
      <c r="H43" s="2"/>
      <c r="I43" s="2"/>
    </row>
  </sheetData>
  <sortState xmlns:xlrd2="http://schemas.microsoft.com/office/spreadsheetml/2017/richdata2" ref="A15:I25">
    <sortCondition descending="1" ref="B15:B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2019-07-23T21:23:19Z</dcterms:modified>
</cp:coreProperties>
</file>