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10947/Desktop/"/>
    </mc:Choice>
  </mc:AlternateContent>
  <xr:revisionPtr revIDLastSave="0" documentId="13_ncr:1_{57692EB7-B520-3D4A-A687-91371FD61097}" xr6:coauthVersionLast="47" xr6:coauthVersionMax="47" xr10:uidLastSave="{00000000-0000-0000-0000-000000000000}"/>
  <bookViews>
    <workbookView xWindow="0" yWindow="500" windowWidth="28800" windowHeight="16080" activeTab="3" xr2:uid="{B45C4996-3C0A-CA4B-A119-63D7A87CC480}"/>
  </bookViews>
  <sheets>
    <sheet name="Documentation" sheetId="10" r:id="rId1"/>
    <sheet name="Grade Calculator" sheetId="1" r:id="rId2"/>
    <sheet name="Scenarios" sheetId="11" r:id="rId3"/>
    <sheet name="Quarter Scenarios" sheetId="12" r:id="rId4"/>
    <sheet name="Quarter 1" sheetId="4" r:id="rId5"/>
    <sheet name="Quarter 2" sheetId="5" r:id="rId6"/>
    <sheet name="Quarter 3" sheetId="6" r:id="rId7"/>
    <sheet name="Quarter 4" sheetId="7" r:id="rId8"/>
  </sheets>
  <definedNames>
    <definedName name="FindQP">'Grade Calculator'!$C$1:$D$9</definedName>
    <definedName name="Letter_Grades">'Grade Calculator'!$A$1:$D$9</definedName>
    <definedName name="Q1G">Scenarios!$B$2</definedName>
    <definedName name="Q2G">Scenarios!$B$3</definedName>
    <definedName name="Q3G">Scenarios!$B$4</definedName>
    <definedName name="Q4G">Scenarios!$B$5</definedName>
    <definedName name="QP">'Grade Calculator'!$F$1:$G$9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2" l="1"/>
  <c r="J7" i="12"/>
  <c r="K4" i="12"/>
  <c r="J4" i="12"/>
  <c r="J10" i="7"/>
  <c r="J4" i="6"/>
  <c r="K10" i="6"/>
  <c r="L7" i="6"/>
  <c r="K7" i="6"/>
  <c r="J7" i="6"/>
  <c r="L4" i="6"/>
  <c r="J10" i="6" s="1"/>
  <c r="L10" i="6" s="1"/>
  <c r="K4" i="6"/>
  <c r="L4" i="12" l="1"/>
  <c r="J10" i="12" s="1"/>
  <c r="L7" i="12"/>
  <c r="K10" i="12" s="1"/>
  <c r="K7" i="5"/>
  <c r="J7" i="5"/>
  <c r="L7" i="5" s="1"/>
  <c r="K10" i="5" s="1"/>
  <c r="K4" i="5"/>
  <c r="J4" i="5"/>
  <c r="L4" i="5" s="1"/>
  <c r="C4" i="11"/>
  <c r="D4" i="11" s="1"/>
  <c r="C3" i="11"/>
  <c r="D3" i="11" s="1"/>
  <c r="C5" i="11"/>
  <c r="D5" i="11" s="1"/>
  <c r="J4" i="1"/>
  <c r="K4" i="1" s="1"/>
  <c r="L4" i="1" s="1"/>
  <c r="K7" i="4"/>
  <c r="J7" i="4"/>
  <c r="K4" i="4"/>
  <c r="J4" i="4"/>
  <c r="K7" i="7"/>
  <c r="J7" i="7"/>
  <c r="K4" i="7"/>
  <c r="J4" i="7"/>
  <c r="L4" i="7" s="1"/>
  <c r="L10" i="12" l="1"/>
  <c r="J10" i="5"/>
  <c r="L4" i="4"/>
  <c r="J10" i="4" s="1"/>
  <c r="L7" i="4"/>
  <c r="K10" i="4" s="1"/>
  <c r="L7" i="7"/>
  <c r="K10" i="7" s="1"/>
  <c r="L10" i="7" s="1"/>
  <c r="J5" i="1" s="1"/>
  <c r="K5" i="1" s="1"/>
  <c r="L5" i="1" s="1"/>
  <c r="L10" i="4" l="1"/>
  <c r="L10" i="5"/>
  <c r="J3" i="1" s="1"/>
  <c r="K3" i="1" s="1"/>
  <c r="L3" i="1" s="1"/>
  <c r="J2" i="1" l="1"/>
  <c r="B7" i="11" l="1"/>
  <c r="C2" i="11"/>
  <c r="K2" i="1"/>
  <c r="L2" i="1" s="1"/>
  <c r="J9" i="1" s="1"/>
  <c r="J10" i="1" s="1"/>
  <c r="J7" i="1"/>
  <c r="J8" i="1" s="1"/>
  <c r="J11" i="1" l="1"/>
  <c r="J12" i="1" s="1"/>
  <c r="D2" i="11"/>
  <c r="B8" i="11" s="1"/>
  <c r="B9" i="11" l="1"/>
  <c r="B10" i="11"/>
</calcChain>
</file>

<file path=xl/sharedStrings.xml><?xml version="1.0" encoding="utf-8"?>
<sst xmlns="http://schemas.openxmlformats.org/spreadsheetml/2006/main" count="162" uniqueCount="41">
  <si>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</si>
  <si>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</si>
  <si>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</si>
  <si>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</si>
  <si>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</si>
  <si>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</si>
  <si>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</si>
  <si>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</si>
  <si>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</si>
  <si>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</si>
  <si>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</si>
  <si>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QP Average</t>
  </si>
  <si>
    <t>Letter Grade</t>
  </si>
  <si>
    <t>Formative</t>
  </si>
  <si>
    <t>Summative</t>
  </si>
  <si>
    <t>Assignment Name</t>
  </si>
  <si>
    <t>Score</t>
  </si>
  <si>
    <t>Max Score</t>
  </si>
  <si>
    <t>Total Score</t>
  </si>
  <si>
    <t>Total Max Score</t>
  </si>
  <si>
    <t>Quarter 1</t>
  </si>
  <si>
    <t>Quarter 2</t>
  </si>
  <si>
    <t>Quarter 3</t>
  </si>
  <si>
    <t>Quarter 4</t>
  </si>
  <si>
    <t>Percentage</t>
  </si>
  <si>
    <t>Formative Assignments</t>
  </si>
  <si>
    <t>Summative Assignments</t>
  </si>
  <si>
    <t>Overall</t>
  </si>
  <si>
    <t>Test 1</t>
  </si>
  <si>
    <t>Test 2</t>
  </si>
  <si>
    <t>Assignment 1</t>
  </si>
  <si>
    <t>Assignment 2</t>
  </si>
  <si>
    <t>QP</t>
  </si>
  <si>
    <t>QP Average:</t>
  </si>
  <si>
    <t>Final Letter Grade</t>
  </si>
  <si>
    <t>Weighted GPA</t>
  </si>
  <si>
    <t>Grade %</t>
  </si>
  <si>
    <t>Grade % Average</t>
  </si>
  <si>
    <t>Grade % Letter</t>
  </si>
  <si>
    <t>QP Letter</t>
  </si>
  <si>
    <t>Test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</si>
</sst>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16"/>
      <color theme="1"/>
      <name val="Aptos Display"/>
      <scheme val="maj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rgb="FF000000"/>
      <name val="Arial"/>
      <family val="2"/>
    </font>
    <font>
      <b/>
      <sz val="22"/>
      <color rgb="FF000000"/>
      <name val="Arial"/>
      <family val="2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b/>
      <sz val="28"/>
      <color theme="1"/>
      <name val="Aptos Narrow"/>
      <scheme val="minor"/>
    </font>
    <font>
      <b/>
      <sz val="28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9" fontId="0" fillId="0" borderId="0" xfId="1" applyFont="1"/>
    <xf numFmtId="9" fontId="1" fillId="0" borderId="0" xfId="1" applyFont="1"/>
    <xf numFmtId="0" fontId="0" fillId="0" borderId="0" xfId="1" applyNumberFormat="1" applyFont="1"/>
    <xf numFmtId="0" fontId="6" fillId="2" borderId="6" xfId="0" applyFont="1" applyFill="1" applyBorder="1"/>
    <xf numFmtId="0" fontId="6" fillId="2" borderId="1" xfId="0" applyFont="1" applyFill="1" applyBorder="1"/>
    <xf numFmtId="0" fontId="7" fillId="2" borderId="5" xfId="0" applyFont="1" applyFill="1" applyBorder="1"/>
    <xf numFmtId="0" fontId="8" fillId="0" borderId="0" xfId="0" applyFont="1"/>
    <xf numFmtId="0" fontId="7" fillId="3" borderId="5" xfId="0" applyFont="1" applyFill="1" applyBorder="1"/>
    <xf numFmtId="0" fontId="2" fillId="3" borderId="1" xfId="0" applyFont="1" applyFill="1" applyBorder="1"/>
    <xf numFmtId="0" fontId="6" fillId="3" borderId="6" xfId="0" applyFont="1" applyFill="1" applyBorder="1"/>
    <xf numFmtId="0" fontId="6" fillId="3" borderId="1" xfId="0" applyFont="1" applyFill="1" applyBorder="1"/>
    <xf numFmtId="9" fontId="8" fillId="0" borderId="0" xfId="0" applyNumberFormat="1" applyFont="1"/>
    <xf numFmtId="0" fontId="9" fillId="0" borderId="0" xfId="0" applyFont="1"/>
    <xf numFmtId="0" fontId="0" fillId="0" borderId="2" xfId="0" applyBorder="1" applyAlignment="1">
      <alignment horizontal="right"/>
    </xf>
    <xf numFmtId="9" fontId="0" fillId="0" borderId="3" xfId="1" applyFont="1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9" fontId="0" fillId="0" borderId="0" xfId="0" applyNumberFormat="1"/>
    <xf numFmtId="0" fontId="9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9" fontId="0" fillId="0" borderId="8" xfId="0" applyNumberFormat="1" applyBorder="1"/>
    <xf numFmtId="0" fontId="9" fillId="0" borderId="9" xfId="0" applyFont="1" applyBorder="1" applyAlignment="1">
      <alignment horizontal="left"/>
    </xf>
    <xf numFmtId="9" fontId="0" fillId="0" borderId="10" xfId="0" applyNumberFormat="1" applyBorder="1" applyAlignment="1">
      <alignment horizontal="right"/>
    </xf>
    <xf numFmtId="0" fontId="9" fillId="0" borderId="9" xfId="0" applyFont="1" applyBorder="1"/>
    <xf numFmtId="0" fontId="0" fillId="0" borderId="10" xfId="0" applyBorder="1" applyAlignment="1">
      <alignment horizontal="right"/>
    </xf>
    <xf numFmtId="0" fontId="9" fillId="0" borderId="11" xfId="0" applyFont="1" applyBorder="1"/>
    <xf numFmtId="0" fontId="0" fillId="0" borderId="12" xfId="0" applyBorder="1"/>
    <xf numFmtId="0" fontId="0" fillId="0" borderId="7" xfId="0" applyBorder="1" applyAlignment="1">
      <alignment horizontal="right"/>
    </xf>
    <xf numFmtId="9" fontId="0" fillId="0" borderId="13" xfId="1" applyFont="1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right"/>
    </xf>
    <xf numFmtId="9" fontId="0" fillId="0" borderId="15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right"/>
    </xf>
    <xf numFmtId="9" fontId="0" fillId="0" borderId="17" xfId="1" applyFont="1" applyBorder="1"/>
    <xf numFmtId="0" fontId="0" fillId="0" borderId="17" xfId="0" applyBorder="1"/>
    <xf numFmtId="0" fontId="0" fillId="0" borderId="1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</xdr:row>
          <xdr:rowOff>25400</xdr:rowOff>
        </xdr:from>
        <xdr:to>
          <xdr:col>10</xdr:col>
          <xdr:colOff>12700</xdr:colOff>
          <xdr:row>39</xdr:row>
          <xdr:rowOff>88900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7AA3-11F5-A848-8B8A-AB9A75707F62}">
  <dimension ref="A1"/>
  <sheetViews>
    <sheetView workbookViewId="0">
      <selection activeCell="L16" sqref="L1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Document" shapeId="1025" r:id="rId3">
          <objectPr defaultSize="0" autoPict="0" r:id="rId4">
            <anchor moveWithCells="1">
              <from>
                <xdr:col>0</xdr:col>
                <xdr:colOff>330200</xdr:colOff>
                <xdr:row>1</xdr:row>
                <xdr:rowOff>25400</xdr:rowOff>
              </from>
              <to>
                <xdr:col>10</xdr:col>
                <xdr:colOff>12700</xdr:colOff>
                <xdr:row>39</xdr:row>
                <xdr:rowOff>88900</xdr:rowOff>
              </to>
            </anchor>
          </objectPr>
        </oleObject>
      </mc:Choice>
      <mc:Fallback>
        <oleObject progId="Document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03F2-8506-6A40-AF72-7C605DF40F4C}">
  <dimension ref="A1:L12"/>
  <sheetViews>
    <sheetView zoomScaleNormal="100" workbookViewId="0">
      <selection activeCell="I20" sqref="I20"/>
    </sheetView>
  </sheetViews>
  <sheetFormatPr baseColWidth="10" defaultRowHeight="16" x14ac:dyDescent="0.2"/>
  <cols>
    <col min="1" max="2" width="19.5" bestFit="1" customWidth="1"/>
    <col min="3" max="3" width="9.83203125" bestFit="1" customWidth="1"/>
    <col min="4" max="4" width="22" bestFit="1" customWidth="1"/>
    <col min="5" max="5" width="6.6640625" customWidth="1"/>
    <col min="6" max="7" width="22" customWidth="1"/>
    <col min="8" max="8" width="6.83203125" customWidth="1"/>
    <col min="9" max="9" width="21.6640625" bestFit="1" customWidth="1"/>
    <col min="10" max="10" width="13.1640625" bestFit="1" customWidth="1"/>
    <col min="11" max="11" width="20.1640625" bestFit="1" customWidth="1"/>
  </cols>
  <sheetData>
    <row r="1" spans="1:12" ht="24" thickBot="1" x14ac:dyDescent="0.3">
      <c r="A1" s="2"/>
      <c r="B1" s="2" t="s">
        <v>0</v>
      </c>
      <c r="C1" s="2" t="s">
        <v>1</v>
      </c>
      <c r="D1" s="2" t="s">
        <v>2</v>
      </c>
      <c r="E1" s="1"/>
      <c r="F1" s="2" t="s">
        <v>11</v>
      </c>
      <c r="G1" s="2" t="s">
        <v>12</v>
      </c>
      <c r="J1" s="2" t="s">
        <v>36</v>
      </c>
      <c r="K1" s="2" t="s">
        <v>12</v>
      </c>
      <c r="L1" s="2" t="s">
        <v>32</v>
      </c>
    </row>
    <row r="2" spans="1:12" ht="18" x14ac:dyDescent="0.2">
      <c r="A2" s="7">
        <v>0</v>
      </c>
      <c r="B2" s="7">
        <v>0.59</v>
      </c>
      <c r="C2" s="1" t="s">
        <v>3</v>
      </c>
      <c r="D2" s="1">
        <v>0</v>
      </c>
      <c r="E2" s="1"/>
      <c r="F2" s="1">
        <v>0</v>
      </c>
      <c r="G2" s="1" t="s">
        <v>3</v>
      </c>
      <c r="I2" s="34" t="s">
        <v>20</v>
      </c>
      <c r="J2" s="35">
        <f>'Quarter 1'!L10</f>
        <v>0.85499999999999998</v>
      </c>
      <c r="K2" s="36" t="str">
        <f>VLOOKUP(J2, Letter_Grades, 3)</f>
        <v>B</v>
      </c>
      <c r="L2" s="37">
        <f>VLOOKUP(K2,C1:D9,2,FALSE)</f>
        <v>3</v>
      </c>
    </row>
    <row r="3" spans="1:12" ht="18" x14ac:dyDescent="0.2">
      <c r="A3" s="7">
        <v>0.6</v>
      </c>
      <c r="B3" s="7">
        <v>0.66</v>
      </c>
      <c r="C3" s="1" t="s">
        <v>4</v>
      </c>
      <c r="D3" s="1">
        <v>1</v>
      </c>
      <c r="E3" s="1"/>
      <c r="F3" s="1">
        <v>0.75</v>
      </c>
      <c r="G3" s="1" t="s">
        <v>4</v>
      </c>
      <c r="I3" s="38" t="s">
        <v>21</v>
      </c>
      <c r="J3" s="39">
        <f>'Quarter 2'!L10</f>
        <v>0.90999999999999992</v>
      </c>
      <c r="K3" s="40" t="str">
        <f>VLOOKUP(J3, Letter_Grades, 3)</f>
        <v>A</v>
      </c>
      <c r="L3" s="41">
        <f>VLOOKUP(K3,C1:D9,2,FALSE)</f>
        <v>4</v>
      </c>
    </row>
    <row r="4" spans="1:12" ht="18" x14ac:dyDescent="0.2">
      <c r="A4" s="7">
        <v>0.67</v>
      </c>
      <c r="B4" s="7">
        <v>0.69</v>
      </c>
      <c r="C4" s="1" t="s">
        <v>5</v>
      </c>
      <c r="D4" s="1">
        <v>1.5</v>
      </c>
      <c r="E4" s="1"/>
      <c r="F4" s="1">
        <v>1.25</v>
      </c>
      <c r="G4" s="1" t="s">
        <v>5</v>
      </c>
      <c r="I4" s="38" t="s">
        <v>22</v>
      </c>
      <c r="J4" s="39">
        <f>'Quarter 3'!L10</f>
        <v>0.90300000000000002</v>
      </c>
      <c r="K4" s="40" t="str">
        <f>VLOOKUP(J4, Letter_Grades, 3)</f>
        <v>A</v>
      </c>
      <c r="L4" s="41">
        <f>VLOOKUP(K4,C1:D9,2,FALSE)</f>
        <v>4</v>
      </c>
    </row>
    <row r="5" spans="1:12" ht="18" x14ac:dyDescent="0.2">
      <c r="A5" s="7">
        <v>0.7</v>
      </c>
      <c r="B5" s="7">
        <v>0.76</v>
      </c>
      <c r="C5" s="1" t="s">
        <v>6</v>
      </c>
      <c r="D5" s="1">
        <v>2</v>
      </c>
      <c r="F5" s="1">
        <v>1.75</v>
      </c>
      <c r="G5" s="1" t="s">
        <v>6</v>
      </c>
      <c r="I5" s="42" t="s">
        <v>23</v>
      </c>
      <c r="J5" s="43">
        <f>'Quarter 4'!L10</f>
        <v>0.88900000000000001</v>
      </c>
      <c r="K5" s="44" t="str">
        <f>VLOOKUP(J5, Letter_Grades, 3)</f>
        <v>B+</v>
      </c>
      <c r="L5" s="45">
        <f>VLOOKUP(K5,C1:D9,2,FALSE)</f>
        <v>3.5</v>
      </c>
    </row>
    <row r="6" spans="1:12" ht="18" x14ac:dyDescent="0.2">
      <c r="A6" s="7">
        <v>0.77</v>
      </c>
      <c r="B6" s="7">
        <v>0.79</v>
      </c>
      <c r="C6" s="1" t="s">
        <v>7</v>
      </c>
      <c r="D6" s="1">
        <v>2.5</v>
      </c>
      <c r="F6" s="1">
        <v>2.25</v>
      </c>
      <c r="G6" s="1" t="s">
        <v>7</v>
      </c>
    </row>
    <row r="7" spans="1:12" ht="22" x14ac:dyDescent="0.3">
      <c r="A7" s="7">
        <v>0.8</v>
      </c>
      <c r="B7" s="7">
        <v>0.86</v>
      </c>
      <c r="C7" s="1" t="s">
        <v>8</v>
      </c>
      <c r="D7" s="1">
        <v>3</v>
      </c>
      <c r="F7" s="1">
        <v>2.75</v>
      </c>
      <c r="G7" s="1" t="s">
        <v>8</v>
      </c>
      <c r="I7" s="26" t="s">
        <v>37</v>
      </c>
      <c r="J7" s="27">
        <f>AVERAGE(J2:J5)</f>
        <v>0.8892500000000001</v>
      </c>
    </row>
    <row r="8" spans="1:12" ht="22" x14ac:dyDescent="0.3">
      <c r="A8" s="7">
        <v>0.87</v>
      </c>
      <c r="B8" s="7">
        <v>0.89</v>
      </c>
      <c r="C8" s="1" t="s">
        <v>9</v>
      </c>
      <c r="D8" s="1">
        <v>3.5</v>
      </c>
      <c r="F8" s="1">
        <v>3.25</v>
      </c>
      <c r="G8" s="1" t="s">
        <v>9</v>
      </c>
      <c r="I8" s="28" t="s">
        <v>38</v>
      </c>
      <c r="J8" s="29" t="str">
        <f>VLOOKUP(J7, A1:C9, 3, TRUE)</f>
        <v>B+</v>
      </c>
    </row>
    <row r="9" spans="1:12" ht="22" x14ac:dyDescent="0.3">
      <c r="A9" s="7">
        <v>0.9</v>
      </c>
      <c r="B9" s="7">
        <v>1</v>
      </c>
      <c r="C9" s="1" t="s">
        <v>10</v>
      </c>
      <c r="D9" s="1">
        <v>4</v>
      </c>
      <c r="F9" s="1">
        <v>3.75</v>
      </c>
      <c r="G9" s="1" t="s">
        <v>10</v>
      </c>
      <c r="I9" s="30" t="s">
        <v>33</v>
      </c>
      <c r="J9" s="31">
        <f>SUM(L2:L5)/4</f>
        <v>3.625</v>
      </c>
    </row>
    <row r="10" spans="1:12" ht="22" x14ac:dyDescent="0.3">
      <c r="I10" s="30" t="s">
        <v>39</v>
      </c>
      <c r="J10" s="31" t="str">
        <f>VLOOKUP(J9, QP, 2, TRUE)</f>
        <v>B+</v>
      </c>
    </row>
    <row r="11" spans="1:12" ht="22" x14ac:dyDescent="0.3">
      <c r="A11" s="3"/>
      <c r="I11" s="30" t="s">
        <v>34</v>
      </c>
      <c r="J11" s="31" t="str">
        <f>IF(VLOOKUP(J10,FindQP, 2, FALSE)&gt;VLOOKUP(J8, FindQP, 2, FALSE), J10, J8)</f>
        <v>B+</v>
      </c>
    </row>
    <row r="12" spans="1:12" ht="22" x14ac:dyDescent="0.3">
      <c r="I12" s="32" t="s">
        <v>35</v>
      </c>
      <c r="J12" s="33">
        <f>VLOOKUP(J11, FindQP, 2, FALSE) + 1</f>
        <v>4.5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0F3E-E27F-6545-8C77-849CC5358873}">
  <dimension ref="A1:D10"/>
  <sheetViews>
    <sheetView workbookViewId="0">
      <selection activeCell="C16" sqref="C16"/>
    </sheetView>
  </sheetViews>
  <sheetFormatPr baseColWidth="10" defaultRowHeight="16" x14ac:dyDescent="0.2"/>
  <cols>
    <col min="1" max="1" width="42.83203125" customWidth="1"/>
    <col min="2" max="2" width="9.83203125" bestFit="1" customWidth="1"/>
    <col min="3" max="3" width="19.5" bestFit="1" customWidth="1"/>
    <col min="4" max="4" width="6.83203125" customWidth="1"/>
    <col min="5" max="5" width="45.6640625" bestFit="1" customWidth="1"/>
    <col min="6" max="6" width="9.83203125" bestFit="1" customWidth="1"/>
    <col min="7" max="7" width="16.6640625" bestFit="1" customWidth="1"/>
    <col min="8" max="8" width="6.83203125" customWidth="1"/>
    <col min="9" max="9" width="15.6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4" ht="24" thickBot="1" x14ac:dyDescent="0.3">
      <c r="B1" s="2" t="s">
        <v>36</v>
      </c>
      <c r="C1" s="2" t="s">
        <v>12</v>
      </c>
      <c r="D1" s="2" t="s">
        <v>32</v>
      </c>
    </row>
    <row r="2" spans="1:4" x14ac:dyDescent="0.2">
      <c r="A2" s="19" t="s">
        <v>20</v>
      </c>
      <c r="B2" s="20">
        <v>0.95</v>
      </c>
      <c r="C2" s="4" t="str">
        <f>VLOOKUP(B2, Letter_Grades, 3)</f>
        <v>A</v>
      </c>
      <c r="D2" s="5">
        <f>VLOOKUP(C2,'Grade Calculator'!C2:D9, 2, FALSE)</f>
        <v>4</v>
      </c>
    </row>
    <row r="3" spans="1:4" x14ac:dyDescent="0.2">
      <c r="A3" s="19" t="s">
        <v>21</v>
      </c>
      <c r="B3" s="20">
        <v>0.85</v>
      </c>
      <c r="C3" s="4" t="str">
        <f>VLOOKUP(B3, Letter_Grades, 3)</f>
        <v>B</v>
      </c>
      <c r="D3" s="5">
        <f>VLOOKUP(C3,'Grade Calculator'!C2:D9, 2, FALSE)</f>
        <v>3</v>
      </c>
    </row>
    <row r="4" spans="1:4" x14ac:dyDescent="0.2">
      <c r="A4" s="19" t="s">
        <v>22</v>
      </c>
      <c r="B4" s="20">
        <v>0.8</v>
      </c>
      <c r="C4" s="4" t="str">
        <f>VLOOKUP(B4, Letter_Grades, 3)</f>
        <v>B</v>
      </c>
      <c r="D4" s="5">
        <f>VLOOKUP(C4,'Grade Calculator'!C2:D9, 2, FALSE)</f>
        <v>3</v>
      </c>
    </row>
    <row r="5" spans="1:4" x14ac:dyDescent="0.2">
      <c r="A5" s="19" t="s">
        <v>23</v>
      </c>
      <c r="B5" s="20">
        <v>0.75</v>
      </c>
      <c r="C5" s="4" t="str">
        <f>VLOOKUP(B5, Letter_Grades, 3)</f>
        <v>C</v>
      </c>
      <c r="D5" s="5">
        <f>VLOOKUP(C5,'Grade Calculator'!C2:D9, 2, FALSE)</f>
        <v>2</v>
      </c>
    </row>
    <row r="7" spans="1:4" ht="22" x14ac:dyDescent="0.3">
      <c r="A7" s="25" t="s">
        <v>37</v>
      </c>
      <c r="B7" s="24">
        <f>AVERAGE(B2:B5)</f>
        <v>0.83749999999999991</v>
      </c>
    </row>
    <row r="8" spans="1:4" ht="22" x14ac:dyDescent="0.3">
      <c r="A8" s="18" t="s">
        <v>33</v>
      </c>
      <c r="B8" s="21">
        <f>SUM(D2:D5)/4</f>
        <v>3</v>
      </c>
    </row>
    <row r="9" spans="1:4" ht="22" x14ac:dyDescent="0.3">
      <c r="A9" s="18" t="s">
        <v>34</v>
      </c>
      <c r="B9" s="21" t="str">
        <f>VLOOKUP(B8,QP, 2, TRUE)</f>
        <v>B</v>
      </c>
    </row>
    <row r="10" spans="1:4" ht="22" x14ac:dyDescent="0.3">
      <c r="A10" s="18" t="s">
        <v>35</v>
      </c>
      <c r="B10">
        <f>B8+1</f>
        <v>4</v>
      </c>
    </row>
  </sheetData>
  <scenarios current="0" show="1">
    <scenario name="Straight A's" locked="1" count="4" user="Hellinga, Adam" comment="Created by Hellinga, Adam on 9/13/2024_x000a_Modified by Hellinga, Adam on 9/13/2024">
      <inputCells r="B2" val="0.41"/>
      <inputCells r="B3" val="0.9"/>
      <inputCells r="B4" val="0.9"/>
      <inputCells r="B5" val="0.9"/>
    </scenario>
    <scenario name="Flagging Effort" locked="1" count="4" user="Hellinga, Adam" comment="Created by Hellinga, Adam on 9/13/2024_x000a_Modified by Hellinga, Adam on 9/13/2024">
      <inputCells r="B2" val="0.95" numFmtId="9"/>
      <inputCells r="B3" val="0.85" numFmtId="9"/>
      <inputCells r="B4" val="0.8" numFmtId="9"/>
      <inputCells r="B5" val="0.75" numFmtId="9"/>
    </scenario>
  </scenarios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7962-E38F-704F-9372-10BC83B37F76}">
  <dimension ref="A1:L10"/>
  <sheetViews>
    <sheetView tabSelected="1" zoomScaleNormal="100" workbookViewId="0">
      <selection activeCell="F16" sqref="F16"/>
    </sheetView>
  </sheetViews>
  <sheetFormatPr baseColWidth="10" defaultRowHeight="16" x14ac:dyDescent="0.2"/>
  <cols>
    <col min="1" max="1" width="44.5" bestFit="1" customWidth="1"/>
    <col min="2" max="2" width="9.83203125" bestFit="1" customWidth="1"/>
    <col min="3" max="3" width="16.6640625" bestFit="1" customWidth="1"/>
    <col min="4" max="4" width="6.83203125" customWidth="1"/>
    <col min="5" max="5" width="46.5" bestFit="1" customWidth="1"/>
    <col min="6" max="6" width="9.83203125" bestFit="1" customWidth="1"/>
    <col min="7" max="7" width="16.6640625" bestFit="1" customWidth="1"/>
    <col min="8" max="8" width="6.83203125" customWidth="1"/>
    <col min="9" max="9" width="16.1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12" ht="37" x14ac:dyDescent="0.45">
      <c r="A1" s="22" t="s">
        <v>40</v>
      </c>
    </row>
    <row r="2" spans="1:12" ht="29" thickBot="1" x14ac:dyDescent="0.35">
      <c r="A2" s="11" t="s">
        <v>25</v>
      </c>
      <c r="E2" s="11" t="s">
        <v>26</v>
      </c>
    </row>
    <row r="3" spans="1:12" ht="25" thickTop="1" thickBot="1" x14ac:dyDescent="0.3">
      <c r="A3" s="2" t="s">
        <v>15</v>
      </c>
      <c r="B3" s="2" t="s">
        <v>16</v>
      </c>
      <c r="C3" s="2" t="s">
        <v>17</v>
      </c>
      <c r="E3" s="2" t="s">
        <v>15</v>
      </c>
      <c r="F3" s="2" t="s">
        <v>16</v>
      </c>
      <c r="G3" s="2" t="s">
        <v>17</v>
      </c>
      <c r="I3" s="9" t="s">
        <v>13</v>
      </c>
      <c r="J3" s="10" t="s">
        <v>18</v>
      </c>
      <c r="K3" s="10" t="s">
        <v>19</v>
      </c>
      <c r="L3" s="10" t="s">
        <v>24</v>
      </c>
    </row>
    <row r="4" spans="1:12" x14ac:dyDescent="0.2">
      <c r="B4">
        <v>2</v>
      </c>
      <c r="C4">
        <v>4</v>
      </c>
      <c r="E4">
        <v>4</v>
      </c>
      <c r="F4">
        <v>100</v>
      </c>
      <c r="G4">
        <v>100</v>
      </c>
      <c r="J4">
        <f>SUM(B:B)</f>
        <v>2</v>
      </c>
      <c r="K4">
        <f>SUM(C:C)</f>
        <v>4</v>
      </c>
      <c r="L4" s="6">
        <f>J4/K4</f>
        <v>0.5</v>
      </c>
    </row>
    <row r="6" spans="1:12" ht="21" thickBot="1" x14ac:dyDescent="0.25">
      <c r="I6" s="9" t="s">
        <v>14</v>
      </c>
      <c r="J6" s="10" t="s">
        <v>18</v>
      </c>
      <c r="K6" s="10" t="s">
        <v>19</v>
      </c>
      <c r="L6" s="10" t="s">
        <v>24</v>
      </c>
    </row>
    <row r="7" spans="1:12" x14ac:dyDescent="0.2">
      <c r="J7">
        <f>SUM(F:F)</f>
        <v>100</v>
      </c>
      <c r="K7">
        <f>SUM(G:G)</f>
        <v>100</v>
      </c>
      <c r="L7" s="6">
        <f>J7/K7</f>
        <v>1</v>
      </c>
    </row>
    <row r="9" spans="1:12" ht="21" thickBot="1" x14ac:dyDescent="0.25">
      <c r="I9" s="9" t="s">
        <v>27</v>
      </c>
      <c r="J9" s="10" t="s">
        <v>13</v>
      </c>
      <c r="K9" s="10" t="s">
        <v>14</v>
      </c>
      <c r="L9" s="10" t="s">
        <v>24</v>
      </c>
    </row>
    <row r="10" spans="1:12" x14ac:dyDescent="0.2">
      <c r="J10" s="8">
        <f>L4*0.3</f>
        <v>0.15</v>
      </c>
      <c r="K10">
        <f>L7*0.7</f>
        <v>0.7</v>
      </c>
      <c r="L10" s="6">
        <f>(J10+K10)</f>
        <v>0.85</v>
      </c>
    </row>
  </sheetData>
  <scenarios current="0" show="0">
    <scenario name="Bad Formative, Good summative" locked="1" count="6" user="Hellinga, Adam" comment="Created by Hellinga, Adam on 9/17/2024">
      <inputCells r="A4" val=""/>
      <inputCells r="B4" val="2"/>
      <inputCells r="C4" val="4"/>
      <inputCells r="E4" val="4"/>
      <inputCells r="F4" val="100"/>
      <inputCells r="G4" val="100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A975-3D93-254A-8E9B-619E34D7EC9C}">
  <dimension ref="A1:L10"/>
  <sheetViews>
    <sheetView zoomScaleNormal="100" workbookViewId="0">
      <selection activeCell="G5" sqref="G5"/>
    </sheetView>
  </sheetViews>
  <sheetFormatPr baseColWidth="10" defaultRowHeight="16" x14ac:dyDescent="0.2"/>
  <cols>
    <col min="1" max="1" width="44.5" bestFit="1" customWidth="1"/>
    <col min="2" max="2" width="9.83203125" bestFit="1" customWidth="1"/>
    <col min="3" max="3" width="16.6640625" bestFit="1" customWidth="1"/>
    <col min="4" max="4" width="6.83203125" customWidth="1"/>
    <col min="5" max="5" width="46.5" bestFit="1" customWidth="1"/>
    <col min="6" max="6" width="9.83203125" bestFit="1" customWidth="1"/>
    <col min="7" max="7" width="16.6640625" bestFit="1" customWidth="1"/>
    <col min="8" max="8" width="6.83203125" customWidth="1"/>
    <col min="9" max="9" width="16.1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12" ht="37" x14ac:dyDescent="0.45">
      <c r="A1" s="22" t="s">
        <v>20</v>
      </c>
    </row>
    <row r="2" spans="1:12" ht="29" thickBot="1" x14ac:dyDescent="0.35">
      <c r="A2" s="11" t="s">
        <v>25</v>
      </c>
      <c r="E2" s="11" t="s">
        <v>26</v>
      </c>
    </row>
    <row r="3" spans="1:12" ht="25" thickTop="1" thickBot="1" x14ac:dyDescent="0.3">
      <c r="A3" s="2" t="s">
        <v>15</v>
      </c>
      <c r="B3" s="2" t="s">
        <v>16</v>
      </c>
      <c r="C3" s="2" t="s">
        <v>17</v>
      </c>
      <c r="E3" s="2" t="s">
        <v>15</v>
      </c>
      <c r="F3" s="2" t="s">
        <v>16</v>
      </c>
      <c r="G3" s="2" t="s">
        <v>17</v>
      </c>
      <c r="I3" s="9" t="s">
        <v>13</v>
      </c>
      <c r="J3" s="10" t="s">
        <v>18</v>
      </c>
      <c r="K3" s="10" t="s">
        <v>19</v>
      </c>
      <c r="L3" s="10" t="s">
        <v>24</v>
      </c>
    </row>
    <row r="4" spans="1:12" x14ac:dyDescent="0.2">
      <c r="B4">
        <v>3</v>
      </c>
      <c r="C4">
        <v>4</v>
      </c>
      <c r="F4">
        <v>90</v>
      </c>
      <c r="G4">
        <v>100</v>
      </c>
      <c r="J4">
        <f>SUM(B:B)</f>
        <v>3</v>
      </c>
      <c r="K4">
        <f>SUM(C:C)</f>
        <v>4</v>
      </c>
      <c r="L4" s="6">
        <f>J4/K4</f>
        <v>0.75</v>
      </c>
    </row>
    <row r="6" spans="1:12" ht="21" thickBot="1" x14ac:dyDescent="0.25">
      <c r="I6" s="9" t="s">
        <v>14</v>
      </c>
      <c r="J6" s="10" t="s">
        <v>18</v>
      </c>
      <c r="K6" s="10" t="s">
        <v>19</v>
      </c>
      <c r="L6" s="10" t="s">
        <v>24</v>
      </c>
    </row>
    <row r="7" spans="1:12" x14ac:dyDescent="0.2">
      <c r="J7">
        <f>SUM(F:F)</f>
        <v>90</v>
      </c>
      <c r="K7">
        <f>SUM(G:G)</f>
        <v>100</v>
      </c>
      <c r="L7" s="6">
        <f>J7/K7</f>
        <v>0.9</v>
      </c>
    </row>
    <row r="9" spans="1:12" ht="21" thickBot="1" x14ac:dyDescent="0.25">
      <c r="I9" s="9" t="s">
        <v>27</v>
      </c>
      <c r="J9" s="10" t="s">
        <v>13</v>
      </c>
      <c r="K9" s="10" t="s">
        <v>14</v>
      </c>
      <c r="L9" s="10" t="s">
        <v>24</v>
      </c>
    </row>
    <row r="10" spans="1:12" x14ac:dyDescent="0.2">
      <c r="J10" s="8">
        <f>L4*0.3</f>
        <v>0.22499999999999998</v>
      </c>
      <c r="K10">
        <f>L7*0.7</f>
        <v>0.63</v>
      </c>
      <c r="L10" s="6">
        <f>(J10+K10)</f>
        <v>0.85499999999999998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B5B0-5A5A-D945-8889-45F777D19A37}">
  <dimension ref="A1:L15"/>
  <sheetViews>
    <sheetView workbookViewId="0">
      <selection activeCell="E12" sqref="E12"/>
    </sheetView>
  </sheetViews>
  <sheetFormatPr baseColWidth="10" defaultRowHeight="16" x14ac:dyDescent="0.2"/>
  <cols>
    <col min="1" max="1" width="43.5" bestFit="1" customWidth="1"/>
    <col min="2" max="2" width="9.83203125" bestFit="1" customWidth="1"/>
    <col min="3" max="3" width="16.6640625" bestFit="1" customWidth="1"/>
    <col min="4" max="4" width="6.83203125" customWidth="1"/>
    <col min="5" max="5" width="45.6640625" bestFit="1" customWidth="1"/>
    <col min="6" max="6" width="9.83203125" bestFit="1" customWidth="1"/>
    <col min="7" max="7" width="16.6640625" bestFit="1" customWidth="1"/>
    <col min="8" max="8" width="6.83203125" customWidth="1"/>
    <col min="9" max="9" width="15.6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12" ht="37" x14ac:dyDescent="0.45">
      <c r="A1" s="23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9" thickBot="1" x14ac:dyDescent="0.35">
      <c r="A2" s="13" t="s">
        <v>25</v>
      </c>
      <c r="B2" s="12"/>
      <c r="C2" s="12"/>
      <c r="D2" s="12"/>
      <c r="E2" s="13" t="s">
        <v>26</v>
      </c>
      <c r="F2" s="12"/>
      <c r="G2" s="12"/>
      <c r="H2" s="12"/>
      <c r="I2" s="12"/>
      <c r="J2" s="12"/>
      <c r="K2" s="12"/>
      <c r="L2" s="12"/>
    </row>
    <row r="3" spans="1:12" ht="25" thickTop="1" thickBot="1" x14ac:dyDescent="0.3">
      <c r="A3" s="14" t="s">
        <v>15</v>
      </c>
      <c r="B3" s="14" t="s">
        <v>16</v>
      </c>
      <c r="C3" s="14" t="s">
        <v>17</v>
      </c>
      <c r="D3" s="12"/>
      <c r="E3" s="14" t="s">
        <v>15</v>
      </c>
      <c r="F3" s="14" t="s">
        <v>16</v>
      </c>
      <c r="G3" s="14" t="s">
        <v>17</v>
      </c>
      <c r="H3" s="12"/>
      <c r="I3" s="15" t="s">
        <v>13</v>
      </c>
      <c r="J3" s="16" t="s">
        <v>18</v>
      </c>
      <c r="K3" s="16" t="s">
        <v>19</v>
      </c>
      <c r="L3" s="16" t="s">
        <v>24</v>
      </c>
    </row>
    <row r="4" spans="1:12" x14ac:dyDescent="0.2">
      <c r="A4" s="12" t="s">
        <v>30</v>
      </c>
      <c r="B4" s="12">
        <v>4</v>
      </c>
      <c r="C4" s="12">
        <v>4</v>
      </c>
      <c r="D4" s="12"/>
      <c r="E4" s="12" t="s">
        <v>28</v>
      </c>
      <c r="F4" s="12">
        <v>90</v>
      </c>
      <c r="G4" s="12">
        <v>100</v>
      </c>
      <c r="H4" s="12"/>
      <c r="I4" s="12"/>
      <c r="J4" s="12">
        <f>SUM(B:B)</f>
        <v>7</v>
      </c>
      <c r="K4" s="12">
        <f>SUM(C:C)</f>
        <v>8</v>
      </c>
      <c r="L4" s="17">
        <f>J4/K4</f>
        <v>0.875</v>
      </c>
    </row>
    <row r="5" spans="1:12" x14ac:dyDescent="0.2">
      <c r="A5" s="12" t="s">
        <v>31</v>
      </c>
      <c r="B5" s="12">
        <v>3</v>
      </c>
      <c r="C5" s="12">
        <v>4</v>
      </c>
      <c r="D5" s="12"/>
      <c r="E5" s="12" t="s">
        <v>29</v>
      </c>
      <c r="F5" s="12">
        <v>95</v>
      </c>
      <c r="G5" s="12">
        <v>100</v>
      </c>
      <c r="H5" s="12"/>
      <c r="I5" s="12"/>
      <c r="J5" s="12"/>
      <c r="K5" s="12"/>
      <c r="L5" s="12"/>
    </row>
    <row r="6" spans="1:12" ht="21" thickBot="1" x14ac:dyDescent="0.25">
      <c r="A6" s="12"/>
      <c r="B6" s="12"/>
      <c r="C6" s="12"/>
      <c r="D6" s="12"/>
      <c r="E6" s="12"/>
      <c r="F6" s="12"/>
      <c r="G6" s="12"/>
      <c r="H6" s="12"/>
      <c r="I6" s="15" t="s">
        <v>14</v>
      </c>
      <c r="J6" s="16" t="s">
        <v>18</v>
      </c>
      <c r="K6" s="16" t="s">
        <v>19</v>
      </c>
      <c r="L6" s="16" t="s">
        <v>24</v>
      </c>
    </row>
    <row r="7" spans="1:12" x14ac:dyDescent="0.2">
      <c r="A7" s="12"/>
      <c r="B7" s="12"/>
      <c r="C7" s="12"/>
      <c r="D7" s="12"/>
      <c r="E7" s="12"/>
      <c r="F7" s="12"/>
      <c r="G7" s="12"/>
      <c r="H7" s="12"/>
      <c r="I7" s="12"/>
      <c r="J7" s="12">
        <f>SUM(F:F)</f>
        <v>185</v>
      </c>
      <c r="K7" s="12">
        <f>SUM(G:G)</f>
        <v>200</v>
      </c>
      <c r="L7" s="17">
        <f>J7/K7</f>
        <v>0.92500000000000004</v>
      </c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21" thickBot="1" x14ac:dyDescent="0.25">
      <c r="A9" s="12"/>
      <c r="B9" s="12"/>
      <c r="C9" s="12"/>
      <c r="D9" s="12"/>
      <c r="E9" s="12"/>
      <c r="F9" s="12"/>
      <c r="G9" s="12"/>
      <c r="H9" s="12"/>
      <c r="I9" s="15" t="s">
        <v>27</v>
      </c>
      <c r="J9" s="16" t="s">
        <v>13</v>
      </c>
      <c r="K9" s="16" t="s">
        <v>14</v>
      </c>
      <c r="L9" s="16" t="s">
        <v>24</v>
      </c>
    </row>
    <row r="10" spans="1:1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>
        <f>L4*0.3</f>
        <v>0.26250000000000001</v>
      </c>
      <c r="K10" s="12">
        <f>L7*0.7</f>
        <v>0.64749999999999996</v>
      </c>
      <c r="L10" s="17">
        <f>(J10+K10)</f>
        <v>0.90999999999999992</v>
      </c>
    </row>
    <row r="11" spans="1:1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E7BD-26B6-9449-9F41-B1FC007B408B}">
  <dimension ref="A1:L15"/>
  <sheetViews>
    <sheetView workbookViewId="0">
      <selection activeCell="J19" sqref="J19:J30"/>
    </sheetView>
  </sheetViews>
  <sheetFormatPr baseColWidth="10" defaultRowHeight="16" x14ac:dyDescent="0.2"/>
  <cols>
    <col min="1" max="1" width="43.5" bestFit="1" customWidth="1"/>
    <col min="2" max="2" width="9.83203125" bestFit="1" customWidth="1"/>
    <col min="3" max="3" width="16.6640625" bestFit="1" customWidth="1"/>
    <col min="4" max="4" width="6.83203125" customWidth="1"/>
    <col min="5" max="5" width="45.6640625" bestFit="1" customWidth="1"/>
    <col min="6" max="6" width="9.83203125" bestFit="1" customWidth="1"/>
    <col min="7" max="7" width="16.6640625" bestFit="1" customWidth="1"/>
    <col min="8" max="8" width="6.83203125" customWidth="1"/>
    <col min="9" max="9" width="15.6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12" ht="37" x14ac:dyDescent="0.45">
      <c r="A1" s="23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9" thickBot="1" x14ac:dyDescent="0.35">
      <c r="A2" s="13" t="s">
        <v>25</v>
      </c>
      <c r="B2" s="12"/>
      <c r="C2" s="12"/>
      <c r="D2" s="12"/>
      <c r="E2" s="13" t="s">
        <v>26</v>
      </c>
      <c r="F2" s="12"/>
      <c r="G2" s="12"/>
      <c r="H2" s="12"/>
      <c r="I2" s="12"/>
      <c r="J2" s="12"/>
      <c r="K2" s="12"/>
      <c r="L2" s="12"/>
    </row>
    <row r="3" spans="1:12" ht="25" thickTop="1" thickBot="1" x14ac:dyDescent="0.3">
      <c r="A3" s="14" t="s">
        <v>15</v>
      </c>
      <c r="B3" s="14" t="s">
        <v>16</v>
      </c>
      <c r="C3" s="14" t="s">
        <v>17</v>
      </c>
      <c r="D3" s="12"/>
      <c r="E3" s="14" t="s">
        <v>15</v>
      </c>
      <c r="F3" s="14" t="s">
        <v>16</v>
      </c>
      <c r="G3" s="14" t="s">
        <v>17</v>
      </c>
      <c r="H3" s="12"/>
      <c r="I3" s="15" t="s">
        <v>13</v>
      </c>
      <c r="J3" s="16" t="s">
        <v>18</v>
      </c>
      <c r="K3" s="16" t="s">
        <v>19</v>
      </c>
      <c r="L3" s="16" t="s">
        <v>24</v>
      </c>
    </row>
    <row r="4" spans="1:12" x14ac:dyDescent="0.2">
      <c r="A4" s="12" t="s">
        <v>30</v>
      </c>
      <c r="B4" s="12">
        <v>3</v>
      </c>
      <c r="C4" s="12">
        <v>4</v>
      </c>
      <c r="D4" s="12"/>
      <c r="E4" s="12" t="s">
        <v>28</v>
      </c>
      <c r="F4" s="12">
        <v>89</v>
      </c>
      <c r="G4" s="12">
        <v>100</v>
      </c>
      <c r="H4" s="12"/>
      <c r="I4" s="12"/>
      <c r="J4" s="12">
        <f>SUM(B:B)</f>
        <v>7</v>
      </c>
      <c r="K4" s="12">
        <f>SUM(C:C)</f>
        <v>8</v>
      </c>
      <c r="L4" s="17">
        <f>J4/K4</f>
        <v>0.875</v>
      </c>
    </row>
    <row r="5" spans="1:12" x14ac:dyDescent="0.2">
      <c r="A5" s="12" t="s">
        <v>31</v>
      </c>
      <c r="B5" s="12">
        <v>4</v>
      </c>
      <c r="C5" s="12">
        <v>4</v>
      </c>
      <c r="D5" s="12"/>
      <c r="E5" s="12" t="s">
        <v>29</v>
      </c>
      <c r="F5" s="12">
        <v>94</v>
      </c>
      <c r="G5" s="12">
        <v>100</v>
      </c>
      <c r="H5" s="12"/>
      <c r="I5" s="12"/>
      <c r="J5" s="12"/>
      <c r="K5" s="12"/>
      <c r="L5" s="12"/>
    </row>
    <row r="6" spans="1:12" ht="21" thickBot="1" x14ac:dyDescent="0.25">
      <c r="A6" s="12"/>
      <c r="B6" s="12"/>
      <c r="C6" s="12"/>
      <c r="D6" s="12"/>
      <c r="E6" s="12"/>
      <c r="F6" s="12"/>
      <c r="G6" s="12"/>
      <c r="H6" s="12"/>
      <c r="I6" s="15" t="s">
        <v>14</v>
      </c>
      <c r="J6" s="16" t="s">
        <v>18</v>
      </c>
      <c r="K6" s="16" t="s">
        <v>19</v>
      </c>
      <c r="L6" s="16" t="s">
        <v>24</v>
      </c>
    </row>
    <row r="7" spans="1:12" x14ac:dyDescent="0.2">
      <c r="A7" s="12"/>
      <c r="B7" s="12"/>
      <c r="C7" s="12"/>
      <c r="D7" s="12"/>
      <c r="E7" s="12"/>
      <c r="F7" s="12"/>
      <c r="G7" s="12"/>
      <c r="H7" s="12"/>
      <c r="I7" s="12"/>
      <c r="J7" s="12">
        <f>SUM(F:F)</f>
        <v>183</v>
      </c>
      <c r="K7" s="12">
        <f>SUM(G:G)</f>
        <v>200</v>
      </c>
      <c r="L7" s="17">
        <f>J7/K7</f>
        <v>0.91500000000000004</v>
      </c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21" thickBot="1" x14ac:dyDescent="0.25">
      <c r="A9" s="12"/>
      <c r="B9" s="12"/>
      <c r="C9" s="12"/>
      <c r="D9" s="12"/>
      <c r="E9" s="12"/>
      <c r="F9" s="12"/>
      <c r="G9" s="12"/>
      <c r="H9" s="12"/>
      <c r="I9" s="15" t="s">
        <v>27</v>
      </c>
      <c r="J9" s="16" t="s">
        <v>13</v>
      </c>
      <c r="K9" s="16" t="s">
        <v>14</v>
      </c>
      <c r="L9" s="16" t="s">
        <v>24</v>
      </c>
    </row>
    <row r="10" spans="1:1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>
        <f>L4*0.3</f>
        <v>0.26250000000000001</v>
      </c>
      <c r="K10" s="12">
        <f>L7*0.7</f>
        <v>0.64049999999999996</v>
      </c>
      <c r="L10" s="17">
        <f>J10+K10</f>
        <v>0.90300000000000002</v>
      </c>
    </row>
    <row r="11" spans="1:1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E75F-5A13-AB43-92CC-C931BB8E5FFA}">
  <dimension ref="A1:L10"/>
  <sheetViews>
    <sheetView zoomScaleNormal="100" workbookViewId="0">
      <selection activeCell="E24" sqref="E24"/>
    </sheetView>
  </sheetViews>
  <sheetFormatPr baseColWidth="10" defaultRowHeight="16" x14ac:dyDescent="0.2"/>
  <cols>
    <col min="1" max="1" width="43.5" bestFit="1" customWidth="1"/>
    <col min="2" max="2" width="9.83203125" bestFit="1" customWidth="1"/>
    <col min="3" max="3" width="16.6640625" bestFit="1" customWidth="1"/>
    <col min="4" max="4" width="6.83203125" customWidth="1"/>
    <col min="5" max="5" width="45.6640625" bestFit="1" customWidth="1"/>
    <col min="7" max="7" width="16.6640625" bestFit="1" customWidth="1"/>
    <col min="8" max="8" width="6.83203125" customWidth="1"/>
    <col min="9" max="9" width="15.6640625" bestFit="1" customWidth="1"/>
    <col min="10" max="10" width="16" bestFit="1" customWidth="1"/>
    <col min="11" max="11" width="22.1640625" bestFit="1" customWidth="1"/>
    <col min="12" max="12" width="16" bestFit="1" customWidth="1"/>
  </cols>
  <sheetData>
    <row r="1" spans="1:12" ht="37" x14ac:dyDescent="0.45">
      <c r="A1" s="23" t="s">
        <v>23</v>
      </c>
    </row>
    <row r="2" spans="1:12" ht="29" thickBot="1" x14ac:dyDescent="0.35">
      <c r="A2" s="11" t="s">
        <v>25</v>
      </c>
      <c r="E2" s="11" t="s">
        <v>26</v>
      </c>
    </row>
    <row r="3" spans="1:12" ht="25" thickTop="1" thickBot="1" x14ac:dyDescent="0.3">
      <c r="A3" s="2" t="s">
        <v>15</v>
      </c>
      <c r="B3" s="2" t="s">
        <v>16</v>
      </c>
      <c r="C3" s="2" t="s">
        <v>17</v>
      </c>
      <c r="E3" s="2" t="s">
        <v>15</v>
      </c>
      <c r="F3" s="2" t="s">
        <v>16</v>
      </c>
      <c r="G3" s="2" t="s">
        <v>17</v>
      </c>
      <c r="I3" s="9" t="s">
        <v>13</v>
      </c>
      <c r="J3" s="10" t="s">
        <v>18</v>
      </c>
      <c r="K3" s="10" t="s">
        <v>19</v>
      </c>
      <c r="L3" s="10" t="s">
        <v>24</v>
      </c>
    </row>
    <row r="4" spans="1:12" x14ac:dyDescent="0.2">
      <c r="A4" t="s">
        <v>30</v>
      </c>
      <c r="B4">
        <v>3</v>
      </c>
      <c r="C4">
        <v>4</v>
      </c>
      <c r="E4" t="s">
        <v>28</v>
      </c>
      <c r="F4">
        <v>85</v>
      </c>
      <c r="G4">
        <v>100</v>
      </c>
      <c r="J4">
        <f>SUM(B:B)</f>
        <v>7</v>
      </c>
      <c r="K4">
        <f>SUM(C:C)</f>
        <v>8</v>
      </c>
      <c r="L4" s="6">
        <f>J4/K4</f>
        <v>0.875</v>
      </c>
    </row>
    <row r="5" spans="1:12" x14ac:dyDescent="0.2">
      <c r="A5" t="s">
        <v>31</v>
      </c>
      <c r="B5">
        <v>4</v>
      </c>
      <c r="C5">
        <v>4</v>
      </c>
      <c r="E5" t="s">
        <v>29</v>
      </c>
      <c r="F5">
        <v>94</v>
      </c>
      <c r="G5">
        <v>100</v>
      </c>
    </row>
    <row r="6" spans="1:12" ht="21" thickBot="1" x14ac:dyDescent="0.25">
      <c r="I6" s="9" t="s">
        <v>14</v>
      </c>
      <c r="J6" s="10" t="s">
        <v>18</v>
      </c>
      <c r="K6" s="10" t="s">
        <v>19</v>
      </c>
      <c r="L6" s="10" t="s">
        <v>24</v>
      </c>
    </row>
    <row r="7" spans="1:12" x14ac:dyDescent="0.2">
      <c r="J7">
        <f>SUM(F:F)</f>
        <v>179</v>
      </c>
      <c r="K7">
        <f>SUM(G:G)</f>
        <v>200</v>
      </c>
      <c r="L7" s="6">
        <f>J7/K7</f>
        <v>0.89500000000000002</v>
      </c>
    </row>
    <row r="9" spans="1:12" ht="21" thickBot="1" x14ac:dyDescent="0.25">
      <c r="I9" s="9" t="s">
        <v>27</v>
      </c>
      <c r="J9" s="10" t="s">
        <v>13</v>
      </c>
      <c r="K9" s="10" t="s">
        <v>14</v>
      </c>
      <c r="L9" s="10" t="s">
        <v>24</v>
      </c>
    </row>
    <row r="10" spans="1:12" x14ac:dyDescent="0.2">
      <c r="J10" s="8">
        <f>L4*0.3</f>
        <v>0.26250000000000001</v>
      </c>
      <c r="K10">
        <f>L7*0.7</f>
        <v>0.62649999999999995</v>
      </c>
      <c r="L10" s="6">
        <f>(J10+K10)</f>
        <v>0.88900000000000001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Documentation</vt:lpstr>
      <vt:lpstr>Grade Calculator</vt:lpstr>
      <vt:lpstr>Scenarios</vt:lpstr>
      <vt:lpstr>Quarter Scenarios</vt:lpstr>
      <vt:lpstr>Quarter 1</vt:lpstr>
      <vt:lpstr>Quarter 2</vt:lpstr>
      <vt:lpstr>Quarter 3</vt:lpstr>
      <vt:lpstr>Quarter 4</vt:lpstr>
      <vt:lpstr>FindQP</vt:lpstr>
      <vt:lpstr>Letter_Grades</vt:lpstr>
      <vt:lpstr>Q1G</vt:lpstr>
      <vt:lpstr>Q2G</vt:lpstr>
      <vt:lpstr>Q3G</vt:lpstr>
      <vt:lpstr>Q4G</vt:lpstr>
      <vt:lpstr>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Hellinga, Adam</dc:creator>
  <cp:lastModifiedBy>Hellinga, Adam</cp:lastModifiedBy>
  <dcterms:created xsi:type="dcterms:W3CDTF">2024-09-09T13:07:36Z</dcterms:created>
  <dcterms:modified xsi:type="dcterms:W3CDTF">2024-09-17T11:52:57Z</dcterms:modified>
</cp:coreProperties>
</file>