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XCEL\"/>
    </mc:Choice>
  </mc:AlternateContent>
  <xr:revisionPtr revIDLastSave="0" documentId="13_ncr:1_{211CCCED-80A6-4DB6-8D10-D640704B0B2E}" xr6:coauthVersionLast="47" xr6:coauthVersionMax="47" xr10:uidLastSave="{00000000-0000-0000-0000-000000000000}"/>
  <bookViews>
    <workbookView xWindow="-108" yWindow="-108" windowWidth="23256" windowHeight="12456" activeTab="1" xr2:uid="{5306B0C2-A3AB-48BE-8271-337F051789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2" l="1"/>
  <c r="Z24" i="2"/>
  <c r="Z23" i="2"/>
  <c r="Z21" i="2"/>
  <c r="Z20" i="2"/>
  <c r="V11" i="2"/>
  <c r="V12" i="2"/>
  <c r="V13" i="2"/>
  <c r="V14" i="2"/>
  <c r="V15" i="2"/>
  <c r="V16" i="2"/>
  <c r="V17" i="2"/>
  <c r="V18" i="2"/>
  <c r="V19" i="2"/>
  <c r="R11" i="2"/>
  <c r="R12" i="2"/>
  <c r="R13" i="2"/>
  <c r="R14" i="2"/>
  <c r="R15" i="2"/>
  <c r="R16" i="2"/>
  <c r="R17" i="2"/>
  <c r="R18" i="2"/>
  <c r="R19" i="2"/>
  <c r="R10" i="2"/>
  <c r="V10" i="2"/>
  <c r="N11" i="2"/>
  <c r="N12" i="2"/>
  <c r="N13" i="2"/>
  <c r="N14" i="2"/>
  <c r="Z14" i="2" s="1"/>
  <c r="N15" i="2"/>
  <c r="N16" i="2"/>
  <c r="N17" i="2"/>
  <c r="N18" i="2"/>
  <c r="N19" i="2"/>
  <c r="N10" i="2"/>
  <c r="J18" i="2"/>
  <c r="J19" i="2"/>
  <c r="J11" i="2"/>
  <c r="J12" i="2"/>
  <c r="J13" i="2"/>
  <c r="J14" i="2"/>
  <c r="J15" i="2"/>
  <c r="J16" i="2"/>
  <c r="J17" i="2"/>
  <c r="J10" i="2"/>
  <c r="F11" i="2"/>
  <c r="F12" i="2"/>
  <c r="F13" i="2"/>
  <c r="F14" i="2"/>
  <c r="F15" i="2"/>
  <c r="F16" i="2"/>
  <c r="F17" i="2"/>
  <c r="F18" i="2"/>
  <c r="F19" i="2"/>
  <c r="Z11" i="2"/>
  <c r="Z19" i="2"/>
  <c r="F10" i="2"/>
  <c r="Z12" i="2"/>
  <c r="Y11" i="2"/>
  <c r="Y12" i="2"/>
  <c r="Y13" i="2"/>
  <c r="Y14" i="2"/>
  <c r="Y15" i="2"/>
  <c r="Y16" i="2"/>
  <c r="Y17" i="2"/>
  <c r="Y18" i="2"/>
  <c r="Y19" i="2"/>
  <c r="Y10" i="2"/>
  <c r="X11" i="2"/>
  <c r="X12" i="2"/>
  <c r="X13" i="2"/>
  <c r="X14" i="2"/>
  <c r="X15" i="2"/>
  <c r="X16" i="2"/>
  <c r="X17" i="2"/>
  <c r="X18" i="2"/>
  <c r="X19" i="2"/>
  <c r="X10" i="2"/>
  <c r="H3" i="1"/>
  <c r="H4" i="1"/>
  <c r="H5" i="1"/>
  <c r="H6" i="1"/>
  <c r="H2" i="1"/>
  <c r="Z15" i="2" l="1"/>
  <c r="Z18" i="2"/>
  <c r="Z13" i="2"/>
  <c r="Z10" i="2"/>
  <c r="Z17" i="2"/>
  <c r="Z16" i="2"/>
</calcChain>
</file>

<file path=xl/sharedStrings.xml><?xml version="1.0" encoding="utf-8"?>
<sst xmlns="http://schemas.openxmlformats.org/spreadsheetml/2006/main" count="73" uniqueCount="53">
  <si>
    <t>No</t>
  </si>
  <si>
    <t>Nama</t>
  </si>
  <si>
    <t>Kode</t>
  </si>
  <si>
    <t>Satuan</t>
  </si>
  <si>
    <t>Jumlah</t>
  </si>
  <si>
    <t>Harga Pokok</t>
  </si>
  <si>
    <t>Sub Total</t>
  </si>
  <si>
    <t>S1</t>
  </si>
  <si>
    <t>Semen</t>
  </si>
  <si>
    <t>Harga Jual</t>
  </si>
  <si>
    <t>karung</t>
  </si>
  <si>
    <t>P1</t>
  </si>
  <si>
    <t>B1</t>
  </si>
  <si>
    <t>L1</t>
  </si>
  <si>
    <t>P2</t>
  </si>
  <si>
    <t>Pasir</t>
  </si>
  <si>
    <t>Batu Bata</t>
  </si>
  <si>
    <t>Lem Kayu</t>
  </si>
  <si>
    <t>Paku</t>
  </si>
  <si>
    <t>Kubik</t>
  </si>
  <si>
    <t>Pcs</t>
  </si>
  <si>
    <t>Kg</t>
  </si>
  <si>
    <t>NO</t>
  </si>
  <si>
    <t>NIS</t>
  </si>
  <si>
    <t>NAMA</t>
  </si>
  <si>
    <t>Bahasa Indonesia</t>
  </si>
  <si>
    <t>Matematika(Umum)</t>
  </si>
  <si>
    <t>Bahasa Inggris</t>
  </si>
  <si>
    <t>Bahasa Jepang</t>
  </si>
  <si>
    <t>Rata-Rata</t>
  </si>
  <si>
    <t>Produktif Dan Kewirausaan</t>
  </si>
  <si>
    <t>P</t>
  </si>
  <si>
    <t>K</t>
  </si>
  <si>
    <t>NA</t>
  </si>
  <si>
    <t>Pre</t>
  </si>
  <si>
    <t>ABDUL  KARIM KHALIFATULLAH</t>
  </si>
  <si>
    <t>ABIYYU RAMADHANI</t>
  </si>
  <si>
    <t>ADE BUYUNG RIBMA PRAMULA</t>
  </si>
  <si>
    <t>ALLIEN JESSICA ANDREA PURNAMA</t>
  </si>
  <si>
    <t>ANUGRAH MULKI FURQON</t>
  </si>
  <si>
    <t>ARIANA SEKAR MULASRI</t>
  </si>
  <si>
    <t>BAGAS RAIHAN NUR FAHREZY</t>
  </si>
  <si>
    <t>ARYA YUDHISTIRA BINTANG UTAMA</t>
  </si>
  <si>
    <t>DANIEL FERDINAND HAFITH</t>
  </si>
  <si>
    <t>DAVID ZAENAL ABIDIN</t>
  </si>
  <si>
    <t>JUMLAH SISWA:</t>
  </si>
  <si>
    <t>JUMLAH NILAI:</t>
  </si>
  <si>
    <t>RATA RATA:</t>
  </si>
  <si>
    <t>NILAI TERTINGGI</t>
  </si>
  <si>
    <t>NILAITERENDAH:</t>
  </si>
  <si>
    <t>SMKN 1 BEKASI</t>
  </si>
  <si>
    <t>LEDGER NILAI SISWA KELAS X RPLA</t>
  </si>
  <si>
    <t>TAHUN PELAJARAN :2022/2023 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</si>
</sst>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4" fontId="0" fillId="0" borderId="1" xfId="0" applyNumberFormat="1" applyBorder="1" applyAlignment="1"/>
    <xf numFmtId="2" fontId="0" fillId="0" borderId="1" xfId="0" applyNumberFormat="1" applyBorder="1" applyAlignment="1"/>
    <xf numFmtId="43" fontId="0" fillId="0" borderId="1" xfId="1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2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top"/>
    </xf>
    <xf numFmtId="43" fontId="0" fillId="0" borderId="7" xfId="1" applyFont="1" applyBorder="1" applyAlignment="1">
      <alignment horizontal="center"/>
    </xf>
    <xf numFmtId="0" fontId="0" fillId="0" borderId="8" xfId="0" applyBorder="1" applyAlignment="1">
      <alignment horizontal="center" vertical="top"/>
    </xf>
    <xf numFmtId="43" fontId="0" fillId="0" borderId="3" xfId="1" applyFont="1" applyBorder="1" applyAlignment="1"/>
    <xf numFmtId="43" fontId="0" fillId="0" borderId="9" xfId="1" applyFont="1" applyBorder="1" applyAlignment="1">
      <alignment horizontal="center"/>
    </xf>
    <xf numFmtId="43" fontId="0" fillId="0" borderId="1" xfId="1" applyNumberFormat="1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/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general" textRotation="0" wrapText="0" indent="0" justifyLastLine="0" shrinkToFit="0" readingOrder="0"/>
      <border diagonalUp="0" diagonalDown="0" outline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alignment horizontal="center" vertical="top" textRotation="0" wrapText="0" indent="0" justifyLastLine="0" shrinkToFit="0" readingOrder="0"/>
      <border diagonalUp="0" diagonalDown="0">
        <left/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  <vertical style="thick">
          <color theme="1" tint="4.9989318521683403E-2"/>
        </vertical>
        <horizontal style="thick">
          <color theme="1" tint="4.9989318521683403E-2"/>
        </horizontal>
      </border>
    </dxf>
    <dxf>
      <border>
        <top style="thick">
          <color theme="1" tint="4.9989318521683403E-2"/>
        </top>
      </border>
    </dxf>
    <dxf>
      <border diagonalUp="0" diagonalDown="0">
        <left style="thick">
          <color theme="1" tint="4.9989318521683403E-2"/>
        </left>
        <right style="thick">
          <color theme="1" tint="4.9989318521683403E-2"/>
        </right>
        <top style="thick">
          <color theme="1" tint="4.9989318521683403E-2"/>
        </top>
        <bottom style="thick">
          <color theme="1" tint="4.9989318521683403E-2"/>
        </bottom>
      </border>
    </dxf>
    <dxf>
      <border>
        <bottom style="thick">
          <color theme="1" tint="4.9989318521683403E-2"/>
        </bottom>
      </border>
    </dxf>
    <dxf>
      <border diagonalUp="0" diagonalDown="0">
        <left style="thick">
          <color theme="1" tint="4.9989318521683403E-2"/>
        </left>
        <right style="thick">
          <color theme="1" tint="4.9989318521683403E-2"/>
        </right>
        <top/>
        <bottom/>
        <vertical style="thick">
          <color theme="1" tint="4.9989318521683403E-2"/>
        </vertical>
        <horizontal style="thick">
          <color theme="1" tint="4.9989318521683403E-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8E8DB5-451C-4D15-9EDB-D906B7271EA3}" name="Table4" displayName="Table4" ref="A1:H6" totalsRowShown="0" headerRowDxfId="11" headerRowBorderDxfId="10" tableBorderDxfId="9" totalsRowBorderDxfId="8">
  <autoFilter ref="A1:H6" xr:uid="{B38E8DB5-451C-4D15-9EDB-D906B7271EA3}"/>
  <sortState xmlns:xlrd2="http://schemas.microsoft.com/office/spreadsheetml/2017/richdata2" ref="A2:H7">
    <sortCondition ref="A1:A7"/>
  </sortState>
  <tableColumns count="8">
    <tableColumn id="1" xr3:uid="{552D0DDF-6C15-4FE2-BEEA-A2895FCCCC6B}" name="No" dataDxfId="7"/>
    <tableColumn id="2" xr3:uid="{5167C5BA-E0E6-4405-9B86-9CEFE0F743CE}" name="Kode" dataDxfId="6"/>
    <tableColumn id="3" xr3:uid="{2270B36E-FC95-4D2C-839C-2AA1AB5A2B48}" name="Nama" dataDxfId="5"/>
    <tableColumn id="4" xr3:uid="{91F6B85E-10CC-42DC-848A-882DEC302930}" name="Satuan" dataDxfId="4"/>
    <tableColumn id="5" xr3:uid="{0CB60963-4C55-4F4A-99A1-A0CDA6B4E2CE}" name="Jumlah" dataDxfId="3"/>
    <tableColumn id="6" xr3:uid="{781FA5B8-2AC7-4716-9EA1-0CA04C9E78A6}" name="Harga Pokok" dataDxfId="2"/>
    <tableColumn id="7" xr3:uid="{482DF067-A873-413F-88B4-E3624A055617}" name="Harga Jual" dataDxfId="1"/>
    <tableColumn id="8" xr3:uid="{5AAC234C-3B4C-4D9E-AB32-22F1CF3E12C8}" name="Sub Total" dataDxfId="0" dataCellStyle="Comma">
      <calculatedColumnFormula>(Table4[[#This Row],[Jumlah]] * Table4[[#This Row],[Harga Jual]])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8072-9148-4FF9-8FFF-6B6AEC39DEFB}">
  <dimension ref="A1:H6"/>
  <sheetViews>
    <sheetView workbookViewId="0">
      <selection activeCell="N11" sqref="N11"/>
    </sheetView>
  </sheetViews>
  <sheetFormatPr defaultRowHeight="14.4"/>
  <cols>
    <col min="1" max="1" width="9.109375" style="3" customWidth="1"/>
    <col min="2" max="2" width="9.77734375" style="1" bestFit="1" customWidth="1"/>
    <col min="3" max="3" width="10.44140625" style="1" bestFit="1" customWidth="1"/>
    <col min="4" max="4" width="10.44140625" style="1" customWidth="1"/>
    <col min="5" max="5" width="11.44140625" style="1" bestFit="1" customWidth="1"/>
    <col min="6" max="6" width="13.88671875" style="2" bestFit="1" customWidth="1"/>
    <col min="7" max="7" width="14" style="2" bestFit="1" customWidth="1"/>
    <col min="8" max="8" width="14.6640625" style="1" bestFit="1" customWidth="1"/>
  </cols>
  <sheetData>
    <row r="1" spans="1:8" ht="15" thickBot="1">
      <c r="A1" s="13" t="s">
        <v>0</v>
      </c>
      <c r="B1" s="10" t="s">
        <v>2</v>
      </c>
      <c r="C1" s="10" t="s">
        <v>1</v>
      </c>
      <c r="D1" s="10" t="s">
        <v>3</v>
      </c>
      <c r="E1" s="10" t="s">
        <v>4</v>
      </c>
      <c r="F1" s="14" t="s">
        <v>5</v>
      </c>
      <c r="G1" s="14" t="s">
        <v>9</v>
      </c>
      <c r="H1" s="15" t="s">
        <v>6</v>
      </c>
    </row>
    <row r="2" spans="1:8" ht="15.6" thickTop="1" thickBot="1">
      <c r="A2" s="16">
        <v>1</v>
      </c>
      <c r="B2" s="4" t="s">
        <v>7</v>
      </c>
      <c r="C2" s="4" t="s">
        <v>8</v>
      </c>
      <c r="D2" s="4" t="s">
        <v>10</v>
      </c>
      <c r="E2" s="5">
        <v>200</v>
      </c>
      <c r="F2" s="6">
        <v>48000</v>
      </c>
      <c r="G2" s="9">
        <v>51000</v>
      </c>
      <c r="H2" s="17">
        <f>(Table4[[#This Row],[Jumlah]] * Table4[[#This Row],[Harga Jual]])</f>
        <v>10200000</v>
      </c>
    </row>
    <row r="3" spans="1:8" ht="15.6" thickTop="1" thickBot="1">
      <c r="A3" s="16">
        <v>2</v>
      </c>
      <c r="B3" s="4" t="s">
        <v>11</v>
      </c>
      <c r="C3" s="4" t="s">
        <v>15</v>
      </c>
      <c r="D3" s="4" t="s">
        <v>19</v>
      </c>
      <c r="E3" s="5">
        <v>100</v>
      </c>
      <c r="F3" s="7">
        <v>1450000</v>
      </c>
      <c r="G3" s="6">
        <v>1600000</v>
      </c>
      <c r="H3" s="17">
        <f>(Table4[[#This Row],[Jumlah]] * Table4[[#This Row],[Harga Jual]])</f>
        <v>160000000</v>
      </c>
    </row>
    <row r="4" spans="1:8" ht="15.6" thickTop="1" thickBot="1">
      <c r="A4" s="16">
        <v>3</v>
      </c>
      <c r="B4" s="4" t="s">
        <v>12</v>
      </c>
      <c r="C4" s="4" t="s">
        <v>16</v>
      </c>
      <c r="D4" s="4" t="s">
        <v>20</v>
      </c>
      <c r="E4" s="5">
        <v>15000</v>
      </c>
      <c r="F4" s="8">
        <v>500</v>
      </c>
      <c r="G4" s="8">
        <v>645</v>
      </c>
      <c r="H4" s="17">
        <f>(Table4[[#This Row],[Jumlah]] * Table4[[#This Row],[Harga Jual]])</f>
        <v>9675000</v>
      </c>
    </row>
    <row r="5" spans="1:8" ht="15.6" thickTop="1" thickBot="1">
      <c r="A5" s="16">
        <v>4</v>
      </c>
      <c r="B5" s="4" t="s">
        <v>13</v>
      </c>
      <c r="C5" s="4" t="s">
        <v>17</v>
      </c>
      <c r="D5" s="4" t="s">
        <v>20</v>
      </c>
      <c r="E5" s="5">
        <v>25</v>
      </c>
      <c r="F5" s="9">
        <v>7000</v>
      </c>
      <c r="G5" s="21">
        <v>9500</v>
      </c>
      <c r="H5" s="17">
        <f>(Table4[[#This Row],[Jumlah]] * Table4[[#This Row],[Harga Jual]])</f>
        <v>237500</v>
      </c>
    </row>
    <row r="6" spans="1:8" ht="15" thickTop="1">
      <c r="A6" s="18">
        <v>5</v>
      </c>
      <c r="B6" s="11" t="s">
        <v>14</v>
      </c>
      <c r="C6" s="11" t="s">
        <v>18</v>
      </c>
      <c r="D6" s="11" t="s">
        <v>21</v>
      </c>
      <c r="E6" s="12">
        <v>10</v>
      </c>
      <c r="F6" s="19">
        <v>8000</v>
      </c>
      <c r="G6" s="19">
        <v>11500</v>
      </c>
      <c r="H6" s="20">
        <f>(Table4[[#This Row],[Jumlah]] * Table4[[#This Row],[Harga Jual]])</f>
        <v>115000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1050-BFD1-4E4E-8B32-9326D279669D}">
  <dimension ref="A2:Z25"/>
  <sheetViews>
    <sheetView tabSelected="1" zoomScale="55" zoomScaleNormal="55" workbookViewId="0">
      <selection activeCell="F10" sqref="F10"/>
    </sheetView>
  </sheetViews>
  <sheetFormatPr defaultRowHeight="14.4"/>
  <cols>
    <col min="1" max="1" width="8.88671875" style="1"/>
    <col min="2" max="2" width="12.77734375" style="1" customWidth="1"/>
    <col min="3" max="3" width="37.6640625" style="1" customWidth="1"/>
    <col min="4" max="5" width="8.88671875" style="1"/>
    <col min="6" max="6" width="13.33203125" style="1" customWidth="1"/>
    <col min="7" max="25" width="8.88671875" style="1"/>
    <col min="26" max="26" width="16" style="1" customWidth="1"/>
  </cols>
  <sheetData>
    <row r="2" spans="1:26">
      <c r="A2" s="27" t="s">
        <v>50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>
      <c r="A3" s="27" t="s">
        <v>51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>
      <c r="A4" s="27" t="s">
        <v>52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" thickBot="1"/>
    <row r="6" spans="1:26" ht="15.6" thickTop="1" thickBot="1">
      <c r="A6" s="25" t="s">
        <v>22</v>
      </c>
      <c r="B6" s="25" t="s">
        <v>23</v>
      </c>
      <c r="C6" s="28" t="s">
        <v>24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6" thickTop="1" thickBot="1">
      <c r="A7" s="25"/>
      <c r="B7" s="25"/>
      <c r="C7" s="29"/>
      <c r="D7" s="25" t="s">
        <v>25</v>
      </c>
      <c r="E7" s="25"/>
      <c r="F7" s="25"/>
      <c r="G7" s="25"/>
      <c r="H7" s="25" t="s">
        <v>26</v>
      </c>
      <c r="I7" s="25"/>
      <c r="J7" s="25"/>
      <c r="K7" s="25"/>
      <c r="L7" s="25" t="s">
        <v>27</v>
      </c>
      <c r="M7" s="25"/>
      <c r="N7" s="25"/>
      <c r="O7" s="25"/>
      <c r="P7" s="25" t="s">
        <v>28</v>
      </c>
      <c r="Q7" s="25"/>
      <c r="R7" s="25"/>
      <c r="S7" s="25"/>
      <c r="T7" s="25" t="s">
        <v>30</v>
      </c>
      <c r="U7" s="25"/>
      <c r="V7" s="25"/>
      <c r="W7" s="25"/>
      <c r="X7" s="25" t="s">
        <v>29</v>
      </c>
      <c r="Y7" s="25"/>
      <c r="Z7" s="25"/>
    </row>
    <row r="8" spans="1:26" ht="15.6" thickTop="1" thickBot="1">
      <c r="A8" s="25"/>
      <c r="B8" s="25"/>
      <c r="C8" s="29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6" thickTop="1" thickBot="1">
      <c r="A9" s="25"/>
      <c r="B9" s="25"/>
      <c r="C9" s="30"/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31</v>
      </c>
      <c r="M9" s="23" t="s">
        <v>32</v>
      </c>
      <c r="N9" s="23" t="s">
        <v>33</v>
      </c>
      <c r="O9" s="23" t="s">
        <v>34</v>
      </c>
      <c r="P9" s="23" t="s">
        <v>31</v>
      </c>
      <c r="Q9" s="23" t="s">
        <v>32</v>
      </c>
      <c r="R9" s="23" t="s">
        <v>33</v>
      </c>
      <c r="S9" s="23" t="s">
        <v>34</v>
      </c>
      <c r="T9" s="23" t="s">
        <v>31</v>
      </c>
      <c r="U9" s="23" t="s">
        <v>32</v>
      </c>
      <c r="V9" s="23" t="s">
        <v>33</v>
      </c>
      <c r="W9" s="23" t="s">
        <v>34</v>
      </c>
      <c r="X9" s="23" t="s">
        <v>31</v>
      </c>
      <c r="Y9" s="23" t="s">
        <v>32</v>
      </c>
      <c r="Z9" s="23" t="s">
        <v>33</v>
      </c>
    </row>
    <row r="10" spans="1:26" ht="15.6" thickTop="1" thickBot="1">
      <c r="A10" s="22">
        <v>1</v>
      </c>
      <c r="B10" s="22">
        <v>17.006799999999998</v>
      </c>
      <c r="C10" s="22" t="s">
        <v>35</v>
      </c>
      <c r="D10" s="22">
        <v>86</v>
      </c>
      <c r="E10" s="22">
        <v>85</v>
      </c>
      <c r="F10" s="22">
        <f>(60%*E10)+(40%*D10)</f>
        <v>85.4</v>
      </c>
      <c r="G10" s="22"/>
      <c r="H10" s="22">
        <v>92</v>
      </c>
      <c r="I10" s="22">
        <v>90</v>
      </c>
      <c r="J10" s="22">
        <f>(60%*I10)+(40%*H10)</f>
        <v>90.800000000000011</v>
      </c>
      <c r="K10" s="22"/>
      <c r="L10" s="22">
        <v>84</v>
      </c>
      <c r="M10" s="22">
        <v>84</v>
      </c>
      <c r="N10" s="22">
        <f>(60%*M10)+(40%*L10)</f>
        <v>84</v>
      </c>
      <c r="O10" s="22"/>
      <c r="P10" s="22">
        <v>88</v>
      </c>
      <c r="Q10" s="22">
        <v>87</v>
      </c>
      <c r="R10" s="22">
        <f>(60%*Q10)+(40%*P10)</f>
        <v>87.4</v>
      </c>
      <c r="S10" s="22"/>
      <c r="T10" s="22">
        <v>83</v>
      </c>
      <c r="U10" s="22">
        <v>87</v>
      </c>
      <c r="V10" s="22">
        <f>(60%*U10)+(40%*T10)</f>
        <v>85.4</v>
      </c>
      <c r="W10" s="22"/>
      <c r="X10" s="22">
        <f>(D10+H10+L10+P10+T10)/5</f>
        <v>86.6</v>
      </c>
      <c r="Y10" s="22">
        <f>(E10+I10+M10+Q10+U10)/5</f>
        <v>86.6</v>
      </c>
      <c r="Z10" s="22">
        <f>(F10+J10+N10+R10+V10)/5</f>
        <v>86.6</v>
      </c>
    </row>
    <row r="11" spans="1:26" ht="15.6" thickTop="1" thickBot="1">
      <c r="A11" s="22">
        <v>2</v>
      </c>
      <c r="B11" s="22">
        <v>17.006799999999998</v>
      </c>
      <c r="C11" s="22" t="s">
        <v>36</v>
      </c>
      <c r="D11" s="22">
        <v>82</v>
      </c>
      <c r="E11" s="22">
        <v>82</v>
      </c>
      <c r="F11" s="22">
        <f t="shared" ref="F11:F19" si="0">(60%*E11)+(40%*D11)</f>
        <v>82</v>
      </c>
      <c r="G11" s="22"/>
      <c r="H11" s="22">
        <v>86</v>
      </c>
      <c r="I11" s="22">
        <v>88</v>
      </c>
      <c r="J11" s="22">
        <f t="shared" ref="J11:J19" si="1">(60%*I11)+(40%*H11)</f>
        <v>87.199999999999989</v>
      </c>
      <c r="K11" s="22"/>
      <c r="L11" s="22">
        <v>82</v>
      </c>
      <c r="M11" s="22">
        <v>79</v>
      </c>
      <c r="N11" s="22">
        <f t="shared" ref="N11:N19" si="2">(60%*M11)+(40%*L11)</f>
        <v>80.2</v>
      </c>
      <c r="O11" s="22"/>
      <c r="P11" s="22">
        <v>86</v>
      </c>
      <c r="Q11" s="22">
        <v>86</v>
      </c>
      <c r="R11" s="22">
        <f t="shared" ref="R11:R19" si="3">(60%*Q11)+(40%*P11)</f>
        <v>86</v>
      </c>
      <c r="S11" s="22"/>
      <c r="T11" s="22">
        <v>83</v>
      </c>
      <c r="U11" s="22">
        <v>87</v>
      </c>
      <c r="V11" s="22">
        <f t="shared" ref="V11:V19" si="4">(60%*U11)+(40%*T11)</f>
        <v>85.4</v>
      </c>
      <c r="W11" s="22"/>
      <c r="X11" s="22">
        <f t="shared" ref="X11:X19" si="5">(D11+H11+L11+P11+T11)/5</f>
        <v>83.8</v>
      </c>
      <c r="Y11" s="22">
        <f t="shared" ref="Y11:Y19" si="6">(E11+I11+M11+Q11+U11)/5</f>
        <v>84.4</v>
      </c>
      <c r="Z11" s="22">
        <f t="shared" ref="Z11:Z19" si="7">(F11+J11+N11+R11+V11)/5</f>
        <v>84.16</v>
      </c>
    </row>
    <row r="12" spans="1:26" ht="15.6" thickTop="1" thickBot="1">
      <c r="A12" s="22">
        <v>3</v>
      </c>
      <c r="B12" s="22">
        <v>17.006799999999998</v>
      </c>
      <c r="C12" s="22" t="s">
        <v>37</v>
      </c>
      <c r="D12" s="22">
        <v>82</v>
      </c>
      <c r="E12" s="22">
        <v>82</v>
      </c>
      <c r="F12" s="22">
        <f t="shared" si="0"/>
        <v>82</v>
      </c>
      <c r="G12" s="22"/>
      <c r="H12" s="22">
        <v>91</v>
      </c>
      <c r="I12" s="22">
        <v>88</v>
      </c>
      <c r="J12" s="22">
        <f t="shared" si="1"/>
        <v>89.199999999999989</v>
      </c>
      <c r="K12" s="22"/>
      <c r="L12" s="22">
        <v>82</v>
      </c>
      <c r="M12" s="22">
        <v>78</v>
      </c>
      <c r="N12" s="22">
        <f t="shared" si="2"/>
        <v>79.599999999999994</v>
      </c>
      <c r="O12" s="22"/>
      <c r="P12" s="22">
        <v>86</v>
      </c>
      <c r="Q12" s="22">
        <v>86</v>
      </c>
      <c r="R12" s="22">
        <f t="shared" si="3"/>
        <v>86</v>
      </c>
      <c r="S12" s="22"/>
      <c r="T12" s="22">
        <v>83</v>
      </c>
      <c r="U12" s="22">
        <v>87</v>
      </c>
      <c r="V12" s="22">
        <f t="shared" si="4"/>
        <v>85.4</v>
      </c>
      <c r="W12" s="22"/>
      <c r="X12" s="22">
        <f t="shared" si="5"/>
        <v>84.8</v>
      </c>
      <c r="Y12" s="22">
        <f t="shared" si="6"/>
        <v>84.2</v>
      </c>
      <c r="Z12" s="22">
        <f t="shared" si="7"/>
        <v>84.439999999999984</v>
      </c>
    </row>
    <row r="13" spans="1:26" ht="15.6" thickTop="1" thickBot="1">
      <c r="A13" s="22">
        <v>4</v>
      </c>
      <c r="B13" s="22">
        <v>17.006799999999998</v>
      </c>
      <c r="C13" s="22" t="s">
        <v>38</v>
      </c>
      <c r="D13" s="22">
        <v>83</v>
      </c>
      <c r="E13" s="22">
        <v>82</v>
      </c>
      <c r="F13" s="22">
        <f t="shared" si="0"/>
        <v>82.4</v>
      </c>
      <c r="G13" s="22"/>
      <c r="H13" s="22">
        <v>91</v>
      </c>
      <c r="I13" s="22">
        <v>88</v>
      </c>
      <c r="J13" s="22">
        <f t="shared" si="1"/>
        <v>89.199999999999989</v>
      </c>
      <c r="K13" s="22"/>
      <c r="L13" s="22">
        <v>86</v>
      </c>
      <c r="M13" s="22">
        <v>82</v>
      </c>
      <c r="N13" s="22">
        <f t="shared" si="2"/>
        <v>83.6</v>
      </c>
      <c r="O13" s="22"/>
      <c r="P13" s="22">
        <v>84</v>
      </c>
      <c r="Q13" s="22">
        <v>85</v>
      </c>
      <c r="R13" s="22">
        <f t="shared" si="3"/>
        <v>84.6</v>
      </c>
      <c r="S13" s="22"/>
      <c r="T13" s="22">
        <v>84</v>
      </c>
      <c r="U13" s="22">
        <v>89</v>
      </c>
      <c r="V13" s="22">
        <f t="shared" si="4"/>
        <v>87</v>
      </c>
      <c r="W13" s="22"/>
      <c r="X13" s="22">
        <f t="shared" si="5"/>
        <v>85.6</v>
      </c>
      <c r="Y13" s="22">
        <f t="shared" si="6"/>
        <v>85.2</v>
      </c>
      <c r="Z13" s="22">
        <f t="shared" si="7"/>
        <v>85.359999999999985</v>
      </c>
    </row>
    <row r="14" spans="1:26" ht="15.6" thickTop="1" thickBot="1">
      <c r="A14" s="22">
        <v>5</v>
      </c>
      <c r="B14" s="22">
        <v>17.006799999999998</v>
      </c>
      <c r="C14" s="22" t="s">
        <v>39</v>
      </c>
      <c r="D14" s="22">
        <v>83</v>
      </c>
      <c r="E14" s="22">
        <v>82</v>
      </c>
      <c r="F14" s="22">
        <f t="shared" si="0"/>
        <v>82.4</v>
      </c>
      <c r="G14" s="22"/>
      <c r="H14" s="22">
        <v>91</v>
      </c>
      <c r="I14" s="22">
        <v>90</v>
      </c>
      <c r="J14" s="22">
        <f t="shared" si="1"/>
        <v>90.4</v>
      </c>
      <c r="K14" s="22"/>
      <c r="L14" s="22">
        <v>84</v>
      </c>
      <c r="M14" s="22">
        <v>81</v>
      </c>
      <c r="N14" s="22">
        <f t="shared" si="2"/>
        <v>82.2</v>
      </c>
      <c r="O14" s="22"/>
      <c r="P14" s="22">
        <v>86</v>
      </c>
      <c r="Q14" s="22">
        <v>86</v>
      </c>
      <c r="R14" s="22">
        <f t="shared" si="3"/>
        <v>86</v>
      </c>
      <c r="S14" s="22"/>
      <c r="T14" s="22">
        <v>83</v>
      </c>
      <c r="U14" s="22">
        <v>87</v>
      </c>
      <c r="V14" s="22">
        <f t="shared" si="4"/>
        <v>85.4</v>
      </c>
      <c r="W14" s="22"/>
      <c r="X14" s="22">
        <f t="shared" si="5"/>
        <v>85.4</v>
      </c>
      <c r="Y14" s="22">
        <f t="shared" si="6"/>
        <v>85.2</v>
      </c>
      <c r="Z14" s="22">
        <f t="shared" si="7"/>
        <v>85.28</v>
      </c>
    </row>
    <row r="15" spans="1:26" ht="15.6" thickTop="1" thickBot="1">
      <c r="A15" s="22">
        <v>6</v>
      </c>
      <c r="B15" s="22">
        <v>17.006799999999998</v>
      </c>
      <c r="C15" s="22" t="s">
        <v>40</v>
      </c>
      <c r="D15" s="22">
        <v>83</v>
      </c>
      <c r="E15" s="22">
        <v>83</v>
      </c>
      <c r="F15" s="22">
        <f t="shared" si="0"/>
        <v>83</v>
      </c>
      <c r="G15" s="22"/>
      <c r="H15" s="22">
        <v>92</v>
      </c>
      <c r="I15" s="22">
        <v>88</v>
      </c>
      <c r="J15" s="22">
        <f t="shared" si="1"/>
        <v>89.6</v>
      </c>
      <c r="K15" s="22"/>
      <c r="L15" s="22">
        <v>93</v>
      </c>
      <c r="M15" s="22">
        <v>91</v>
      </c>
      <c r="N15" s="22">
        <f t="shared" si="2"/>
        <v>91.800000000000011</v>
      </c>
      <c r="O15" s="22"/>
      <c r="P15" s="22">
        <v>83</v>
      </c>
      <c r="Q15" s="22">
        <v>85</v>
      </c>
      <c r="R15" s="22">
        <f t="shared" si="3"/>
        <v>84.2</v>
      </c>
      <c r="S15" s="22"/>
      <c r="T15" s="22">
        <v>83</v>
      </c>
      <c r="U15" s="22">
        <v>87</v>
      </c>
      <c r="V15" s="22">
        <f t="shared" si="4"/>
        <v>85.4</v>
      </c>
      <c r="W15" s="22"/>
      <c r="X15" s="22">
        <f t="shared" si="5"/>
        <v>86.8</v>
      </c>
      <c r="Y15" s="22">
        <f t="shared" si="6"/>
        <v>86.8</v>
      </c>
      <c r="Z15" s="22">
        <f t="shared" si="7"/>
        <v>86.8</v>
      </c>
    </row>
    <row r="16" spans="1:26" ht="15.6" thickTop="1" thickBot="1">
      <c r="A16" s="22">
        <v>7</v>
      </c>
      <c r="B16" s="22">
        <v>17.006799999999998</v>
      </c>
      <c r="C16" s="22" t="s">
        <v>42</v>
      </c>
      <c r="D16" s="22">
        <v>83</v>
      </c>
      <c r="E16" s="22">
        <v>82</v>
      </c>
      <c r="F16" s="22">
        <f t="shared" si="0"/>
        <v>82.4</v>
      </c>
      <c r="G16" s="22"/>
      <c r="H16" s="22">
        <v>88</v>
      </c>
      <c r="I16" s="22">
        <v>88</v>
      </c>
      <c r="J16" s="22">
        <f t="shared" si="1"/>
        <v>88</v>
      </c>
      <c r="K16" s="22"/>
      <c r="L16" s="22">
        <v>83</v>
      </c>
      <c r="M16" s="22">
        <v>80</v>
      </c>
      <c r="N16" s="22">
        <f t="shared" si="2"/>
        <v>81.2</v>
      </c>
      <c r="O16" s="22"/>
      <c r="P16" s="22">
        <v>88</v>
      </c>
      <c r="Q16" s="22">
        <v>86</v>
      </c>
      <c r="R16" s="22">
        <f t="shared" si="3"/>
        <v>86.800000000000011</v>
      </c>
      <c r="S16" s="22"/>
      <c r="T16" s="22">
        <v>86</v>
      </c>
      <c r="U16" s="22">
        <v>87</v>
      </c>
      <c r="V16" s="22">
        <f t="shared" si="4"/>
        <v>86.6</v>
      </c>
      <c r="W16" s="22"/>
      <c r="X16" s="22">
        <f t="shared" si="5"/>
        <v>85.6</v>
      </c>
      <c r="Y16" s="22">
        <f t="shared" si="6"/>
        <v>84.6</v>
      </c>
      <c r="Z16" s="22">
        <f t="shared" si="7"/>
        <v>85</v>
      </c>
    </row>
    <row r="17" spans="1:26" ht="15.6" thickTop="1" thickBot="1">
      <c r="A17" s="22">
        <v>8</v>
      </c>
      <c r="B17" s="22">
        <v>17.006799999999998</v>
      </c>
      <c r="C17" s="22" t="s">
        <v>41</v>
      </c>
      <c r="D17" s="22">
        <v>83</v>
      </c>
      <c r="E17" s="22">
        <v>83</v>
      </c>
      <c r="F17" s="22">
        <f t="shared" si="0"/>
        <v>83</v>
      </c>
      <c r="G17" s="22"/>
      <c r="H17" s="22">
        <v>90</v>
      </c>
      <c r="I17" s="22">
        <v>90</v>
      </c>
      <c r="J17" s="22">
        <f t="shared" si="1"/>
        <v>90</v>
      </c>
      <c r="K17" s="22"/>
      <c r="L17" s="22">
        <v>84</v>
      </c>
      <c r="M17" s="22">
        <v>80</v>
      </c>
      <c r="N17" s="22">
        <f t="shared" si="2"/>
        <v>81.599999999999994</v>
      </c>
      <c r="O17" s="22"/>
      <c r="P17" s="22">
        <v>86</v>
      </c>
      <c r="Q17" s="22">
        <v>85</v>
      </c>
      <c r="R17" s="22">
        <f t="shared" si="3"/>
        <v>85.4</v>
      </c>
      <c r="S17" s="22"/>
      <c r="T17" s="22">
        <v>84</v>
      </c>
      <c r="U17" s="22">
        <v>89</v>
      </c>
      <c r="V17" s="22">
        <f t="shared" si="4"/>
        <v>87</v>
      </c>
      <c r="W17" s="22"/>
      <c r="X17" s="22">
        <f t="shared" si="5"/>
        <v>85.4</v>
      </c>
      <c r="Y17" s="22">
        <f t="shared" si="6"/>
        <v>85.4</v>
      </c>
      <c r="Z17" s="22">
        <f t="shared" si="7"/>
        <v>85.4</v>
      </c>
    </row>
    <row r="18" spans="1:26" ht="15.6" thickTop="1" thickBot="1">
      <c r="A18" s="22">
        <v>9</v>
      </c>
      <c r="B18" s="22">
        <v>17.006799999999998</v>
      </c>
      <c r="C18" s="22" t="s">
        <v>43</v>
      </c>
      <c r="D18" s="22">
        <v>83</v>
      </c>
      <c r="E18" s="22">
        <v>85</v>
      </c>
      <c r="F18" s="22">
        <f t="shared" si="0"/>
        <v>84.2</v>
      </c>
      <c r="G18" s="22"/>
      <c r="H18" s="22">
        <v>93</v>
      </c>
      <c r="I18" s="22">
        <v>90</v>
      </c>
      <c r="J18" s="22">
        <f>(60%*I18)+(40%*H18)</f>
        <v>91.2</v>
      </c>
      <c r="K18" s="22"/>
      <c r="L18" s="22">
        <v>86</v>
      </c>
      <c r="M18" s="22">
        <v>82</v>
      </c>
      <c r="N18" s="22">
        <f t="shared" si="2"/>
        <v>83.6</v>
      </c>
      <c r="O18" s="22"/>
      <c r="P18" s="22">
        <v>87</v>
      </c>
      <c r="Q18" s="22">
        <v>85</v>
      </c>
      <c r="R18" s="22">
        <f t="shared" si="3"/>
        <v>85.800000000000011</v>
      </c>
      <c r="S18" s="22"/>
      <c r="T18" s="22">
        <v>83</v>
      </c>
      <c r="U18" s="22">
        <v>86</v>
      </c>
      <c r="V18" s="22">
        <f t="shared" si="4"/>
        <v>84.800000000000011</v>
      </c>
      <c r="W18" s="22"/>
      <c r="X18" s="22">
        <f t="shared" si="5"/>
        <v>86.4</v>
      </c>
      <c r="Y18" s="22">
        <f t="shared" si="6"/>
        <v>85.6</v>
      </c>
      <c r="Z18" s="22">
        <f t="shared" si="7"/>
        <v>85.92</v>
      </c>
    </row>
    <row r="19" spans="1:26" ht="15.6" thickTop="1" thickBot="1">
      <c r="A19" s="22">
        <v>10</v>
      </c>
      <c r="B19" s="22">
        <v>17.006799999999998</v>
      </c>
      <c r="C19" s="22" t="s">
        <v>44</v>
      </c>
      <c r="D19" s="22">
        <v>85</v>
      </c>
      <c r="E19" s="22">
        <v>86</v>
      </c>
      <c r="F19" s="22">
        <f t="shared" si="0"/>
        <v>85.6</v>
      </c>
      <c r="G19" s="22"/>
      <c r="H19" s="22">
        <v>88</v>
      </c>
      <c r="I19" s="22">
        <v>88</v>
      </c>
      <c r="J19" s="22">
        <f t="shared" si="1"/>
        <v>88</v>
      </c>
      <c r="K19" s="22"/>
      <c r="L19" s="22">
        <v>83</v>
      </c>
      <c r="M19" s="22">
        <v>80</v>
      </c>
      <c r="N19" s="22">
        <f t="shared" si="2"/>
        <v>81.2</v>
      </c>
      <c r="O19" s="22"/>
      <c r="P19" s="22">
        <v>88</v>
      </c>
      <c r="Q19" s="22">
        <v>86</v>
      </c>
      <c r="R19" s="22">
        <f t="shared" si="3"/>
        <v>86.800000000000011</v>
      </c>
      <c r="S19" s="22"/>
      <c r="T19" s="22">
        <v>85</v>
      </c>
      <c r="U19" s="22">
        <v>90</v>
      </c>
      <c r="V19" s="22">
        <f t="shared" si="4"/>
        <v>88</v>
      </c>
      <c r="W19" s="22"/>
      <c r="X19" s="22">
        <f t="shared" si="5"/>
        <v>85.8</v>
      </c>
      <c r="Y19" s="22">
        <f t="shared" si="6"/>
        <v>86</v>
      </c>
      <c r="Z19" s="22">
        <f t="shared" si="7"/>
        <v>85.92</v>
      </c>
    </row>
    <row r="20" spans="1:26" ht="15.6" thickTop="1" thickBot="1">
      <c r="A20" s="26" t="s">
        <v>45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2">
        <f>COUNT(Z10:Z19)</f>
        <v>10</v>
      </c>
    </row>
    <row r="21" spans="1:26" ht="15.6" thickTop="1" thickBot="1">
      <c r="A21" s="26" t="s">
        <v>46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2">
        <f>SUM(Z10:Z19)</f>
        <v>854.87999999999977</v>
      </c>
    </row>
    <row r="22" spans="1:26" ht="15.6" thickTop="1" thickBot="1">
      <c r="A22" s="26" t="s">
        <v>47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2">
        <f>AVERAGE(Z10:Z19)</f>
        <v>85.487999999999971</v>
      </c>
    </row>
    <row r="23" spans="1:26" ht="15.6" thickTop="1" thickBot="1">
      <c r="A23" s="26" t="s">
        <v>48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2">
        <f>MAX(Z10:Z19)</f>
        <v>86.8</v>
      </c>
    </row>
    <row r="24" spans="1:26" ht="15.6" thickTop="1" thickBot="1">
      <c r="A24" s="26" t="s">
        <v>49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2">
        <f>MIN(Z10:Z19)</f>
        <v>84.16</v>
      </c>
    </row>
    <row r="25" spans="1:26" ht="15" thickTop="1"/>
  </sheetData>
  <mergeCells count="18">
    <mergeCell ref="B6:B9"/>
    <mergeCell ref="C6:C9"/>
    <mergeCell ref="D6:Z6"/>
    <mergeCell ref="D7:G8"/>
    <mergeCell ref="A23:Y23"/>
    <mergeCell ref="A24:Y24"/>
    <mergeCell ref="A2:Z2"/>
    <mergeCell ref="A3:Z3"/>
    <mergeCell ref="A4:Z4"/>
    <mergeCell ref="X7:Z8"/>
    <mergeCell ref="A20:Y20"/>
    <mergeCell ref="A22:Y22"/>
    <mergeCell ref="A21:Y21"/>
    <mergeCell ref="H7:K8"/>
    <mergeCell ref="L7:O8"/>
    <mergeCell ref="P7:S8"/>
    <mergeCell ref="T7:W8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2022-09-02T01:30:14Z</cp:lastPrinted>
  <dcterms:created xsi:type="dcterms:W3CDTF">2022-09-02T00:34:22Z</dcterms:created>
  <dcterms:modified xsi:type="dcterms:W3CDTF">2022-10-06T11:32:47Z</dcterms:modified>
</cp:coreProperties>
</file>