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llowA\PycharmProjects\NC_Report\"/>
    </mc:Choice>
  </mc:AlternateContent>
  <bookViews>
    <workbookView xWindow="0" yWindow="0" windowWidth="28800" windowHeight="12450"/>
  </bookViews>
  <sheets>
    <sheet name="Finished Goods 2020"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9" i="1" l="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L1" i="1" l="1"/>
  <c r="H1" i="1"/>
  <c r="J1" i="1" l="1"/>
  <c r="F1" i="1" s="1"/>
</calcChain>
</file>

<file path=xl/sharedStrings.xml><?xml version="1.0" encoding="utf-8"?>
<sst xmlns="http://schemas.openxmlformats.org/spreadsheetml/2006/main" count="840" uniqueCount="494">
  <si>
    <t>Finished Goods 2020</t>
  </si>
  <si>
    <t>Percentage Overdue %</t>
  </si>
  <si>
    <t>Number Overdue:</t>
  </si>
  <si>
    <t>Number Pending:</t>
  </si>
  <si>
    <t>Number Completed</t>
  </si>
  <si>
    <t>NCGR NO.</t>
  </si>
  <si>
    <t>STAFF INITIAL</t>
  </si>
  <si>
    <t>DATE DUE</t>
  </si>
  <si>
    <t>DATE COMPLETED</t>
  </si>
  <si>
    <t>JA</t>
  </si>
  <si>
    <t>KH</t>
  </si>
  <si>
    <t>DW</t>
  </si>
  <si>
    <t>STATUS</t>
  </si>
  <si>
    <t>C/ACTION</t>
  </si>
  <si>
    <t>ROOT CAUSE</t>
  </si>
  <si>
    <t>RCA to be carried out (Major/ reoccuring issues)</t>
  </si>
  <si>
    <t>SUPPLIER</t>
  </si>
  <si>
    <t>PRODUCT NUMBER</t>
  </si>
  <si>
    <t xml:space="preserve">PRODUCT INFORMATION </t>
  </si>
  <si>
    <t>PRODUCT BATCH INFORMATION (DOM/BATCH INFOR/PALLET NO/ W/ORDER)</t>
  </si>
  <si>
    <t>PRODUCT QUANTITY</t>
  </si>
  <si>
    <t>NC DETAILS</t>
  </si>
  <si>
    <t>Obsolete/Credit note/Disposal</t>
  </si>
  <si>
    <t>LOCATION</t>
  </si>
  <si>
    <t>DATE OF DISPOSAL</t>
  </si>
  <si>
    <t>NC CATEGORY - MICRO, TASTE, FB, QUALITY, PACKAGING, OTHER</t>
  </si>
  <si>
    <t>ING190000</t>
  </si>
  <si>
    <t>DS</t>
  </si>
  <si>
    <t>Gerald McDonald
Maptral
Lionel Hitchen
Frutarom
Sensient</t>
  </si>
  <si>
    <t>10005044
10002002
10002022
10001002
10005027</t>
  </si>
  <si>
    <t>Orange Juice Conc 65Bx
Maptral Orange Liquid 19070
Tonic Flavour FE13019
Cloud Emulsion AY30481
Beta Carotene 1.3%</t>
  </si>
  <si>
    <t>Batch 25311, BBE 15.12.18 (re-dated until 15.01.18) will not be used in re-dated date.
Batch M70100, BBE 31.01.19 - will not be used in date.
Batch 84282, BBE 02.01.19 - out of date
Batch 1834543, BBE 05.02.19 - obsolete raw material, replaced by 10001004
Batch 5530922, BBE 15.06.19 - opened on 28.12.18 - unable to use, opened over 2 weeks Batch 5545145, opened on 12.03.19, unable to use, opened over 2 weeks.</t>
  </si>
  <si>
    <t>120kg
10kg
19.678kg
3.994kg
3.76kg 8.444kg</t>
  </si>
  <si>
    <t>Out of date raw materials/won't be used in date/ unable to use due to degradation once opened.</t>
  </si>
  <si>
    <t>Placed on hold. Awaiting authorisation to be dispsoed off. Authorisation given by R.Harrison. All disposed of via Effluent plant on 28-29.05.2019. Copy of L286 attached to the nc paperwork.</t>
  </si>
  <si>
    <t xml:space="preserve">Obsolete </t>
  </si>
  <si>
    <t>Disposed of.</t>
  </si>
  <si>
    <t>Forecast</t>
  </si>
  <si>
    <t>28-29/05/2019</t>
  </si>
  <si>
    <t>N/A</t>
  </si>
  <si>
    <t>M</t>
  </si>
  <si>
    <t>ING190001</t>
  </si>
  <si>
    <t>Dohler</t>
  </si>
  <si>
    <t>10005007    10006205 10006207</t>
  </si>
  <si>
    <t>Multi-Fruit base Pineapple - Grapefruit  Orange Compound 822183 (MS/D60464) Apple &amp; Mango Compound (RMS/D60455/C (200Drum))</t>
  </si>
  <si>
    <t>Batch 5113960 BBE 2019.01.17, Batch 5113127 BBE 2019.01.16, Batch 5060051 BBE 2018.12.25</t>
  </si>
  <si>
    <t>220 200 600</t>
  </si>
  <si>
    <t>Out of date raw materials.</t>
  </si>
  <si>
    <t>Placed on hold. Awaiting authorisation to be dispsoed off.Re date authorisation received from Joanne Slatcher to use the ingredients in WC 21.01.19.</t>
  </si>
  <si>
    <t xml:space="preserve">Disposal/Released </t>
  </si>
  <si>
    <t>Chiller/Ingrdients Store</t>
  </si>
  <si>
    <t>18.01.19</t>
  </si>
  <si>
    <t>Apple &amp; Mango Compound (RMS/D60455/C (200Drum))</t>
  </si>
  <si>
    <t>ING190002</t>
  </si>
  <si>
    <t>DG</t>
  </si>
  <si>
    <t>DOHLER</t>
  </si>
  <si>
    <t>Orange Compound 822183</t>
  </si>
  <si>
    <t>batch number: 0005113127: cont. no 016106: BBE 16.01.2019 DOM 18.10.2018</t>
  </si>
  <si>
    <t>1x 200kg drum</t>
  </si>
  <si>
    <t>Out of date raw materials</t>
  </si>
  <si>
    <t>Placed on hold in the chiller. Authorisation to dispose of has been given. Diposed via Effluent plant on 31.05.2019.</t>
  </si>
  <si>
    <t>Disposal</t>
  </si>
  <si>
    <t>Forecasr</t>
  </si>
  <si>
    <t>Q</t>
  </si>
  <si>
    <t>ING190003</t>
  </si>
  <si>
    <t>Batch 5060051 BBE 2018.12.25</t>
  </si>
  <si>
    <t>600kg</t>
  </si>
  <si>
    <t>Out of date raw material.</t>
  </si>
  <si>
    <t>Placed on hold.Authorisation to dispose of has been given. Diposed via Effluent plant on 31.05.2019.</t>
  </si>
  <si>
    <t>ING190004</t>
  </si>
  <si>
    <t>SC</t>
  </si>
  <si>
    <t>Frutarom</t>
  </si>
  <si>
    <t>Neutral Cloud Emulsion AZ41415</t>
  </si>
  <si>
    <t>Batch 1853725 BBE 09/06/2019 DOM 11/12/2018</t>
  </si>
  <si>
    <t>drums 19.047kg</t>
  </si>
  <si>
    <t>Unsuitable for use: opened part container &gt; 1 week</t>
  </si>
  <si>
    <t>Placed on HOLD awaiting disposal. Authorisation given by R.Harrison. Disposed via Effluent plant on 30.05.19. Copy of L286 attached to the nc paperwork.</t>
  </si>
  <si>
    <t>ING190005</t>
  </si>
  <si>
    <t>29/02/19</t>
  </si>
  <si>
    <t>Cobell</t>
  </si>
  <si>
    <t>Vimto Mixed Fruit Compound V15</t>
  </si>
  <si>
    <t>Batch 061118102035 BBE 30.11.2019</t>
  </si>
  <si>
    <t>250kg</t>
  </si>
  <si>
    <t xml:space="preserve">Tear in the inner bag causing the contents to spill out into the drum </t>
  </si>
  <si>
    <t xml:space="preserve">Placed on hold. Drum returned to supplier on 20.02.19.Report received and states: The location and nature of the tear suggests that the damage has been caused by contact with the jaw that holds the connection valve as it leaves the filler head. This is an extremely rare and unusual type of damage with our filler design, but nonetheless our production manager is issuing a briefing to the staff and the team leaders have been instructed to monitor this. Additionally our filler is being serviced on Friday, so we will use this opportunity to review the potential for any further improvements or modifications with the engineers.
</t>
  </si>
  <si>
    <t>Credit note/Disposal</t>
  </si>
  <si>
    <t>Returned to supplier.</t>
  </si>
  <si>
    <t>Supplier</t>
  </si>
  <si>
    <t>26.02.19</t>
  </si>
  <si>
    <t>ING190006</t>
  </si>
  <si>
    <t>Sensient</t>
  </si>
  <si>
    <t>Natural Carotene 1.3% L-WS</t>
  </si>
  <si>
    <t>Batch 5530922,DOM 2018.09.18,DOO 2019.01.20,New BBE 03.20.2019</t>
  </si>
  <si>
    <t>9.782kg</t>
  </si>
  <si>
    <t>Out of date.</t>
  </si>
  <si>
    <t>Placed on hold. To be disposed of. Authorisation given by R.Harrison. Disposed of via Effluent plant on 29.05.2019.Copy of L286 attached to the nc paperwork.</t>
  </si>
  <si>
    <t>ING190007</t>
  </si>
  <si>
    <t>DSM</t>
  </si>
  <si>
    <t>VMX(Boost) Vitamin Blend GB430909</t>
  </si>
  <si>
    <t>Batch UF19001039, DOM 16.01.2019, PO1019892</t>
  </si>
  <si>
    <t>500kg</t>
  </si>
  <si>
    <t>Pallet damaged during delivery. Driver told that damage was caused by someone cutting his truck curtains in one of the car parks he was using while on his way to our site.</t>
  </si>
  <si>
    <t>Placed on hold and supplier contacted to organise collection.Pallet collected on 12.03.2019. Return note attached to the nc paperwork.</t>
  </si>
  <si>
    <t>Credit note/Return</t>
  </si>
  <si>
    <t>12.03.19</t>
  </si>
  <si>
    <t>ING190008</t>
  </si>
  <si>
    <t xml:space="preserve">Bright Orange L-WS </t>
  </si>
  <si>
    <t>Batch 5514807,BBE 2019.03.03,DOO 25.01.2019</t>
  </si>
  <si>
    <t>4.49kg</t>
  </si>
  <si>
    <t>Opened for too loNg and close to bbe date. Concerns raised about stability of the ingredient.</t>
  </si>
  <si>
    <t>Internal</t>
  </si>
  <si>
    <t>ING190009</t>
  </si>
  <si>
    <t>Batch 131118102054 DOM 13/11/18 BBE Nov 2019 drum number 39</t>
  </si>
  <si>
    <r>
      <t xml:space="preserve">Rip on one of the inner bags making the product </t>
    </r>
    <r>
      <rPr>
        <b/>
        <sz val="11"/>
        <color theme="1"/>
        <rFont val="Calibri"/>
        <family val="2"/>
        <scheme val="minor"/>
      </rPr>
      <t>not asceptic.</t>
    </r>
  </si>
  <si>
    <t>Placed on hold, supplier to be contacted to see best way forward. Supplier contacted. Drum returned to supplier on 26.02.19. Return confirmation received and attached. Report to follow. Drum returned to supplier on 12.03.19. Damage was caused by the filler jaws. The unit has been fully stripped and rebuilt during the shceduled servicing work and now runs as per specification again.Report attached to the nc paperwork.</t>
  </si>
  <si>
    <t>ING190010</t>
  </si>
  <si>
    <t>Vimto Mixed Fruit Compound V16</t>
  </si>
  <si>
    <t xml:space="preserve">Batch 131118102054 DOM 13/11/18 BBE Nov 2019 </t>
  </si>
  <si>
    <t>Placed on hold and supplier contacted to organise collection. Drum returned to supplier on 12.03.19. Damage was caused by the filler jaws. The unit has been fully stripped and rebuilt during the shceduled servicing work and now runs as per specification again.Report attached to the nc paperwork.</t>
  </si>
  <si>
    <t>ING190011</t>
  </si>
  <si>
    <t>JT</t>
  </si>
  <si>
    <t>AS16648 Berry Flavouring</t>
  </si>
  <si>
    <t>Batch 853532  EXP 08.09.2019</t>
  </si>
  <si>
    <t>1 part used drum (21KG)</t>
  </si>
  <si>
    <t>Container has been opened, partly used and has a weight of 19.222kg written on it. However the fill level is very close to that of an unopened drum and its weight minus weight of the drum itself is 21.702kg. The product removed from the drum may have been poured back into it, or if something else could have been added, but there is no way of knowing for sure.</t>
  </si>
  <si>
    <t>Placed on hold.Authorisation to dispose of have been given by R.Harrison. Disposed via Effluent plant on 29.05.19.</t>
  </si>
  <si>
    <t>ING190012</t>
  </si>
  <si>
    <t>Lionel Hitchen</t>
  </si>
  <si>
    <t>FE10316-230 Lemon Flavour</t>
  </si>
  <si>
    <t>Batch 87258,DOM 17.07.2018</t>
  </si>
  <si>
    <t>approx.4kg</t>
  </si>
  <si>
    <t>Rusty looking bits found in a container.</t>
  </si>
  <si>
    <t xml:space="preserve">Placed on hold and supplier contacted to organise collection.Returned to supplier on 12.03.19. Report received state: On examination of the returned sample of FE10316-230 Lemon Flavour batch 87258 several brown coloured particles up to 2mm in size were evident in the product. The analytical GC trace of the product was found to be typical on testing. Our records indicate that at the time of manufacture, in July 2018, this product was filtered through a 100-micron filter into lacquer lined drums and there was no evidence of any particles in the product.  Each drum was visually inspected by the production operative, using a torch, immediately prior to filling, as part of our routine critical control points and our records indicate that the there was no evidence of any loose particles in the drums or damage to the lacquer lining. When the returned sample was filtered through 100 micron filter al the particles were retained in the filter. We believe that the brown coloured particles in the product are fragments of the drum lining which have peeled off the internal surface of the drum. From our experience the drum lining can be damaged by an impact to the container and “peeling” of the lacquer can subsequently occur with time. We are arranging for the drum to be collected for examination and further investigation. The details of this complaint have been raised with the production department and we will review the suitability of this container once we have examined the drum.On receipt of the part drum FE10316-230 Lemon Flavour batch 87258 we filtered the remaining product and found several brown coloured particles 1-2 mm in size . When examined under the microscope the particles resembled the structure of the lacquer lining of the drum. Internal examination of the drum lining indicated that there was an imperfection in the weld of the base and body of the drum and a small amount of lacquer lining has peeled away. We have experienced no other issues of this nature with this batch of product or packaging and believe this is an isolated incident. However we will continue review the suitability of the packaging for this product.
</t>
  </si>
  <si>
    <t>Return</t>
  </si>
  <si>
    <t>ING190013</t>
  </si>
  <si>
    <t>Batch 1853725 BBE 09/06/2019 DOM 11/12/2018,Batch 1910061,BBE 2019.08.29</t>
  </si>
  <si>
    <t>8.151kg 6.905kg</t>
  </si>
  <si>
    <t xml:space="preserve">Unsuitable for use: opened part container </t>
  </si>
  <si>
    <t>Placed on HOLD awaiting disposal. Disposed of via Effluent plant on 25.07.19</t>
  </si>
  <si>
    <t>O</t>
  </si>
  <si>
    <t>14/031/9</t>
  </si>
  <si>
    <t>ING190014</t>
  </si>
  <si>
    <t>Kerry</t>
  </si>
  <si>
    <t>Tropical Fruit Flavour F-26355</t>
  </si>
  <si>
    <t>Batch 1800772, BBE 12.03.2019, Batch 1875224, BBE 20.04.2019</t>
  </si>
  <si>
    <t>89.164kg</t>
  </si>
  <si>
    <t>Out of date/Discontinued SKU</t>
  </si>
  <si>
    <t>Placed on hold. To be disposed of or recharged back to customer. Disposed of via Effluent plant on 26.07.19</t>
  </si>
  <si>
    <t>Disposal/Credit</t>
  </si>
  <si>
    <t>ING190015</t>
  </si>
  <si>
    <t>Gerald McDonald</t>
  </si>
  <si>
    <t>Peach, Watermelon + Strawberry blend (raspberry Remix Still)</t>
  </si>
  <si>
    <t>Batch 157161, 157162  Order numbers 1021917/1022271/1022550   Drums 10,12,17,18, 19, 20</t>
  </si>
  <si>
    <t>6 x 240kg</t>
  </si>
  <si>
    <t>Plastic bags within the drums have split leading to product leaking into the drum. Ingredient has gone bad and smells unpleasant.</t>
  </si>
  <si>
    <t>Placed on hold. All stock on site has been inspected. Supplier contacted. Drums returned to the supplier and replaced. Report received state: On inspection of the returned product it was found the juice had leaked through the seam in the drum liners.We isolated all drum liners and inspected them before filling. There was a weakness detected in the raw material.The batch has been rejected and the supplier been on site to address the issue.A new batch has been sent in and on inspection the fault has been rectified.</t>
  </si>
  <si>
    <t>Return/Replacement</t>
  </si>
  <si>
    <t>Returned abck to supplier.</t>
  </si>
  <si>
    <t>03.04.19</t>
  </si>
  <si>
    <t>ING190016</t>
  </si>
  <si>
    <t>Frutarom cherry flavouring AU15666</t>
  </si>
  <si>
    <t xml:space="preserve">Batch 1853152, BBE: 06.09.19, MOD: 10.12.18, CAW NO.: 1001016, </t>
  </si>
  <si>
    <t>2x drums. 1 unopened 1 part used</t>
  </si>
  <si>
    <t>Colour does not match product specification. Red/Brown colour taint in both barrels.</t>
  </si>
  <si>
    <t>Placed both barrels on hold and moved to a hold area. Supplier updated the specification for the colour due to this issue. Old spec on our system. New one saved.Stock returned to supplier on 09.05.2019.</t>
  </si>
  <si>
    <t>Other</t>
  </si>
  <si>
    <t>ING190017</t>
  </si>
  <si>
    <t>LANXESS</t>
  </si>
  <si>
    <t>Lanxess Velcorin 00673404</t>
  </si>
  <si>
    <t xml:space="preserve">Batch CHW9772 BBE 27.12.2019 </t>
  </si>
  <si>
    <t>1 Container (opened)</t>
  </si>
  <si>
    <t>Residue on top of bottle/ potentially leaking.</t>
  </si>
  <si>
    <t>Placed on HOLD and moved to Hazardous Chemicals Quarantine area in yard 23.03.19. Hydrolysed on the advice of VN from Lanxess, was safe to dispose via trade effluent on 01.04.19.</t>
  </si>
  <si>
    <t>Disposed</t>
  </si>
  <si>
    <t>02.04.19</t>
  </si>
  <si>
    <t>01.04.19</t>
  </si>
  <si>
    <t>Done - see report on email</t>
  </si>
  <si>
    <t>ING190018</t>
  </si>
  <si>
    <t>AM</t>
  </si>
  <si>
    <t>GIVAUDAN</t>
  </si>
  <si>
    <t>QL10518 LEMON LIME FLAVOUR</t>
  </si>
  <si>
    <t>BATCH: NA00371461, DOM: 14 FEB 2019, BB: 07 AUG 2020  PO1022991</t>
  </si>
  <si>
    <t>1x DRUM 20.00kg</t>
  </si>
  <si>
    <t>capp seemed open before use. No part batch or date opened on drum.</t>
  </si>
  <si>
    <t>placed on hold</t>
  </si>
  <si>
    <t>Canning mezz hold area</t>
  </si>
  <si>
    <t>ING190019</t>
  </si>
  <si>
    <t>Niutang, Celanese,Brentag</t>
  </si>
  <si>
    <t>Aspartame, Ace K, Citric Acid</t>
  </si>
  <si>
    <t>Batch A1810150G,BBE 16.10.2023:Batch 1148896,BBE 24.11.2023:Batch UJ9011.01.10,BBE 01.2020</t>
  </si>
  <si>
    <t>3x25kg</t>
  </si>
  <si>
    <t>Bags/Boxes ripped. Ingredients spilling out.</t>
  </si>
  <si>
    <t>Placed on hold. To be dispossed of.</t>
  </si>
  <si>
    <t>Ambient ING HOLD area</t>
  </si>
  <si>
    <t>ING190020</t>
  </si>
  <si>
    <t>Firmenich</t>
  </si>
  <si>
    <t>Hot Mango Coconut Flavour 580830T</t>
  </si>
  <si>
    <t>Batch 1003837854,BBE 23.03.2019</t>
  </si>
  <si>
    <t>2.028kg</t>
  </si>
  <si>
    <t>Placed on hold. To be dispossed of. Disposed of via Effluent plant on 26.07.19.</t>
  </si>
  <si>
    <t>ING190021</t>
  </si>
  <si>
    <t>LRS</t>
  </si>
  <si>
    <t>86008121/002 Orangina Compound</t>
  </si>
  <si>
    <t>Batch 1011253463, DOM 190104</t>
  </si>
  <si>
    <t>245kg</t>
  </si>
  <si>
    <t>Leaking container (pierced drum). Unable to tell how this has happen as drum arrives on site frozen.</t>
  </si>
  <si>
    <t>Placed on hold.Collection and replacement agreed for 11.04.19. Supplier contacted for investigation report.Disposed of on 06.06.19.Copy of L286 attached. No report received from LRS.</t>
  </si>
  <si>
    <t>Replacement</t>
  </si>
  <si>
    <t>Supplier/Internal</t>
  </si>
  <si>
    <t>ING190022</t>
  </si>
  <si>
    <t>Diana Foods</t>
  </si>
  <si>
    <t>Maptral Red Anthocyanins 1903</t>
  </si>
  <si>
    <t>Batch M70677, DOM 09.2018</t>
  </si>
  <si>
    <t>8.749kg</t>
  </si>
  <si>
    <t>Unsuitable for use: part container opened for too long.</t>
  </si>
  <si>
    <t>Placed on hold. To be disposed of. Disposed of via Effluent plant on 26.07.19</t>
  </si>
  <si>
    <t>ING190023</t>
  </si>
  <si>
    <t>Cola Base 745135</t>
  </si>
  <si>
    <t>Batch 5193017,5193019,BBE 14.04.19,17.04.19</t>
  </si>
  <si>
    <t>Placed on hold. Disposed of via Effluent plant on 26.08.19</t>
  </si>
  <si>
    <t>Disposal/Recharge</t>
  </si>
  <si>
    <t>ING190024</t>
  </si>
  <si>
    <t>Cola Base part 1</t>
  </si>
  <si>
    <t>Batch 0005275618,DOM 20.03.19,BBE 16.09.19</t>
  </si>
  <si>
    <t>25kg</t>
  </si>
  <si>
    <t>Container discovered to be leaking.Damage noticed when goods in had been doing picking.Container was located in the middle at the bottom of the pallet. Tamper band/cap is broken.</t>
  </si>
  <si>
    <t>Placed on hold and supplier contacted.Drum collected on 07.05.19. Report to follow. No report produced/provided due to Dohler could not establish where the damage occurred.Email attached to the non - conformance paperwork.</t>
  </si>
  <si>
    <t>Return to supplier.</t>
  </si>
  <si>
    <t>ING190025</t>
  </si>
  <si>
    <t>Gerald Macdonald</t>
  </si>
  <si>
    <t xml:space="preserve">Mexican Lime Concentrate </t>
  </si>
  <si>
    <t>Batch 105480, BBE 21.04.2019</t>
  </si>
  <si>
    <t>200kg</t>
  </si>
  <si>
    <t>Out of BBE date.</t>
  </si>
  <si>
    <t>Placed on hold. To be dispossed of. Disposed of via Effluent plant on 26.08.19.</t>
  </si>
  <si>
    <t>ING190026</t>
  </si>
  <si>
    <t>Tonic Flavour FE13019</t>
  </si>
  <si>
    <t>Batch 86167,BBE 29.05.2019, Opened on 14.02.19</t>
  </si>
  <si>
    <t>Opened for too long and close to bbe date.</t>
  </si>
  <si>
    <t>ING190027</t>
  </si>
  <si>
    <t>LRS Suntory</t>
  </si>
  <si>
    <t>Ribena Blackcurrant Concentrate</t>
  </si>
  <si>
    <t>Product Code 60433    Drum numbers 593 - 608</t>
  </si>
  <si>
    <t>16 drums (3200KG)</t>
  </si>
  <si>
    <t>Incorrect and conflicting batch numbers, production and expiry dates on labels and paperwork</t>
  </si>
  <si>
    <t xml:space="preserve">Placed on hold until supplier can be contacted. Supplier contacted and concession received. Correct BBE 2021.07.18. </t>
  </si>
  <si>
    <t>Use</t>
  </si>
  <si>
    <t>Chiller</t>
  </si>
  <si>
    <t>ING190028</t>
  </si>
  <si>
    <t>Cloud Emulsion AZ41415</t>
  </si>
  <si>
    <t>Batch 1917472, BBE 21.10.2019</t>
  </si>
  <si>
    <t>13.8kg</t>
  </si>
  <si>
    <t>The seal is broken and the product is leaking out.</t>
  </si>
  <si>
    <t>Placed on hold and supplier contacted. Returned to the supplier on 11.06.2019. Supplier is not responding to emails, so no report available.</t>
  </si>
  <si>
    <t>ING190029</t>
  </si>
  <si>
    <t>Soda water salts HAG581339</t>
  </si>
  <si>
    <t>Batch 19005552   Man 18/03/19  EXP 19.03.2020</t>
  </si>
  <si>
    <t>1 bag / 27.18Kg</t>
  </si>
  <si>
    <t>Internal bag burst, product falling out of bag - possible contamination</t>
  </si>
  <si>
    <t>Placed on hold</t>
  </si>
  <si>
    <t>Pet Mezz Hold area</t>
  </si>
  <si>
    <t>ING190030</t>
  </si>
  <si>
    <t>Diana Foods/Fever tree</t>
  </si>
  <si>
    <t>Maptral Red and Orange</t>
  </si>
  <si>
    <t>Batch M71458,M71451, New bbe 23.05.2019</t>
  </si>
  <si>
    <t>3.084kg, 3.978kg</t>
  </si>
  <si>
    <t>Unsuitable for use. Part conatiner opened for too long and not planned to run before the expiry date.</t>
  </si>
  <si>
    <t>Placed on hold and to be disposed off.Disposed of on 22-24.10.119 via Effluent Plant. Approved for disposal in september 2019 by Madeleine Francis at Fever Tree.</t>
  </si>
  <si>
    <t>Forecast/Supplier</t>
  </si>
  <si>
    <t>ING190031</t>
  </si>
  <si>
    <t>Batch 5227884,5247974,BBE 22.05.2019</t>
  </si>
  <si>
    <t>1200kg</t>
  </si>
  <si>
    <t>Placed on hold and to be disposed off.</t>
  </si>
  <si>
    <t>Chiller Hold area</t>
  </si>
  <si>
    <t>Forecast/Internal</t>
  </si>
  <si>
    <t>ING190032</t>
  </si>
  <si>
    <t xml:space="preserve">Beta Carotene Natural 1.3% </t>
  </si>
  <si>
    <t>Batch 5559712,5566143,BBE 16.05.2019,25.07.2019</t>
  </si>
  <si>
    <t>7.52kg</t>
  </si>
  <si>
    <t>ING190033</t>
  </si>
  <si>
    <t>Dohler/Fever Tree</t>
  </si>
  <si>
    <t>10002017/10002018/10005007</t>
  </si>
  <si>
    <t>Mediterranean Tonic Flavour FE13315, Ginger Flavour FE12886, Multifruit Pineapple Grapefruit 744931</t>
  </si>
  <si>
    <t>Batch 86291,BBE 20.06.19,86353,BBE18.06.19,0005278786,BBE 16.06.19</t>
  </si>
  <si>
    <t>10.996kg, 14kg, 440kg</t>
  </si>
  <si>
    <t xml:space="preserve">Placed on hold and to be disposed of. Fever Tree approved Med. Flavour and Ginger for disposal. Confirmation from Madeleine Francis attached to the nc paperwork. Disposed of on 25.10.19. </t>
  </si>
  <si>
    <t>Ambient Ing store/Chiller</t>
  </si>
  <si>
    <t>ING190034</t>
  </si>
  <si>
    <t>Fever Tree</t>
  </si>
  <si>
    <t>10002003, 10002002, 10005027</t>
  </si>
  <si>
    <t>Maptral Red Anthocyanins 1903, Maptral Orange Liquid 19070, Beta Carotene Natural</t>
  </si>
  <si>
    <t>Batch M71451, BBE 26.06.19,M71458,BBE 26.06.19, Batch 5559712,BBE 24.06.19,M72478,BBE 16.08.19</t>
  </si>
  <si>
    <t>27.384kg 25.504kg 10.536 kg 1.561kg</t>
  </si>
  <si>
    <t>Will not be used withinn shelf life.Out of chiller for too long.Out of date.</t>
  </si>
  <si>
    <t>Placed on hold and to be disposed of. Maptral colours approved for disposal by Madeleine Francis at Fever Tree in September 2019. Disposed of on 22-24.10.19</t>
  </si>
  <si>
    <t>ING190035</t>
  </si>
  <si>
    <t>Cargilll</t>
  </si>
  <si>
    <t>Dextrose Monohydrate</t>
  </si>
  <si>
    <t>Batch number: 03434815    BBE: 03/2021</t>
  </si>
  <si>
    <t>1 bag / 25 kg</t>
  </si>
  <si>
    <t>Contamination. Insect in a bag. Bag partly used.</t>
  </si>
  <si>
    <t>ING190036</t>
  </si>
  <si>
    <t xml:space="preserve">DRY GLUCOSE </t>
  </si>
  <si>
    <t>Batch 02234233 BBE: 12/2020</t>
  </si>
  <si>
    <t>1 bag/ 25kg</t>
  </si>
  <si>
    <t xml:space="preserve">split bag and placed on the wrong product pallet </t>
  </si>
  <si>
    <t>ING190037</t>
  </si>
  <si>
    <t>Masking FMT FLV LQD FA-16149</t>
  </si>
  <si>
    <t>Batch 0003039389,BBE 27.06.2019</t>
  </si>
  <si>
    <t>60kg</t>
  </si>
  <si>
    <t>Out of shelf life on 27.06.19. Asked to be placed on hold by J.Slatcher.</t>
  </si>
  <si>
    <t>Placed on hold and to be disposed off. Returned to supplier on 16.07.2019. Kerry extended the shelf life and specification have been updated, but the supplier never informed CAW. Emails attached to the nc paperwork. Stock wasn`t used within planned bbe, therefore returned back to supplier.</t>
  </si>
  <si>
    <t xml:space="preserve">O </t>
  </si>
  <si>
    <t>ING190038</t>
  </si>
  <si>
    <t>Vimto Fruit Compound V15 (B111D01a224)</t>
  </si>
  <si>
    <t>Batch 160119102132, DOM 16/01/2019, BBE Jan 2020, Drum No.70.</t>
  </si>
  <si>
    <t>Rip on one of the inner bags making the product not asceptic.</t>
  </si>
  <si>
    <t>Placed on hold. Supplier will be contacted. Supplier contacted to investigate and collect the drum. Drum collected on 04.07.2019. RN attached. Report received. Damage was caused by the filler jaws as per NC ING190009+10. This drum was produced at a similar time to those prior to the modificationundertaken as corrective action following those issues and no reports of any similar issues in any batches since this was implemented. Same corrective actions aplicable for this nc.</t>
  </si>
  <si>
    <t>Credit/Replacement</t>
  </si>
  <si>
    <t>Filler jaws issues. As per nc ING190009+10 unit was fully stripped and rebuilt during the scheduled servicing work and runs as per spec.</t>
  </si>
  <si>
    <t>ING190039</t>
  </si>
  <si>
    <t>JK</t>
  </si>
  <si>
    <t>GNT</t>
  </si>
  <si>
    <t>06/06 EXBERRY SHADE VIMTO 23642</t>
  </si>
  <si>
    <t>Batch no: L-19S40252 PO1026656 GNT PROD NO: 23642</t>
  </si>
  <si>
    <t>2 small drums</t>
  </si>
  <si>
    <t>2 small drums have leaked in the chiller, both have two small holes in them, one in top and one in bottom</t>
  </si>
  <si>
    <t>Placed on hold awaiting investigation.</t>
  </si>
  <si>
    <t>ING190040</t>
  </si>
  <si>
    <t>NUTRINOVA</t>
  </si>
  <si>
    <t>POTASSIUM SORBATE 25KG</t>
  </si>
  <si>
    <t>Batch  0001207815  Expiry 20220430</t>
  </si>
  <si>
    <t>2x 25kg</t>
  </si>
  <si>
    <t>Approx 2 inch tear on the base of the bag</t>
  </si>
  <si>
    <t>ING190041</t>
  </si>
  <si>
    <t>Niutang</t>
  </si>
  <si>
    <t>Sucralose</t>
  </si>
  <si>
    <t>Batch S1902027P,BBE 26.02.2021</t>
  </si>
  <si>
    <t>Damaged box discovered during delivery at the bottom of the pallet. Pallet restacked and damaged box placed on hold.</t>
  </si>
  <si>
    <t>Placed on hold and supplier contacted to investigate and collect the pallet. Returned to supplier on 18.07.2019. Niutang discussed the issue with the transport company and nothing was reported damaged during process of delievring, building, receiving of the pallet. The conclusion is the box was probably damaged in transit within network but not reported. All pallets will now have cardboard corner protection edges to reinforce the weak points as goods are loaded onto vehicles. It`s been reiterated again that any damage occuring in the network should be reported.</t>
  </si>
  <si>
    <t>ING190042</t>
  </si>
  <si>
    <t>Rudolf Wild</t>
  </si>
  <si>
    <t>Red Shade Type Blueberry</t>
  </si>
  <si>
    <t>Batch 881736-10,BBE 20.02.2019</t>
  </si>
  <si>
    <t>2 jerry cans</t>
  </si>
  <si>
    <t>Vimto colour trial material.Out of date ingredient. Jerry can expanded, showing spoilage inside the can.</t>
  </si>
  <si>
    <t>Placed on hold and to be disposed of. Authorised for disposal by J.Lamb. Disposed of on 09.08.2019. Copy of L286 attached to the nc paperwork.</t>
  </si>
  <si>
    <t>ING190043</t>
  </si>
  <si>
    <t>MK</t>
  </si>
  <si>
    <t>SM10594 SODA WATER SALTS HAG581339</t>
  </si>
  <si>
    <t>BATCH 1914435 MAN29/04/2019 EXP 29/04/2020</t>
  </si>
  <si>
    <t>1 BAG</t>
  </si>
  <si>
    <t>Hole in outer and inner bag, possible contamination</t>
  </si>
  <si>
    <t>ING190044</t>
  </si>
  <si>
    <t>Univar</t>
  </si>
  <si>
    <t xml:space="preserve">Sodium Gluconate GRAN </t>
  </si>
  <si>
    <t>batch 5123022; DOM 24 May 2019, BBE May 2022; PO number 4150448933</t>
  </si>
  <si>
    <t xml:space="preserve">1 bag </t>
  </si>
  <si>
    <t xml:space="preserve">hole in the bag, possible contamination </t>
  </si>
  <si>
    <t>ING190045</t>
  </si>
  <si>
    <t>Danisco/Brentag</t>
  </si>
  <si>
    <t xml:space="preserve">Fructofin/Trisodium Citrate </t>
  </si>
  <si>
    <t>lot no 4353264483; MFD 2018jun24 BBD 2020jun23/Batch UJ9043-B3-01, BBE 31.01.2020.</t>
  </si>
  <si>
    <t>2 bags</t>
  </si>
  <si>
    <t>hole in the bag, possible contamination.</t>
  </si>
  <si>
    <t xml:space="preserve">canning mezz </t>
  </si>
  <si>
    <t>ING190046</t>
  </si>
  <si>
    <t>10000234/10000235</t>
  </si>
  <si>
    <t>Safflower Extract 755118/Blood Orange 855734</t>
  </si>
  <si>
    <t>Batch 5187910,BBE 29.07.2019, Batch 5312987,BBE 14.08.2019</t>
  </si>
  <si>
    <t>8.97kg/80kg</t>
  </si>
  <si>
    <t>ING190047</t>
  </si>
  <si>
    <t>Brentag</t>
  </si>
  <si>
    <t>Sodium Benzoate</t>
  </si>
  <si>
    <t>Batch 19143124  DOM: 3/4/19</t>
  </si>
  <si>
    <t>1 Bag</t>
  </si>
  <si>
    <t xml:space="preserve">Placed on Hold </t>
  </si>
  <si>
    <t>Internal/supplier</t>
  </si>
  <si>
    <t>ING190048</t>
  </si>
  <si>
    <t>Lemon Juice Concentrate 794967</t>
  </si>
  <si>
    <t>Batch 4318780,DOM 24.05.2019,BBE 18.05.2020</t>
  </si>
  <si>
    <t>20kg</t>
  </si>
  <si>
    <t xml:space="preserve">Micro leak. Puncture in the bag. </t>
  </si>
  <si>
    <t xml:space="preserve">Placed on hold and to be disposed of.  </t>
  </si>
  <si>
    <t>ING190049</t>
  </si>
  <si>
    <t>Citric Acid Anh.</t>
  </si>
  <si>
    <t>Batch UJ9275.06.07, BBE 07.2022</t>
  </si>
  <si>
    <t>Split/ripped bag.</t>
  </si>
  <si>
    <t>Placed on hold and supplier contacted.Bag returned to supplier on 21.08.19. Report received.There have been number of occasions that you have reported split bags of material within pallets that we have delivered to you. The products supplied are procured directly from the manufacturer who bag and palletise the material. Upon arrival to our site we will conduct an inspection of the incoming goods to identify if there is any visible damage, if this is picked up upon arrival a pallet would be quarantined until resolved and should not make its way to the end user.However it is very difficult to identify if there is any damage to bags within the pallet, we handle thousands of pallets every month so would not be able to open everyone of these to ensure there are no damaged bags.Damage can occur in a number of different ways, damage by FLT, whilst in transit if there is slippage on a pallet or even at the point of a pallet being wrapped at the manufacturing site.We are however reporting this back to the suppliers/manufacturers so they are aware of the ongoing issues.If the unfortunate event of a damaged bag occurs we are more than happy to collect and credit the material, where possible we will look to avoid sending any damaged bags but there is a chance this will happen again in the future due to the nature of transport and the bag types used.</t>
  </si>
  <si>
    <t>ING190050</t>
  </si>
  <si>
    <t>Batch 1914-3-124, DOM 03.04.2019</t>
  </si>
  <si>
    <t xml:space="preserve">Bag with a hole in and ingredient spilling out have been found in ambient ingredient mezz </t>
  </si>
  <si>
    <t>Placed on hold and to be disposed of.</t>
  </si>
  <si>
    <t>Ambient ingredient Mezz level</t>
  </si>
  <si>
    <t>ING190051</t>
  </si>
  <si>
    <t>Taurine</t>
  </si>
  <si>
    <t>Batch 0000408578,BBE 09.11.2019</t>
  </si>
  <si>
    <t>5kg</t>
  </si>
  <si>
    <t>Requested to be placed on hold by J.Slatcher. New/fresh stock arriving to be used in production.</t>
  </si>
  <si>
    <t>Placed on hold and to be disposed of/recharge back to customer.</t>
  </si>
  <si>
    <t>ING190052</t>
  </si>
  <si>
    <t>FT</t>
  </si>
  <si>
    <t>10002002/10002003/10002021/10002030/10002010/10002008/10002004/10002010</t>
  </si>
  <si>
    <t>Maptral Orange/Red, Elderflower Flavour FN13569, Tonic Water Flavour 01169, Tastegem Flavor SW, Lemon Flavour, Angostura extract,Tastegem Flavour SW 513213T</t>
  </si>
  <si>
    <t>M71458,BBE 18.09.19,M72808,BBE 15.10.19, M71451,BBE 18.09.19,15.10.19, 88891, BBE 03.09.19,114576, BBE 29.08.19, 1004100106, BBE 13.09.19, 1004126233,BBE 21.09.19, 116102,BBE 05.10.19,1004130918,BBE 29.09.2019</t>
  </si>
  <si>
    <t>11.632kg, 9.668kg,0.258kg,19.127kg,31.121kg,3.917kg,14.1595kg,16.718kg</t>
  </si>
  <si>
    <t>Out of date</t>
  </si>
  <si>
    <t>Ambient store hold are</t>
  </si>
  <si>
    <t>Supplier/Forecast</t>
  </si>
  <si>
    <t>ING190053</t>
  </si>
  <si>
    <t>GNT/Dohler/Frutarom</t>
  </si>
  <si>
    <t>10006001/10000055/10000199/10006207/10000128/10000126/10000037/10000168/10005039</t>
  </si>
  <si>
    <t>Shade Grape Blue, Cola Base part 1, Lemon Juice Concentrate, Apple and Mango compound, Multifruit Red Base,Apple Juice Concentrate,Vanilla Flavour,Neutral Cloud,Exberry Shade Strawberry</t>
  </si>
  <si>
    <t>Batch L-18S71086, BBE 29.08.19/ Batch 0005243786,BBE 03.09.19/Batch 4302977, BBE 12.09.19/Batch 0005353489,BBE 23.08.19/Batch 0005402243, BBE 22.09.19/Batch 0005248557,BBE 07.09.19&amp;19.09.19/Batch 4919762, BBE 07.11.19/Batch 1919331, BBE 04.11.19/Batch 19S33747, BBE 30.10.19</t>
  </si>
  <si>
    <t>4.234kg/2.714kg/195kg/600kg/4500kg/175kg/8.082kg/4.47kg/1.39kg</t>
  </si>
  <si>
    <t>ING190054</t>
  </si>
  <si>
    <t>03/05 Lemon Juice Clear</t>
  </si>
  <si>
    <t>Batch no: 4312952 BBE: 20/2/2020</t>
  </si>
  <si>
    <t>20 KG</t>
  </si>
  <si>
    <t>Placed on Hold</t>
  </si>
  <si>
    <t>ING190055</t>
  </si>
  <si>
    <t xml:space="preserve">Cargill </t>
  </si>
  <si>
    <t>Xanthan Gum</t>
  </si>
  <si>
    <t>Batch 13719BXGPC, BBE 31.03.2022</t>
  </si>
  <si>
    <t>1.301kg</t>
  </si>
  <si>
    <t>Placed on hold as per J.Slatcher`s request. New containers will be used for each production.</t>
  </si>
  <si>
    <t>Internal/Forecast</t>
  </si>
  <si>
    <t>ING190056</t>
  </si>
  <si>
    <t>SENSIENT</t>
  </si>
  <si>
    <t>Batch 5578897,DOO 19.09.19, NEW BBE 03.10.19/DOO 09.10.19,New BBE 23.10.19</t>
  </si>
  <si>
    <t>1.900kg/8.45kg</t>
  </si>
  <si>
    <t>Placed on hold.</t>
  </si>
  <si>
    <t>ING190057</t>
  </si>
  <si>
    <t>DG/JA</t>
  </si>
  <si>
    <t>Taurine R20032872</t>
  </si>
  <si>
    <t>Batch C02-YB1904356, BBE 10.04.2022</t>
  </si>
  <si>
    <t>Box and internal bag ripped. Ingrdient is spilling out of the box.</t>
  </si>
  <si>
    <t>ING 190058</t>
  </si>
  <si>
    <t>Sodium Gluconate 25kg bag</t>
  </si>
  <si>
    <t>Batch 5123363, DOM 31 may 2019, Expiry May 2022</t>
  </si>
  <si>
    <t xml:space="preserve">25kg </t>
  </si>
  <si>
    <t>Operator caught the bag whilst moving a pallet.  This caused the bag to tear, and some product spill out onto the floor.</t>
  </si>
  <si>
    <t>Placed on hold, bag to be segregated, and spill to be cleaned up.</t>
  </si>
  <si>
    <t>ING190059</t>
  </si>
  <si>
    <t>10002029/10002010/10002004/10002013/10002002/10002003</t>
  </si>
  <si>
    <r>
      <t>Cucumber Fusion 70505RD/</t>
    </r>
    <r>
      <rPr>
        <sz val="11"/>
        <color rgb="FFFF0000"/>
        <rFont val="Calibri"/>
        <family val="2"/>
        <scheme val="minor"/>
      </rPr>
      <t>Tastegem Flavor SW 513213T/</t>
    </r>
    <r>
      <rPr>
        <sz val="11"/>
        <color theme="1"/>
        <rFont val="Calibri"/>
        <family val="2"/>
        <scheme val="minor"/>
      </rPr>
      <t>Angostura Extract/ Elderflower Flavour FN13569/</t>
    </r>
    <r>
      <rPr>
        <sz val="11"/>
        <color rgb="FFFF0000"/>
        <rFont val="Calibri"/>
        <family val="2"/>
        <scheme val="minor"/>
      </rPr>
      <t>Biocolor Brown</t>
    </r>
    <r>
      <rPr>
        <sz val="11"/>
        <color theme="1"/>
        <rFont val="Calibri"/>
        <family val="2"/>
        <scheme val="minor"/>
      </rPr>
      <t>/Maptral Orange/Maptral Red</t>
    </r>
  </si>
  <si>
    <r>
      <t>Batch 5011370541, BBE 17.10.2019/</t>
    </r>
    <r>
      <rPr>
        <sz val="11"/>
        <color rgb="FFFF0000"/>
        <rFont val="Calibri"/>
        <family val="2"/>
        <scheme val="minor"/>
      </rPr>
      <t xml:space="preserve">Batch 1004163646,BBE 19.10.19/Batch 131070,BBE 2020.10.23/ </t>
    </r>
    <r>
      <rPr>
        <sz val="11"/>
        <rFont val="Calibri"/>
        <family val="2"/>
        <scheme val="minor"/>
      </rPr>
      <t>LOT 89755 EXP 01.11.2019/</t>
    </r>
    <r>
      <rPr>
        <sz val="11"/>
        <color rgb="FFFF0000"/>
        <rFont val="Calibri"/>
        <family val="2"/>
        <scheme val="minor"/>
      </rPr>
      <t>Batch 1843065, BBE 02.11.19</t>
    </r>
    <r>
      <rPr>
        <sz val="11"/>
        <rFont val="Calibri"/>
        <family val="2"/>
        <scheme val="minor"/>
      </rPr>
      <t>/M72808,BBE 24.11.19/M72478,BBE 24.11.19</t>
    </r>
  </si>
  <si>
    <r>
      <t>1.091kg/</t>
    </r>
    <r>
      <rPr>
        <sz val="11"/>
        <color rgb="FFFF0000"/>
        <rFont val="Calibri"/>
        <family val="2"/>
        <scheme val="minor"/>
      </rPr>
      <t>18.388kg/</t>
    </r>
    <r>
      <rPr>
        <sz val="11"/>
        <color theme="1"/>
        <rFont val="Calibri"/>
        <family val="2"/>
        <scheme val="minor"/>
      </rPr>
      <t>0.900kg/ 265g/</t>
    </r>
    <r>
      <rPr>
        <sz val="11"/>
        <color rgb="FFFF0000"/>
        <rFont val="Calibri"/>
        <family val="2"/>
        <scheme val="minor"/>
      </rPr>
      <t>125kg</t>
    </r>
    <r>
      <rPr>
        <sz val="11"/>
        <color theme="1"/>
        <rFont val="Calibri"/>
        <family val="2"/>
        <scheme val="minor"/>
      </rPr>
      <t>/3.406kg/8.855kg</t>
    </r>
  </si>
  <si>
    <t>Out of bbe date/won`t be used within shelf life. Note: Taste Gem removed from hold due to Fever Tree granted shelf life extension - CN190030.Placed back on hold due to extension from FT received after the drum was opened.Leak discovered on a delivery / Elderflower out of date. Biocolor brown asked to be placed on hold by Jo S. due to it is out of date,but supplier is looking to extend the bbe date.</t>
  </si>
  <si>
    <t>Placed on hold.Biocolor Brown returned back to FT on 21.11.19.</t>
  </si>
  <si>
    <t>ING190060</t>
  </si>
  <si>
    <t>Red Bull/Brentag</t>
  </si>
  <si>
    <t>10004006/10001029</t>
  </si>
  <si>
    <t>Vitamin Blend 9802 1- fold/Dextrose Monohydrate</t>
  </si>
  <si>
    <t>Batch 10719481,BBE 22.06.2020/Batch 03437040,BBE 30.04.2021</t>
  </si>
  <si>
    <t>153kg/25kg</t>
  </si>
  <si>
    <t>Hole in the sack/split bag</t>
  </si>
  <si>
    <t>ING190061</t>
  </si>
  <si>
    <t>Brenntag</t>
  </si>
  <si>
    <t>Sodium Benzoate 25kg bag</t>
  </si>
  <si>
    <t>Batch 1917-6-183, DOM 27/04/2019</t>
  </si>
  <si>
    <t>Split bag found by operator in the middle of the pallet.</t>
  </si>
  <si>
    <t>24.10.19 - Canning Mezz</t>
  </si>
  <si>
    <t>ING190062</t>
  </si>
  <si>
    <t>Lucozade Vitamin Premix GB41160</t>
  </si>
  <si>
    <t>Lot 6286643  Batch UF1823307   DOM 12.09.2018   BBE 12.09.2019</t>
  </si>
  <si>
    <t>6 x 0.9kg bags</t>
  </si>
  <si>
    <t>6 bags out of date.</t>
  </si>
  <si>
    <t xml:space="preserve">Placed on hold. </t>
  </si>
  <si>
    <t>ING190063</t>
  </si>
  <si>
    <t>Celanese (Nutrinova)</t>
  </si>
  <si>
    <t xml:space="preserve">Potassium Sorbate/Trisodium Citrate </t>
  </si>
  <si>
    <t>Lot 1237982 ,Man 19.07.2019,BBE 18.07.2022,Lot 1234385,Man 14.07.2019,BBE 13.07.2022/No ID</t>
  </si>
  <si>
    <t>50kg/25kg</t>
  </si>
  <si>
    <t>Both bags split, compromising integrity and safety of product inside.No ID on a bag.</t>
  </si>
  <si>
    <t>Disposa</t>
  </si>
  <si>
    <t>23/11/2019</t>
  </si>
  <si>
    <t>ING190064</t>
  </si>
  <si>
    <t>10002009/10002027/10002020</t>
  </si>
  <si>
    <t>Modularome Flavorboost/Modulasense Sweetness Flavour/Lemon Flavour</t>
  </si>
  <si>
    <t>Batch 1004588253/1004213413/90511</t>
  </si>
  <si>
    <t>9.226kg/6.172kg/6.804kg</t>
  </si>
  <si>
    <t>Ingredients had to be disposed of due to the duration of time the flavours where left in buckets (pre-weighed before the plan changed).</t>
  </si>
  <si>
    <t>Disposed of and NC created to trace/account the qauntities if needed.</t>
  </si>
  <si>
    <t>ING190065</t>
  </si>
  <si>
    <t>Blackcurrant Flavouring Preparation</t>
  </si>
  <si>
    <t>Batch 320015, BBE 12.09.2019,DOM 12.09.2019, Container No. 45117</t>
  </si>
  <si>
    <t>71.1kg</t>
  </si>
  <si>
    <t>ING190066</t>
  </si>
  <si>
    <t>Potassium Sorbate</t>
  </si>
  <si>
    <t>Batch 0001237982, DOM 19.07.19</t>
  </si>
  <si>
    <t>Yellow in colour/burned</t>
  </si>
  <si>
    <t>Placed on hold and supplier contacted.</t>
  </si>
  <si>
    <t>DATE RAISED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</si>
</sst>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1"/>
      <name val="Calibri"/>
      <family val="2"/>
      <scheme val="minor"/>
    </font>
    <font>
      <b/>
      <sz val="11"/>
      <color rgb="FFFF0000"/>
      <name val="Calibri"/>
      <family val="2"/>
      <scheme val="minor"/>
    </font>
    <font>
      <sz val="26"/>
      <name val="Calibri"/>
      <family val="2"/>
      <scheme val="minor"/>
    </font>
    <font>
      <sz val="8"/>
      <color theme="1"/>
      <name val="Calibri"/>
      <family val="2"/>
      <scheme val="minor"/>
    </font>
    <font>
      <sz val="11"/>
      <color rgb="FF000000"/>
      <name val="Calibri"/>
      <family val="2"/>
      <scheme val="minor"/>
    </font>
    <font>
      <sz val="11"/>
      <color rgb="FFFF0000"/>
      <name val="Calibri"/>
      <family val="2"/>
      <scheme val="minor"/>
    </font>
    <font>
      <sz val="14"/>
      <color theme="1"/>
      <name val="Calibri"/>
      <family val="2"/>
      <scheme val="minor"/>
    </font>
    <font>
      <sz val="14"/>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5">
    <xf numFmtId="0" fontId="0" fillId="0" borderId="0" xfId="0"/>
    <xf numFmtId="0" fontId="2" fillId="0" borderId="4" xfId="0" applyFont="1" applyBorder="1" applyAlignment="1">
      <alignment horizontal="left" vertical="center"/>
    </xf>
    <xf numFmtId="10" fontId="2" fillId="0" borderId="4" xfId="0" applyNumberFormat="1" applyFont="1" applyBorder="1" applyAlignment="1">
      <alignment horizontal="center" vertical="center"/>
    </xf>
    <xf numFmtId="0" fontId="2" fillId="0" borderId="4" xfId="0" applyFont="1" applyBorder="1" applyAlignment="1">
      <alignment horizontal="center" vertical="center"/>
    </xf>
    <xf numFmtId="0" fontId="4" fillId="0" borderId="4" xfId="0" applyFont="1" applyBorder="1" applyAlignment="1">
      <alignment horizontal="left" vertical="center"/>
    </xf>
    <xf numFmtId="10" fontId="5" fillId="0" borderId="4" xfId="0" applyNumberFormat="1"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left" vertical="center"/>
    </xf>
    <xf numFmtId="0" fontId="1" fillId="0" borderId="4" xfId="0" applyFont="1" applyBorder="1" applyAlignment="1">
      <alignment horizontal="center"/>
    </xf>
    <xf numFmtId="0" fontId="2" fillId="2" borderId="4" xfId="0" applyFont="1" applyFill="1" applyBorder="1" applyAlignment="1">
      <alignment horizontal="center" textRotation="90"/>
    </xf>
    <xf numFmtId="0" fontId="11" fillId="2" borderId="4" xfId="0" applyFont="1" applyFill="1" applyBorder="1" applyAlignment="1">
      <alignment horizontal="center" textRotation="90"/>
    </xf>
    <xf numFmtId="0" fontId="4" fillId="2" borderId="4" xfId="0" applyFont="1" applyFill="1" applyBorder="1" applyAlignment="1">
      <alignment horizontal="center" textRotation="90"/>
    </xf>
    <xf numFmtId="14" fontId="4" fillId="2" borderId="4" xfId="0" applyNumberFormat="1" applyFont="1" applyFill="1" applyBorder="1" applyAlignment="1">
      <alignment horizontal="center" textRotation="90"/>
    </xf>
    <xf numFmtId="0" fontId="4" fillId="2" borderId="4" xfId="0" applyFont="1" applyFill="1" applyBorder="1" applyAlignment="1">
      <alignment horizontal="center" textRotation="90" shrinkToFit="1"/>
    </xf>
    <xf numFmtId="0" fontId="4" fillId="2" borderId="4" xfId="0" applyFont="1" applyFill="1" applyBorder="1" applyAlignment="1">
      <alignment horizontal="left" textRotation="90" wrapText="1"/>
    </xf>
    <xf numFmtId="0" fontId="4" fillId="2" borderId="4" xfId="0" applyFont="1" applyFill="1" applyBorder="1" applyAlignment="1">
      <alignment horizontal="center" textRotation="90" wrapText="1"/>
    </xf>
    <xf numFmtId="0" fontId="4" fillId="2" borderId="4" xfId="0" applyFont="1" applyFill="1" applyBorder="1" applyAlignment="1">
      <alignment horizontal="left" textRotation="90"/>
    </xf>
    <xf numFmtId="14" fontId="4" fillId="2" borderId="4" xfId="0" applyNumberFormat="1" applyFont="1" applyFill="1" applyBorder="1" applyAlignment="1">
      <alignment horizontal="left" textRotation="90"/>
    </xf>
    <xf numFmtId="0" fontId="4" fillId="2" borderId="4" xfId="0" applyFont="1" applyFill="1" applyBorder="1" applyAlignment="1">
      <alignment horizontal="center" vertical="center" textRotation="90" wrapText="1"/>
    </xf>
    <xf numFmtId="0" fontId="1" fillId="4" borderId="4" xfId="0" applyFont="1" applyFill="1" applyBorder="1" applyAlignment="1">
      <alignment horizontal="center"/>
    </xf>
    <xf numFmtId="14" fontId="0" fillId="3" borderId="4" xfId="0" applyNumberFormat="1" applyFill="1" applyBorder="1" applyAlignment="1" applyProtection="1">
      <alignment horizontal="center"/>
      <protection locked="0"/>
    </xf>
    <xf numFmtId="0" fontId="0" fillId="3" borderId="4" xfId="0" applyFill="1" applyBorder="1" applyAlignment="1" applyProtection="1">
      <alignment horizontal="center"/>
      <protection locked="0"/>
    </xf>
    <xf numFmtId="0" fontId="8" fillId="4" borderId="4" xfId="0" applyNumberFormat="1" applyFont="1" applyFill="1" applyBorder="1" applyAlignment="1">
      <alignment horizontal="center"/>
    </xf>
    <xf numFmtId="14" fontId="0" fillId="3" borderId="4" xfId="0" applyNumberFormat="1" applyFill="1" applyBorder="1" applyAlignment="1">
      <alignment horizontal="center"/>
    </xf>
    <xf numFmtId="0" fontId="0" fillId="3" borderId="4" xfId="0" applyFill="1" applyBorder="1" applyAlignment="1">
      <alignment horizontal="center" wrapText="1"/>
    </xf>
    <xf numFmtId="0" fontId="0" fillId="3" borderId="4" xfId="0" applyFill="1" applyBorder="1" applyAlignment="1">
      <alignment wrapText="1"/>
    </xf>
    <xf numFmtId="0" fontId="0" fillId="3" borderId="4" xfId="0" applyFill="1" applyBorder="1" applyAlignment="1">
      <alignment horizontal="left" wrapText="1"/>
    </xf>
    <xf numFmtId="0" fontId="0" fillId="3" borderId="4" xfId="0" applyFill="1" applyBorder="1"/>
    <xf numFmtId="14" fontId="1" fillId="3" borderId="4" xfId="0" applyNumberFormat="1" applyFont="1" applyFill="1" applyBorder="1"/>
    <xf numFmtId="0" fontId="0" fillId="3" borderId="4" xfId="0" applyFill="1" applyBorder="1" applyProtection="1">
      <protection locked="0"/>
    </xf>
    <xf numFmtId="0" fontId="0" fillId="3" borderId="4" xfId="0" applyFont="1" applyFill="1" applyBorder="1"/>
    <xf numFmtId="0" fontId="1" fillId="4" borderId="4" xfId="0" applyFont="1" applyFill="1" applyBorder="1" applyProtection="1">
      <protection locked="0"/>
    </xf>
    <xf numFmtId="0" fontId="1" fillId="0" borderId="4" xfId="0" applyFont="1" applyBorder="1" applyProtection="1">
      <protection locked="0"/>
    </xf>
    <xf numFmtId="0" fontId="0" fillId="3" borderId="4" xfId="0" applyFill="1" applyBorder="1" applyAlignment="1">
      <alignment horizontal="center"/>
    </xf>
    <xf numFmtId="0" fontId="5" fillId="3" borderId="0" xfId="0" applyFont="1" applyFill="1" applyAlignment="1">
      <alignment horizontal="center" wrapText="1"/>
    </xf>
    <xf numFmtId="0" fontId="5" fillId="3" borderId="4" xfId="0" applyFont="1" applyFill="1" applyBorder="1" applyAlignment="1">
      <alignment horizontal="center" wrapText="1"/>
    </xf>
    <xf numFmtId="14" fontId="0" fillId="3" borderId="4" xfId="0" applyNumberFormat="1" applyFill="1" applyBorder="1"/>
    <xf numFmtId="0" fontId="1" fillId="0" borderId="4"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1" fillId="4" borderId="4" xfId="0" applyFont="1" applyFill="1" applyBorder="1"/>
    <xf numFmtId="0" fontId="0" fillId="4" borderId="4" xfId="0" applyFill="1" applyBorder="1"/>
    <xf numFmtId="0" fontId="1" fillId="0" borderId="4" xfId="0" applyFont="1" applyBorder="1"/>
    <xf numFmtId="0" fontId="0" fillId="0" borderId="4" xfId="0" applyBorder="1" applyProtection="1">
      <protection locked="0"/>
    </xf>
    <xf numFmtId="14" fontId="1" fillId="4" borderId="4" xfId="0" applyNumberFormat="1" applyFont="1" applyFill="1" applyBorder="1" applyAlignment="1">
      <alignment horizontal="center"/>
    </xf>
    <xf numFmtId="14" fontId="1" fillId="3" borderId="4" xfId="0" applyNumberFormat="1" applyFont="1" applyFill="1" applyBorder="1" applyAlignment="1" applyProtection="1">
      <alignment horizontal="center"/>
      <protection locked="0"/>
    </xf>
    <xf numFmtId="0" fontId="11" fillId="3" borderId="4" xfId="0" applyFont="1" applyFill="1" applyBorder="1" applyAlignment="1" applyProtection="1">
      <alignment horizontal="center"/>
      <protection locked="0"/>
    </xf>
    <xf numFmtId="0" fontId="1" fillId="3" borderId="4" xfId="0" applyFont="1" applyFill="1" applyBorder="1" applyAlignment="1">
      <alignment horizontal="center"/>
    </xf>
    <xf numFmtId="0" fontId="0" fillId="3" borderId="4" xfId="0" applyFill="1" applyBorder="1" applyAlignment="1">
      <alignment horizontal="left"/>
    </xf>
    <xf numFmtId="0" fontId="0" fillId="3" borderId="5" xfId="0" applyFill="1" applyBorder="1"/>
    <xf numFmtId="14" fontId="0" fillId="3" borderId="4" xfId="0" applyNumberFormat="1" applyFill="1" applyBorder="1" applyProtection="1">
      <protection locked="0"/>
    </xf>
    <xf numFmtId="14" fontId="0" fillId="3" borderId="4" xfId="0" applyNumberFormat="1" applyFont="1" applyFill="1" applyBorder="1"/>
    <xf numFmtId="0" fontId="1" fillId="3" borderId="4" xfId="0" applyFont="1" applyFill="1" applyBorder="1" applyAlignment="1" applyProtection="1">
      <alignment horizontal="center"/>
      <protection locked="0"/>
    </xf>
    <xf numFmtId="0" fontId="1" fillId="3" borderId="4" xfId="0" applyFont="1" applyFill="1" applyBorder="1"/>
    <xf numFmtId="14" fontId="0" fillId="0" borderId="4" xfId="0" applyNumberFormat="1" applyBorder="1" applyAlignment="1" applyProtection="1">
      <alignment horizontal="center"/>
      <protection locked="0"/>
    </xf>
    <xf numFmtId="0" fontId="0" fillId="0" borderId="4" xfId="0" applyBorder="1" applyAlignment="1" applyProtection="1">
      <alignment horizontal="center"/>
      <protection locked="0"/>
    </xf>
    <xf numFmtId="14" fontId="0" fillId="4" borderId="4" xfId="0" applyNumberFormat="1" applyFont="1" applyFill="1" applyBorder="1" applyAlignment="1">
      <alignment horizontal="center"/>
    </xf>
    <xf numFmtId="0" fontId="0" fillId="4" borderId="4" xfId="0" applyFill="1" applyBorder="1" applyAlignment="1">
      <alignment horizontal="center"/>
    </xf>
    <xf numFmtId="0" fontId="0" fillId="4" borderId="4" xfId="0" applyFill="1" applyBorder="1" applyAlignment="1">
      <alignment horizontal="left"/>
    </xf>
    <xf numFmtId="0" fontId="0" fillId="4" borderId="4" xfId="0" applyFill="1" applyBorder="1" applyAlignment="1">
      <alignment horizontal="center" wrapText="1"/>
    </xf>
    <xf numFmtId="14" fontId="0" fillId="4" borderId="4" xfId="0" applyNumberFormat="1" applyFill="1" applyBorder="1" applyAlignment="1">
      <alignment horizontal="center"/>
    </xf>
    <xf numFmtId="0" fontId="0" fillId="4" borderId="4" xfId="0" applyFill="1" applyBorder="1" applyAlignment="1">
      <alignment wrapText="1"/>
    </xf>
    <xf numFmtId="0" fontId="0" fillId="4" borderId="4" xfId="0" applyFill="1" applyBorder="1" applyAlignment="1">
      <alignment horizontal="left" wrapText="1"/>
    </xf>
    <xf numFmtId="14" fontId="0" fillId="3" borderId="4" xfId="0" applyNumberFormat="1" applyFont="1" applyFill="1" applyBorder="1" applyAlignment="1" applyProtection="1">
      <alignment horizontal="center"/>
      <protection locked="0"/>
    </xf>
    <xf numFmtId="0" fontId="0" fillId="3" borderId="4" xfId="0" applyFont="1" applyFill="1" applyBorder="1" applyAlignment="1" applyProtection="1">
      <alignment horizontal="center"/>
      <protection locked="0"/>
    </xf>
    <xf numFmtId="14" fontId="0" fillId="3" borderId="4" xfId="0" applyNumberFormat="1" applyFont="1" applyFill="1" applyBorder="1" applyAlignment="1">
      <alignment horizontal="center"/>
    </xf>
    <xf numFmtId="0" fontId="0" fillId="3" borderId="4" xfId="0" applyFont="1" applyFill="1" applyBorder="1" applyAlignment="1">
      <alignment horizontal="center"/>
    </xf>
    <xf numFmtId="0" fontId="1" fillId="3" borderId="4" xfId="0" applyFont="1" applyFill="1" applyBorder="1" applyAlignment="1">
      <alignment horizontal="center" wrapText="1"/>
    </xf>
    <xf numFmtId="0" fontId="9" fillId="3" borderId="0" xfId="0" applyFont="1" applyFill="1" applyAlignment="1">
      <alignment wrapText="1"/>
    </xf>
    <xf numFmtId="0" fontId="0" fillId="3" borderId="4" xfId="0" applyFont="1" applyFill="1" applyBorder="1" applyAlignment="1">
      <alignment horizontal="left"/>
    </xf>
    <xf numFmtId="0" fontId="0" fillId="3" borderId="4" xfId="0" applyFont="1" applyFill="1" applyBorder="1" applyAlignment="1">
      <alignment wrapText="1"/>
    </xf>
    <xf numFmtId="0" fontId="0" fillId="3" borderId="4" xfId="0" applyFont="1" applyFill="1" applyBorder="1" applyAlignment="1">
      <alignment horizontal="center" wrapText="1"/>
    </xf>
    <xf numFmtId="0" fontId="0" fillId="3" borderId="4" xfId="0" applyFont="1" applyFill="1" applyBorder="1" applyAlignment="1">
      <alignment horizontal="left" wrapText="1"/>
    </xf>
    <xf numFmtId="14" fontId="1" fillId="3" borderId="4" xfId="0" applyNumberFormat="1" applyFont="1" applyFill="1" applyBorder="1" applyAlignment="1">
      <alignment horizontal="center"/>
    </xf>
    <xf numFmtId="14" fontId="1" fillId="0" borderId="4" xfId="0" applyNumberFormat="1" applyFont="1" applyBorder="1" applyAlignment="1" applyProtection="1">
      <alignment horizontal="center"/>
      <protection locked="0"/>
    </xf>
    <xf numFmtId="0" fontId="0" fillId="0" borderId="4" xfId="0" applyFont="1" applyBorder="1" applyAlignment="1" applyProtection="1">
      <alignment horizontal="center"/>
      <protection locked="0"/>
    </xf>
    <xf numFmtId="0" fontId="0" fillId="4" borderId="4" xfId="0" applyFont="1" applyFill="1" applyBorder="1" applyAlignment="1">
      <alignment horizontal="center" wrapText="1"/>
    </xf>
    <xf numFmtId="3" fontId="0" fillId="4" borderId="4" xfId="0" applyNumberFormat="1" applyFill="1" applyBorder="1" applyAlignment="1">
      <alignment horizontal="center" wrapText="1"/>
    </xf>
    <xf numFmtId="0" fontId="0" fillId="4" borderId="4" xfId="0" applyFont="1" applyFill="1" applyBorder="1" applyAlignment="1">
      <alignment horizontal="center"/>
    </xf>
    <xf numFmtId="0" fontId="0" fillId="4" borderId="4" xfId="0" applyFont="1" applyFill="1" applyBorder="1" applyAlignment="1">
      <alignment wrapText="1"/>
    </xf>
    <xf numFmtId="14" fontId="1" fillId="4" borderId="4" xfId="0" applyNumberFormat="1" applyFont="1" applyFill="1" applyBorder="1" applyAlignment="1" applyProtection="1">
      <alignment horizontal="center"/>
      <protection locked="0"/>
    </xf>
    <xf numFmtId="0" fontId="11" fillId="4" borderId="4" xfId="0" applyFont="1" applyFill="1" applyBorder="1" applyAlignment="1" applyProtection="1">
      <alignment horizontal="center"/>
      <protection locked="0"/>
    </xf>
    <xf numFmtId="14" fontId="1" fillId="0" borderId="4" xfId="0" applyNumberFormat="1" applyFont="1" applyBorder="1" applyAlignment="1">
      <alignment horizontal="center"/>
    </xf>
    <xf numFmtId="0" fontId="0" fillId="0" borderId="4" xfId="0" applyFont="1" applyBorder="1" applyAlignment="1">
      <alignment horizontal="center"/>
    </xf>
    <xf numFmtId="0" fontId="0" fillId="0" borderId="4" xfId="0" applyFont="1" applyBorder="1"/>
    <xf numFmtId="0" fontId="0" fillId="0" borderId="4" xfId="0" applyFont="1" applyBorder="1" applyAlignment="1">
      <alignment horizontal="left"/>
    </xf>
    <xf numFmtId="0" fontId="0" fillId="0" borderId="4" xfId="0" applyFont="1" applyBorder="1" applyAlignment="1">
      <alignment horizontal="center" wrapText="1"/>
    </xf>
    <xf numFmtId="0" fontId="0" fillId="3" borderId="4" xfId="0" applyFont="1" applyFill="1" applyBorder="1" applyAlignment="1"/>
    <xf numFmtId="0" fontId="0" fillId="0" borderId="4" xfId="0" applyFont="1" applyBorder="1" applyAlignment="1">
      <alignment horizontal="left" wrapText="1"/>
    </xf>
    <xf numFmtId="0" fontId="0" fillId="0" borderId="4" xfId="0" applyBorder="1" applyAlignment="1">
      <alignment horizontal="center"/>
    </xf>
    <xf numFmtId="0" fontId="0" fillId="0" borderId="4" xfId="0" applyBorder="1"/>
    <xf numFmtId="0" fontId="0" fillId="0" borderId="4" xfId="0" applyBorder="1" applyAlignment="1">
      <alignment horizontal="left"/>
    </xf>
    <xf numFmtId="0" fontId="0" fillId="0" borderId="4" xfId="0" applyBorder="1" applyAlignment="1">
      <alignment horizontal="center" wrapText="1"/>
    </xf>
    <xf numFmtId="0" fontId="0" fillId="0" borderId="4" xfId="0" applyFont="1" applyBorder="1" applyAlignment="1">
      <alignment wrapText="1"/>
    </xf>
    <xf numFmtId="14" fontId="0" fillId="0" borderId="4" xfId="0" applyNumberFormat="1" applyFont="1" applyBorder="1" applyAlignment="1">
      <alignment horizontal="center"/>
    </xf>
    <xf numFmtId="0" fontId="0" fillId="0" borderId="5" xfId="0" applyFont="1" applyFill="1" applyBorder="1"/>
    <xf numFmtId="0" fontId="0" fillId="4" borderId="4" xfId="0" applyFont="1" applyFill="1" applyBorder="1" applyAlignment="1" applyProtection="1">
      <alignment horizontal="center"/>
      <protection locked="0"/>
    </xf>
    <xf numFmtId="0" fontId="0" fillId="4" borderId="4" xfId="0" applyFont="1" applyFill="1" applyBorder="1"/>
    <xf numFmtId="0" fontId="0" fillId="4" borderId="4" xfId="0" applyFont="1" applyFill="1" applyBorder="1" applyAlignment="1">
      <alignment horizontal="left"/>
    </xf>
    <xf numFmtId="0" fontId="0" fillId="4" borderId="4" xfId="0" applyFill="1" applyBorder="1" applyProtection="1">
      <protection locked="0"/>
    </xf>
    <xf numFmtId="14" fontId="5" fillId="3" borderId="4" xfId="0" applyNumberFormat="1" applyFont="1" applyFill="1" applyBorder="1" applyAlignment="1" applyProtection="1">
      <alignment horizontal="center"/>
      <protection locked="0"/>
    </xf>
    <xf numFmtId="0" fontId="12" fillId="3" borderId="4" xfId="0" applyFont="1" applyFill="1" applyBorder="1" applyAlignment="1" applyProtection="1">
      <alignment horizontal="center" wrapText="1"/>
      <protection locked="0"/>
    </xf>
    <xf numFmtId="0" fontId="5" fillId="3" borderId="4" xfId="0" applyFont="1" applyFill="1" applyBorder="1" applyAlignment="1" applyProtection="1">
      <alignment horizontal="center" wrapText="1"/>
      <protection locked="0"/>
    </xf>
    <xf numFmtId="14" fontId="5" fillId="3" borderId="4" xfId="0" applyNumberFormat="1" applyFont="1" applyFill="1" applyBorder="1" applyAlignment="1">
      <alignment horizontal="center" wrapText="1"/>
    </xf>
    <xf numFmtId="0" fontId="5" fillId="3" borderId="4" xfId="0" applyFont="1" applyFill="1" applyBorder="1" applyAlignment="1">
      <alignment wrapText="1"/>
    </xf>
    <xf numFmtId="0" fontId="5" fillId="3" borderId="4" xfId="0" applyFont="1" applyFill="1" applyBorder="1" applyAlignment="1">
      <alignment horizontal="left"/>
    </xf>
    <xf numFmtId="0" fontId="5" fillId="3" borderId="5" xfId="0" applyFont="1" applyFill="1" applyBorder="1"/>
    <xf numFmtId="0" fontId="5" fillId="3" borderId="4" xfId="0" applyFont="1" applyFill="1" applyBorder="1" applyAlignment="1" applyProtection="1">
      <alignment horizontal="center"/>
      <protection locked="0"/>
    </xf>
    <xf numFmtId="0" fontId="5" fillId="3" borderId="4" xfId="0" applyFont="1" applyFill="1" applyBorder="1"/>
    <xf numFmtId="14" fontId="5" fillId="3" borderId="4" xfId="0" applyNumberFormat="1" applyFont="1" applyFill="1" applyBorder="1"/>
    <xf numFmtId="14" fontId="5" fillId="3" borderId="4" xfId="0" applyNumberFormat="1" applyFont="1" applyFill="1" applyBorder="1" applyProtection="1">
      <protection locked="0"/>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17">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ill>
        <patternFill>
          <bgColor rgb="FF00B050"/>
        </patternFill>
      </fill>
    </dxf>
    <dxf>
      <fill>
        <patternFill>
          <bgColor rgb="FFFFFF00"/>
        </patternFill>
      </fill>
    </dxf>
    <dxf>
      <font>
        <b/>
        <i val="0"/>
        <color theme="5" tint="-0.499984740745262"/>
      </font>
      <fill>
        <patternFill>
          <bgColor rgb="FFFF0000"/>
        </patternFill>
      </fill>
    </dxf>
    <dxf>
      <font>
        <b/>
        <i val="0"/>
        <color theme="6" tint="-0.24994659260841701"/>
      </font>
      <fill>
        <patternFill>
          <bgColor rgb="FF92D050"/>
        </patternFill>
      </fill>
    </dxf>
    <dxf>
      <font>
        <b/>
        <i val="0"/>
        <color theme="5" tint="-0.499984740745262"/>
      </font>
      <fill>
        <patternFill>
          <bgColor rgb="FFFF0000"/>
        </patternFill>
      </fill>
    </dxf>
    <dxf>
      <font>
        <b/>
        <i val="0"/>
        <color theme="6" tint="-0.24994659260841701"/>
      </font>
      <fill>
        <patternFill>
          <bgColor rgb="FF92D050"/>
        </patternFill>
      </fill>
    </dxf>
    <dxf>
      <font>
        <b/>
        <i val="0"/>
        <color theme="5" tint="-0.499984740745262"/>
      </font>
      <fill>
        <patternFill>
          <bgColor rgb="FFFF0000"/>
        </patternFill>
      </fill>
    </dxf>
    <dxf>
      <font>
        <b/>
        <i val="0"/>
        <color theme="6" tint="-0.24994659260841701"/>
      </font>
      <fill>
        <patternFill>
          <bgColor rgb="FF92D050"/>
        </patternFill>
      </fill>
    </dxf>
    <dxf>
      <font>
        <b/>
        <i val="0"/>
        <color theme="5" tint="-0.499984740745262"/>
      </font>
      <fill>
        <patternFill>
          <bgColor rgb="FFFF0000"/>
        </patternFill>
      </fill>
    </dxf>
    <dxf>
      <font>
        <b/>
        <i val="0"/>
        <color theme="6" tint="-0.24994659260841701"/>
      </font>
      <fill>
        <patternFill>
          <bgColor rgb="FF92D050"/>
        </patternFill>
      </fill>
    </dxf>
    <dxf>
      <font>
        <b/>
        <i val="0"/>
        <color rgb="FFFF0000"/>
      </font>
      <numFmt numFmtId="2" formatCode="0.00"/>
      <fill>
        <patternFill>
          <bgColor theme="0"/>
        </patternFill>
      </fill>
    </dxf>
    <dxf>
      <font>
        <b/>
        <i val="0"/>
        <color rgb="FFFF0000"/>
      </font>
      <numFmt numFmtId="2" formatCode="0.00"/>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chnical\Laboratory\Laboratory%20spreadsheets\2019\NC%20SPREAD%20SHEET%20-%20STAG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OSPEC"/>
      <sheetName val="Packaging 2011"/>
      <sheetName val="Finished Goods 2011"/>
      <sheetName val="Ingredients 2011"/>
      <sheetName val="Packaging 2012"/>
      <sheetName val="Finished Goods 2012"/>
      <sheetName val="Ingredients 2012"/>
      <sheetName val="HHI 2012"/>
      <sheetName val="AUD 2012"/>
      <sheetName val="OTHER 2012"/>
      <sheetName val="Packaging 2013"/>
      <sheetName val="Ingredients 2013"/>
      <sheetName val="Finished Goods 2013"/>
      <sheetName val="HHI 2013"/>
      <sheetName val="OTHER 2013"/>
      <sheetName val="AUD 2013"/>
      <sheetName val="Finished Goods 2014"/>
      <sheetName val="Packaging 2014"/>
      <sheetName val="Ingredients 2014 "/>
      <sheetName val="AUD 2014"/>
      <sheetName val="OTHER 2014"/>
      <sheetName val="HHI 2014"/>
      <sheetName val="Route Cause 2014"/>
      <sheetName val="Other 2019"/>
      <sheetName val="HHI 2019"/>
      <sheetName val=" Ingredients 2019"/>
      <sheetName val="Finished Product 2019"/>
      <sheetName val="Rejected Goods 2019"/>
      <sheetName val="Packaging 2019"/>
      <sheetName val="Laboratory 2019"/>
      <sheetName val="Environment"/>
      <sheetName val="Audits 2019"/>
      <sheetName val="Route Cause 2013"/>
      <sheetName val="Counts"/>
      <sheetName val="Pest Control Recommendations"/>
      <sheetName val="Root Cause 2019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3">
          <cell r="H3" t="str">
            <v>N/A</v>
          </cell>
        </row>
      </sheetData>
      <sheetData sheetId="26">
        <row r="3">
          <cell r="H3" t="str">
            <v>Orange Juice Conc 65Bx
Maptral Orange Liquid 19070
Tonic Flavour FE13019
Cloud Emulsion AY30481
Beta Carotene 1.3%</v>
          </cell>
        </row>
      </sheetData>
      <sheetData sheetId="27">
        <row r="3">
          <cell r="I3" t="str">
            <v>Aldi EE Diet Lemonade</v>
          </cell>
        </row>
      </sheetData>
      <sheetData sheetId="28"/>
      <sheetData sheetId="29">
        <row r="4">
          <cell r="G4" t="str">
            <v>Beverage Plastics</v>
          </cell>
        </row>
      </sheetData>
      <sheetData sheetId="30"/>
      <sheetData sheetId="31"/>
      <sheetData sheetId="32">
        <row r="3">
          <cell r="F3" t="str">
            <v>Safety Kleen is not on L32 Supplier Approval list.</v>
          </cell>
        </row>
      </sheetData>
      <sheetData sheetId="33"/>
      <sheetData sheetId="34"/>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69"/>
  <sheetViews>
    <sheetView tabSelected="1" workbookViewId="0">
      <selection activeCell="H3" sqref="H3"/>
    </sheetView>
  </sheetViews>
  <sheetFormatPr defaultRowHeight="15" x14ac:dyDescent="0.25"/>
  <cols>
    <col min="1" max="1" width="10.7109375" bestFit="1" customWidth="1"/>
    <col min="5" max="5" width="16.42578125" customWidth="1"/>
    <col min="6" max="6" width="10.28515625" customWidth="1"/>
    <col min="7" max="7" width="17.7109375" customWidth="1"/>
    <col min="8" max="8" width="31.85546875" customWidth="1"/>
    <col min="9" max="9" width="26.7109375" customWidth="1"/>
    <col min="10" max="10" width="28.5703125" customWidth="1"/>
    <col min="11" max="11" width="20" customWidth="1"/>
    <col min="12" max="12" width="24.140625" customWidth="1"/>
    <col min="13" max="13" width="19.7109375" customWidth="1"/>
    <col min="14" max="14" width="15.28515625" customWidth="1"/>
    <col min="15" max="15" width="28.140625" customWidth="1"/>
    <col min="16" max="16" width="12.5703125" customWidth="1"/>
    <col min="18" max="18" width="17.85546875" customWidth="1"/>
    <col min="19" max="19" width="12.28515625" customWidth="1"/>
  </cols>
  <sheetData>
    <row r="1" spans="1:165" ht="41.45" customHeight="1" x14ac:dyDescent="0.25">
      <c r="A1" s="110" t="s">
        <v>0</v>
      </c>
      <c r="B1" s="111"/>
      <c r="C1" s="112"/>
      <c r="D1" s="113" t="s">
        <v>1</v>
      </c>
      <c r="E1" s="114"/>
      <c r="F1" s="1">
        <f ca="1">(((H1+J1)/(L1+J1+H1) * 100))</f>
        <v>47.761194029850742</v>
      </c>
      <c r="G1" s="1" t="s">
        <v>2</v>
      </c>
      <c r="H1" s="1">
        <f ca="1">COUNTIF(D1:D216,"Overdue")</f>
        <v>29</v>
      </c>
      <c r="I1" s="2" t="s">
        <v>3</v>
      </c>
      <c r="J1" s="3">
        <f ca="1">COUNTIF(D1:D216,"Pending")</f>
        <v>3</v>
      </c>
      <c r="K1" s="3" t="s">
        <v>4</v>
      </c>
      <c r="L1" s="1">
        <f ca="1">COUNTIF(D1:D216,"Completed")</f>
        <v>35</v>
      </c>
      <c r="M1" s="4"/>
      <c r="N1" s="5"/>
      <c r="O1" s="6"/>
      <c r="P1" s="7"/>
      <c r="R1" s="8"/>
    </row>
    <row r="2" spans="1:165" s="8" customFormat="1" ht="82.15" customHeight="1" x14ac:dyDescent="0.25">
      <c r="A2" s="9" t="s">
        <v>493</v>
      </c>
      <c r="B2" s="10" t="s">
        <v>5</v>
      </c>
      <c r="C2" s="9" t="s">
        <v>6</v>
      </c>
      <c r="D2" s="11" t="s">
        <v>12</v>
      </c>
      <c r="E2" s="12" t="s">
        <v>7</v>
      </c>
      <c r="F2" s="11" t="s">
        <v>16</v>
      </c>
      <c r="G2" s="13" t="s">
        <v>17</v>
      </c>
      <c r="H2" s="14" t="s">
        <v>18</v>
      </c>
      <c r="I2" s="14" t="s">
        <v>19</v>
      </c>
      <c r="J2" s="15" t="s">
        <v>20</v>
      </c>
      <c r="K2" s="16" t="s">
        <v>21</v>
      </c>
      <c r="L2" s="16" t="s">
        <v>13</v>
      </c>
      <c r="M2" s="9" t="s">
        <v>22</v>
      </c>
      <c r="N2" s="9" t="s">
        <v>23</v>
      </c>
      <c r="O2" s="16" t="s">
        <v>14</v>
      </c>
      <c r="P2" s="17" t="s">
        <v>8</v>
      </c>
      <c r="Q2" s="9" t="s">
        <v>24</v>
      </c>
      <c r="R2" s="16" t="s">
        <v>15</v>
      </c>
      <c r="S2" s="18" t="s">
        <v>25</v>
      </c>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row>
    <row r="3" spans="1:165" s="32" customFormat="1" ht="255" x14ac:dyDescent="0.25">
      <c r="A3" s="20">
        <v>43475</v>
      </c>
      <c r="B3" s="21" t="s">
        <v>26</v>
      </c>
      <c r="C3" s="21" t="s">
        <v>27</v>
      </c>
      <c r="D3" s="22" t="str">
        <f t="shared" ref="D3:D64" ca="1" si="0">IF(ISBLANK(P3),IF(E3&lt;TODAY(),"Overdue","Pending"),"Completed")</f>
        <v>Completed</v>
      </c>
      <c r="E3" s="23">
        <v>43506</v>
      </c>
      <c r="F3" s="24" t="s">
        <v>28</v>
      </c>
      <c r="G3" s="24" t="s">
        <v>29</v>
      </c>
      <c r="H3" s="25" t="s">
        <v>30</v>
      </c>
      <c r="I3" s="26" t="s">
        <v>31</v>
      </c>
      <c r="J3" s="24" t="s">
        <v>32</v>
      </c>
      <c r="K3" s="27" t="s">
        <v>33</v>
      </c>
      <c r="L3" s="25" t="s">
        <v>34</v>
      </c>
      <c r="M3" s="21" t="s">
        <v>35</v>
      </c>
      <c r="N3" s="21" t="s">
        <v>36</v>
      </c>
      <c r="O3" s="27" t="s">
        <v>37</v>
      </c>
      <c r="P3" s="28">
        <v>43615</v>
      </c>
      <c r="Q3" s="29" t="s">
        <v>38</v>
      </c>
      <c r="R3" s="30" t="s">
        <v>39</v>
      </c>
      <c r="S3" s="30" t="s">
        <v>40</v>
      </c>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row>
    <row r="4" spans="1:165" s="32" customFormat="1" ht="72.75" customHeight="1" x14ac:dyDescent="0.25">
      <c r="A4" s="20">
        <v>43483</v>
      </c>
      <c r="B4" s="21" t="s">
        <v>41</v>
      </c>
      <c r="C4" s="21" t="s">
        <v>9</v>
      </c>
      <c r="D4" s="22" t="str">
        <f t="shared" ca="1" si="0"/>
        <v>Completed</v>
      </c>
      <c r="E4" s="23">
        <v>43514</v>
      </c>
      <c r="F4" s="33" t="s">
        <v>42</v>
      </c>
      <c r="G4" s="24" t="s">
        <v>43</v>
      </c>
      <c r="H4" s="34" t="s">
        <v>44</v>
      </c>
      <c r="I4" s="26" t="s">
        <v>45</v>
      </c>
      <c r="J4" s="35" t="s">
        <v>46</v>
      </c>
      <c r="K4" s="27" t="s">
        <v>47</v>
      </c>
      <c r="L4" s="27" t="s">
        <v>48</v>
      </c>
      <c r="M4" s="21" t="s">
        <v>49</v>
      </c>
      <c r="N4" s="21" t="s">
        <v>50</v>
      </c>
      <c r="O4" s="27" t="s">
        <v>37</v>
      </c>
      <c r="P4" s="27" t="s">
        <v>51</v>
      </c>
      <c r="Q4" s="29" t="s">
        <v>39</v>
      </c>
      <c r="R4" s="27" t="s">
        <v>39</v>
      </c>
      <c r="S4" s="36" t="s">
        <v>40</v>
      </c>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row>
    <row r="5" spans="1:165" s="32" customFormat="1" ht="90.75" x14ac:dyDescent="0.3">
      <c r="A5" s="44">
        <v>43486</v>
      </c>
      <c r="B5" s="45" t="s">
        <v>53</v>
      </c>
      <c r="C5" s="21" t="s">
        <v>54</v>
      </c>
      <c r="D5" s="22" t="str">
        <f t="shared" ca="1" si="0"/>
        <v>Completed</v>
      </c>
      <c r="E5" s="23">
        <v>43517</v>
      </c>
      <c r="F5" s="33" t="s">
        <v>55</v>
      </c>
      <c r="G5" s="46">
        <v>10006205</v>
      </c>
      <c r="H5" s="27" t="s">
        <v>56</v>
      </c>
      <c r="I5" s="47" t="s">
        <v>57</v>
      </c>
      <c r="J5" s="24" t="s">
        <v>58</v>
      </c>
      <c r="K5" s="48" t="s">
        <v>59</v>
      </c>
      <c r="L5" s="25" t="s">
        <v>60</v>
      </c>
      <c r="M5" s="21" t="s">
        <v>61</v>
      </c>
      <c r="N5" s="21" t="s">
        <v>36</v>
      </c>
      <c r="O5" s="27" t="s">
        <v>62</v>
      </c>
      <c r="P5" s="28">
        <v>43624</v>
      </c>
      <c r="Q5" s="49">
        <v>43616</v>
      </c>
      <c r="R5" s="30" t="s">
        <v>39</v>
      </c>
      <c r="S5" s="50" t="s">
        <v>63</v>
      </c>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row>
    <row r="6" spans="1:165" s="32" customFormat="1" ht="90.75" x14ac:dyDescent="0.3">
      <c r="A6" s="20">
        <v>43486</v>
      </c>
      <c r="B6" s="45" t="s">
        <v>64</v>
      </c>
      <c r="C6" s="21" t="s">
        <v>9</v>
      </c>
      <c r="D6" s="22" t="str">
        <f t="shared" ca="1" si="0"/>
        <v>Completed</v>
      </c>
      <c r="E6" s="23">
        <v>43517</v>
      </c>
      <c r="F6" s="33" t="s">
        <v>42</v>
      </c>
      <c r="G6" s="46">
        <v>10006207</v>
      </c>
      <c r="H6" s="27" t="s">
        <v>52</v>
      </c>
      <c r="I6" s="47" t="s">
        <v>65</v>
      </c>
      <c r="J6" s="24" t="s">
        <v>66</v>
      </c>
      <c r="K6" s="27" t="s">
        <v>67</v>
      </c>
      <c r="L6" s="25" t="s">
        <v>68</v>
      </c>
      <c r="M6" s="21" t="s">
        <v>61</v>
      </c>
      <c r="N6" s="21" t="s">
        <v>36</v>
      </c>
      <c r="O6" s="27" t="s">
        <v>37</v>
      </c>
      <c r="P6" s="28">
        <v>43624</v>
      </c>
      <c r="Q6" s="49">
        <v>43616</v>
      </c>
      <c r="R6" s="30" t="s">
        <v>39</v>
      </c>
      <c r="S6" s="30" t="s">
        <v>63</v>
      </c>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row>
    <row r="7" spans="1:165" s="32" customFormat="1" ht="105.75" x14ac:dyDescent="0.3">
      <c r="A7" s="20">
        <v>43493</v>
      </c>
      <c r="B7" s="45" t="s">
        <v>69</v>
      </c>
      <c r="C7" s="21" t="s">
        <v>70</v>
      </c>
      <c r="D7" s="22" t="str">
        <f t="shared" ca="1" si="0"/>
        <v>Completed</v>
      </c>
      <c r="E7" s="23">
        <v>43524</v>
      </c>
      <c r="F7" s="33" t="s">
        <v>71</v>
      </c>
      <c r="G7" s="46">
        <v>10001004</v>
      </c>
      <c r="H7" s="27" t="s">
        <v>72</v>
      </c>
      <c r="I7" s="47" t="s">
        <v>73</v>
      </c>
      <c r="J7" s="24" t="s">
        <v>74</v>
      </c>
      <c r="K7" s="27" t="s">
        <v>75</v>
      </c>
      <c r="L7" s="25" t="s">
        <v>76</v>
      </c>
      <c r="M7" s="21" t="s">
        <v>61</v>
      </c>
      <c r="N7" s="21" t="s">
        <v>36</v>
      </c>
      <c r="O7" s="27" t="s">
        <v>37</v>
      </c>
      <c r="P7" s="28">
        <v>43615</v>
      </c>
      <c r="Q7" s="49">
        <v>43615</v>
      </c>
      <c r="R7" s="30" t="s">
        <v>39</v>
      </c>
      <c r="S7" s="30" t="s">
        <v>63</v>
      </c>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row>
    <row r="8" spans="1:165" s="32" customFormat="1" ht="409.6" x14ac:dyDescent="0.3">
      <c r="A8" s="20">
        <v>43494</v>
      </c>
      <c r="B8" s="45" t="s">
        <v>77</v>
      </c>
      <c r="C8" s="21" t="s">
        <v>10</v>
      </c>
      <c r="D8" s="22" t="str">
        <f t="shared" ca="1" si="0"/>
        <v>Completed</v>
      </c>
      <c r="E8" s="33" t="s">
        <v>78</v>
      </c>
      <c r="F8" s="33" t="s">
        <v>79</v>
      </c>
      <c r="G8" s="46">
        <v>10005021</v>
      </c>
      <c r="H8" s="27" t="s">
        <v>80</v>
      </c>
      <c r="I8" s="47" t="s">
        <v>81</v>
      </c>
      <c r="J8" s="24" t="s">
        <v>82</v>
      </c>
      <c r="K8" s="27" t="s">
        <v>83</v>
      </c>
      <c r="L8" s="25" t="s">
        <v>84</v>
      </c>
      <c r="M8" s="21" t="s">
        <v>85</v>
      </c>
      <c r="N8" s="21" t="s">
        <v>86</v>
      </c>
      <c r="O8" s="27" t="s">
        <v>87</v>
      </c>
      <c r="P8" s="27" t="s">
        <v>88</v>
      </c>
      <c r="Q8" s="29" t="s">
        <v>39</v>
      </c>
      <c r="R8" s="27" t="s">
        <v>39</v>
      </c>
      <c r="S8" s="27" t="s">
        <v>63</v>
      </c>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row>
    <row r="9" spans="1:165" s="32" customFormat="1" ht="18.75" x14ac:dyDescent="0.3">
      <c r="A9" s="20">
        <v>43511</v>
      </c>
      <c r="B9" s="45" t="s">
        <v>89</v>
      </c>
      <c r="C9" s="21" t="s">
        <v>9</v>
      </c>
      <c r="D9" s="22" t="str">
        <f t="shared" ca="1" si="0"/>
        <v>Completed</v>
      </c>
      <c r="E9" s="23">
        <v>43539</v>
      </c>
      <c r="F9" s="33" t="s">
        <v>90</v>
      </c>
      <c r="G9" s="46">
        <v>10005027</v>
      </c>
      <c r="H9" s="27" t="s">
        <v>91</v>
      </c>
      <c r="I9" s="47" t="s">
        <v>92</v>
      </c>
      <c r="J9" s="24" t="s">
        <v>93</v>
      </c>
      <c r="K9" s="27" t="s">
        <v>94</v>
      </c>
      <c r="L9" s="27" t="s">
        <v>95</v>
      </c>
      <c r="M9" s="21" t="s">
        <v>61</v>
      </c>
      <c r="N9" s="21" t="s">
        <v>36</v>
      </c>
      <c r="O9" s="27" t="s">
        <v>37</v>
      </c>
      <c r="P9" s="28">
        <v>43615</v>
      </c>
      <c r="Q9" s="49">
        <v>43614</v>
      </c>
      <c r="R9" s="27" t="s">
        <v>39</v>
      </c>
      <c r="S9" s="27" t="s">
        <v>63</v>
      </c>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row>
    <row r="10" spans="1:165" s="32" customFormat="1" ht="150.75" x14ac:dyDescent="0.3">
      <c r="A10" s="20">
        <v>43514</v>
      </c>
      <c r="B10" s="45" t="s">
        <v>96</v>
      </c>
      <c r="C10" s="21" t="s">
        <v>9</v>
      </c>
      <c r="D10" s="22" t="str">
        <f t="shared" ca="1" si="0"/>
        <v>Completed</v>
      </c>
      <c r="E10" s="23">
        <v>43542</v>
      </c>
      <c r="F10" s="33" t="s">
        <v>97</v>
      </c>
      <c r="G10" s="46">
        <v>10001030</v>
      </c>
      <c r="H10" s="27" t="s">
        <v>98</v>
      </c>
      <c r="I10" s="47" t="s">
        <v>99</v>
      </c>
      <c r="J10" s="24" t="s">
        <v>100</v>
      </c>
      <c r="K10" s="25" t="s">
        <v>101</v>
      </c>
      <c r="L10" s="25" t="s">
        <v>102</v>
      </c>
      <c r="M10" s="21" t="s">
        <v>103</v>
      </c>
      <c r="N10" s="21" t="s">
        <v>86</v>
      </c>
      <c r="O10" s="25" t="s">
        <v>87</v>
      </c>
      <c r="P10" s="27" t="s">
        <v>104</v>
      </c>
      <c r="Q10" s="29" t="s">
        <v>39</v>
      </c>
      <c r="R10" s="27" t="s">
        <v>39</v>
      </c>
      <c r="S10" s="27" t="s">
        <v>63</v>
      </c>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row>
    <row r="11" spans="1:165" s="32" customFormat="1" ht="120.75" x14ac:dyDescent="0.3">
      <c r="A11" s="20">
        <v>43514</v>
      </c>
      <c r="B11" s="45" t="s">
        <v>105</v>
      </c>
      <c r="C11" s="21" t="s">
        <v>9</v>
      </c>
      <c r="D11" s="22" t="str">
        <f t="shared" ca="1" si="0"/>
        <v>Completed</v>
      </c>
      <c r="E11" s="23">
        <v>43542</v>
      </c>
      <c r="F11" s="33" t="s">
        <v>90</v>
      </c>
      <c r="G11" s="46">
        <v>10000215</v>
      </c>
      <c r="H11" s="27" t="s">
        <v>106</v>
      </c>
      <c r="I11" s="47" t="s">
        <v>107</v>
      </c>
      <c r="J11" s="24" t="s">
        <v>108</v>
      </c>
      <c r="K11" s="27" t="s">
        <v>109</v>
      </c>
      <c r="L11" s="25" t="s">
        <v>95</v>
      </c>
      <c r="M11" s="21" t="s">
        <v>61</v>
      </c>
      <c r="N11" s="21" t="s">
        <v>36</v>
      </c>
      <c r="O11" s="27" t="s">
        <v>110</v>
      </c>
      <c r="P11" s="28">
        <v>43615</v>
      </c>
      <c r="Q11" s="49">
        <v>43614</v>
      </c>
      <c r="R11" s="30" t="s">
        <v>39</v>
      </c>
      <c r="S11" s="50" t="s">
        <v>63</v>
      </c>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row>
    <row r="12" spans="1:165" s="32" customFormat="1" ht="18.75" x14ac:dyDescent="0.3">
      <c r="A12" s="20">
        <v>43516</v>
      </c>
      <c r="B12" s="45" t="s">
        <v>111</v>
      </c>
      <c r="C12" s="21" t="s">
        <v>11</v>
      </c>
      <c r="D12" s="22" t="str">
        <f t="shared" ca="1" si="0"/>
        <v>Completed</v>
      </c>
      <c r="E12" s="23">
        <v>43544</v>
      </c>
      <c r="F12" s="33" t="s">
        <v>79</v>
      </c>
      <c r="G12" s="46">
        <v>10005021</v>
      </c>
      <c r="H12" s="27" t="s">
        <v>80</v>
      </c>
      <c r="I12" s="47" t="s">
        <v>112</v>
      </c>
      <c r="J12" s="24" t="s">
        <v>82</v>
      </c>
      <c r="K12" s="27" t="s">
        <v>113</v>
      </c>
      <c r="L12" s="27" t="s">
        <v>114</v>
      </c>
      <c r="M12" s="21" t="s">
        <v>103</v>
      </c>
      <c r="N12" s="21" t="s">
        <v>86</v>
      </c>
      <c r="O12" s="27" t="s">
        <v>87</v>
      </c>
      <c r="P12" s="27" t="s">
        <v>104</v>
      </c>
      <c r="Q12" s="29" t="s">
        <v>39</v>
      </c>
      <c r="R12" s="27" t="s">
        <v>39</v>
      </c>
      <c r="S12" s="27" t="s">
        <v>63</v>
      </c>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row>
    <row r="13" spans="1:165" s="32" customFormat="1" ht="30.75" x14ac:dyDescent="0.3">
      <c r="A13" s="20">
        <v>43525</v>
      </c>
      <c r="B13" s="45" t="s">
        <v>115</v>
      </c>
      <c r="C13" s="21" t="s">
        <v>10</v>
      </c>
      <c r="D13" s="22" t="str">
        <f t="shared" ca="1" si="0"/>
        <v>Completed</v>
      </c>
      <c r="E13" s="23">
        <v>43556</v>
      </c>
      <c r="F13" s="33" t="s">
        <v>79</v>
      </c>
      <c r="G13" s="46">
        <v>10005021</v>
      </c>
      <c r="H13" s="27" t="s">
        <v>116</v>
      </c>
      <c r="I13" s="26" t="s">
        <v>117</v>
      </c>
      <c r="J13" s="24" t="s">
        <v>82</v>
      </c>
      <c r="K13" s="27" t="s">
        <v>113</v>
      </c>
      <c r="L13" s="27" t="s">
        <v>118</v>
      </c>
      <c r="M13" s="21" t="s">
        <v>103</v>
      </c>
      <c r="N13" s="21" t="s">
        <v>86</v>
      </c>
      <c r="O13" s="27" t="s">
        <v>87</v>
      </c>
      <c r="P13" s="27" t="s">
        <v>104</v>
      </c>
      <c r="Q13" s="29" t="s">
        <v>39</v>
      </c>
      <c r="R13" s="27" t="s">
        <v>39</v>
      </c>
      <c r="S13" s="27" t="s">
        <v>63</v>
      </c>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row>
    <row r="14" spans="1:165" s="32" customFormat="1" ht="90.75" x14ac:dyDescent="0.3">
      <c r="A14" s="20">
        <v>43525</v>
      </c>
      <c r="B14" s="45" t="s">
        <v>119</v>
      </c>
      <c r="C14" s="21" t="s">
        <v>120</v>
      </c>
      <c r="D14" s="22" t="str">
        <f t="shared" ca="1" si="0"/>
        <v>Completed</v>
      </c>
      <c r="E14" s="23">
        <v>43556</v>
      </c>
      <c r="F14" s="33" t="s">
        <v>71</v>
      </c>
      <c r="G14" s="46">
        <v>10001006</v>
      </c>
      <c r="H14" s="27" t="s">
        <v>121</v>
      </c>
      <c r="I14" s="47" t="s">
        <v>122</v>
      </c>
      <c r="J14" s="24" t="s">
        <v>123</v>
      </c>
      <c r="K14" s="27" t="s">
        <v>124</v>
      </c>
      <c r="L14" s="25" t="s">
        <v>125</v>
      </c>
      <c r="M14" s="21" t="s">
        <v>61</v>
      </c>
      <c r="N14" s="51" t="s">
        <v>36</v>
      </c>
      <c r="O14" s="27" t="s">
        <v>110</v>
      </c>
      <c r="P14" s="28">
        <v>43615</v>
      </c>
      <c r="Q14" s="49">
        <v>43614</v>
      </c>
      <c r="R14" s="30" t="s">
        <v>39</v>
      </c>
      <c r="S14" s="30" t="s">
        <v>63</v>
      </c>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row>
    <row r="15" spans="1:165" s="32" customFormat="1" ht="409.6" x14ac:dyDescent="0.3">
      <c r="A15" s="20">
        <v>43525</v>
      </c>
      <c r="B15" s="45" t="s">
        <v>126</v>
      </c>
      <c r="C15" s="21" t="s">
        <v>9</v>
      </c>
      <c r="D15" s="22" t="str">
        <f t="shared" ca="1" si="0"/>
        <v>Completed</v>
      </c>
      <c r="E15" s="23">
        <v>43556</v>
      </c>
      <c r="F15" s="33" t="s">
        <v>127</v>
      </c>
      <c r="G15" s="46"/>
      <c r="H15" s="27" t="s">
        <v>128</v>
      </c>
      <c r="I15" s="26" t="s">
        <v>129</v>
      </c>
      <c r="J15" s="24" t="s">
        <v>130</v>
      </c>
      <c r="K15" s="27" t="s">
        <v>131</v>
      </c>
      <c r="L15" s="25" t="s">
        <v>132</v>
      </c>
      <c r="M15" s="21" t="s">
        <v>133</v>
      </c>
      <c r="N15" s="21" t="s">
        <v>86</v>
      </c>
      <c r="O15" s="27" t="s">
        <v>87</v>
      </c>
      <c r="P15" s="28">
        <v>43616</v>
      </c>
      <c r="Q15" s="29" t="s">
        <v>39</v>
      </c>
      <c r="R15" s="27" t="s">
        <v>39</v>
      </c>
      <c r="S15" s="27" t="s">
        <v>63</v>
      </c>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row>
    <row r="16" spans="1:165" s="32" customFormat="1" ht="45.75" x14ac:dyDescent="0.3">
      <c r="A16" s="20">
        <v>43537</v>
      </c>
      <c r="B16" s="45" t="s">
        <v>134</v>
      </c>
      <c r="C16" s="21" t="s">
        <v>70</v>
      </c>
      <c r="D16" s="22" t="str">
        <f t="shared" ca="1" si="0"/>
        <v>Completed</v>
      </c>
      <c r="E16" s="23">
        <v>43552</v>
      </c>
      <c r="F16" s="33" t="s">
        <v>71</v>
      </c>
      <c r="G16" s="46">
        <v>10001004</v>
      </c>
      <c r="H16" s="27" t="s">
        <v>72</v>
      </c>
      <c r="I16" s="47" t="s">
        <v>135</v>
      </c>
      <c r="J16" s="24" t="s">
        <v>136</v>
      </c>
      <c r="K16" s="27" t="s">
        <v>137</v>
      </c>
      <c r="L16" s="25" t="s">
        <v>138</v>
      </c>
      <c r="M16" s="21" t="s">
        <v>61</v>
      </c>
      <c r="N16" s="21" t="s">
        <v>36</v>
      </c>
      <c r="O16" s="27" t="s">
        <v>37</v>
      </c>
      <c r="P16" s="28">
        <v>43703</v>
      </c>
      <c r="Q16" s="49">
        <v>43671</v>
      </c>
      <c r="R16" s="30" t="s">
        <v>39</v>
      </c>
      <c r="S16" s="30" t="s">
        <v>139</v>
      </c>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row>
    <row r="17" spans="1:165" s="32" customFormat="1" ht="75.75" x14ac:dyDescent="0.3">
      <c r="A17" s="21" t="s">
        <v>140</v>
      </c>
      <c r="B17" s="45" t="s">
        <v>141</v>
      </c>
      <c r="C17" s="21" t="s">
        <v>9</v>
      </c>
      <c r="D17" s="22" t="str">
        <f t="shared" ca="1" si="0"/>
        <v>Completed</v>
      </c>
      <c r="E17" s="23">
        <v>43569</v>
      </c>
      <c r="F17" s="33" t="s">
        <v>142</v>
      </c>
      <c r="G17" s="46">
        <v>10001013</v>
      </c>
      <c r="H17" s="27" t="s">
        <v>143</v>
      </c>
      <c r="I17" s="47" t="s">
        <v>144</v>
      </c>
      <c r="J17" s="24" t="s">
        <v>145</v>
      </c>
      <c r="K17" s="27" t="s">
        <v>146</v>
      </c>
      <c r="L17" s="25" t="s">
        <v>147</v>
      </c>
      <c r="M17" s="21" t="s">
        <v>148</v>
      </c>
      <c r="N17" s="21" t="s">
        <v>36</v>
      </c>
      <c r="O17" s="27" t="s">
        <v>37</v>
      </c>
      <c r="P17" s="28">
        <v>43703</v>
      </c>
      <c r="Q17" s="49">
        <v>43672</v>
      </c>
      <c r="R17" s="30" t="s">
        <v>39</v>
      </c>
      <c r="S17" s="30" t="s">
        <v>139</v>
      </c>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row>
    <row r="18" spans="1:165" s="32" customFormat="1" ht="360.75" x14ac:dyDescent="0.3">
      <c r="A18" s="20">
        <v>43543</v>
      </c>
      <c r="B18" s="45" t="s">
        <v>149</v>
      </c>
      <c r="C18" s="21" t="s">
        <v>120</v>
      </c>
      <c r="D18" s="22" t="str">
        <f t="shared" ca="1" si="0"/>
        <v>Completed</v>
      </c>
      <c r="E18" s="23">
        <v>43574</v>
      </c>
      <c r="F18" s="24" t="s">
        <v>150</v>
      </c>
      <c r="G18" s="46">
        <v>10005041</v>
      </c>
      <c r="H18" s="27" t="s">
        <v>151</v>
      </c>
      <c r="I18" s="47" t="s">
        <v>152</v>
      </c>
      <c r="J18" s="24" t="s">
        <v>153</v>
      </c>
      <c r="K18" s="27" t="s">
        <v>154</v>
      </c>
      <c r="L18" s="25" t="s">
        <v>155</v>
      </c>
      <c r="M18" s="21" t="s">
        <v>156</v>
      </c>
      <c r="N18" s="21" t="s">
        <v>157</v>
      </c>
      <c r="O18" s="27" t="s">
        <v>87</v>
      </c>
      <c r="P18" s="27" t="s">
        <v>158</v>
      </c>
      <c r="Q18" s="29" t="s">
        <v>39</v>
      </c>
      <c r="R18" s="52"/>
      <c r="S18" s="27"/>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row>
    <row r="19" spans="1:165" s="32" customFormat="1" ht="135.75" x14ac:dyDescent="0.3">
      <c r="A19" s="20">
        <v>43544</v>
      </c>
      <c r="B19" s="45" t="s">
        <v>159</v>
      </c>
      <c r="C19" s="21" t="s">
        <v>120</v>
      </c>
      <c r="D19" s="22" t="str">
        <f t="shared" ca="1" si="0"/>
        <v>Completed</v>
      </c>
      <c r="E19" s="23">
        <v>43575</v>
      </c>
      <c r="F19" s="33" t="s">
        <v>71</v>
      </c>
      <c r="G19" s="46">
        <v>1001016</v>
      </c>
      <c r="H19" s="27" t="s">
        <v>160</v>
      </c>
      <c r="I19" s="47" t="s">
        <v>161</v>
      </c>
      <c r="J19" s="24" t="s">
        <v>162</v>
      </c>
      <c r="K19" s="25" t="s">
        <v>163</v>
      </c>
      <c r="L19" s="25" t="s">
        <v>164</v>
      </c>
      <c r="M19" s="51" t="s">
        <v>133</v>
      </c>
      <c r="N19" s="21" t="s">
        <v>86</v>
      </c>
      <c r="O19" s="30" t="s">
        <v>87</v>
      </c>
      <c r="P19" s="28">
        <v>43595</v>
      </c>
      <c r="Q19" s="29" t="s">
        <v>39</v>
      </c>
      <c r="R19" s="30" t="s">
        <v>39</v>
      </c>
      <c r="S19" s="50" t="s">
        <v>165</v>
      </c>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row>
    <row r="20" spans="1:165" s="32" customFormat="1" ht="18.75" x14ac:dyDescent="0.3">
      <c r="A20" s="20">
        <v>43547</v>
      </c>
      <c r="B20" s="45" t="s">
        <v>166</v>
      </c>
      <c r="C20" s="21" t="s">
        <v>70</v>
      </c>
      <c r="D20" s="22" t="str">
        <f t="shared" ca="1" si="0"/>
        <v>Completed</v>
      </c>
      <c r="E20" s="23">
        <v>43549</v>
      </c>
      <c r="F20" s="33" t="s">
        <v>167</v>
      </c>
      <c r="G20" s="46">
        <v>10000026</v>
      </c>
      <c r="H20" s="27" t="s">
        <v>168</v>
      </c>
      <c r="I20" s="47" t="s">
        <v>169</v>
      </c>
      <c r="J20" s="24" t="s">
        <v>170</v>
      </c>
      <c r="K20" s="27" t="s">
        <v>171</v>
      </c>
      <c r="L20" s="27" t="s">
        <v>172</v>
      </c>
      <c r="M20" s="21" t="s">
        <v>61</v>
      </c>
      <c r="N20" s="21" t="s">
        <v>173</v>
      </c>
      <c r="O20" s="27" t="s">
        <v>110</v>
      </c>
      <c r="P20" s="27" t="s">
        <v>174</v>
      </c>
      <c r="Q20" s="29" t="s">
        <v>175</v>
      </c>
      <c r="R20" s="27" t="s">
        <v>176</v>
      </c>
      <c r="S20" s="27" t="s">
        <v>165</v>
      </c>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row>
    <row r="21" spans="1:165" s="32" customFormat="1" ht="18.75" x14ac:dyDescent="0.3">
      <c r="A21" s="53">
        <v>43552</v>
      </c>
      <c r="B21" s="38" t="s">
        <v>177</v>
      </c>
      <c r="C21" s="54" t="s">
        <v>178</v>
      </c>
      <c r="D21" s="22" t="str">
        <f t="shared" ca="1" si="0"/>
        <v>Overdue</v>
      </c>
      <c r="E21" s="55">
        <v>43583</v>
      </c>
      <c r="F21" s="56" t="s">
        <v>179</v>
      </c>
      <c r="G21" s="19">
        <v>10006006</v>
      </c>
      <c r="H21" s="40" t="s">
        <v>180</v>
      </c>
      <c r="I21" s="57" t="s">
        <v>181</v>
      </c>
      <c r="J21" s="58" t="s">
        <v>182</v>
      </c>
      <c r="K21" s="40" t="s">
        <v>183</v>
      </c>
      <c r="L21" s="40" t="s">
        <v>184</v>
      </c>
      <c r="M21" s="54" t="s">
        <v>61</v>
      </c>
      <c r="N21" s="54" t="s">
        <v>185</v>
      </c>
      <c r="O21" s="39"/>
      <c r="P21" s="41"/>
      <c r="Q21" s="42"/>
      <c r="R21" s="39"/>
      <c r="S21" s="39"/>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row>
    <row r="22" spans="1:165" s="32" customFormat="1" ht="75.75" x14ac:dyDescent="0.3">
      <c r="A22" s="53">
        <v>43556</v>
      </c>
      <c r="B22" s="38" t="s">
        <v>186</v>
      </c>
      <c r="C22" s="54" t="s">
        <v>9</v>
      </c>
      <c r="D22" s="22" t="str">
        <f t="shared" ca="1" si="0"/>
        <v>Overdue</v>
      </c>
      <c r="E22" s="59">
        <v>43586</v>
      </c>
      <c r="F22" s="58" t="s">
        <v>187</v>
      </c>
      <c r="G22" s="19"/>
      <c r="H22" s="60" t="s">
        <v>188</v>
      </c>
      <c r="I22" s="61" t="s">
        <v>189</v>
      </c>
      <c r="J22" s="58" t="s">
        <v>190</v>
      </c>
      <c r="K22" s="40" t="s">
        <v>191</v>
      </c>
      <c r="L22" s="40" t="s">
        <v>192</v>
      </c>
      <c r="M22" s="54" t="s">
        <v>61</v>
      </c>
      <c r="N22" s="54" t="s">
        <v>193</v>
      </c>
      <c r="O22" s="40" t="s">
        <v>110</v>
      </c>
      <c r="P22" s="41"/>
      <c r="Q22" s="42"/>
      <c r="R22" s="39"/>
      <c r="S22" s="40"/>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row>
    <row r="23" spans="1:165" s="32" customFormat="1" ht="30.75" x14ac:dyDescent="0.3">
      <c r="A23" s="20">
        <v>43557</v>
      </c>
      <c r="B23" s="45" t="s">
        <v>194</v>
      </c>
      <c r="C23" s="21" t="s">
        <v>9</v>
      </c>
      <c r="D23" s="22" t="str">
        <f t="shared" ca="1" si="0"/>
        <v>Completed</v>
      </c>
      <c r="E23" s="23">
        <v>43587</v>
      </c>
      <c r="F23" s="33" t="s">
        <v>195</v>
      </c>
      <c r="G23" s="46">
        <v>10005024</v>
      </c>
      <c r="H23" s="27" t="s">
        <v>196</v>
      </c>
      <c r="I23" s="26" t="s">
        <v>197</v>
      </c>
      <c r="J23" s="24" t="s">
        <v>198</v>
      </c>
      <c r="K23" s="27" t="s">
        <v>94</v>
      </c>
      <c r="L23" s="27" t="s">
        <v>199</v>
      </c>
      <c r="M23" s="21" t="s">
        <v>61</v>
      </c>
      <c r="N23" s="21" t="s">
        <v>36</v>
      </c>
      <c r="O23" s="25" t="s">
        <v>110</v>
      </c>
      <c r="P23" s="28">
        <v>43703</v>
      </c>
      <c r="Q23" s="49">
        <v>43672</v>
      </c>
      <c r="R23" s="30" t="s">
        <v>39</v>
      </c>
      <c r="S23" s="30" t="s">
        <v>139</v>
      </c>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row>
    <row r="24" spans="1:165" s="32" customFormat="1" ht="135.75" x14ac:dyDescent="0.3">
      <c r="A24" s="62">
        <v>43564</v>
      </c>
      <c r="B24" s="45" t="s">
        <v>200</v>
      </c>
      <c r="C24" s="63" t="s">
        <v>27</v>
      </c>
      <c r="D24" s="22" t="str">
        <f t="shared" ca="1" si="0"/>
        <v>Completed</v>
      </c>
      <c r="E24" s="64">
        <v>43655</v>
      </c>
      <c r="F24" s="65" t="s">
        <v>201</v>
      </c>
      <c r="G24" s="66">
        <v>10006105</v>
      </c>
      <c r="H24" s="67" t="s">
        <v>202</v>
      </c>
      <c r="I24" s="68" t="s">
        <v>203</v>
      </c>
      <c r="J24" s="24" t="s">
        <v>204</v>
      </c>
      <c r="K24" s="69" t="s">
        <v>205</v>
      </c>
      <c r="L24" s="69" t="s">
        <v>206</v>
      </c>
      <c r="M24" s="63" t="s">
        <v>207</v>
      </c>
      <c r="N24" s="63" t="s">
        <v>36</v>
      </c>
      <c r="O24" s="30" t="s">
        <v>208</v>
      </c>
      <c r="P24" s="28">
        <v>43629</v>
      </c>
      <c r="Q24" s="49">
        <v>43622</v>
      </c>
      <c r="R24" s="52"/>
      <c r="S24" s="30" t="s">
        <v>63</v>
      </c>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row>
    <row r="25" spans="1:165" s="32" customFormat="1" ht="18.75" x14ac:dyDescent="0.3">
      <c r="A25" s="62">
        <v>43571</v>
      </c>
      <c r="B25" s="45" t="s">
        <v>209</v>
      </c>
      <c r="C25" s="63" t="s">
        <v>9</v>
      </c>
      <c r="D25" s="22" t="str">
        <f t="shared" ca="1" si="0"/>
        <v>Completed</v>
      </c>
      <c r="E25" s="64">
        <v>43601</v>
      </c>
      <c r="F25" s="65" t="s">
        <v>210</v>
      </c>
      <c r="G25" s="46">
        <v>10002003</v>
      </c>
      <c r="H25" s="30" t="s">
        <v>211</v>
      </c>
      <c r="I25" s="68" t="s">
        <v>212</v>
      </c>
      <c r="J25" s="70" t="s">
        <v>213</v>
      </c>
      <c r="K25" s="30" t="s">
        <v>214</v>
      </c>
      <c r="L25" s="30" t="s">
        <v>215</v>
      </c>
      <c r="M25" s="63" t="s">
        <v>61</v>
      </c>
      <c r="N25" s="63" t="s">
        <v>36</v>
      </c>
      <c r="O25" s="30" t="s">
        <v>110</v>
      </c>
      <c r="P25" s="28">
        <v>43703</v>
      </c>
      <c r="Q25" s="49">
        <v>43672</v>
      </c>
      <c r="R25" s="30" t="s">
        <v>39</v>
      </c>
      <c r="S25" s="30" t="s">
        <v>139</v>
      </c>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row>
    <row r="26" spans="1:165" s="32" customFormat="1" ht="30.75" x14ac:dyDescent="0.3">
      <c r="A26" s="62">
        <v>43572</v>
      </c>
      <c r="B26" s="45" t="s">
        <v>216</v>
      </c>
      <c r="C26" s="63" t="s">
        <v>9</v>
      </c>
      <c r="D26" s="22" t="str">
        <f t="shared" ca="1" si="0"/>
        <v>Completed</v>
      </c>
      <c r="E26" s="64">
        <v>43602</v>
      </c>
      <c r="F26" s="65" t="s">
        <v>42</v>
      </c>
      <c r="G26" s="46">
        <v>10000129</v>
      </c>
      <c r="H26" s="30" t="s">
        <v>217</v>
      </c>
      <c r="I26" s="71" t="s">
        <v>218</v>
      </c>
      <c r="J26" s="66">
        <v>827.6</v>
      </c>
      <c r="K26" s="30" t="s">
        <v>94</v>
      </c>
      <c r="L26" s="30" t="s">
        <v>219</v>
      </c>
      <c r="M26" s="63" t="s">
        <v>220</v>
      </c>
      <c r="N26" s="63" t="s">
        <v>36</v>
      </c>
      <c r="O26" s="30" t="s">
        <v>37</v>
      </c>
      <c r="P26" s="28">
        <v>43703</v>
      </c>
      <c r="Q26" s="49">
        <v>43703</v>
      </c>
      <c r="R26" s="30" t="s">
        <v>39</v>
      </c>
      <c r="S26" s="30" t="s">
        <v>139</v>
      </c>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row>
    <row r="27" spans="1:165" s="32" customFormat="1" ht="165.75" x14ac:dyDescent="0.3">
      <c r="A27" s="62">
        <v>43577</v>
      </c>
      <c r="B27" s="45" t="s">
        <v>221</v>
      </c>
      <c r="C27" s="63" t="s">
        <v>9</v>
      </c>
      <c r="D27" s="22" t="str">
        <f t="shared" ca="1" si="0"/>
        <v>Completed</v>
      </c>
      <c r="E27" s="64">
        <v>43607</v>
      </c>
      <c r="F27" s="65" t="s">
        <v>42</v>
      </c>
      <c r="G27" s="46">
        <v>10000055</v>
      </c>
      <c r="H27" s="30" t="s">
        <v>222</v>
      </c>
      <c r="I27" s="68" t="s">
        <v>223</v>
      </c>
      <c r="J27" s="70" t="s">
        <v>224</v>
      </c>
      <c r="K27" s="69" t="s">
        <v>225</v>
      </c>
      <c r="L27" s="69" t="s">
        <v>226</v>
      </c>
      <c r="M27" s="63" t="s">
        <v>156</v>
      </c>
      <c r="N27" s="63" t="s">
        <v>227</v>
      </c>
      <c r="O27" s="30" t="s">
        <v>87</v>
      </c>
      <c r="P27" s="28">
        <v>43615</v>
      </c>
      <c r="Q27" s="29" t="s">
        <v>39</v>
      </c>
      <c r="R27" s="30" t="s">
        <v>39</v>
      </c>
      <c r="S27" s="30" t="s">
        <v>63</v>
      </c>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row>
    <row r="28" spans="1:165" s="32" customFormat="1" ht="18.75" x14ac:dyDescent="0.3">
      <c r="A28" s="62">
        <v>43577</v>
      </c>
      <c r="B28" s="45" t="s">
        <v>228</v>
      </c>
      <c r="C28" s="63" t="s">
        <v>9</v>
      </c>
      <c r="D28" s="22" t="str">
        <f t="shared" ca="1" si="0"/>
        <v>Completed</v>
      </c>
      <c r="E28" s="64">
        <v>43607</v>
      </c>
      <c r="F28" s="65" t="s">
        <v>229</v>
      </c>
      <c r="G28" s="46">
        <v>10000184</v>
      </c>
      <c r="H28" s="30" t="s">
        <v>230</v>
      </c>
      <c r="I28" s="68" t="s">
        <v>231</v>
      </c>
      <c r="J28" s="70" t="s">
        <v>232</v>
      </c>
      <c r="K28" s="30" t="s">
        <v>233</v>
      </c>
      <c r="L28" s="30" t="s">
        <v>234</v>
      </c>
      <c r="M28" s="63" t="s">
        <v>61</v>
      </c>
      <c r="N28" s="63" t="s">
        <v>36</v>
      </c>
      <c r="O28" s="30" t="s">
        <v>110</v>
      </c>
      <c r="P28" s="28">
        <v>43703</v>
      </c>
      <c r="Q28" s="49">
        <v>43703</v>
      </c>
      <c r="R28" s="30" t="s">
        <v>39</v>
      </c>
      <c r="S28" s="30" t="s">
        <v>139</v>
      </c>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row>
    <row r="29" spans="1:165" s="32" customFormat="1" ht="18.75" x14ac:dyDescent="0.3">
      <c r="A29" s="62">
        <v>43588</v>
      </c>
      <c r="B29" s="45" t="s">
        <v>235</v>
      </c>
      <c r="C29" s="63" t="s">
        <v>9</v>
      </c>
      <c r="D29" s="22" t="str">
        <f t="shared" ca="1" si="0"/>
        <v>Completed</v>
      </c>
      <c r="E29" s="64">
        <v>43619</v>
      </c>
      <c r="F29" s="65" t="s">
        <v>127</v>
      </c>
      <c r="G29" s="46">
        <v>10002022</v>
      </c>
      <c r="H29" s="30" t="s">
        <v>236</v>
      </c>
      <c r="I29" s="68" t="s">
        <v>237</v>
      </c>
      <c r="J29" s="70">
        <v>13.802</v>
      </c>
      <c r="K29" s="30" t="s">
        <v>238</v>
      </c>
      <c r="L29" s="27" t="s">
        <v>199</v>
      </c>
      <c r="M29" s="63" t="s">
        <v>61</v>
      </c>
      <c r="N29" s="63" t="s">
        <v>36</v>
      </c>
      <c r="O29" s="30" t="s">
        <v>110</v>
      </c>
      <c r="P29" s="28">
        <v>43703</v>
      </c>
      <c r="Q29" s="49">
        <v>43672</v>
      </c>
      <c r="R29" s="27" t="s">
        <v>39</v>
      </c>
      <c r="S29" s="27" t="s">
        <v>139</v>
      </c>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row>
    <row r="30" spans="1:165" s="32" customFormat="1" ht="90.75" x14ac:dyDescent="0.3">
      <c r="A30" s="44">
        <v>43592</v>
      </c>
      <c r="B30" s="45" t="s">
        <v>239</v>
      </c>
      <c r="C30" s="63" t="s">
        <v>120</v>
      </c>
      <c r="D30" s="22" t="str">
        <f t="shared" ca="1" si="0"/>
        <v>Completed</v>
      </c>
      <c r="E30" s="46"/>
      <c r="F30" s="33" t="s">
        <v>240</v>
      </c>
      <c r="G30" s="46"/>
      <c r="H30" s="27" t="s">
        <v>241</v>
      </c>
      <c r="I30" s="47" t="s">
        <v>242</v>
      </c>
      <c r="J30" s="70" t="s">
        <v>243</v>
      </c>
      <c r="K30" s="27" t="s">
        <v>244</v>
      </c>
      <c r="L30" s="25" t="s">
        <v>245</v>
      </c>
      <c r="M30" s="51" t="s">
        <v>246</v>
      </c>
      <c r="N30" s="63" t="s">
        <v>247</v>
      </c>
      <c r="O30" s="30" t="s">
        <v>87</v>
      </c>
      <c r="P30" s="28">
        <v>43593</v>
      </c>
      <c r="Q30" s="29" t="s">
        <v>39</v>
      </c>
      <c r="R30" s="52"/>
      <c r="S30" s="52"/>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row>
    <row r="31" spans="1:165" s="32" customFormat="1" ht="90.75" x14ac:dyDescent="0.3">
      <c r="A31" s="44">
        <v>43594</v>
      </c>
      <c r="B31" s="45" t="s">
        <v>248</v>
      </c>
      <c r="C31" s="63" t="s">
        <v>9</v>
      </c>
      <c r="D31" s="22" t="str">
        <f t="shared" ca="1" si="0"/>
        <v>Completed</v>
      </c>
      <c r="E31" s="72">
        <v>43625</v>
      </c>
      <c r="F31" s="33" t="s">
        <v>71</v>
      </c>
      <c r="G31" s="46">
        <v>10001004</v>
      </c>
      <c r="H31" s="27" t="s">
        <v>249</v>
      </c>
      <c r="I31" s="47" t="s">
        <v>250</v>
      </c>
      <c r="J31" s="24" t="s">
        <v>251</v>
      </c>
      <c r="K31" s="27" t="s">
        <v>252</v>
      </c>
      <c r="L31" s="25" t="s">
        <v>253</v>
      </c>
      <c r="M31" s="51" t="s">
        <v>133</v>
      </c>
      <c r="N31" s="51" t="s">
        <v>86</v>
      </c>
      <c r="O31" s="27" t="s">
        <v>87</v>
      </c>
      <c r="P31" s="28">
        <v>43641</v>
      </c>
      <c r="Q31" s="29" t="s">
        <v>39</v>
      </c>
      <c r="R31" s="27" t="s">
        <v>39</v>
      </c>
      <c r="S31" s="27" t="s">
        <v>63</v>
      </c>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row>
    <row r="32" spans="1:165" s="32" customFormat="1" ht="18.75" x14ac:dyDescent="0.3">
      <c r="A32" s="73">
        <v>43594</v>
      </c>
      <c r="B32" s="38" t="s">
        <v>254</v>
      </c>
      <c r="C32" s="74" t="s">
        <v>120</v>
      </c>
      <c r="D32" s="22" t="str">
        <f t="shared" ca="1" si="0"/>
        <v>Overdue</v>
      </c>
      <c r="E32" s="43">
        <v>43625</v>
      </c>
      <c r="F32" s="56" t="s">
        <v>71</v>
      </c>
      <c r="G32" s="19">
        <v>10000085</v>
      </c>
      <c r="H32" s="40" t="s">
        <v>255</v>
      </c>
      <c r="I32" s="57" t="s">
        <v>256</v>
      </c>
      <c r="J32" s="75" t="s">
        <v>257</v>
      </c>
      <c r="K32" s="40" t="s">
        <v>258</v>
      </c>
      <c r="L32" s="40" t="s">
        <v>259</v>
      </c>
      <c r="M32" s="37" t="s">
        <v>61</v>
      </c>
      <c r="N32" s="74" t="s">
        <v>260</v>
      </c>
      <c r="O32" s="40"/>
      <c r="P32" s="41"/>
      <c r="Q32" s="42"/>
      <c r="R32" s="40"/>
      <c r="S32" s="39"/>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row>
    <row r="33" spans="1:165" s="32" customFormat="1" ht="105.75" x14ac:dyDescent="0.3">
      <c r="A33" s="44">
        <v>43600</v>
      </c>
      <c r="B33" s="45" t="s">
        <v>261</v>
      </c>
      <c r="C33" s="37" t="s">
        <v>9</v>
      </c>
      <c r="D33" s="22" t="str">
        <f t="shared" ca="1" si="0"/>
        <v>Completed</v>
      </c>
      <c r="E33" s="72">
        <v>43630</v>
      </c>
      <c r="F33" s="24" t="s">
        <v>262</v>
      </c>
      <c r="G33" s="46"/>
      <c r="H33" s="27" t="s">
        <v>263</v>
      </c>
      <c r="I33" s="47" t="s">
        <v>264</v>
      </c>
      <c r="J33" s="24" t="s">
        <v>265</v>
      </c>
      <c r="K33" s="25" t="s">
        <v>266</v>
      </c>
      <c r="L33" s="25" t="s">
        <v>267</v>
      </c>
      <c r="M33" s="51" t="s">
        <v>61</v>
      </c>
      <c r="N33" s="51" t="s">
        <v>36</v>
      </c>
      <c r="O33" s="27" t="s">
        <v>268</v>
      </c>
      <c r="P33" s="28">
        <v>43781</v>
      </c>
      <c r="Q33" s="49">
        <v>43762</v>
      </c>
      <c r="R33" s="30" t="s">
        <v>39</v>
      </c>
      <c r="S33" s="27" t="s">
        <v>63</v>
      </c>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row>
    <row r="34" spans="1:165" s="32" customFormat="1" ht="18.75" x14ac:dyDescent="0.3">
      <c r="A34" s="73">
        <v>43608</v>
      </c>
      <c r="B34" s="38" t="s">
        <v>269</v>
      </c>
      <c r="C34" s="37" t="s">
        <v>9</v>
      </c>
      <c r="D34" s="22" t="str">
        <f t="shared" ca="1" si="0"/>
        <v>Overdue</v>
      </c>
      <c r="E34" s="43">
        <v>43639</v>
      </c>
      <c r="F34" s="56" t="s">
        <v>42</v>
      </c>
      <c r="G34" s="19">
        <v>10000129</v>
      </c>
      <c r="H34" s="40" t="s">
        <v>217</v>
      </c>
      <c r="I34" s="57" t="s">
        <v>270</v>
      </c>
      <c r="J34" s="58" t="s">
        <v>271</v>
      </c>
      <c r="K34" s="40" t="s">
        <v>94</v>
      </c>
      <c r="L34" s="40" t="s">
        <v>272</v>
      </c>
      <c r="M34" s="37" t="s">
        <v>61</v>
      </c>
      <c r="N34" s="37" t="s">
        <v>273</v>
      </c>
      <c r="O34" s="40" t="s">
        <v>274</v>
      </c>
      <c r="P34" s="41"/>
      <c r="Q34" s="42"/>
      <c r="R34" s="39"/>
      <c r="S34" s="40"/>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row>
    <row r="35" spans="1:165" s="32" customFormat="1" ht="18.75" x14ac:dyDescent="0.3">
      <c r="A35" s="73">
        <v>43612</v>
      </c>
      <c r="B35" s="38" t="s">
        <v>275</v>
      </c>
      <c r="C35" s="37" t="s">
        <v>9</v>
      </c>
      <c r="D35" s="22" t="str">
        <f t="shared" ca="1" si="0"/>
        <v>Overdue</v>
      </c>
      <c r="E35" s="43">
        <v>43643</v>
      </c>
      <c r="F35" s="56" t="s">
        <v>90</v>
      </c>
      <c r="G35" s="19">
        <v>10005027</v>
      </c>
      <c r="H35" s="40" t="s">
        <v>276</v>
      </c>
      <c r="I35" s="57" t="s">
        <v>277</v>
      </c>
      <c r="J35" s="76" t="s">
        <v>278</v>
      </c>
      <c r="K35" s="40" t="s">
        <v>94</v>
      </c>
      <c r="L35" s="40" t="s">
        <v>272</v>
      </c>
      <c r="M35" s="37" t="s">
        <v>61</v>
      </c>
      <c r="N35" s="37" t="s">
        <v>273</v>
      </c>
      <c r="O35" s="40" t="s">
        <v>274</v>
      </c>
      <c r="P35" s="41"/>
      <c r="Q35" s="42"/>
      <c r="R35" s="39"/>
      <c r="S35" s="39"/>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row>
    <row r="36" spans="1:165" s="32" customFormat="1" ht="62.25" customHeight="1" x14ac:dyDescent="0.3">
      <c r="A36" s="73">
        <v>43637</v>
      </c>
      <c r="B36" s="38" t="s">
        <v>279</v>
      </c>
      <c r="C36" s="37" t="s">
        <v>9</v>
      </c>
      <c r="D36" s="22" t="str">
        <f t="shared" ca="1" si="0"/>
        <v>Overdue</v>
      </c>
      <c r="E36" s="43">
        <v>43667</v>
      </c>
      <c r="F36" s="56" t="s">
        <v>280</v>
      </c>
      <c r="G36" s="77" t="s">
        <v>281</v>
      </c>
      <c r="H36" s="60" t="s">
        <v>282</v>
      </c>
      <c r="I36" s="57" t="s">
        <v>283</v>
      </c>
      <c r="J36" s="75" t="s">
        <v>284</v>
      </c>
      <c r="K36" s="40" t="s">
        <v>94</v>
      </c>
      <c r="L36" s="60" t="s">
        <v>285</v>
      </c>
      <c r="M36" s="37" t="s">
        <v>61</v>
      </c>
      <c r="N36" s="37" t="s">
        <v>286</v>
      </c>
      <c r="O36" s="40" t="s">
        <v>274</v>
      </c>
      <c r="P36" s="41"/>
      <c r="Q36" s="42"/>
      <c r="R36" s="39"/>
      <c r="S36" s="39"/>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row>
    <row r="37" spans="1:165" s="32" customFormat="1" ht="120.75" x14ac:dyDescent="0.3">
      <c r="A37" s="73">
        <v>43640</v>
      </c>
      <c r="B37" s="38" t="s">
        <v>287</v>
      </c>
      <c r="C37" s="37" t="s">
        <v>9</v>
      </c>
      <c r="D37" s="22" t="str">
        <f t="shared" ca="1" si="0"/>
        <v>Overdue</v>
      </c>
      <c r="E37" s="43">
        <v>43670</v>
      </c>
      <c r="F37" s="56" t="s">
        <v>288</v>
      </c>
      <c r="G37" s="75" t="s">
        <v>289</v>
      </c>
      <c r="H37" s="78" t="s">
        <v>290</v>
      </c>
      <c r="I37" s="57" t="s">
        <v>291</v>
      </c>
      <c r="J37" s="75" t="s">
        <v>292</v>
      </c>
      <c r="K37" s="40" t="s">
        <v>293</v>
      </c>
      <c r="L37" s="60" t="s">
        <v>294</v>
      </c>
      <c r="M37" s="37" t="s">
        <v>61</v>
      </c>
      <c r="N37" s="37" t="s">
        <v>247</v>
      </c>
      <c r="O37" s="40" t="s">
        <v>274</v>
      </c>
      <c r="P37" s="41"/>
      <c r="Q37" s="42"/>
      <c r="R37" s="39"/>
      <c r="S37" s="39"/>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row>
    <row r="38" spans="1:165" s="32" customFormat="1" ht="18.75" x14ac:dyDescent="0.3">
      <c r="A38" s="73">
        <v>43640</v>
      </c>
      <c r="B38" s="38" t="s">
        <v>295</v>
      </c>
      <c r="C38" s="37" t="s">
        <v>178</v>
      </c>
      <c r="D38" s="22" t="str">
        <f t="shared" ca="1" si="0"/>
        <v>Overdue</v>
      </c>
      <c r="E38" s="43">
        <v>43670</v>
      </c>
      <c r="F38" s="56" t="s">
        <v>296</v>
      </c>
      <c r="G38" s="19">
        <v>2001</v>
      </c>
      <c r="H38" s="40" t="s">
        <v>297</v>
      </c>
      <c r="I38" s="57" t="s">
        <v>298</v>
      </c>
      <c r="J38" s="58" t="s">
        <v>299</v>
      </c>
      <c r="K38" s="40" t="s">
        <v>300</v>
      </c>
      <c r="L38" s="40" t="s">
        <v>272</v>
      </c>
      <c r="M38" s="37" t="s">
        <v>61</v>
      </c>
      <c r="N38" s="74" t="s">
        <v>260</v>
      </c>
      <c r="O38" s="40" t="s">
        <v>87</v>
      </c>
      <c r="P38" s="41"/>
      <c r="Q38" s="42"/>
      <c r="R38" s="39"/>
      <c r="S38" s="39"/>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row>
    <row r="39" spans="1:165" s="32" customFormat="1" ht="18.75" x14ac:dyDescent="0.3">
      <c r="A39" s="73">
        <v>43642</v>
      </c>
      <c r="B39" s="38" t="s">
        <v>301</v>
      </c>
      <c r="C39" s="74" t="s">
        <v>54</v>
      </c>
      <c r="D39" s="22" t="str">
        <f t="shared" ca="1" si="0"/>
        <v>Overdue</v>
      </c>
      <c r="E39" s="43">
        <v>43672</v>
      </c>
      <c r="F39" s="56" t="s">
        <v>296</v>
      </c>
      <c r="G39" s="19">
        <v>22342333</v>
      </c>
      <c r="H39" s="40" t="s">
        <v>302</v>
      </c>
      <c r="I39" s="57" t="s">
        <v>303</v>
      </c>
      <c r="J39" s="58" t="s">
        <v>304</v>
      </c>
      <c r="K39" s="40" t="s">
        <v>305</v>
      </c>
      <c r="L39" s="40" t="s">
        <v>272</v>
      </c>
      <c r="M39" s="37" t="s">
        <v>61</v>
      </c>
      <c r="N39" s="74" t="s">
        <v>260</v>
      </c>
      <c r="O39" s="40" t="s">
        <v>110</v>
      </c>
      <c r="P39" s="41"/>
      <c r="Q39" s="42"/>
      <c r="R39" s="39"/>
      <c r="S39" s="39"/>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row>
    <row r="40" spans="1:165" s="32" customFormat="1" ht="195.75" x14ac:dyDescent="0.3">
      <c r="A40" s="44">
        <v>43642</v>
      </c>
      <c r="B40" s="45" t="s">
        <v>306</v>
      </c>
      <c r="C40" s="51" t="s">
        <v>9</v>
      </c>
      <c r="D40" s="22" t="str">
        <f t="shared" ca="1" si="0"/>
        <v>Completed</v>
      </c>
      <c r="E40" s="72">
        <v>43672</v>
      </c>
      <c r="F40" s="33" t="s">
        <v>142</v>
      </c>
      <c r="G40" s="46">
        <v>10005025</v>
      </c>
      <c r="H40" s="27" t="s">
        <v>307</v>
      </c>
      <c r="I40" s="47" t="s">
        <v>308</v>
      </c>
      <c r="J40" s="70" t="s">
        <v>309</v>
      </c>
      <c r="K40" s="27" t="s">
        <v>310</v>
      </c>
      <c r="L40" s="25" t="s">
        <v>311</v>
      </c>
      <c r="M40" s="51" t="s">
        <v>133</v>
      </c>
      <c r="N40" s="51" t="s">
        <v>86</v>
      </c>
      <c r="O40" s="27" t="s">
        <v>87</v>
      </c>
      <c r="P40" s="28">
        <v>43692</v>
      </c>
      <c r="Q40" s="29" t="s">
        <v>39</v>
      </c>
      <c r="R40" s="30" t="s">
        <v>39</v>
      </c>
      <c r="S40" s="30" t="s">
        <v>312</v>
      </c>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row>
    <row r="41" spans="1:165" s="31" customFormat="1" ht="330.75" x14ac:dyDescent="0.3">
      <c r="A41" s="44">
        <v>43648</v>
      </c>
      <c r="B41" s="45" t="s">
        <v>313</v>
      </c>
      <c r="C41" s="63" t="s">
        <v>27</v>
      </c>
      <c r="D41" s="22" t="str">
        <f t="shared" ca="1" si="0"/>
        <v>Completed</v>
      </c>
      <c r="E41" s="64">
        <v>43679</v>
      </c>
      <c r="F41" s="65" t="s">
        <v>79</v>
      </c>
      <c r="G41" s="65">
        <v>10005021</v>
      </c>
      <c r="H41" s="30" t="s">
        <v>314</v>
      </c>
      <c r="I41" s="68" t="s">
        <v>315</v>
      </c>
      <c r="J41" s="70" t="s">
        <v>82</v>
      </c>
      <c r="K41" s="30" t="s">
        <v>316</v>
      </c>
      <c r="L41" s="69" t="s">
        <v>317</v>
      </c>
      <c r="M41" s="63" t="s">
        <v>318</v>
      </c>
      <c r="N41" s="63" t="s">
        <v>86</v>
      </c>
      <c r="O41" s="30" t="s">
        <v>87</v>
      </c>
      <c r="P41" s="28">
        <v>43692</v>
      </c>
      <c r="Q41" s="29" t="s">
        <v>39</v>
      </c>
      <c r="R41" s="69" t="s">
        <v>319</v>
      </c>
      <c r="S41" s="30" t="s">
        <v>63</v>
      </c>
    </row>
    <row r="42" spans="1:165" s="32" customFormat="1" ht="18.75" x14ac:dyDescent="0.3">
      <c r="A42" s="79">
        <v>43649</v>
      </c>
      <c r="B42" s="80" t="s">
        <v>320</v>
      </c>
      <c r="C42" s="74" t="s">
        <v>321</v>
      </c>
      <c r="D42" s="22" t="str">
        <f t="shared" ca="1" si="0"/>
        <v>Overdue</v>
      </c>
      <c r="E42" s="81">
        <v>43680</v>
      </c>
      <c r="F42" s="82" t="s">
        <v>322</v>
      </c>
      <c r="G42" s="8">
        <v>10005022</v>
      </c>
      <c r="H42" s="83" t="s">
        <v>323</v>
      </c>
      <c r="I42" s="84" t="s">
        <v>324</v>
      </c>
      <c r="J42" s="85" t="s">
        <v>325</v>
      </c>
      <c r="K42" s="83" t="s">
        <v>326</v>
      </c>
      <c r="L42" s="83" t="s">
        <v>327</v>
      </c>
      <c r="M42" s="37" t="s">
        <v>61</v>
      </c>
      <c r="N42" s="37" t="s">
        <v>247</v>
      </c>
      <c r="O42" s="83" t="s">
        <v>208</v>
      </c>
      <c r="P42" s="41"/>
      <c r="Q42" s="42"/>
      <c r="R42" s="41"/>
      <c r="S42" s="4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row>
    <row r="43" spans="1:165" s="32" customFormat="1" ht="18.75" x14ac:dyDescent="0.3">
      <c r="A43" s="73">
        <v>43656</v>
      </c>
      <c r="B43" s="80" t="s">
        <v>328</v>
      </c>
      <c r="C43" s="74" t="s">
        <v>10</v>
      </c>
      <c r="D43" s="22" t="str">
        <f t="shared" ca="1" si="0"/>
        <v>Overdue</v>
      </c>
      <c r="E43" s="81">
        <v>43687</v>
      </c>
      <c r="F43" s="82" t="s">
        <v>329</v>
      </c>
      <c r="G43" s="8">
        <v>10006007</v>
      </c>
      <c r="H43" s="83" t="s">
        <v>330</v>
      </c>
      <c r="I43" s="84" t="s">
        <v>331</v>
      </c>
      <c r="J43" s="85" t="s">
        <v>332</v>
      </c>
      <c r="K43" s="83" t="s">
        <v>333</v>
      </c>
      <c r="L43" s="83" t="s">
        <v>259</v>
      </c>
      <c r="M43" s="37" t="s">
        <v>61</v>
      </c>
      <c r="N43" s="74" t="s">
        <v>260</v>
      </c>
      <c r="O43" s="83" t="s">
        <v>87</v>
      </c>
      <c r="P43" s="41"/>
      <c r="Q43" s="42"/>
      <c r="R43" s="41"/>
      <c r="S43" s="4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row>
    <row r="44" spans="1:165" s="32" customFormat="1" ht="390.75" x14ac:dyDescent="0.3">
      <c r="A44" s="44">
        <v>43662</v>
      </c>
      <c r="B44" s="45" t="s">
        <v>334</v>
      </c>
      <c r="C44" s="51" t="s">
        <v>9</v>
      </c>
      <c r="D44" s="22" t="str">
        <f t="shared" ca="1" si="0"/>
        <v>Completed</v>
      </c>
      <c r="E44" s="72">
        <v>43694</v>
      </c>
      <c r="F44" s="65" t="s">
        <v>335</v>
      </c>
      <c r="G44" s="46">
        <v>10000012</v>
      </c>
      <c r="H44" s="30" t="s">
        <v>336</v>
      </c>
      <c r="I44" s="68" t="s">
        <v>337</v>
      </c>
      <c r="J44" s="70" t="s">
        <v>224</v>
      </c>
      <c r="K44" s="69" t="s">
        <v>338</v>
      </c>
      <c r="L44" s="69" t="s">
        <v>339</v>
      </c>
      <c r="M44" s="51" t="s">
        <v>133</v>
      </c>
      <c r="N44" s="51" t="s">
        <v>86</v>
      </c>
      <c r="O44" s="30" t="s">
        <v>87</v>
      </c>
      <c r="P44" s="28">
        <v>43692</v>
      </c>
      <c r="Q44" s="29" t="s">
        <v>39</v>
      </c>
      <c r="R44" s="30" t="s">
        <v>39</v>
      </c>
      <c r="S44" s="30" t="s">
        <v>63</v>
      </c>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row>
    <row r="45" spans="1:165" s="32" customFormat="1" ht="105.75" x14ac:dyDescent="0.3">
      <c r="A45" s="44">
        <v>43670</v>
      </c>
      <c r="B45" s="45" t="s">
        <v>340</v>
      </c>
      <c r="C45" s="51" t="s">
        <v>9</v>
      </c>
      <c r="D45" s="22" t="str">
        <f t="shared" ca="1" si="0"/>
        <v>Completed</v>
      </c>
      <c r="E45" s="72">
        <v>43701</v>
      </c>
      <c r="F45" s="65" t="s">
        <v>341</v>
      </c>
      <c r="G45" s="46"/>
      <c r="H45" s="30" t="s">
        <v>342</v>
      </c>
      <c r="I45" s="68" t="s">
        <v>343</v>
      </c>
      <c r="J45" s="70" t="s">
        <v>344</v>
      </c>
      <c r="K45" s="86" t="s">
        <v>345</v>
      </c>
      <c r="L45" s="69" t="s">
        <v>346</v>
      </c>
      <c r="M45" s="51" t="s">
        <v>61</v>
      </c>
      <c r="N45" s="51" t="s">
        <v>36</v>
      </c>
      <c r="O45" s="30" t="s">
        <v>110</v>
      </c>
      <c r="P45" s="28">
        <v>43692</v>
      </c>
      <c r="Q45" s="49">
        <v>43686</v>
      </c>
      <c r="R45" s="30" t="s">
        <v>39</v>
      </c>
      <c r="S45" s="30" t="s">
        <v>139</v>
      </c>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row>
    <row r="46" spans="1:165" s="32" customFormat="1" ht="18.75" x14ac:dyDescent="0.3">
      <c r="A46" s="73">
        <v>43677</v>
      </c>
      <c r="B46" s="38" t="s">
        <v>347</v>
      </c>
      <c r="C46" s="37" t="s">
        <v>348</v>
      </c>
      <c r="D46" s="22" t="str">
        <f t="shared" ca="1" si="0"/>
        <v>Overdue</v>
      </c>
      <c r="E46" s="81">
        <v>43708</v>
      </c>
      <c r="F46" s="82" t="s">
        <v>71</v>
      </c>
      <c r="G46" s="19">
        <v>10000085</v>
      </c>
      <c r="H46" s="83" t="s">
        <v>349</v>
      </c>
      <c r="I46" s="84" t="s">
        <v>350</v>
      </c>
      <c r="J46" s="85" t="s">
        <v>351</v>
      </c>
      <c r="K46" s="83" t="s">
        <v>352</v>
      </c>
      <c r="L46" s="83" t="s">
        <v>272</v>
      </c>
      <c r="M46" s="37" t="s">
        <v>61</v>
      </c>
      <c r="N46" s="74" t="s">
        <v>260</v>
      </c>
      <c r="O46" s="83"/>
      <c r="P46" s="41"/>
      <c r="Q46" s="42"/>
      <c r="R46" s="41"/>
      <c r="S46" s="4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row>
    <row r="47" spans="1:165" s="32" customFormat="1" ht="18.75" x14ac:dyDescent="0.3">
      <c r="A47" s="73">
        <v>43678</v>
      </c>
      <c r="B47" s="38" t="s">
        <v>353</v>
      </c>
      <c r="C47" s="74" t="s">
        <v>54</v>
      </c>
      <c r="D47" s="22" t="str">
        <f t="shared" ca="1" si="0"/>
        <v>Overdue</v>
      </c>
      <c r="E47" s="81">
        <v>43709</v>
      </c>
      <c r="F47" s="82" t="s">
        <v>354</v>
      </c>
      <c r="G47" s="8">
        <v>1018180</v>
      </c>
      <c r="H47" s="83" t="s">
        <v>355</v>
      </c>
      <c r="I47" s="84" t="s">
        <v>356</v>
      </c>
      <c r="J47" s="85" t="s">
        <v>357</v>
      </c>
      <c r="K47" s="83" t="s">
        <v>358</v>
      </c>
      <c r="L47" s="83" t="s">
        <v>272</v>
      </c>
      <c r="M47" s="37" t="s">
        <v>61</v>
      </c>
      <c r="N47" s="74" t="s">
        <v>260</v>
      </c>
      <c r="O47" s="41"/>
      <c r="P47" s="41"/>
      <c r="Q47" s="42"/>
      <c r="R47" s="41"/>
      <c r="S47" s="4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row>
    <row r="48" spans="1:165" s="32" customFormat="1" ht="60.75" x14ac:dyDescent="0.3">
      <c r="A48" s="73">
        <v>43678</v>
      </c>
      <c r="B48" s="38" t="s">
        <v>359</v>
      </c>
      <c r="C48" s="74" t="s">
        <v>54</v>
      </c>
      <c r="D48" s="22" t="str">
        <f t="shared" ca="1" si="0"/>
        <v>Overdue</v>
      </c>
      <c r="E48" s="81">
        <v>43709</v>
      </c>
      <c r="F48" s="82" t="s">
        <v>360</v>
      </c>
      <c r="G48" s="8"/>
      <c r="H48" s="83" t="s">
        <v>361</v>
      </c>
      <c r="I48" s="87" t="s">
        <v>362</v>
      </c>
      <c r="J48" s="85" t="s">
        <v>363</v>
      </c>
      <c r="K48" s="83" t="s">
        <v>364</v>
      </c>
      <c r="L48" s="83" t="s">
        <v>272</v>
      </c>
      <c r="M48" s="37" t="s">
        <v>61</v>
      </c>
      <c r="N48" s="74" t="s">
        <v>365</v>
      </c>
      <c r="O48" s="41"/>
      <c r="P48" s="41"/>
      <c r="Q48" s="42"/>
      <c r="R48" s="41"/>
      <c r="S48" s="4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row>
    <row r="49" spans="1:165" s="32" customFormat="1" ht="18.75" x14ac:dyDescent="0.3">
      <c r="A49" s="73">
        <v>43685</v>
      </c>
      <c r="B49" s="38" t="s">
        <v>366</v>
      </c>
      <c r="C49" s="37" t="s">
        <v>9</v>
      </c>
      <c r="D49" s="22" t="str">
        <f t="shared" ca="1" si="0"/>
        <v>Overdue</v>
      </c>
      <c r="E49" s="81">
        <v>43716</v>
      </c>
      <c r="F49" s="82" t="s">
        <v>42</v>
      </c>
      <c r="G49" s="88" t="s">
        <v>367</v>
      </c>
      <c r="H49" s="89" t="s">
        <v>368</v>
      </c>
      <c r="I49" s="90" t="s">
        <v>369</v>
      </c>
      <c r="J49" s="91" t="s">
        <v>370</v>
      </c>
      <c r="K49" s="83" t="s">
        <v>94</v>
      </c>
      <c r="L49" s="83" t="s">
        <v>272</v>
      </c>
      <c r="M49" s="37" t="s">
        <v>61</v>
      </c>
      <c r="N49" s="37"/>
      <c r="O49" s="41"/>
      <c r="P49" s="41"/>
      <c r="Q49" s="42"/>
      <c r="R49" s="41"/>
      <c r="S49" s="4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row>
    <row r="50" spans="1:165" s="32" customFormat="1" ht="18.75" x14ac:dyDescent="0.3">
      <c r="A50" s="73">
        <v>43692</v>
      </c>
      <c r="B50" s="38" t="s">
        <v>371</v>
      </c>
      <c r="C50" s="37" t="s">
        <v>321</v>
      </c>
      <c r="D50" s="22" t="str">
        <f t="shared" ca="1" si="0"/>
        <v>Overdue</v>
      </c>
      <c r="E50" s="81">
        <v>43723</v>
      </c>
      <c r="F50" s="82" t="s">
        <v>372</v>
      </c>
      <c r="G50" s="8">
        <v>10000010</v>
      </c>
      <c r="H50" s="83" t="s">
        <v>373</v>
      </c>
      <c r="I50" s="84" t="s">
        <v>374</v>
      </c>
      <c r="J50" s="85" t="s">
        <v>375</v>
      </c>
      <c r="K50" s="83" t="s">
        <v>358</v>
      </c>
      <c r="L50" s="83" t="s">
        <v>376</v>
      </c>
      <c r="M50" s="37" t="s">
        <v>61</v>
      </c>
      <c r="N50" s="37" t="s">
        <v>260</v>
      </c>
      <c r="O50" s="83" t="s">
        <v>377</v>
      </c>
      <c r="P50" s="41"/>
      <c r="Q50" s="42"/>
      <c r="R50" s="41"/>
      <c r="S50" s="4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row>
    <row r="51" spans="1:165" s="32" customFormat="1" ht="18.75" x14ac:dyDescent="0.3">
      <c r="A51" s="73">
        <v>43693</v>
      </c>
      <c r="B51" s="38" t="s">
        <v>378</v>
      </c>
      <c r="C51" s="74" t="s">
        <v>9</v>
      </c>
      <c r="D51" s="22" t="str">
        <f t="shared" ca="1" si="0"/>
        <v>Overdue</v>
      </c>
      <c r="E51" s="81">
        <v>43724</v>
      </c>
      <c r="F51" s="82" t="s">
        <v>42</v>
      </c>
      <c r="G51" s="8">
        <v>10000199</v>
      </c>
      <c r="H51" s="83" t="s">
        <v>379</v>
      </c>
      <c r="I51" s="84" t="s">
        <v>380</v>
      </c>
      <c r="J51" s="85" t="s">
        <v>381</v>
      </c>
      <c r="K51" s="83" t="s">
        <v>382</v>
      </c>
      <c r="L51" s="83" t="s">
        <v>383</v>
      </c>
      <c r="M51" s="74" t="s">
        <v>61</v>
      </c>
      <c r="N51" s="37"/>
      <c r="O51" s="41"/>
      <c r="P51" s="41"/>
      <c r="Q51" s="42"/>
      <c r="R51" s="41"/>
      <c r="S51" s="4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row>
    <row r="52" spans="1:165" s="32" customFormat="1" ht="409.6" x14ac:dyDescent="0.3">
      <c r="A52" s="44">
        <v>43696</v>
      </c>
      <c r="B52" s="45" t="s">
        <v>384</v>
      </c>
      <c r="C52" s="63" t="s">
        <v>9</v>
      </c>
      <c r="D52" s="22" t="str">
        <f t="shared" ca="1" si="0"/>
        <v>Completed</v>
      </c>
      <c r="E52" s="72">
        <v>43727</v>
      </c>
      <c r="F52" s="65" t="s">
        <v>372</v>
      </c>
      <c r="G52" s="46"/>
      <c r="H52" s="30" t="s">
        <v>385</v>
      </c>
      <c r="I52" s="68" t="s">
        <v>386</v>
      </c>
      <c r="J52" s="70" t="s">
        <v>224</v>
      </c>
      <c r="K52" s="30" t="s">
        <v>387</v>
      </c>
      <c r="L52" s="69" t="s">
        <v>388</v>
      </c>
      <c r="M52" s="51" t="s">
        <v>133</v>
      </c>
      <c r="N52" s="51" t="s">
        <v>86</v>
      </c>
      <c r="O52" s="30" t="s">
        <v>87</v>
      </c>
      <c r="P52" s="28">
        <v>43782</v>
      </c>
      <c r="Q52" s="29" t="s">
        <v>39</v>
      </c>
      <c r="R52" s="30" t="s">
        <v>39</v>
      </c>
      <c r="S52" s="30" t="s">
        <v>63</v>
      </c>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row>
    <row r="53" spans="1:165" s="32" customFormat="1" ht="18.75" x14ac:dyDescent="0.3">
      <c r="A53" s="73">
        <v>43696</v>
      </c>
      <c r="B53" s="38" t="s">
        <v>389</v>
      </c>
      <c r="C53" s="37" t="s">
        <v>9</v>
      </c>
      <c r="D53" s="22" t="str">
        <f t="shared" ca="1" si="0"/>
        <v>Overdue</v>
      </c>
      <c r="E53" s="81">
        <v>43727</v>
      </c>
      <c r="F53" s="82" t="s">
        <v>372</v>
      </c>
      <c r="G53" s="8">
        <v>10000010</v>
      </c>
      <c r="H53" s="83" t="s">
        <v>373</v>
      </c>
      <c r="I53" s="84" t="s">
        <v>390</v>
      </c>
      <c r="J53" s="85" t="s">
        <v>224</v>
      </c>
      <c r="K53" s="83" t="s">
        <v>391</v>
      </c>
      <c r="L53" s="83" t="s">
        <v>392</v>
      </c>
      <c r="M53" s="37" t="s">
        <v>61</v>
      </c>
      <c r="N53" s="37" t="s">
        <v>393</v>
      </c>
      <c r="O53" s="83" t="s">
        <v>110</v>
      </c>
      <c r="P53" s="41"/>
      <c r="Q53" s="42"/>
      <c r="R53" s="41"/>
      <c r="S53" s="4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row>
    <row r="54" spans="1:165" s="32" customFormat="1" ht="18.75" x14ac:dyDescent="0.3">
      <c r="A54" s="73">
        <v>43718</v>
      </c>
      <c r="B54" s="38" t="s">
        <v>394</v>
      </c>
      <c r="C54" s="37" t="s">
        <v>9</v>
      </c>
      <c r="D54" s="22" t="str">
        <f t="shared" ca="1" si="0"/>
        <v>Overdue</v>
      </c>
      <c r="E54" s="81">
        <v>43748</v>
      </c>
      <c r="F54" s="82" t="s">
        <v>372</v>
      </c>
      <c r="G54" s="8">
        <v>10006300</v>
      </c>
      <c r="H54" s="83" t="s">
        <v>395</v>
      </c>
      <c r="I54" s="84" t="s">
        <v>396</v>
      </c>
      <c r="J54" s="85" t="s">
        <v>397</v>
      </c>
      <c r="K54" s="83" t="s">
        <v>398</v>
      </c>
      <c r="L54" s="83" t="s">
        <v>399</v>
      </c>
      <c r="M54" s="37" t="s">
        <v>61</v>
      </c>
      <c r="N54" s="37"/>
      <c r="O54" s="41"/>
      <c r="P54" s="41"/>
      <c r="Q54" s="42"/>
      <c r="R54" s="41"/>
      <c r="S54" s="4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row>
    <row r="55" spans="1:165" s="32" customFormat="1" ht="150.75" x14ac:dyDescent="0.3">
      <c r="A55" s="73">
        <v>43720</v>
      </c>
      <c r="B55" s="38" t="s">
        <v>400</v>
      </c>
      <c r="C55" s="37" t="s">
        <v>9</v>
      </c>
      <c r="D55" s="22" t="str">
        <f t="shared" ca="1" si="0"/>
        <v>Overdue</v>
      </c>
      <c r="E55" s="81">
        <v>43750</v>
      </c>
      <c r="F55" s="82" t="s">
        <v>401</v>
      </c>
      <c r="G55" s="85" t="s">
        <v>402</v>
      </c>
      <c r="H55" s="92" t="s">
        <v>403</v>
      </c>
      <c r="I55" s="87" t="s">
        <v>404</v>
      </c>
      <c r="J55" s="85" t="s">
        <v>405</v>
      </c>
      <c r="K55" s="83" t="s">
        <v>406</v>
      </c>
      <c r="L55" s="83" t="s">
        <v>392</v>
      </c>
      <c r="M55" s="74" t="s">
        <v>61</v>
      </c>
      <c r="N55" s="74" t="s">
        <v>407</v>
      </c>
      <c r="O55" s="83" t="s">
        <v>408</v>
      </c>
      <c r="P55" s="41"/>
      <c r="Q55" s="42"/>
      <c r="R55" s="41"/>
      <c r="S55" s="4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row>
    <row r="56" spans="1:165" s="32" customFormat="1" ht="195.75" x14ac:dyDescent="0.3">
      <c r="A56" s="73">
        <v>43720</v>
      </c>
      <c r="B56" s="38" t="s">
        <v>409</v>
      </c>
      <c r="C56" s="74" t="s">
        <v>9</v>
      </c>
      <c r="D56" s="22" t="str">
        <f t="shared" ca="1" si="0"/>
        <v>Overdue</v>
      </c>
      <c r="E56" s="81">
        <v>43750</v>
      </c>
      <c r="F56" s="82" t="s">
        <v>410</v>
      </c>
      <c r="G56" s="85" t="s">
        <v>411</v>
      </c>
      <c r="H56" s="92" t="s">
        <v>412</v>
      </c>
      <c r="I56" s="87" t="s">
        <v>413</v>
      </c>
      <c r="J56" s="85" t="s">
        <v>414</v>
      </c>
      <c r="K56" s="83" t="s">
        <v>406</v>
      </c>
      <c r="L56" s="83" t="s">
        <v>392</v>
      </c>
      <c r="M56" s="74" t="s">
        <v>61</v>
      </c>
      <c r="N56" s="74" t="s">
        <v>407</v>
      </c>
      <c r="O56" s="83" t="s">
        <v>408</v>
      </c>
      <c r="P56" s="41"/>
      <c r="Q56" s="42"/>
      <c r="R56" s="41"/>
      <c r="S56" s="4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1"/>
    </row>
    <row r="57" spans="1:165" s="32" customFormat="1" ht="18.75" x14ac:dyDescent="0.3">
      <c r="A57" s="73">
        <v>43734</v>
      </c>
      <c r="B57" s="38" t="s">
        <v>415</v>
      </c>
      <c r="C57" s="74" t="s">
        <v>321</v>
      </c>
      <c r="D57" s="22" t="str">
        <f t="shared" ca="1" si="0"/>
        <v>Overdue</v>
      </c>
      <c r="E57" s="81">
        <v>43764</v>
      </c>
      <c r="F57" s="82" t="s">
        <v>42</v>
      </c>
      <c r="G57" s="8">
        <v>10000199</v>
      </c>
      <c r="H57" s="83" t="s">
        <v>416</v>
      </c>
      <c r="I57" s="84" t="s">
        <v>417</v>
      </c>
      <c r="J57" s="85" t="s">
        <v>418</v>
      </c>
      <c r="K57" s="83" t="s">
        <v>382</v>
      </c>
      <c r="L57" s="83" t="s">
        <v>419</v>
      </c>
      <c r="M57" s="37" t="s">
        <v>61</v>
      </c>
      <c r="N57" s="74" t="s">
        <v>407</v>
      </c>
      <c r="O57" s="83" t="s">
        <v>110</v>
      </c>
      <c r="P57" s="41"/>
      <c r="Q57" s="42"/>
      <c r="R57" s="41"/>
      <c r="S57" s="4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row>
    <row r="58" spans="1:165" s="32" customFormat="1" ht="18.75" x14ac:dyDescent="0.3">
      <c r="A58" s="73">
        <v>43735</v>
      </c>
      <c r="B58" s="38" t="s">
        <v>420</v>
      </c>
      <c r="C58" s="37" t="s">
        <v>9</v>
      </c>
      <c r="D58" s="22" t="str">
        <f t="shared" ca="1" si="0"/>
        <v>Overdue</v>
      </c>
      <c r="E58" s="93">
        <v>43761</v>
      </c>
      <c r="F58" s="82" t="s">
        <v>421</v>
      </c>
      <c r="G58" s="8">
        <v>10006304</v>
      </c>
      <c r="H58" s="83" t="s">
        <v>422</v>
      </c>
      <c r="I58" s="84" t="s">
        <v>423</v>
      </c>
      <c r="J58" s="85" t="s">
        <v>424</v>
      </c>
      <c r="K58" s="83" t="s">
        <v>425</v>
      </c>
      <c r="L58" s="83" t="s">
        <v>259</v>
      </c>
      <c r="M58" s="37" t="s">
        <v>61</v>
      </c>
      <c r="N58" s="74" t="s">
        <v>407</v>
      </c>
      <c r="O58" s="83" t="s">
        <v>426</v>
      </c>
      <c r="P58" s="41"/>
      <c r="Q58" s="42"/>
      <c r="R58" s="41"/>
      <c r="S58" s="4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c r="FE58" s="31"/>
      <c r="FF58" s="31"/>
      <c r="FG58" s="31"/>
      <c r="FH58" s="31"/>
      <c r="FI58" s="31"/>
    </row>
    <row r="59" spans="1:165" s="32" customFormat="1" ht="18.75" x14ac:dyDescent="0.3">
      <c r="A59" s="73">
        <v>43745</v>
      </c>
      <c r="B59" s="38" t="s">
        <v>427</v>
      </c>
      <c r="C59" s="74" t="s">
        <v>9</v>
      </c>
      <c r="D59" s="22" t="str">
        <f t="shared" ca="1" si="0"/>
        <v>Overdue</v>
      </c>
      <c r="E59" s="93">
        <v>43776</v>
      </c>
      <c r="F59" s="82" t="s">
        <v>428</v>
      </c>
      <c r="G59" s="8">
        <v>10005027</v>
      </c>
      <c r="H59" s="83" t="s">
        <v>91</v>
      </c>
      <c r="I59" s="84" t="s">
        <v>429</v>
      </c>
      <c r="J59" s="85" t="s">
        <v>430</v>
      </c>
      <c r="K59" s="83" t="s">
        <v>94</v>
      </c>
      <c r="L59" s="83" t="s">
        <v>431</v>
      </c>
      <c r="M59" s="37" t="s">
        <v>61</v>
      </c>
      <c r="N59" s="74" t="s">
        <v>407</v>
      </c>
      <c r="O59" s="83" t="s">
        <v>426</v>
      </c>
      <c r="P59" s="41"/>
      <c r="Q59" s="42"/>
      <c r="R59" s="41"/>
      <c r="S59" s="4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row>
    <row r="60" spans="1:165" s="32" customFormat="1" ht="18.75" x14ac:dyDescent="0.3">
      <c r="A60" s="73">
        <v>43751</v>
      </c>
      <c r="B60" s="38" t="s">
        <v>432</v>
      </c>
      <c r="C60" s="74" t="s">
        <v>433</v>
      </c>
      <c r="D60" s="22" t="str">
        <f t="shared" ca="1" si="0"/>
        <v>Overdue</v>
      </c>
      <c r="E60" s="81">
        <v>43782</v>
      </c>
      <c r="F60" s="82" t="s">
        <v>372</v>
      </c>
      <c r="G60" s="82">
        <v>10006300</v>
      </c>
      <c r="H60" s="94" t="s">
        <v>434</v>
      </c>
      <c r="I60" s="84" t="s">
        <v>435</v>
      </c>
      <c r="J60" s="85" t="s">
        <v>224</v>
      </c>
      <c r="K60" s="83" t="s">
        <v>436</v>
      </c>
      <c r="L60" s="83" t="s">
        <v>431</v>
      </c>
      <c r="M60" s="37" t="s">
        <v>61</v>
      </c>
      <c r="N60" s="74" t="s">
        <v>407</v>
      </c>
      <c r="O60" s="83" t="s">
        <v>377</v>
      </c>
      <c r="P60" s="41"/>
      <c r="Q60" s="42"/>
      <c r="R60" s="41"/>
      <c r="S60" s="4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row>
    <row r="61" spans="1:165" s="32" customFormat="1" ht="18.75" x14ac:dyDescent="0.3">
      <c r="A61" s="73">
        <v>43752</v>
      </c>
      <c r="B61" s="38" t="s">
        <v>437</v>
      </c>
      <c r="C61" s="74" t="s">
        <v>10</v>
      </c>
      <c r="D61" s="22" t="str">
        <f t="shared" ca="1" si="0"/>
        <v>Overdue</v>
      </c>
      <c r="E61" s="81">
        <v>43783</v>
      </c>
      <c r="F61" s="82" t="s">
        <v>354</v>
      </c>
      <c r="G61" s="8">
        <v>10006206</v>
      </c>
      <c r="H61" s="83" t="s">
        <v>438</v>
      </c>
      <c r="I61" s="84" t="s">
        <v>439</v>
      </c>
      <c r="J61" s="85" t="s">
        <v>440</v>
      </c>
      <c r="K61" s="83" t="s">
        <v>441</v>
      </c>
      <c r="L61" s="83" t="s">
        <v>442</v>
      </c>
      <c r="M61" s="37" t="s">
        <v>61</v>
      </c>
      <c r="N61" s="74" t="s">
        <v>407</v>
      </c>
      <c r="O61" s="83" t="s">
        <v>110</v>
      </c>
      <c r="P61" s="41"/>
      <c r="Q61" s="42"/>
      <c r="R61" s="41"/>
      <c r="S61" s="4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c r="EK61" s="31"/>
      <c r="EL61" s="31"/>
      <c r="EM61" s="31"/>
      <c r="EN61" s="31"/>
      <c r="EO61" s="31"/>
      <c r="EP61" s="31"/>
      <c r="EQ61" s="31"/>
      <c r="ER61" s="31"/>
      <c r="ES61" s="31"/>
      <c r="ET61" s="31"/>
      <c r="EU61" s="31"/>
      <c r="EV61" s="31"/>
      <c r="EW61" s="31"/>
      <c r="EX61" s="31"/>
      <c r="EY61" s="31"/>
      <c r="EZ61" s="31"/>
      <c r="FA61" s="31"/>
      <c r="FB61" s="31"/>
      <c r="FC61" s="31"/>
      <c r="FD61" s="31"/>
      <c r="FE61" s="31"/>
      <c r="FF61" s="31"/>
      <c r="FG61" s="31"/>
      <c r="FH61" s="31"/>
      <c r="FI61" s="31"/>
    </row>
    <row r="62" spans="1:165" s="32" customFormat="1" ht="360.75" x14ac:dyDescent="0.3">
      <c r="A62" s="73">
        <v>43752</v>
      </c>
      <c r="B62" s="38" t="s">
        <v>443</v>
      </c>
      <c r="C62" s="74" t="s">
        <v>9</v>
      </c>
      <c r="D62" s="22" t="str">
        <f t="shared" ca="1" si="0"/>
        <v>Overdue</v>
      </c>
      <c r="E62" s="81">
        <v>43783</v>
      </c>
      <c r="F62" s="82" t="s">
        <v>288</v>
      </c>
      <c r="G62" s="82" t="s">
        <v>444</v>
      </c>
      <c r="H62" s="92" t="s">
        <v>445</v>
      </c>
      <c r="I62" s="84" t="s">
        <v>446</v>
      </c>
      <c r="J62" s="85" t="s">
        <v>447</v>
      </c>
      <c r="K62" s="92" t="s">
        <v>448</v>
      </c>
      <c r="L62" s="83" t="s">
        <v>449</v>
      </c>
      <c r="M62" s="37" t="s">
        <v>61</v>
      </c>
      <c r="N62" s="74" t="s">
        <v>407</v>
      </c>
      <c r="O62" s="83" t="s">
        <v>37</v>
      </c>
      <c r="P62" s="41"/>
      <c r="Q62" s="42"/>
      <c r="R62" s="41"/>
      <c r="S62" s="4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row>
    <row r="63" spans="1:165" s="32" customFormat="1" ht="18.75" x14ac:dyDescent="0.3">
      <c r="A63" s="73">
        <v>43755</v>
      </c>
      <c r="B63" s="38" t="s">
        <v>450</v>
      </c>
      <c r="C63" s="37" t="s">
        <v>9</v>
      </c>
      <c r="D63" s="22" t="str">
        <f t="shared" ca="1" si="0"/>
        <v>Overdue</v>
      </c>
      <c r="E63" s="81">
        <v>43786</v>
      </c>
      <c r="F63" s="82" t="s">
        <v>451</v>
      </c>
      <c r="G63" s="82" t="s">
        <v>452</v>
      </c>
      <c r="H63" s="83" t="s">
        <v>453</v>
      </c>
      <c r="I63" s="84" t="s">
        <v>454</v>
      </c>
      <c r="J63" s="85" t="s">
        <v>455</v>
      </c>
      <c r="K63" s="83" t="s">
        <v>456</v>
      </c>
      <c r="L63" s="83" t="s">
        <v>259</v>
      </c>
      <c r="M63" s="37" t="s">
        <v>61</v>
      </c>
      <c r="N63" s="37"/>
      <c r="O63" s="83" t="s">
        <v>110</v>
      </c>
      <c r="P63" s="41"/>
      <c r="Q63" s="42"/>
      <c r="R63" s="41"/>
      <c r="S63" s="4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row>
    <row r="64" spans="1:165" s="31" customFormat="1" ht="18.75" x14ac:dyDescent="0.3">
      <c r="A64" s="79">
        <v>43762</v>
      </c>
      <c r="B64" s="80" t="s">
        <v>457</v>
      </c>
      <c r="C64" s="95" t="s">
        <v>27</v>
      </c>
      <c r="D64" s="22" t="str">
        <f t="shared" ca="1" si="0"/>
        <v>Pending</v>
      </c>
      <c r="E64" s="43">
        <v>43854</v>
      </c>
      <c r="F64" s="77" t="s">
        <v>458</v>
      </c>
      <c r="G64" s="77">
        <v>10000010</v>
      </c>
      <c r="H64" s="96" t="s">
        <v>459</v>
      </c>
      <c r="I64" s="97" t="s">
        <v>460</v>
      </c>
      <c r="J64" s="75" t="s">
        <v>224</v>
      </c>
      <c r="K64" s="96" t="s">
        <v>461</v>
      </c>
      <c r="L64" s="96" t="s">
        <v>431</v>
      </c>
      <c r="M64" s="95" t="s">
        <v>133</v>
      </c>
      <c r="N64" s="95" t="s">
        <v>462</v>
      </c>
      <c r="O64" s="96" t="s">
        <v>87</v>
      </c>
      <c r="P64" s="39"/>
      <c r="Q64" s="98"/>
      <c r="R64" s="39"/>
      <c r="S64" s="96" t="s">
        <v>139</v>
      </c>
    </row>
    <row r="65" spans="1:165" s="32" customFormat="1" ht="18.75" x14ac:dyDescent="0.3">
      <c r="A65" s="73">
        <v>43770</v>
      </c>
      <c r="B65" s="80" t="s">
        <v>463</v>
      </c>
      <c r="C65" s="37"/>
      <c r="D65" s="22" t="str">
        <f t="shared" ref="D65:D69" ca="1" si="1">IF(ISBLANK(P65),IF(E65&lt;TODAY(),"Overdue","Pending"),"Completed")</f>
        <v>Overdue</v>
      </c>
      <c r="E65" s="8"/>
      <c r="F65" s="82" t="s">
        <v>97</v>
      </c>
      <c r="G65" s="8"/>
      <c r="H65" s="83" t="s">
        <v>464</v>
      </c>
      <c r="I65" s="84" t="s">
        <v>465</v>
      </c>
      <c r="J65" s="85" t="s">
        <v>466</v>
      </c>
      <c r="K65" s="83" t="s">
        <v>467</v>
      </c>
      <c r="L65" s="83" t="s">
        <v>468</v>
      </c>
      <c r="M65" s="37" t="s">
        <v>61</v>
      </c>
      <c r="N65" s="37" t="s">
        <v>407</v>
      </c>
      <c r="O65" s="83" t="s">
        <v>110</v>
      </c>
      <c r="P65" s="41"/>
      <c r="Q65" s="42"/>
      <c r="R65" s="41"/>
      <c r="S65" s="4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row>
    <row r="66" spans="1:165" s="32" customFormat="1" ht="18.75" x14ac:dyDescent="0.3">
      <c r="A66" s="73">
        <v>43770</v>
      </c>
      <c r="B66" s="80" t="s">
        <v>469</v>
      </c>
      <c r="C66" s="37"/>
      <c r="D66" s="22" t="str">
        <f t="shared" ca="1" si="1"/>
        <v>Completed</v>
      </c>
      <c r="E66" s="8"/>
      <c r="F66" s="82" t="s">
        <v>470</v>
      </c>
      <c r="G66" s="8">
        <v>10000013</v>
      </c>
      <c r="H66" s="83" t="s">
        <v>471</v>
      </c>
      <c r="I66" s="84" t="s">
        <v>472</v>
      </c>
      <c r="J66" s="85" t="s">
        <v>473</v>
      </c>
      <c r="K66" s="83" t="s">
        <v>474</v>
      </c>
      <c r="L66" s="83" t="s">
        <v>468</v>
      </c>
      <c r="M66" s="37" t="s">
        <v>475</v>
      </c>
      <c r="N66" s="37" t="s">
        <v>407</v>
      </c>
      <c r="O66" s="83" t="s">
        <v>110</v>
      </c>
      <c r="P66" s="83" t="s">
        <v>476</v>
      </c>
      <c r="Q66" s="42"/>
      <c r="R66" s="41"/>
      <c r="S66" s="4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row>
    <row r="67" spans="1:165" s="32" customFormat="1" ht="105.75" x14ac:dyDescent="0.3">
      <c r="A67" s="99">
        <v>43777</v>
      </c>
      <c r="B67" s="100" t="s">
        <v>477</v>
      </c>
      <c r="C67" s="101"/>
      <c r="D67" s="22" t="str">
        <f t="shared" ca="1" si="1"/>
        <v>Completed</v>
      </c>
      <c r="E67" s="102">
        <v>43807</v>
      </c>
      <c r="F67" s="35" t="s">
        <v>288</v>
      </c>
      <c r="G67" s="35" t="s">
        <v>478</v>
      </c>
      <c r="H67" s="103" t="s">
        <v>479</v>
      </c>
      <c r="I67" s="104" t="s">
        <v>480</v>
      </c>
      <c r="J67" s="35" t="s">
        <v>481</v>
      </c>
      <c r="K67" s="103" t="s">
        <v>482</v>
      </c>
      <c r="L67" s="105" t="s">
        <v>483</v>
      </c>
      <c r="M67" s="106" t="s">
        <v>61</v>
      </c>
      <c r="N67" s="106" t="s">
        <v>36</v>
      </c>
      <c r="O67" s="107" t="s">
        <v>426</v>
      </c>
      <c r="P67" s="108">
        <v>43777</v>
      </c>
      <c r="Q67" s="109">
        <v>43775</v>
      </c>
      <c r="R67" s="107" t="s">
        <v>39</v>
      </c>
      <c r="S67" s="107" t="s">
        <v>40</v>
      </c>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row>
    <row r="68" spans="1:165" s="32" customFormat="1" ht="30.75" x14ac:dyDescent="0.3">
      <c r="A68" s="73">
        <v>43787</v>
      </c>
      <c r="B68" s="38" t="s">
        <v>484</v>
      </c>
      <c r="C68" s="37" t="s">
        <v>9</v>
      </c>
      <c r="D68" s="22" t="str">
        <f t="shared" ca="1" si="1"/>
        <v>Pending</v>
      </c>
      <c r="E68" s="81">
        <v>43817</v>
      </c>
      <c r="F68" s="82" t="s">
        <v>341</v>
      </c>
      <c r="G68" s="8">
        <v>10006200</v>
      </c>
      <c r="H68" s="92" t="s">
        <v>485</v>
      </c>
      <c r="I68" s="84" t="s">
        <v>486</v>
      </c>
      <c r="J68" s="85" t="s">
        <v>487</v>
      </c>
      <c r="K68" s="83" t="s">
        <v>94</v>
      </c>
      <c r="L68" s="83" t="s">
        <v>392</v>
      </c>
      <c r="M68" s="37" t="s">
        <v>61</v>
      </c>
      <c r="N68" s="37"/>
      <c r="O68" s="41"/>
      <c r="P68" s="41"/>
      <c r="Q68" s="42"/>
      <c r="R68" s="41"/>
      <c r="S68" s="4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row>
    <row r="69" spans="1:165" s="32" customFormat="1" ht="18.75" x14ac:dyDescent="0.3">
      <c r="A69" s="73">
        <v>43787</v>
      </c>
      <c r="B69" s="38" t="s">
        <v>488</v>
      </c>
      <c r="C69" s="37" t="s">
        <v>9</v>
      </c>
      <c r="D69" s="22" t="str">
        <f t="shared" ca="1" si="1"/>
        <v>Pending</v>
      </c>
      <c r="E69" s="81">
        <v>43817</v>
      </c>
      <c r="F69" s="82" t="s">
        <v>470</v>
      </c>
      <c r="G69" s="8">
        <v>10000013</v>
      </c>
      <c r="H69" s="83" t="s">
        <v>489</v>
      </c>
      <c r="I69" s="84" t="s">
        <v>490</v>
      </c>
      <c r="J69" s="85" t="s">
        <v>224</v>
      </c>
      <c r="K69" s="83" t="s">
        <v>491</v>
      </c>
      <c r="L69" s="83" t="s">
        <v>492</v>
      </c>
      <c r="M69" s="37"/>
      <c r="N69" s="37"/>
      <c r="O69" s="41"/>
      <c r="P69" s="41"/>
      <c r="Q69" s="42"/>
      <c r="R69" s="41"/>
      <c r="S69" s="4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row>
  </sheetData>
  <mergeCells count="2">
    <mergeCell ref="A1:C1"/>
    <mergeCell ref="D1:E1"/>
  </mergeCells>
  <conditionalFormatting sqref="M1">
    <cfRule type="cellIs" dxfId="16" priority="44" operator="greaterThan">
      <formula>0</formula>
    </cfRule>
  </conditionalFormatting>
  <conditionalFormatting sqref="H1">
    <cfRule type="cellIs" dxfId="15" priority="38" operator="greaterThan">
      <formula>0</formula>
    </cfRule>
  </conditionalFormatting>
  <conditionalFormatting sqref="D2:D69">
    <cfRule type="containsText" dxfId="14" priority="9" operator="containsText" text="RESOLVED">
      <formula>NOT(ISERROR(SEARCH("RESOLVED",D2)))</formula>
    </cfRule>
    <cfRule type="containsText" dxfId="13" priority="10" operator="containsText" text="OVERDUE">
      <formula>NOT(ISERROR(SEARCH("OVERDUE",D2)))</formula>
    </cfRule>
  </conditionalFormatting>
  <conditionalFormatting sqref="E2">
    <cfRule type="containsText" dxfId="12" priority="7" operator="containsText" text="RESOLVED">
      <formula>NOT(ISERROR(SEARCH("RESOLVED",E2)))</formula>
    </cfRule>
    <cfRule type="containsText" dxfId="11" priority="8" operator="containsText" text="OVERDUE">
      <formula>NOT(ISERROR(SEARCH("OVERDUE",E2)))</formula>
    </cfRule>
  </conditionalFormatting>
  <conditionalFormatting sqref="D4">
    <cfRule type="containsText" dxfId="10" priority="5" operator="containsText" text="RESOLVED">
      <formula>NOT(ISERROR(SEARCH("RESOLVED",D4)))</formula>
    </cfRule>
    <cfRule type="containsText" dxfId="9" priority="6" operator="containsText" text="OVERDUE">
      <formula>NOT(ISERROR(SEARCH("OVERDUE",D4)))</formula>
    </cfRule>
  </conditionalFormatting>
  <conditionalFormatting sqref="D16">
    <cfRule type="containsText" dxfId="8" priority="3" operator="containsText" text="RESOLVED">
      <formula>NOT(ISERROR(SEARCH("RESOLVED",D16)))</formula>
    </cfRule>
    <cfRule type="containsText" dxfId="7" priority="4" operator="containsText" text="OVERDUE">
      <formula>NOT(ISERROR(SEARCH("OVERDUE",D16)))</formula>
    </cfRule>
  </conditionalFormatting>
  <conditionalFormatting sqref="D2:D69">
    <cfRule type="cellIs" dxfId="6" priority="1" operator="equal">
      <formula>"Pending"</formula>
    </cfRule>
    <cfRule type="cellIs" dxfId="5" priority="2" operator="equal">
      <formula>"Completed"</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3" operator="greaterThan" id="{7E7C80F4-448C-4A21-895A-A2E16FA30931}">
            <xm:f>'G:\Technical\Laboratory\Laboratory spreadsheets\2019\[NC SPREAD SHEET - STAGING.xlsx]Counts'!#REF!</xm:f>
            <x14:dxf>
              <font>
                <b/>
                <i val="0"/>
                <color rgb="FFFF0000"/>
              </font>
              <fill>
                <patternFill patternType="none">
                  <bgColor auto="1"/>
                </patternFill>
              </fill>
            </x14:dxf>
          </x14:cfRule>
          <xm:sqref>N1</xm:sqref>
        </x14:conditionalFormatting>
        <x14:conditionalFormatting xmlns:xm="http://schemas.microsoft.com/office/excel/2006/main">
          <x14:cfRule type="cellIs" priority="40" operator="greaterThan" id="{29B117E3-FA6C-411B-BD7A-D9BDBC46CFD8}">
            <xm:f>'G:\Technical\Laboratory\Laboratory spreadsheets\2019\[NC SPREAD SHEET - STAGING.xlsx]Counts'!#REF!</xm:f>
            <x14:dxf>
              <font>
                <b/>
                <i val="0"/>
                <color rgb="FFFF0000"/>
              </font>
              <fill>
                <patternFill patternType="none">
                  <bgColor auto="1"/>
                </patternFill>
              </fill>
            </x14:dxf>
          </x14:cfRule>
          <xm:sqref>P1</xm:sqref>
        </x14:conditionalFormatting>
        <x14:conditionalFormatting xmlns:xm="http://schemas.microsoft.com/office/excel/2006/main">
          <x14:cfRule type="cellIs" priority="39" operator="greaterThan" id="{B5C01F4C-0C76-4B0A-893F-BF528BA8D3EF}">
            <xm:f>'G:\Technical\Laboratory\Laboratory spreadsheets\2019\[NC SPREAD SHEET - STAGING.xlsx]Counts'!#REF!</xm:f>
            <x14:dxf>
              <font>
                <b/>
                <i val="0"/>
                <color rgb="FFFF0000"/>
              </font>
              <fill>
                <patternFill patternType="none">
                  <bgColor auto="1"/>
                </patternFill>
              </fill>
            </x14:dxf>
          </x14:cfRule>
          <xm:sqref>F1</xm:sqref>
        </x14:conditionalFormatting>
        <x14:conditionalFormatting xmlns:xm="http://schemas.microsoft.com/office/excel/2006/main">
          <x14:cfRule type="cellIs" priority="37" operator="greaterThan" id="{9D621428-937C-4443-9EBE-2AE1F3D7947E}">
            <xm:f>'G:\Technical\Laboratory\Laboratory spreadsheets\2019\[NC SPREAD SHEET - STAGING.xlsx]Counts'!#REF!</xm:f>
            <x14:dxf>
              <font>
                <b/>
                <i val="0"/>
                <color rgb="FFFF0000"/>
              </font>
              <fill>
                <patternFill patternType="none">
                  <bgColor auto="1"/>
                </patternFill>
              </fill>
            </x14:dxf>
          </x14:cfRule>
          <xm:sqref>I1:J1</xm:sqref>
        </x14:conditionalFormatting>
        <x14:conditionalFormatting xmlns:xm="http://schemas.microsoft.com/office/excel/2006/main">
          <x14:cfRule type="cellIs" priority="36" operator="greaterThan" id="{4BB9C3E3-F676-49B4-A8AB-63261B3D28A9}">
            <xm:f>'G:\Technical\Laboratory\Laboratory spreadsheets\2019\[NC SPREAD SHEET - STAGING.xlsx]Counts'!#REF!</xm:f>
            <x14:dxf>
              <font>
                <b/>
                <i val="0"/>
                <color rgb="FFFF0000"/>
              </font>
              <fill>
                <patternFill patternType="none">
                  <bgColor auto="1"/>
                </patternFill>
              </fill>
            </x14:dxf>
          </x14:cfRule>
          <xm:sqref>L1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Finished Goods 2020</vt:lpstr>
    </vt:vector>
  </TitlesOfParts>
  <Company>South Ayrshire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Hollow, Adam</dc:creator>
  <cp:lastModifiedBy>Hollow, Adam</cp:lastModifiedBy>
  <dcterms:created xsi:type="dcterms:W3CDTF">2019-12-01T02:15:48Z</dcterms:created>
  <dcterms:modified xsi:type="dcterms:W3CDTF">2019-12-01T22:03:56Z</dcterms:modified>
</cp:coreProperties>
</file>