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carlosbarrios/Dropbox/My Mac (Carloss-MacBook-Pro.local)/Desktop/GeoAI_Carlos_personal/ARGIA/"/>
    </mc:Choice>
  </mc:AlternateContent>
  <xr:revisionPtr revIDLastSave="0" documentId="13_ncr:1_{5CD02218-A460-FB44-B826-0F0D23805101}" xr6:coauthVersionLast="47" xr6:coauthVersionMax="47" xr10:uidLastSave="{00000000-0000-0000-0000-000000000000}"/>
  <bookViews>
    <workbookView xWindow="27240" yWindow="500" windowWidth="25420" windowHeight="28300" xr2:uid="{1C79A66B-2780-1E43-8CFC-8D6413D6185A}"/>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1" l="1"/>
  <c r="D29" i="1"/>
  <c r="D30" i="1"/>
  <c r="C59" i="1"/>
  <c r="F53" i="1"/>
  <c r="G57" i="1" s="1"/>
  <c r="G53" i="1"/>
  <c r="H57" i="1" s="1"/>
  <c r="H53" i="1"/>
  <c r="E53" i="1"/>
  <c r="F57" i="1" s="1"/>
  <c r="F12" i="1"/>
  <c r="F13" i="1" s="1"/>
  <c r="G12" i="1"/>
  <c r="G13" i="1" s="1"/>
  <c r="G56" i="1" s="1"/>
  <c r="H12" i="1"/>
  <c r="H13" i="1" s="1"/>
  <c r="H56" i="1" s="1"/>
  <c r="E12" i="1"/>
  <c r="E13" i="1" s="1"/>
  <c r="E14" i="1" s="1"/>
  <c r="F56" i="1" l="1"/>
  <c r="F59" i="1" s="1"/>
  <c r="H59" i="1"/>
  <c r="G59" i="1"/>
  <c r="E59" i="1"/>
  <c r="I59" i="1" s="1"/>
</calcChain>
</file>

<file path=xl/sharedStrings.xml><?xml version="1.0" encoding="utf-8"?>
<sst xmlns="http://schemas.openxmlformats.org/spreadsheetml/2006/main" count="73" uniqueCount="70">
  <si>
    <t>KM2</t>
  </si>
  <si>
    <t>BIZKAIA</t>
  </si>
  <si>
    <t>Año 1</t>
  </si>
  <si>
    <t>Año 2</t>
  </si>
  <si>
    <t>Año 3</t>
  </si>
  <si>
    <t>Año 4</t>
  </si>
  <si>
    <t>EMERGENCIAS</t>
  </si>
  <si>
    <t>COSTE MEDIO</t>
  </si>
  <si>
    <t>ESTRUCTURA DE INVERSIÒN</t>
  </si>
  <si>
    <t>GEMELO DIGITAL</t>
  </si>
  <si>
    <t>Diseño y Generación</t>
  </si>
  <si>
    <t>DESARROLLO DE APLICACIONES y CAPAS DE DATOS BASE</t>
  </si>
  <si>
    <t>ADAPTACIÒN MODELO DE DATOS y MODELOS ANALÌTICOS</t>
  </si>
  <si>
    <t>MANTENIMIENTO EVOLUTIVO/CORRECTIVO BÀSICO</t>
  </si>
  <si>
    <t>1. Mapa Base o Imágenes</t>
  </si>
  <si>
    <t>Imágenes Satelitales/Aéreas: Fotografías de alta resolución que proporcionan el contexto visual y geográfico.
Datos Topográficos: Curvas de nivel, modelos digitales de elevación (MDE/MDT) e información de pendientes.</t>
  </si>
  <si>
    <t>2. Límites Administrativos</t>
  </si>
  <si>
    <t>Jurisdicciones y Distritos: Límites de municipios, provincias, regiones o barrios.
Parcelas y Propiedades: Cruciales para la gestión del suelo, la planificación urbana y el catastro</t>
  </si>
  <si>
    <t>3. Redes de Transporte</t>
  </si>
  <si>
    <t>Carreteras y Calles: Ejes viales con atributos asociados (por ejemplo, límites de velocidad, número de carriles).
Ferrocarriles y Rutas de Transporte Público: Trazados de vías, estaciones y paradas.
Sendas Peatonales y Ciclovías: Caminos peatonales, carriles bici y aceras.</t>
  </si>
  <si>
    <t>4. Edificios y Estructuras</t>
  </si>
  <si>
    <t>Huella (2D): Polígonos que definen la base de edificios y construcciones.
Modelos 3D o Datos BIM (cuando están disponibles): Para gemelos digitales de mayor detalle que incluyan la infraestructura vertical.
Datos de Altura/Fachadas: Útiles para análisis de densidad urbana, sombras y líneas de visión.</t>
  </si>
  <si>
    <t>5. Uso/Cobertura del Suelo (LULC)</t>
  </si>
  <si>
    <t>Clasificación de Superficies: Zonas urbanas, agrícolas, forestales, cuerpos de agua, humedales, etc.
Zonificación y Planificación: Áreas residenciales, comerciales, industriales, de uso mixto, etc</t>
  </si>
  <si>
    <t>6. Datos Ambientales y Climáticos</t>
  </si>
  <si>
    <t>Zonas Verdes y Vegetación: Parques, bosques y campos agrícolas.
Hidrografía: Ríos, lagos, cuencas de drenaje y zonas inundables.
Calidad del Aire / Datos Meteorológicos: Integración de estaciones meteorológicas o datos históricos.
Capas Geológicas y de Suelo: Importantes para evaluación de riesgos y planes de construcción.</t>
  </si>
  <si>
    <t>Instalaciones Clave: Hospitales, escuelas, servicios de emergencia, edificios gubernamentales, sitios culturales.
Demografía: Distribución de la población, densidad y datos socioeconómicos.
Datos Empresariales/Comerciales: Zonas de retail, parques industriales, puntos de servicio.</t>
  </si>
  <si>
    <t>REVISIÒN TRIMESTRAL</t>
  </si>
  <si>
    <t>GENERACIÒN CAPAS DE DATOS CUSTOMIZADAS y DINAMICAS</t>
  </si>
  <si>
    <t>Datos de Sensores/IoT en Tiempo Real (Capa Dinámica)</t>
  </si>
  <si>
    <t>Sensores de Tráfico: Conteo de vehículos, patrones de congestión.
Sensores Ambientales: Monitoreo de calidad del aire, lluvia, temperatura, etc.
Monitoreo de Infraestructura: Medidores inteligentes de consumo energético, sensores de caudal de agua.
Datos de Redes Sociales o Crowdsourcing: Opcional para la detección de eventos o análisis de percepción ciudadana</t>
  </si>
  <si>
    <t>MANTENIMIENTO EVOLUTIVO/CORRECTIVO CAPAS DE DATOS CUSTOMIZADAS y DINAMICAS</t>
  </si>
  <si>
    <t>TOTAL CAPAS CUSTOMIZADAS y DINAMICAS</t>
  </si>
  <si>
    <t>7. Puntos de Interés (POIs) y Datos Socioeconómicos</t>
  </si>
  <si>
    <t>SERVICIOS DE EXTINCIÒN DE INCENDIOS - PREVENCIÒN y PREPARACIÒN</t>
  </si>
  <si>
    <t>Inspecciones periódicas de edificios y zonas forestales.
Campañas de educación contra incendios.
Análisis de áreas de alto riesgo con herramientas geoespaciales. Simulacros de respuesta ante incendios forestales y estructurales.
Implementación de sistemas de alerta temprana con drones y sensores IoT.</t>
  </si>
  <si>
    <t>SERVICIOS DE EXTINCIÒN DE INCENDIOS - RESPUESTA</t>
  </si>
  <si>
    <t>Despliegue rápido de unidades para control de incendios.
Evaluación situacional y de daños.
Apoyo a otros servicios en rescates complejos.</t>
  </si>
  <si>
    <t>SERVICIOS DE PROTECCIÒN CIVIL  - PREVENCIÒN y PREPARACIÒN</t>
  </si>
  <si>
    <t>Creación de mapas de riesgo en zonas urbanas y rurales.
Evaluación de infraestructuras críticas (presas, redes eléctricas). Desarrollo de planes de evacuación y refugio.
Coordinación interinstitucional con municipios y gobiernos regionales.
Realización de simulacros masivos de desastres naturales</t>
  </si>
  <si>
    <t>SERVICIOS DE EXTINCIÒN DE INCENDIOS - RECUPERACIÒN</t>
  </si>
  <si>
    <t>ONBOARD</t>
  </si>
  <si>
    <t>Evaluación de daños tras un incendio.
Restauración de áreas afectadas por incendios forestales.
Análisis y actualización de protocolos basados en lecciones aprendidas</t>
  </si>
  <si>
    <t>SERVICIOS DE PROTECCIÒN CIVIL  - RESPUESTA</t>
  </si>
  <si>
    <t>Coordinación del Puesto de Mando Avanzado (PMA).
Movilización de recursos para apoyo logístico (agua, alimentos, refugio).
Comunicación constante con la población mediante sistemas de alerta</t>
  </si>
  <si>
    <t>SERVICIOS DE PROTECCIÒN CIVIL  - RECUPERACIÒN</t>
  </si>
  <si>
    <t>Rehabilitación de infraestructuras críticas dañadas.
Evaluación post-evento para identificar áreas de mejora.
Actualización de mapas de riesgo con datos obtenidos del evento</t>
  </si>
  <si>
    <t>PAGO POR USO (per Km2 AOI)</t>
  </si>
  <si>
    <t>CARRETERAS</t>
  </si>
  <si>
    <t>RESIDUOS</t>
  </si>
  <si>
    <t>URBANISMO</t>
  </si>
  <si>
    <t>TRÀFICO - PREVENCIÒN/OPTIMIZACIÒN</t>
  </si>
  <si>
    <t>TRÀFICO - RESPUESTA</t>
  </si>
  <si>
    <t>INFRASTRUCTURA VIAL</t>
  </si>
  <si>
    <t>Generación de avisos en tiempo real                                                           Concienciación mediante el uso de carteles con información sobre emisiones de GEI
Creación de sistema de retirada de residuos
Creación de infraestructuras resilientes al clima</t>
  </si>
  <si>
    <t>Monitoreo de las infraestructuras                                                                                         Evaluación de áreas afectadas por  intervenciones</t>
  </si>
  <si>
    <t>TODO EL TERRITORIO</t>
  </si>
  <si>
    <t>Predicción  sobre zonas de mayor aglomeración
Estudio sobre mal funcionamiento en elementos viales
Generación de rutas adicionales                                                                          Planificación de iInstalación de nuevos elementos viales.
Identificación de fallas  de la infraestructura vial                                 Identificación de tráfico  en zonas restringidas</t>
  </si>
  <si>
    <t>RECOGIDA</t>
  </si>
  <si>
    <t>TRATAMIENTO</t>
  </si>
  <si>
    <t>TRANSPORTE</t>
  </si>
  <si>
    <t xml:space="preserve">Actualizaciones del estado de los contenedores (mal funcionamiento, llenado… ) 
Análisis de variables ambientales
Predicción de llenado de contenedores
Búsqueda de patrones de sobreconsumo por zonas </t>
  </si>
  <si>
    <t>Control de los recorridos y la posición de los vehículos
Obtención de las métricas de desempeño
Monitoreo del comportamiento del conductor
Monitoreo de las emisiones de CO2
Análisis de rutas de recogida mediante
Respuesta inmediata ante exigencia de refuerzos
Intercambio de información entre vehículos y sensores</t>
  </si>
  <si>
    <t>Análisis de la composición de la basura
Monitoreo de las emisiones de CO2 por procesos de eliminación o de reutilización
Clasificación/segmentación de la basura 
Generación de modelos de eficiencia en términos de emisiones de CO2 por tipo de proceso.</t>
  </si>
  <si>
    <t>MEDIO AMBIENTE/SALUD</t>
  </si>
  <si>
    <t>Recogida de datos entre la población
Medición de factores ambientales
Inventario sobre zonas afectadas por incendios o deforestación
Modelos sobre calidad del aire 
Ajuste de elementos viales como semáforos
Creación de zonas de bajas emisiones/alta calidad del aire
Adaptación de restricciones ambientales
Creación de sistemas de respuesta inmediata ante situaciones extremas</t>
  </si>
  <si>
    <t>PLANIFICACIÒN URBANÌSTICA</t>
  </si>
  <si>
    <t>Generación de estadísticas de incidentes, muertes y heridos por casos
Realización de encuestas sobre nivel de vida e infecciones/enfermedades 
Modelos de detección y previsión de aglomeraciones y accidentes
Modelos de detección de criminalidad
Monitoreo y previsión de enfermedades
Aumento de la seguridad vial en zonas conflictivas
Mejora del diseño de las carreteras en zonas de gran afluencia
Mejora de la atención ciudadana en zonas con mayor criminalidad/enfermedades</t>
  </si>
  <si>
    <t>Recogida de datos sobre incidentes
Creación de base de datos sobre proyectos futuros
Monitoreo de la evolución de construcciones y cambios
Modelos de la evolución de la población
Optimización de las zonas verdes
Creación de un plan de construcciones más eficiente y más amigable con el medio ambiente</t>
  </si>
  <si>
    <t>DETECCIÒN DE HOTSPOTS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</si>
</sst>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 #,##0.00_-;\-[$€-2]\ * #,##0.00_-;_-[$€-2]\ * &quot;-&quot;??_-;_-@_-"/>
  </numFmts>
  <fonts count="3" x14ac:knownFonts="1">
    <font>
      <sz val="12"/>
      <color theme="1"/>
      <name val="Aptos Narrow"/>
      <family val="2"/>
      <scheme val="minor"/>
    </font>
    <font>
      <b/>
      <sz val="12"/>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164" fontId="0" fillId="0" borderId="0" xfId="0" applyNumberFormat="1" applyAlignment="1">
      <alignment vertical="center"/>
    </xf>
    <xf numFmtId="0" fontId="0" fillId="0" borderId="0" xfId="0" applyAlignment="1">
      <alignment horizontal="center" vertical="center"/>
    </xf>
    <xf numFmtId="0" fontId="0" fillId="0" borderId="0" xfId="0" applyAlignment="1">
      <alignment horizontal="left" vertical="center" indent="1"/>
    </xf>
    <xf numFmtId="9" fontId="0" fillId="0" borderId="0" xfId="0" applyNumberFormat="1" applyAlignment="1">
      <alignment horizontal="center" vertical="center"/>
    </xf>
    <xf numFmtId="0" fontId="0" fillId="0" borderId="0" xfId="0" applyAlignment="1">
      <alignment horizontal="left" vertical="center" indent="2"/>
    </xf>
    <xf numFmtId="164" fontId="0" fillId="0" borderId="0" xfId="0" applyNumberFormat="1" applyAlignment="1">
      <alignment horizontal="center" vertical="center"/>
    </xf>
    <xf numFmtId="0" fontId="0" fillId="0" borderId="0" xfId="0" applyAlignment="1">
      <alignment vertical="center" wrapText="1"/>
    </xf>
    <xf numFmtId="0" fontId="1" fillId="0" borderId="0" xfId="0" applyFont="1" applyAlignment="1">
      <alignment horizontal="left" vertical="center" indent="1"/>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C6B00-3F7A-344E-9885-79EB129EE642}">
  <dimension ref="A1:I59"/>
  <sheetViews>
    <sheetView tabSelected="1" topLeftCell="A34" workbookViewId="0">
      <selection activeCell="E45" sqref="E45"/>
    </sheetView>
  </sheetViews>
  <sheetFormatPr baseColWidth="10" defaultRowHeight="16" x14ac:dyDescent="0.2"/>
  <cols>
    <col min="1" max="1" width="55.33203125" style="1" customWidth="1"/>
    <col min="2" max="2" width="60.5" style="1" customWidth="1"/>
    <col min="3" max="3" width="14" style="3" customWidth="1"/>
    <col min="4" max="4" width="25.1640625" style="3" bestFit="1" customWidth="1"/>
    <col min="5" max="6" width="14.1640625" style="1" bestFit="1" customWidth="1"/>
    <col min="7" max="8" width="12.83203125" style="1" bestFit="1" customWidth="1"/>
    <col min="9" max="9" width="14.1640625" style="1" bestFit="1" customWidth="1"/>
    <col min="10" max="16384" width="10.83203125" style="1"/>
  </cols>
  <sheetData>
    <row r="1" spans="1:8" x14ac:dyDescent="0.2">
      <c r="A1" s="1" t="s">
        <v>1</v>
      </c>
      <c r="E1" s="1" t="s">
        <v>0</v>
      </c>
      <c r="F1" s="1">
        <v>2300</v>
      </c>
    </row>
    <row r="9" spans="1:8" x14ac:dyDescent="0.2">
      <c r="A9" s="1" t="s">
        <v>7</v>
      </c>
    </row>
    <row r="10" spans="1:8" x14ac:dyDescent="0.2">
      <c r="A10" s="1" t="s">
        <v>8</v>
      </c>
      <c r="E10" s="7">
        <v>60</v>
      </c>
      <c r="F10" s="7">
        <v>40</v>
      </c>
      <c r="G10" s="7">
        <v>40</v>
      </c>
      <c r="H10" s="7">
        <v>40</v>
      </c>
    </row>
    <row r="11" spans="1:8" x14ac:dyDescent="0.2">
      <c r="A11" s="10" t="s">
        <v>9</v>
      </c>
      <c r="B11" s="9" t="s">
        <v>27</v>
      </c>
      <c r="E11" s="3" t="s">
        <v>2</v>
      </c>
      <c r="F11" s="3" t="s">
        <v>3</v>
      </c>
      <c r="G11" s="3" t="s">
        <v>4</v>
      </c>
      <c r="H11" s="3" t="s">
        <v>5</v>
      </c>
    </row>
    <row r="12" spans="1:8" x14ac:dyDescent="0.2">
      <c r="A12" s="4" t="s">
        <v>10</v>
      </c>
      <c r="C12" s="5">
        <v>0.52</v>
      </c>
      <c r="D12" s="5"/>
      <c r="E12" s="2">
        <f>$F$1*E10*4</f>
        <v>552000</v>
      </c>
      <c r="F12" s="2">
        <f>$F$1*F10*4</f>
        <v>368000</v>
      </c>
      <c r="G12" s="2">
        <f>$F$1*G10*4</f>
        <v>368000</v>
      </c>
      <c r="H12" s="2">
        <f>$F$1*H10*4</f>
        <v>368000</v>
      </c>
    </row>
    <row r="13" spans="1:8" x14ac:dyDescent="0.2">
      <c r="A13" s="10" t="s">
        <v>12</v>
      </c>
      <c r="B13" s="10"/>
      <c r="C13" s="5">
        <v>0.25</v>
      </c>
      <c r="D13" s="5"/>
      <c r="E13" s="2">
        <f>(E12*C13)/C12</f>
        <v>265384.61538461538</v>
      </c>
      <c r="F13" s="2">
        <f>(F12*C13)/C12</f>
        <v>176923.07692307691</v>
      </c>
      <c r="G13" s="2">
        <f>(G12*C13)/C12</f>
        <v>176923.07692307691</v>
      </c>
      <c r="H13" s="2">
        <f>(H12*C13)/C12</f>
        <v>176923.07692307691</v>
      </c>
    </row>
    <row r="14" spans="1:8" x14ac:dyDescent="0.2">
      <c r="A14" s="10" t="s">
        <v>11</v>
      </c>
      <c r="C14" s="5">
        <v>0.16</v>
      </c>
      <c r="D14" s="5"/>
      <c r="E14" s="2">
        <f>(E13*C14)/C13</f>
        <v>169846.15384615384</v>
      </c>
      <c r="F14" s="2"/>
      <c r="G14" s="2"/>
      <c r="H14" s="2"/>
    </row>
    <row r="15" spans="1:8" ht="68" x14ac:dyDescent="0.2">
      <c r="A15" s="4" t="s">
        <v>14</v>
      </c>
      <c r="B15" s="8" t="s">
        <v>15</v>
      </c>
      <c r="C15" s="5"/>
      <c r="D15" s="5"/>
      <c r="E15" s="2"/>
      <c r="F15" s="2"/>
      <c r="G15" s="2"/>
      <c r="H15" s="2"/>
    </row>
    <row r="16" spans="1:8" ht="68" x14ac:dyDescent="0.2">
      <c r="A16" s="4" t="s">
        <v>16</v>
      </c>
      <c r="B16" s="8" t="s">
        <v>17</v>
      </c>
      <c r="C16" s="5"/>
      <c r="D16" s="5"/>
      <c r="E16" s="2"/>
      <c r="F16" s="2"/>
      <c r="G16" s="2"/>
      <c r="H16" s="2"/>
    </row>
    <row r="17" spans="1:8" ht="102" x14ac:dyDescent="0.2">
      <c r="A17" s="4" t="s">
        <v>18</v>
      </c>
      <c r="B17" s="8" t="s">
        <v>19</v>
      </c>
    </row>
    <row r="18" spans="1:8" ht="119" x14ac:dyDescent="0.2">
      <c r="A18" s="4" t="s">
        <v>20</v>
      </c>
      <c r="B18" s="8" t="s">
        <v>21</v>
      </c>
    </row>
    <row r="19" spans="1:8" ht="68" x14ac:dyDescent="0.2">
      <c r="A19" s="4" t="s">
        <v>22</v>
      </c>
      <c r="B19" s="8" t="s">
        <v>23</v>
      </c>
    </row>
    <row r="20" spans="1:8" ht="119" x14ac:dyDescent="0.2">
      <c r="A20" s="4" t="s">
        <v>24</v>
      </c>
      <c r="B20" s="8" t="s">
        <v>25</v>
      </c>
    </row>
    <row r="21" spans="1:8" ht="102" x14ac:dyDescent="0.2">
      <c r="A21" s="4" t="s">
        <v>33</v>
      </c>
      <c r="B21" s="8" t="s">
        <v>26</v>
      </c>
    </row>
    <row r="22" spans="1:8" x14ac:dyDescent="0.2">
      <c r="A22" s="1" t="s">
        <v>28</v>
      </c>
      <c r="C22" s="5" t="s">
        <v>41</v>
      </c>
      <c r="D22" s="5" t="s">
        <v>47</v>
      </c>
      <c r="E22" s="2"/>
      <c r="F22" s="2"/>
      <c r="G22" s="2"/>
      <c r="H22" s="2"/>
    </row>
    <row r="23" spans="1:8" ht="136" x14ac:dyDescent="0.2">
      <c r="A23" s="4" t="s">
        <v>29</v>
      </c>
      <c r="B23" s="8" t="s">
        <v>30</v>
      </c>
      <c r="C23" s="2">
        <v>65000</v>
      </c>
      <c r="D23" s="2" t="s">
        <v>56</v>
      </c>
      <c r="E23" s="2"/>
      <c r="F23" s="2"/>
      <c r="G23" s="2"/>
      <c r="H23" s="2"/>
    </row>
    <row r="24" spans="1:8" x14ac:dyDescent="0.2">
      <c r="A24" s="9" t="s">
        <v>6</v>
      </c>
      <c r="C24" s="2"/>
      <c r="D24" s="1"/>
    </row>
    <row r="25" spans="1:8" ht="102" x14ac:dyDescent="0.2">
      <c r="A25" s="6" t="s">
        <v>34</v>
      </c>
      <c r="B25" s="8" t="s">
        <v>35</v>
      </c>
      <c r="C25" s="2">
        <v>25000</v>
      </c>
      <c r="D25" s="2">
        <v>45</v>
      </c>
    </row>
    <row r="26" spans="1:8" ht="51" x14ac:dyDescent="0.2">
      <c r="A26" s="6" t="s">
        <v>36</v>
      </c>
      <c r="B26" s="8" t="s">
        <v>37</v>
      </c>
      <c r="C26" s="7">
        <v>10000</v>
      </c>
      <c r="D26" s="2">
        <v>110</v>
      </c>
    </row>
    <row r="27" spans="1:8" ht="68" x14ac:dyDescent="0.2">
      <c r="A27" s="6" t="s">
        <v>40</v>
      </c>
      <c r="B27" s="8" t="s">
        <v>42</v>
      </c>
      <c r="C27" s="7">
        <v>10000</v>
      </c>
      <c r="D27" s="2">
        <v>65</v>
      </c>
    </row>
    <row r="28" spans="1:8" ht="85" x14ac:dyDescent="0.2">
      <c r="A28" s="6" t="s">
        <v>38</v>
      </c>
      <c r="B28" s="8" t="s">
        <v>39</v>
      </c>
      <c r="C28" s="7">
        <v>25000</v>
      </c>
      <c r="D28" s="2">
        <f>D25</f>
        <v>45</v>
      </c>
    </row>
    <row r="29" spans="1:8" ht="70" customHeight="1" x14ac:dyDescent="0.2">
      <c r="A29" s="6" t="s">
        <v>43</v>
      </c>
      <c r="B29" s="8" t="s">
        <v>44</v>
      </c>
      <c r="C29" s="7">
        <v>10000</v>
      </c>
      <c r="D29" s="2">
        <f>D26</f>
        <v>110</v>
      </c>
    </row>
    <row r="30" spans="1:8" ht="51" x14ac:dyDescent="0.2">
      <c r="A30" s="6" t="s">
        <v>45</v>
      </c>
      <c r="B30" s="8" t="s">
        <v>46</v>
      </c>
      <c r="C30" s="7">
        <v>10000</v>
      </c>
      <c r="D30" s="7">
        <f>D27</f>
        <v>65</v>
      </c>
    </row>
    <row r="31" spans="1:8" x14ac:dyDescent="0.2">
      <c r="A31" s="9" t="s">
        <v>48</v>
      </c>
    </row>
    <row r="32" spans="1:8" ht="102" x14ac:dyDescent="0.2">
      <c r="A32" s="6" t="s">
        <v>51</v>
      </c>
      <c r="B32" s="8" t="s">
        <v>57</v>
      </c>
      <c r="C32" s="7">
        <v>35000</v>
      </c>
      <c r="D32" s="3" t="s">
        <v>56</v>
      </c>
    </row>
    <row r="33" spans="1:4" ht="85" x14ac:dyDescent="0.2">
      <c r="A33" s="6" t="s">
        <v>52</v>
      </c>
      <c r="B33" s="8" t="s">
        <v>54</v>
      </c>
      <c r="C33" s="7">
        <v>35000</v>
      </c>
      <c r="D33" s="3" t="s">
        <v>56</v>
      </c>
    </row>
    <row r="34" spans="1:4" ht="54" customHeight="1" x14ac:dyDescent="0.2">
      <c r="A34" s="6" t="s">
        <v>53</v>
      </c>
      <c r="B34" s="8" t="s">
        <v>55</v>
      </c>
      <c r="C34" s="7">
        <v>35000</v>
      </c>
      <c r="D34" s="3" t="s">
        <v>56</v>
      </c>
    </row>
    <row r="35" spans="1:4" x14ac:dyDescent="0.2">
      <c r="A35" s="6"/>
    </row>
    <row r="36" spans="1:4" x14ac:dyDescent="0.2">
      <c r="A36" s="6"/>
    </row>
    <row r="37" spans="1:4" x14ac:dyDescent="0.2">
      <c r="A37" s="9" t="s">
        <v>49</v>
      </c>
    </row>
    <row r="38" spans="1:4" ht="85" x14ac:dyDescent="0.2">
      <c r="A38" s="6" t="s">
        <v>58</v>
      </c>
      <c r="B38" s="8" t="s">
        <v>61</v>
      </c>
      <c r="C38" s="2">
        <v>35000</v>
      </c>
      <c r="D38" s="2">
        <v>45</v>
      </c>
    </row>
    <row r="39" spans="1:4" ht="119" x14ac:dyDescent="0.2">
      <c r="A39" s="6" t="s">
        <v>60</v>
      </c>
      <c r="B39" s="8" t="s">
        <v>62</v>
      </c>
      <c r="C39" s="2">
        <v>10000</v>
      </c>
      <c r="D39" s="2">
        <v>90</v>
      </c>
    </row>
    <row r="40" spans="1:4" ht="102" x14ac:dyDescent="0.2">
      <c r="A40" s="6" t="s">
        <v>59</v>
      </c>
      <c r="B40" s="8" t="s">
        <v>63</v>
      </c>
      <c r="C40" s="2">
        <v>45000</v>
      </c>
      <c r="D40" s="2">
        <v>60</v>
      </c>
    </row>
    <row r="41" spans="1:4" x14ac:dyDescent="0.2">
      <c r="A41" s="9"/>
    </row>
    <row r="42" spans="1:4" x14ac:dyDescent="0.2">
      <c r="A42" s="9"/>
      <c r="C42" s="1"/>
      <c r="D42" s="1"/>
    </row>
    <row r="43" spans="1:4" x14ac:dyDescent="0.2">
      <c r="A43" s="9" t="s">
        <v>50</v>
      </c>
      <c r="C43" s="1"/>
      <c r="D43" s="1"/>
    </row>
    <row r="44" spans="1:4" ht="153" x14ac:dyDescent="0.2">
      <c r="A44" s="6" t="s">
        <v>64</v>
      </c>
      <c r="B44" s="8" t="s">
        <v>65</v>
      </c>
      <c r="C44" s="2">
        <v>25000</v>
      </c>
      <c r="D44" s="2">
        <v>60</v>
      </c>
    </row>
    <row r="45" spans="1:4" ht="119" x14ac:dyDescent="0.2">
      <c r="A45" s="6" t="s">
        <v>66</v>
      </c>
      <c r="B45" s="8" t="s">
        <v>68</v>
      </c>
      <c r="C45" s="2">
        <v>25000</v>
      </c>
      <c r="D45" s="2">
        <v>60</v>
      </c>
    </row>
    <row r="46" spans="1:4" ht="170" x14ac:dyDescent="0.2">
      <c r="A46" s="6" t="s">
        <v>69</v>
      </c>
      <c r="B46" s="8" t="s">
        <v>67</v>
      </c>
      <c r="C46" s="2">
        <v>25000</v>
      </c>
      <c r="D46" s="2">
        <v>60</v>
      </c>
    </row>
    <row r="47" spans="1:4" x14ac:dyDescent="0.2">
      <c r="A47" s="6"/>
    </row>
    <row r="48" spans="1:4" x14ac:dyDescent="0.2">
      <c r="A48" s="6"/>
    </row>
    <row r="53" spans="1:9" x14ac:dyDescent="0.2">
      <c r="A53" s="1" t="s">
        <v>32</v>
      </c>
      <c r="E53" s="2">
        <f>SUM(E23:E52)</f>
        <v>0</v>
      </c>
      <c r="F53" s="2">
        <f t="shared" ref="F53:H53" si="0">SUM(F23:F52)</f>
        <v>0</v>
      </c>
      <c r="G53" s="2">
        <f t="shared" si="0"/>
        <v>0</v>
      </c>
      <c r="H53" s="2">
        <f t="shared" si="0"/>
        <v>0</v>
      </c>
    </row>
    <row r="56" spans="1:9" x14ac:dyDescent="0.2">
      <c r="A56" s="1" t="s">
        <v>13</v>
      </c>
      <c r="C56" s="5">
        <v>7.0000000000000007E-2</v>
      </c>
      <c r="D56" s="5"/>
      <c r="E56" s="2"/>
      <c r="F56" s="2">
        <f>F13*C56/C13</f>
        <v>49538.461538461539</v>
      </c>
      <c r="G56" s="2">
        <f>G13*C56/C13</f>
        <v>49538.461538461539</v>
      </c>
      <c r="H56" s="2">
        <f>H13*C56/C13</f>
        <v>49538.461538461539</v>
      </c>
    </row>
    <row r="57" spans="1:9" x14ac:dyDescent="0.2">
      <c r="A57" s="1" t="s">
        <v>31</v>
      </c>
      <c r="C57" s="5">
        <v>0.2</v>
      </c>
      <c r="D57" s="5"/>
      <c r="F57" s="2">
        <f>E53*C57</f>
        <v>0</v>
      </c>
      <c r="G57" s="2">
        <f>F53*C57</f>
        <v>0</v>
      </c>
      <c r="H57" s="2">
        <f>G53*C57</f>
        <v>0</v>
      </c>
    </row>
    <row r="59" spans="1:9" x14ac:dyDescent="0.2">
      <c r="C59" s="5">
        <f>C12+C13+C14+C56</f>
        <v>1</v>
      </c>
      <c r="D59" s="5"/>
      <c r="E59" s="2">
        <f>SUM(E12:E56)</f>
        <v>987230.76923076925</v>
      </c>
      <c r="F59" s="2">
        <f>SUM(F12:F56)</f>
        <v>594461.53846153838</v>
      </c>
      <c r="G59" s="2">
        <f>SUM(G12:G56)</f>
        <v>594461.53846153838</v>
      </c>
      <c r="H59" s="2">
        <f>SUM(H12:H56)</f>
        <v>594461.53846153838</v>
      </c>
      <c r="I59" s="2">
        <f>SUM(E59:H59)</f>
        <v>2770615.3846153845</v>
      </c>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62F19C0464942B6E99D9D7657CEA1" ma:contentTypeVersion="6" ma:contentTypeDescription="Create a new document." ma:contentTypeScope="" ma:versionID="c64b060447fd80ea565b469d487282a3">
  <xsd:schema xmlns:xsd="http://www.w3.org/2001/XMLSchema" xmlns:xs="http://www.w3.org/2001/XMLSchema" xmlns:p="http://schemas.microsoft.com/office/2006/metadata/properties" xmlns:ns2="474a5ecb-460c-4c93-afd8-fabd25bf7f5c" targetNamespace="http://schemas.microsoft.com/office/2006/metadata/properties" ma:root="true" ma:fieldsID="30351f49e608b2fc3dc7bff49805554c" ns2:_="">
    <xsd:import namespace="474a5ecb-460c-4c93-afd8-fabd25bf7f5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5ecb-460c-4c93-afd8-fabd25bf7f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E35123-D047-4E93-86ED-473D8B2A7BF6}"/>
</file>

<file path=customXml/itemProps2.xml><?xml version="1.0" encoding="utf-8"?>
<ds:datastoreItem xmlns:ds="http://schemas.openxmlformats.org/officeDocument/2006/customXml" ds:itemID="{7643FC1B-2525-4171-9D1B-425F51285B46}"/>
</file>

<file path=customXml/itemProps3.xml><?xml version="1.0" encoding="utf-8"?>
<ds:datastoreItem xmlns:ds="http://schemas.openxmlformats.org/officeDocument/2006/customXml" ds:itemID="{87804C42-6AA5-425B-BD2C-41A604F4F1E2}"/>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barrios</dc:creator>
  <cp:lastModifiedBy>carlos barrios</cp:lastModifiedBy>
  <dcterms:created xsi:type="dcterms:W3CDTF">2025-01-21T09:10:32Z</dcterms:created>
  <dcterms:modified xsi:type="dcterms:W3CDTF">2025-01-21T11:19:08Z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0x010100CF762F19C0464942B6E99D9D7657CEA1</vt:lpwstr>
  </property>
</Properties>
</file>