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.howell\Documents\GitHub\LinkUtilization\LinkUtilization\LinkUtilization\"/>
    </mc:Choice>
  </mc:AlternateContent>
  <bookViews>
    <workbookView xWindow="0" yWindow="0" windowWidth="26205" windowHeight="10365" activeTab="3"/>
  </bookViews>
  <sheets>
    <sheet name="ifIndex 1" sheetId="4" r:id="rId1"/>
    <sheet name="ifIndex 2" sheetId="3" r:id="rId2"/>
    <sheet name="ifIndex 3" sheetId="2" r:id="rId3"/>
    <sheet name="ifIndex 4" sheetId="1" r:id="rId4"/>
  </sheets>
  <definedNames>
    <definedName name="Counter_Max_Value" comment="Alter this field to reflect a Counter32 or Counter64 maximum value." localSheetId="0">'ifIndex 1'!$A$19</definedName>
    <definedName name="Counter_Max_Value" comment="Alter this field to reflect a Counter32 or Counter64 maximum value." localSheetId="1">'ifIndex 2'!$A$19</definedName>
    <definedName name="Counter_Max_Value" comment="Alter this field to reflect a Counter32 or Counter64 maximum value." localSheetId="2">'ifIndex 3'!$A$19</definedName>
    <definedName name="Counter_Max_Value" comment="Alter this field to reflect a Counter32 or Counter64 maximum value.">'ifIndex 4'!$A$19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24" i="4"/>
  <c r="B23" i="4"/>
  <c r="C8" i="4" s="1"/>
  <c r="E19" i="4"/>
  <c r="E20" i="4" s="1"/>
  <c r="B8" i="4"/>
  <c r="B5" i="4"/>
  <c r="B24" i="3"/>
  <c r="B23" i="3"/>
  <c r="E19" i="3"/>
  <c r="E20" i="3" s="1"/>
  <c r="E21" i="3" s="1"/>
  <c r="E22" i="3" s="1"/>
  <c r="B8" i="3"/>
  <c r="B5" i="3"/>
  <c r="B24" i="2"/>
  <c r="E19" i="2" s="1"/>
  <c r="B23" i="2"/>
  <c r="B8" i="2"/>
  <c r="B5" i="2"/>
  <c r="B11" i="2" l="1"/>
  <c r="C5" i="3"/>
  <c r="C8" i="3"/>
  <c r="B11" i="4"/>
  <c r="C11" i="4"/>
  <c r="E21" i="4"/>
  <c r="E22" i="4" s="1"/>
  <c r="C5" i="4"/>
  <c r="B11" i="3"/>
  <c r="C11" i="3" s="1"/>
  <c r="C8" i="2"/>
  <c r="E20" i="2"/>
  <c r="E21" i="2" s="1"/>
  <c r="E22" i="2" s="1"/>
  <c r="C5" i="2"/>
  <c r="C11" i="2"/>
  <c r="B24" i="1"/>
  <c r="E19" i="1" s="1"/>
  <c r="B23" i="1"/>
  <c r="E20" i="1" l="1"/>
  <c r="E21" i="1" s="1"/>
  <c r="E22" i="1" s="1"/>
  <c r="B5" i="1"/>
  <c r="C5" i="1" s="1"/>
  <c r="B8" i="1"/>
  <c r="C8" i="1" s="1"/>
  <c r="B11" i="1" l="1"/>
  <c r="C11" i="1" s="1"/>
</calcChain>
</file>

<file path=xl/sharedStrings.xml><?xml version="1.0" encoding="utf-8"?>
<sst xmlns="http://schemas.openxmlformats.org/spreadsheetml/2006/main" count="120" uniqueCount="33">
  <si>
    <t>ifSpeed (bps)</t>
  </si>
  <si>
    <t>ifInOctets</t>
  </si>
  <si>
    <t>ifOutOctets</t>
  </si>
  <si>
    <t>Total Utilization</t>
  </si>
  <si>
    <t>Walk 1</t>
  </si>
  <si>
    <t>Walk 2</t>
  </si>
  <si>
    <t>.1.3.6.1.2.1.1.3.0</t>
  </si>
  <si>
    <t>sysUpTime</t>
  </si>
  <si>
    <t>Fields marked in blue will alter calculations</t>
  </si>
  <si>
    <t>Counter Max Value</t>
  </si>
  <si>
    <t>Inbound Difference</t>
  </si>
  <si>
    <t>Outbound Difference</t>
  </si>
  <si>
    <t>Inbound + Outbound</t>
  </si>
  <si>
    <t>Outbound Utilization</t>
  </si>
  <si>
    <t>Inbound Utilization</t>
  </si>
  <si>
    <t>Seconds</t>
  </si>
  <si>
    <t>Minutes</t>
  </si>
  <si>
    <t>Hours</t>
  </si>
  <si>
    <t>Days</t>
  </si>
  <si>
    <t>.1.3.6.1.2.1.2.2.1.5.</t>
  </si>
  <si>
    <t>.1.3.6.1.2.1.2.2.1.10.</t>
  </si>
  <si>
    <t>.1.3.6.1.2.1.2.2.1.16.</t>
  </si>
  <si>
    <t>ifDescr</t>
  </si>
  <si>
    <t>.1.3.6.1.2.1.2.2.1.2.</t>
  </si>
  <si>
    <t>bond0</t>
  </si>
  <si>
    <t>The Counter Max Value field will only need to be changed if you use a 64-bit counter.</t>
  </si>
  <si>
    <t>Counter 32 Max</t>
  </si>
  <si>
    <t>Counter 64 Max</t>
  </si>
  <si>
    <t>Valid Speed?</t>
  </si>
  <si>
    <t>Valid Time?</t>
  </si>
  <si>
    <t>lo</t>
  </si>
  <si>
    <t>eth0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</si>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</sst>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0" fontId="0" fillId="0" borderId="1" xfId="0" applyFill="1" applyBorder="1"/>
    <xf numFmtId="3" fontId="0" fillId="0" borderId="1" xfId="0" applyNumberForma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D1"/>
    </sheetView>
  </sheetViews>
  <sheetFormatPr defaultRowHeight="15" x14ac:dyDescent="0.25"/>
  <cols>
    <col min="1" max="1" width="18.140625" bestFit="1" customWidth="1"/>
    <col min="2" max="2" width="24.85546875" bestFit="1" customWidth="1"/>
    <col min="3" max="3" width="19.85546875" bestFit="1" customWidth="1"/>
    <col min="4" max="4" width="18.5703125" bestFit="1" customWidth="1"/>
    <col min="5" max="5" width="23.42578125" bestFit="1" customWidth="1"/>
    <col min="6" max="6" width="20" customWidth="1"/>
    <col min="7" max="12" width="9.140625" customWidth="1"/>
  </cols>
  <sheetData>
    <row r="1" spans="1:6" x14ac:dyDescent="0.25">
      <c r="A1" s="13" t="s">
        <v>8</v>
      </c>
      <c r="B1" s="13"/>
      <c r="C1" s="13"/>
      <c r="D1" s="12"/>
    </row>
    <row r="2" spans="1:6" x14ac:dyDescent="0.25">
      <c r="A2" s="12" t="s">
        <v>25</v>
      </c>
      <c r="B2" s="12"/>
      <c r="C2" s="12"/>
      <c r="D2" s="12"/>
    </row>
    <row r="4" spans="1:6" x14ac:dyDescent="0.25">
      <c r="B4" s="6" t="s">
        <v>10</v>
      </c>
      <c r="C4" s="6" t="s">
        <v>14</v>
      </c>
    </row>
    <row r="5" spans="1:6" x14ac:dyDescent="0.25">
      <c r="B5" s="3">
        <f>IF(C17&lt;C16,C17+$B$19-C16,C17-C16)</f>
        <v>55070710</v>
      </c>
      <c r="C5" s="11">
        <f>IF(AND(B23,B24),(B5*8*100)/(E19*B16),"Error!")</f>
        <v>0.77777583975792797</v>
      </c>
    </row>
    <row r="6" spans="1:6" x14ac:dyDescent="0.25">
      <c r="B6" s="1"/>
    </row>
    <row r="7" spans="1:6" x14ac:dyDescent="0.25">
      <c r="B7" s="6" t="s">
        <v>11</v>
      </c>
      <c r="C7" s="2" t="s">
        <v>13</v>
      </c>
    </row>
    <row r="8" spans="1:6" x14ac:dyDescent="0.25">
      <c r="B8" s="3">
        <f>IF(D17&lt;D16,D17+$B$19-D16,D17-D16)</f>
        <v>55070710</v>
      </c>
      <c r="C8" s="11">
        <f>IF(AND(B23,B24),(B8*8*100)/(E19*B16),"Error!")</f>
        <v>0.77777583975792797</v>
      </c>
    </row>
    <row r="9" spans="1:6" x14ac:dyDescent="0.25">
      <c r="B9" s="1"/>
    </row>
    <row r="10" spans="1:6" x14ac:dyDescent="0.25">
      <c r="B10" s="2" t="s">
        <v>12</v>
      </c>
      <c r="C10" s="2" t="s">
        <v>3</v>
      </c>
    </row>
    <row r="11" spans="1:6" x14ac:dyDescent="0.25">
      <c r="B11" s="3">
        <f>B5+B8</f>
        <v>110141420</v>
      </c>
      <c r="C11" s="11">
        <f>IF(AND(B23,B24),((B11*8*100)/(E19*B16))/2,"Error!")</f>
        <v>0.77777583975792797</v>
      </c>
    </row>
    <row r="12" spans="1:6" x14ac:dyDescent="0.25">
      <c r="D12" s="1"/>
      <c r="E12" s="1"/>
    </row>
    <row r="14" spans="1:6" x14ac:dyDescent="0.25">
      <c r="B14" s="2" t="s">
        <v>0</v>
      </c>
      <c r="C14" s="2" t="s">
        <v>1</v>
      </c>
      <c r="D14" s="2" t="s">
        <v>2</v>
      </c>
      <c r="E14" s="2" t="s">
        <v>7</v>
      </c>
      <c r="F14" s="8" t="s">
        <v>22</v>
      </c>
    </row>
    <row r="15" spans="1:6" x14ac:dyDescent="0.25">
      <c r="B15" s="2" t="s">
        <v>19</v>
      </c>
      <c r="C15" s="2" t="s">
        <v>20</v>
      </c>
      <c r="D15" s="2" t="s">
        <v>21</v>
      </c>
      <c r="E15" s="2" t="s">
        <v>6</v>
      </c>
      <c r="F15" s="2" t="s">
        <v>23</v>
      </c>
    </row>
    <row r="16" spans="1:6" x14ac:dyDescent="0.25">
      <c r="A16" s="2" t="s">
        <v>4</v>
      </c>
      <c r="B16" s="4">
        <v>10000000</v>
      </c>
      <c r="C16" s="4">
        <v>343336811</v>
      </c>
      <c r="D16" s="4">
        <v>343336811</v>
      </c>
      <c r="E16" s="5">
        <v>87870684</v>
      </c>
      <c r="F16" s="2" t="s">
        <v>30</v>
      </c>
    </row>
    <row r="17" spans="1:5" x14ac:dyDescent="0.25">
      <c r="A17" s="2" t="s">
        <v>5</v>
      </c>
      <c r="B17" s="4">
        <v>10000000</v>
      </c>
      <c r="C17" s="4">
        <v>398407521</v>
      </c>
      <c r="D17" s="4">
        <v>398407521</v>
      </c>
      <c r="E17" s="5">
        <v>88437127</v>
      </c>
    </row>
    <row r="19" spans="1:5" x14ac:dyDescent="0.25">
      <c r="A19" s="2" t="s">
        <v>9</v>
      </c>
      <c r="B19" s="7">
        <v>4294967295</v>
      </c>
      <c r="D19" s="2" t="s">
        <v>15</v>
      </c>
      <c r="E19" s="2">
        <f>IF(B24,(E17-E16)/100,"Error, invalid sysUpTime!")</f>
        <v>5664.43</v>
      </c>
    </row>
    <row r="20" spans="1:5" x14ac:dyDescent="0.25">
      <c r="A20" s="8" t="s">
        <v>26</v>
      </c>
      <c r="B20" s="9">
        <v>4294967295</v>
      </c>
      <c r="D20" s="2" t="s">
        <v>16</v>
      </c>
      <c r="E20" s="2">
        <f>IF(B24,E19/60,"Error, invalid sysUpTime!")</f>
        <v>94.407166666666669</v>
      </c>
    </row>
    <row r="21" spans="1:5" x14ac:dyDescent="0.25">
      <c r="A21" s="8" t="s">
        <v>27</v>
      </c>
      <c r="B21" s="10">
        <v>1.84467440737095E+19</v>
      </c>
      <c r="D21" s="2" t="s">
        <v>17</v>
      </c>
      <c r="E21" s="2">
        <f>IF(B24,E20/60,"Error, invalid sysUpTime!")</f>
        <v>1.5734527777777778</v>
      </c>
    </row>
    <row r="22" spans="1:5" x14ac:dyDescent="0.25">
      <c r="D22" s="2" t="s">
        <v>18</v>
      </c>
      <c r="E22" s="2">
        <f>IF(B24,E21/24,"Error, invalid sysUpTime!")</f>
        <v>6.5560532407407404E-2</v>
      </c>
    </row>
    <row r="23" spans="1:5" x14ac:dyDescent="0.25">
      <c r="A23" s="2" t="s">
        <v>28</v>
      </c>
      <c r="B23" s="2" t="b">
        <f>IF(B16=B17,TRUE,FALSE)</f>
        <v>1</v>
      </c>
    </row>
    <row r="24" spans="1:5" x14ac:dyDescent="0.25">
      <c r="A24" s="2" t="s">
        <v>29</v>
      </c>
      <c r="B24" s="2" t="b">
        <f>IF(E16&lt;E17,TRUE,FALSE)</f>
        <v>1</v>
      </c>
    </row>
  </sheetData>
  <mergeCells count="2">
    <mergeCell ref="A1:D1"/>
    <mergeCell ref="A2:D2"/>
  </mergeCells>
  <conditionalFormatting sqref="A1:F24">
    <cfRule type="containsText" dxfId="1" priority="1" operator="containsText" text="FALSE">
      <formula>NOT(ISERROR(SEARCH("FALSE",A1)))</formula>
    </cfRule>
    <cfRule type="containsText" dxfId="0" priority="2" operator="containsText" text="Error">
      <formula>NOT(ISERROR(SEARCH("Error",A1)))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6" sqref="F16"/>
    </sheetView>
  </sheetViews>
  <sheetFormatPr defaultRowHeight="15" x14ac:dyDescent="0.25"/>
  <cols>
    <col min="1" max="1" width="18.140625" bestFit="1" customWidth="1"/>
    <col min="2" max="2" width="24.85546875" bestFit="1" customWidth="1"/>
    <col min="3" max="3" width="19.85546875" bestFit="1" customWidth="1"/>
    <col min="4" max="4" width="18.5703125" bestFit="1" customWidth="1"/>
    <col min="5" max="5" width="23.42578125" bestFit="1" customWidth="1"/>
    <col min="6" max="6" width="20" customWidth="1"/>
    <col min="7" max="12" width="9.140625" customWidth="1"/>
  </cols>
  <sheetData>
    <row r="1" spans="1:6" x14ac:dyDescent="0.25">
      <c r="A1" s="13" t="s">
        <v>8</v>
      </c>
      <c r="B1" s="13"/>
      <c r="C1" s="13"/>
      <c r="D1" s="12"/>
    </row>
    <row r="2" spans="1:6" x14ac:dyDescent="0.25">
      <c r="A2" s="12" t="s">
        <v>25</v>
      </c>
      <c r="B2" s="12"/>
      <c r="C2" s="12"/>
      <c r="D2" s="12"/>
    </row>
    <row r="4" spans="1:6" x14ac:dyDescent="0.25">
      <c r="B4" s="6" t="s">
        <v>10</v>
      </c>
      <c r="C4" s="6" t="s">
        <v>14</v>
      </c>
    </row>
    <row r="5" spans="1:6" x14ac:dyDescent="0.25">
      <c r="B5" s="3">
        <f>IF(C17&lt;C16,C17+$B$19-C16,C17-C16)</f>
        <v>1031797405</v>
      </c>
      <c r="C5" s="11">
        <f>IF(AND(B23,B24),(B5*8*100)/(E19*B16),"Error!")</f>
        <v>0.14572303373861095</v>
      </c>
    </row>
    <row r="6" spans="1:6" x14ac:dyDescent="0.25">
      <c r="B6" s="1"/>
    </row>
    <row r="7" spans="1:6" x14ac:dyDescent="0.25">
      <c r="B7" s="6" t="s">
        <v>11</v>
      </c>
      <c r="C7" s="2" t="s">
        <v>13</v>
      </c>
    </row>
    <row r="8" spans="1:6" x14ac:dyDescent="0.25">
      <c r="B8" s="3">
        <f>IF(D17&lt;D16,D17+$B$19-D16,D17-D16)</f>
        <v>2357977110</v>
      </c>
      <c r="C8" s="11">
        <f>IF(AND(B23,B24),(B8*8*100)/(E19*B16),"Error!")</f>
        <v>0.33302233199103881</v>
      </c>
    </row>
    <row r="9" spans="1:6" x14ac:dyDescent="0.25">
      <c r="B9" s="1"/>
    </row>
    <row r="10" spans="1:6" x14ac:dyDescent="0.25">
      <c r="B10" s="2" t="s">
        <v>12</v>
      </c>
      <c r="C10" s="2" t="s">
        <v>3</v>
      </c>
    </row>
    <row r="11" spans="1:6" x14ac:dyDescent="0.25">
      <c r="B11" s="3">
        <f>B5+B8</f>
        <v>3389774515</v>
      </c>
      <c r="C11" s="11">
        <f>IF(AND(B23,B24),((B11*8*100)/(E19*B16))/2,"Error!")</f>
        <v>0.23937268286482488</v>
      </c>
    </row>
    <row r="12" spans="1:6" x14ac:dyDescent="0.25">
      <c r="D12" s="1"/>
      <c r="E12" s="1"/>
    </row>
    <row r="14" spans="1:6" x14ac:dyDescent="0.25">
      <c r="B14" s="2" t="s">
        <v>0</v>
      </c>
      <c r="C14" s="2" t="s">
        <v>1</v>
      </c>
      <c r="D14" s="2" t="s">
        <v>2</v>
      </c>
      <c r="E14" s="2" t="s">
        <v>7</v>
      </c>
      <c r="F14" s="8" t="s">
        <v>22</v>
      </c>
    </row>
    <row r="15" spans="1:6" x14ac:dyDescent="0.25">
      <c r="B15" s="2" t="s">
        <v>19</v>
      </c>
      <c r="C15" s="2" t="s">
        <v>20</v>
      </c>
      <c r="D15" s="2" t="s">
        <v>21</v>
      </c>
      <c r="E15" s="2" t="s">
        <v>6</v>
      </c>
      <c r="F15" s="2" t="s">
        <v>23</v>
      </c>
    </row>
    <row r="16" spans="1:6" x14ac:dyDescent="0.25">
      <c r="A16" s="2" t="s">
        <v>4</v>
      </c>
      <c r="B16" s="4">
        <v>1000000000</v>
      </c>
      <c r="C16" s="4">
        <v>3424468712</v>
      </c>
      <c r="D16" s="4">
        <v>570138412</v>
      </c>
      <c r="E16" s="5">
        <v>87870684</v>
      </c>
      <c r="F16" s="2" t="s">
        <v>31</v>
      </c>
    </row>
    <row r="17" spans="1:5" x14ac:dyDescent="0.25">
      <c r="A17" s="2" t="s">
        <v>5</v>
      </c>
      <c r="B17" s="4">
        <v>1000000000</v>
      </c>
      <c r="C17" s="4">
        <v>161298822</v>
      </c>
      <c r="D17" s="4">
        <v>2928115522</v>
      </c>
      <c r="E17" s="5">
        <v>88437127</v>
      </c>
    </row>
    <row r="19" spans="1:5" x14ac:dyDescent="0.25">
      <c r="A19" s="2" t="s">
        <v>9</v>
      </c>
      <c r="B19" s="7">
        <v>4294967295</v>
      </c>
      <c r="D19" s="2" t="s">
        <v>15</v>
      </c>
      <c r="E19" s="2">
        <f>IF(B24,(E17-E16)/100,"Error, invalid sysUpTime!")</f>
        <v>5664.43</v>
      </c>
    </row>
    <row r="20" spans="1:5" x14ac:dyDescent="0.25">
      <c r="A20" s="8" t="s">
        <v>26</v>
      </c>
      <c r="B20" s="9">
        <v>4294967295</v>
      </c>
      <c r="D20" s="2" t="s">
        <v>16</v>
      </c>
      <c r="E20" s="2">
        <f>IF(B24,E19/60,"Error, invalid sysUpTime!")</f>
        <v>94.407166666666669</v>
      </c>
    </row>
    <row r="21" spans="1:5" x14ac:dyDescent="0.25">
      <c r="A21" s="8" t="s">
        <v>27</v>
      </c>
      <c r="B21" s="10">
        <v>1.84467440737095E+19</v>
      </c>
      <c r="D21" s="2" t="s">
        <v>17</v>
      </c>
      <c r="E21" s="2">
        <f>IF(B24,E20/60,"Error, invalid sysUpTime!")</f>
        <v>1.5734527777777778</v>
      </c>
    </row>
    <row r="22" spans="1:5" x14ac:dyDescent="0.25">
      <c r="D22" s="2" t="s">
        <v>18</v>
      </c>
      <c r="E22" s="2">
        <f>IF(B24,E21/24,"Error, invalid sysUpTime!")</f>
        <v>6.5560532407407404E-2</v>
      </c>
    </row>
    <row r="23" spans="1:5" x14ac:dyDescent="0.25">
      <c r="A23" s="2" t="s">
        <v>28</v>
      </c>
      <c r="B23" s="2" t="b">
        <f>IF(B16=B17,TRUE,FALSE)</f>
        <v>1</v>
      </c>
    </row>
    <row r="24" spans="1:5" x14ac:dyDescent="0.25">
      <c r="A24" s="2" t="s">
        <v>29</v>
      </c>
      <c r="B24" s="2" t="b">
        <f>IF(E16&lt;E17,TRUE,FALSE)</f>
        <v>1</v>
      </c>
    </row>
  </sheetData>
  <mergeCells count="2">
    <mergeCell ref="A1:D1"/>
    <mergeCell ref="A2:D2"/>
  </mergeCells>
  <conditionalFormatting sqref="A1:F24">
    <cfRule type="containsText" dxfId="3" priority="1" operator="containsText" text="FALSE">
      <formula>NOT(ISERROR(SEARCH("FALSE",A1)))</formula>
    </cfRule>
    <cfRule type="containsText" dxfId="2" priority="2" operator="containsText" text="Error">
      <formula>NOT(ISERROR(SEARCH("Error",A1)))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6" sqref="E16"/>
    </sheetView>
  </sheetViews>
  <sheetFormatPr defaultRowHeight="15" x14ac:dyDescent="0.25"/>
  <cols>
    <col min="1" max="1" width="18.140625" bestFit="1" customWidth="1"/>
    <col min="2" max="2" width="24.85546875" bestFit="1" customWidth="1"/>
    <col min="3" max="3" width="19.85546875" bestFit="1" customWidth="1"/>
    <col min="4" max="4" width="18.5703125" bestFit="1" customWidth="1"/>
    <col min="5" max="5" width="23.42578125" bestFit="1" customWidth="1"/>
    <col min="6" max="6" width="20" customWidth="1"/>
    <col min="7" max="12" width="9.140625" customWidth="1"/>
  </cols>
  <sheetData>
    <row r="1" spans="1:6" x14ac:dyDescent="0.25">
      <c r="A1" s="13" t="s">
        <v>8</v>
      </c>
      <c r="B1" s="13"/>
      <c r="C1" s="13"/>
      <c r="D1" s="12"/>
    </row>
    <row r="2" spans="1:6" x14ac:dyDescent="0.25">
      <c r="A2" s="12" t="s">
        <v>25</v>
      </c>
      <c r="B2" s="12"/>
      <c r="C2" s="12"/>
      <c r="D2" s="12"/>
    </row>
    <row r="4" spans="1:6" x14ac:dyDescent="0.25">
      <c r="B4" s="6" t="s">
        <v>10</v>
      </c>
      <c r="C4" s="6" t="s">
        <v>14</v>
      </c>
    </row>
    <row r="5" spans="1:6" x14ac:dyDescent="0.25">
      <c r="B5" s="3">
        <f>IF(C17&lt;C16,C17+$B$19-C16,C17-C16)</f>
        <v>240539710</v>
      </c>
      <c r="C5" s="11">
        <f>IF(AND(B23,B24),(B5*8*100)/(E19*B16),"Error!")</f>
        <v>3.397195622507472E-2</v>
      </c>
    </row>
    <row r="6" spans="1:6" x14ac:dyDescent="0.25">
      <c r="B6" s="1"/>
    </row>
    <row r="7" spans="1:6" x14ac:dyDescent="0.25">
      <c r="B7" s="6" t="s">
        <v>11</v>
      </c>
      <c r="C7" s="2" t="s">
        <v>13</v>
      </c>
    </row>
    <row r="8" spans="1:6" x14ac:dyDescent="0.25">
      <c r="B8" s="3">
        <f>IF(D17&lt;D16,D17+$B$19-D16,D17-D16)</f>
        <v>2437219005</v>
      </c>
      <c r="C8" s="11">
        <f>IF(AND(B23,B24),(B8*8*100)/(E19*B16),"Error!")</f>
        <v>0.34421384040406539</v>
      </c>
    </row>
    <row r="9" spans="1:6" x14ac:dyDescent="0.25">
      <c r="B9" s="1"/>
    </row>
    <row r="10" spans="1:6" x14ac:dyDescent="0.25">
      <c r="B10" s="2" t="s">
        <v>12</v>
      </c>
      <c r="C10" s="2" t="s">
        <v>3</v>
      </c>
    </row>
    <row r="11" spans="1:6" x14ac:dyDescent="0.25">
      <c r="B11" s="3">
        <f>B5+B8</f>
        <v>2677758715</v>
      </c>
      <c r="C11" s="11">
        <f>IF(AND(B23,B24),((B11*8*100)/(E19*B16))/2,"Error!")</f>
        <v>0.18909289831457005</v>
      </c>
    </row>
    <row r="12" spans="1:6" x14ac:dyDescent="0.25">
      <c r="D12" s="1"/>
      <c r="E12" s="1"/>
    </row>
    <row r="14" spans="1:6" x14ac:dyDescent="0.25">
      <c r="B14" s="2" t="s">
        <v>0</v>
      </c>
      <c r="C14" s="2" t="s">
        <v>1</v>
      </c>
      <c r="D14" s="2" t="s">
        <v>2</v>
      </c>
      <c r="E14" s="2" t="s">
        <v>7</v>
      </c>
      <c r="F14" s="8" t="s">
        <v>22</v>
      </c>
    </row>
    <row r="15" spans="1:6" x14ac:dyDescent="0.25">
      <c r="B15" s="2" t="s">
        <v>19</v>
      </c>
      <c r="C15" s="2" t="s">
        <v>20</v>
      </c>
      <c r="D15" s="2" t="s">
        <v>21</v>
      </c>
      <c r="E15" s="2" t="s">
        <v>6</v>
      </c>
      <c r="F15" s="2" t="s">
        <v>23</v>
      </c>
    </row>
    <row r="16" spans="1:6" x14ac:dyDescent="0.25">
      <c r="A16" s="2" t="s">
        <v>4</v>
      </c>
      <c r="B16" s="4">
        <v>1000000000</v>
      </c>
      <c r="C16" s="4">
        <v>494926013</v>
      </c>
      <c r="D16" s="4">
        <v>3936071013</v>
      </c>
      <c r="E16" s="5">
        <v>87870684</v>
      </c>
      <c r="F16" s="2" t="s">
        <v>32</v>
      </c>
    </row>
    <row r="17" spans="1:5" x14ac:dyDescent="0.25">
      <c r="A17" s="2" t="s">
        <v>5</v>
      </c>
      <c r="B17" s="4">
        <v>1000000000</v>
      </c>
      <c r="C17" s="4">
        <v>735465723</v>
      </c>
      <c r="D17" s="4">
        <v>2078322723</v>
      </c>
      <c r="E17" s="5">
        <v>88437127</v>
      </c>
    </row>
    <row r="19" spans="1:5" x14ac:dyDescent="0.25">
      <c r="A19" s="2" t="s">
        <v>9</v>
      </c>
      <c r="B19" s="7">
        <v>4294967295</v>
      </c>
      <c r="D19" s="2" t="s">
        <v>15</v>
      </c>
      <c r="E19" s="2">
        <f>IF(B24,(E17-E16)/100,"Error, invalid sysUpTime!")</f>
        <v>5664.43</v>
      </c>
    </row>
    <row r="20" spans="1:5" x14ac:dyDescent="0.25">
      <c r="A20" s="8" t="s">
        <v>26</v>
      </c>
      <c r="B20" s="9">
        <v>4294967295</v>
      </c>
      <c r="D20" s="2" t="s">
        <v>16</v>
      </c>
      <c r="E20" s="2">
        <f>IF(B24,E19/60,"Error, invalid sysUpTime!")</f>
        <v>94.407166666666669</v>
      </c>
    </row>
    <row r="21" spans="1:5" x14ac:dyDescent="0.25">
      <c r="A21" s="8" t="s">
        <v>27</v>
      </c>
      <c r="B21" s="10">
        <v>1.84467440737095E+19</v>
      </c>
      <c r="D21" s="2" t="s">
        <v>17</v>
      </c>
      <c r="E21" s="2">
        <f>IF(B24,E20/60,"Error, invalid sysUpTime!")</f>
        <v>1.5734527777777778</v>
      </c>
    </row>
    <row r="22" spans="1:5" x14ac:dyDescent="0.25">
      <c r="D22" s="2" t="s">
        <v>18</v>
      </c>
      <c r="E22" s="2">
        <f>IF(B24,E21/24,"Error, invalid sysUpTime!")</f>
        <v>6.5560532407407404E-2</v>
      </c>
    </row>
    <row r="23" spans="1:5" x14ac:dyDescent="0.25">
      <c r="A23" s="2" t="s">
        <v>28</v>
      </c>
      <c r="B23" s="2" t="b">
        <f>IF(B16=B17,TRUE,FALSE)</f>
        <v>1</v>
      </c>
    </row>
    <row r="24" spans="1:5" x14ac:dyDescent="0.25">
      <c r="A24" s="2" t="s">
        <v>29</v>
      </c>
      <c r="B24" s="2" t="b">
        <f>IF(E16&lt;E17,TRUE,FALSE)</f>
        <v>1</v>
      </c>
    </row>
  </sheetData>
  <mergeCells count="2">
    <mergeCell ref="A1:D1"/>
    <mergeCell ref="A2:D2"/>
  </mergeCells>
  <conditionalFormatting sqref="A1:F24">
    <cfRule type="containsText" dxfId="5" priority="1" operator="containsText" text="FALSE">
      <formula>NOT(ISERROR(SEARCH("FALSE",A1)))</formula>
    </cfRule>
    <cfRule type="containsText" dxfId="4" priority="2" operator="containsText" text="Error">
      <formula>NOT(ISERROR(SEARCH("Error",A1)))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5" sqref="D5"/>
    </sheetView>
  </sheetViews>
  <sheetFormatPr defaultRowHeight="15" x14ac:dyDescent="0.25"/>
  <cols>
    <col min="1" max="1" width="18.140625" bestFit="1" customWidth="1"/>
    <col min="2" max="2" width="24.85546875" bestFit="1" customWidth="1"/>
    <col min="3" max="3" width="19.85546875" bestFit="1" customWidth="1"/>
    <col min="4" max="4" width="18.5703125" customWidth="1"/>
    <col min="5" max="5" width="23.42578125" bestFit="1" customWidth="1"/>
    <col min="6" max="6" width="20" customWidth="1"/>
    <col min="7" max="12" width="9.140625" customWidth="1"/>
  </cols>
  <sheetData>
    <row r="1" spans="1:6" x14ac:dyDescent="0.25">
      <c r="A1" s="13" t="s">
        <v>8</v>
      </c>
      <c r="B1" s="13"/>
      <c r="C1" s="13"/>
      <c r="D1" s="12"/>
    </row>
    <row r="2" spans="1:6" x14ac:dyDescent="0.25">
      <c r="A2" s="12" t="s">
        <v>25</v>
      </c>
      <c r="B2" s="12"/>
      <c r="C2" s="12"/>
      <c r="D2" s="12"/>
    </row>
    <row r="4" spans="1:6" x14ac:dyDescent="0.25">
      <c r="B4" s="6" t="s">
        <v>10</v>
      </c>
      <c r="C4" s="6" t="s">
        <v>14</v>
      </c>
    </row>
    <row r="5" spans="1:6" x14ac:dyDescent="0.25">
      <c r="B5" s="3">
        <f>IF(C17&lt;C16,C17+$B$19-C16,C17-C16)</f>
        <v>1272337105</v>
      </c>
      <c r="C5" s="11">
        <f>IF(AND(B23,B24),(B5*8*100)/(E19*B16),"Error!")</f>
        <v>17.969498855136351</v>
      </c>
      <c r="D5" s="1">
        <f>(B5*8*100)</f>
        <v>1017869684000</v>
      </c>
    </row>
    <row r="6" spans="1:6" x14ac:dyDescent="0.25">
      <c r="B6" s="1"/>
    </row>
    <row r="7" spans="1:6" x14ac:dyDescent="0.25">
      <c r="B7" s="6" t="s">
        <v>11</v>
      </c>
      <c r="C7" s="2" t="s">
        <v>13</v>
      </c>
    </row>
    <row r="8" spans="1:6" x14ac:dyDescent="0.25">
      <c r="B8" s="3">
        <f>IF(D17&lt;D16,D17+$B$19-D16,D17-D16)</f>
        <v>500228810</v>
      </c>
      <c r="C8" s="11">
        <f>IF(AND(B23,B24),(B8*8*100)/(E19*B16),"Error!")</f>
        <v>7.0648423230581008</v>
      </c>
    </row>
    <row r="9" spans="1:6" x14ac:dyDescent="0.25">
      <c r="B9" s="1"/>
    </row>
    <row r="10" spans="1:6" x14ac:dyDescent="0.25">
      <c r="B10" s="2" t="s">
        <v>12</v>
      </c>
      <c r="C10" s="2" t="s">
        <v>3</v>
      </c>
    </row>
    <row r="11" spans="1:6" x14ac:dyDescent="0.25">
      <c r="B11" s="3">
        <f>B5+B8</f>
        <v>1772565915</v>
      </c>
      <c r="C11" s="11">
        <f>IF(AND(B23,B24),((B11*8*100)/(E19*B16))/2,"Error!")</f>
        <v>12.517170589097226</v>
      </c>
    </row>
    <row r="12" spans="1:6" x14ac:dyDescent="0.25">
      <c r="D12" s="1"/>
      <c r="E12" s="1"/>
    </row>
    <row r="14" spans="1:6" x14ac:dyDescent="0.25">
      <c r="B14" s="2" t="s">
        <v>0</v>
      </c>
      <c r="C14" s="2" t="s">
        <v>1</v>
      </c>
      <c r="D14" s="2" t="s">
        <v>2</v>
      </c>
      <c r="E14" s="2" t="s">
        <v>7</v>
      </c>
      <c r="F14" s="8" t="s">
        <v>22</v>
      </c>
    </row>
    <row r="15" spans="1:6" x14ac:dyDescent="0.25">
      <c r="B15" s="2" t="s">
        <v>19</v>
      </c>
      <c r="C15" s="2" t="s">
        <v>20</v>
      </c>
      <c r="D15" s="2" t="s">
        <v>21</v>
      </c>
      <c r="E15" s="2" t="s">
        <v>6</v>
      </c>
      <c r="F15" s="2" t="s">
        <v>23</v>
      </c>
    </row>
    <row r="16" spans="1:6" x14ac:dyDescent="0.25">
      <c r="A16" s="2" t="s">
        <v>4</v>
      </c>
      <c r="B16" s="4">
        <v>10000000</v>
      </c>
      <c r="C16" s="4">
        <v>3919394814</v>
      </c>
      <c r="D16" s="4">
        <v>211242214</v>
      </c>
      <c r="E16" s="5">
        <v>87870684</v>
      </c>
      <c r="F16" s="2" t="s">
        <v>24</v>
      </c>
    </row>
    <row r="17" spans="1:5" x14ac:dyDescent="0.25">
      <c r="A17" s="2" t="s">
        <v>5</v>
      </c>
      <c r="B17" s="4">
        <v>10000000</v>
      </c>
      <c r="C17" s="4">
        <v>896764624</v>
      </c>
      <c r="D17" s="4">
        <v>711471024</v>
      </c>
      <c r="E17" s="5">
        <v>88437127</v>
      </c>
    </row>
    <row r="19" spans="1:5" x14ac:dyDescent="0.25">
      <c r="A19" s="2" t="s">
        <v>9</v>
      </c>
      <c r="B19" s="7">
        <v>4294967295</v>
      </c>
      <c r="D19" s="2" t="s">
        <v>15</v>
      </c>
      <c r="E19" s="2">
        <f>IF(B24,(E17-E16)/100,"Error, invalid sysUpTime!")</f>
        <v>5664.43</v>
      </c>
    </row>
    <row r="20" spans="1:5" x14ac:dyDescent="0.25">
      <c r="A20" s="8" t="s">
        <v>26</v>
      </c>
      <c r="B20" s="9">
        <v>4294967295</v>
      </c>
      <c r="D20" s="2" t="s">
        <v>16</v>
      </c>
      <c r="E20" s="2">
        <f>IF(B24,E19/60,"Error, invalid sysUpTime!")</f>
        <v>94.407166666666669</v>
      </c>
    </row>
    <row r="21" spans="1:5" x14ac:dyDescent="0.25">
      <c r="A21" s="8" t="s">
        <v>27</v>
      </c>
      <c r="B21" s="10">
        <v>1.84467440737095E+19</v>
      </c>
      <c r="D21" s="2" t="s">
        <v>17</v>
      </c>
      <c r="E21" s="2">
        <f>IF(B24,E20/60,"Error, invalid sysUpTime!")</f>
        <v>1.5734527777777778</v>
      </c>
    </row>
    <row r="22" spans="1:5" x14ac:dyDescent="0.25">
      <c r="D22" s="2" t="s">
        <v>18</v>
      </c>
      <c r="E22" s="2">
        <f>IF(B24,E21/24,"Error, invalid sysUpTime!")</f>
        <v>6.5560532407407404E-2</v>
      </c>
    </row>
    <row r="23" spans="1:5" x14ac:dyDescent="0.25">
      <c r="A23" s="2" t="s">
        <v>28</v>
      </c>
      <c r="B23" s="2" t="b">
        <f>IF(B16=B17,TRUE,FALSE)</f>
        <v>1</v>
      </c>
    </row>
    <row r="24" spans="1:5" x14ac:dyDescent="0.25">
      <c r="A24" s="2" t="s">
        <v>29</v>
      </c>
      <c r="B24" s="2" t="b">
        <f>IF(E16&lt;E17,TRUE,FALSE)</f>
        <v>1</v>
      </c>
    </row>
  </sheetData>
  <mergeCells count="2">
    <mergeCell ref="A2:D2"/>
    <mergeCell ref="A1:D1"/>
  </mergeCells>
  <conditionalFormatting sqref="A1:F24">
    <cfRule type="containsText" dxfId="7" priority="1" operator="containsText" text="FALSE">
      <formula>NOT(ISERROR(SEARCH("FALSE",A1)))</formula>
    </cfRule>
    <cfRule type="containsText" dxfId="6" priority="3" operator="containsText" text="Error">
      <formula>NOT(ISERROR(SEARCH("Error",A1)))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ifIndex 1</vt:lpstr>
      <vt:lpstr>ifIndex 2</vt:lpstr>
      <vt:lpstr>ifIndex 3</vt:lpstr>
      <vt:lpstr>ifIndex 4</vt:lpstr>
      <vt:lpstr>'ifIndex 1'!Counter_Max_Value</vt:lpstr>
      <vt:lpstr>'ifIndex 2'!Counter_Max_Value</vt:lpstr>
      <vt:lpstr>'ifIndex 3'!Counter_Max_Value</vt:lpstr>
      <vt:lpstr>Counter_Max_Value</vt:lpstr>
    </vt:vector>
  </TitlesOfParts>
  <Company>Solarwinds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Howell, Adam</dc:creator>
  <cp:lastModifiedBy>Howell, Adam</cp:lastModifiedBy>
  <dcterms:created xsi:type="dcterms:W3CDTF">2014-09-30T15:31:41Z</dcterms:created>
  <dcterms:modified xsi:type="dcterms:W3CDTF">2015-07-06T21:30:26Z</dcterms:modified>
</cp:coreProperties>
</file>