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<sst xmlns="http://schemas.openxmlformats.org/spreadsheetml/2006/main" count="56" uniqueCount="48">
  <si>
    <t xml:space="preserve">Andor Camera</t>
  </si>
  <si>
    <t xml:space="preserve">Telescope aperture (mm)</t>
  </si>
  <si>
    <t xml:space="preserve">Focal ratio (f/#)</t>
  </si>
  <si>
    <t xml:space="preserve">Focal length (mm)</t>
  </si>
  <si>
    <t xml:space="preserve">CCD size (mm)</t>
  </si>
  <si>
    <t xml:space="preserve">Pixel size (um)</t>
  </si>
  <si>
    <t xml:space="preserve">FOV (degrees)</t>
  </si>
  <si>
    <t xml:space="preserve">FOV (arcmins)</t>
  </si>
  <si>
    <t xml:space="preserve">Image scale (arcsecs/pixel)</t>
  </si>
  <si>
    <t xml:space="preserve">calculated CCD size (K)</t>
  </si>
  <si>
    <t xml:space="preserve">Image size in telescope focal plane (mm)</t>
  </si>
  <si>
    <t xml:space="preserve">approx. minimum pixel size (μm) to avoid oversampling</t>
  </si>
  <si>
    <t xml:space="preserve">average seeing (arcsecs)</t>
  </si>
  <si>
    <t xml:space="preserve">d of image (mm) - for SQUARE sensor</t>
  </si>
  <si>
    <t xml:space="preserve">d of image (mm) for rectangular sensor</t>
  </si>
  <si>
    <t xml:space="preserve">X</t>
  </si>
  <si>
    <t xml:space="preserve">Y</t>
  </si>
  <si>
    <t xml:space="preserve">Marana</t>
  </si>
  <si>
    <t xml:space="preserve">iXon Ultra 888</t>
  </si>
  <si>
    <t xml:space="preserve">iXon Ultra 897</t>
  </si>
  <si>
    <t xml:space="preserve">iKon-M 912</t>
  </si>
  <si>
    <t xml:space="preserve">iKon-M 934</t>
  </si>
  <si>
    <t xml:space="preserve">iKon-L</t>
  </si>
  <si>
    <t xml:space="preserve">iKon-XXL</t>
  </si>
  <si>
    <t xml:space="preserve">iKon-XL</t>
  </si>
  <si>
    <t xml:space="preserve">Zyla 4.2P</t>
  </si>
  <si>
    <t xml:space="preserve">Zyla 5.5</t>
  </si>
  <si>
    <t xml:space="preserve">Neo 5.5</t>
  </si>
  <si>
    <t xml:space="preserve">Apogee Alta F42</t>
  </si>
  <si>
    <t xml:space="preserve">Apogee Alta F47</t>
  </si>
  <si>
    <t xml:space="preserve">Apogee Alta F16, F16M</t>
  </si>
  <si>
    <t xml:space="preserve">Apogee Alta F9000</t>
  </si>
  <si>
    <t xml:space="preserve">Apogee Alta F8300</t>
  </si>
  <si>
    <t xml:space="preserve">Apogee Alta F32</t>
  </si>
  <si>
    <t xml:space="preserve">Apogee Alta F2</t>
  </si>
  <si>
    <t xml:space="preserve">Apogee Alta F6</t>
  </si>
  <si>
    <t xml:space="preserve">Apogee Alta F1</t>
  </si>
  <si>
    <t xml:space="preserve">Apogee Alta F260</t>
  </si>
  <si>
    <t xml:space="preserve">Apogee Alta F16000</t>
  </si>
  <si>
    <t xml:space="preserve">Apogee Alta F4000</t>
  </si>
  <si>
    <t xml:space="preserve">Apogee Alta F2000</t>
  </si>
  <si>
    <t xml:space="preserve">Apogee Aspen CG16M</t>
  </si>
  <si>
    <t xml:space="preserve">Apogee Aspen CG230</t>
  </si>
  <si>
    <t xml:space="preserve">Apogee Aspen CG42</t>
  </si>
  <si>
    <t xml:space="preserve">Apogee Aspen CG47</t>
  </si>
  <si>
    <t xml:space="preserve">Apogee Aspen CG6</t>
  </si>
  <si>
    <t xml:space="preserve">Apogee Aspen CG9000</t>
  </si>
  <si>
    <t xml:space="preserve">Balor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</si>
</sst>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BDBDB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18"/>
    <col collapsed="false" customWidth="true" hidden="false" outlineLevel="0" max="3" min="3" style="1" width="17"/>
    <col collapsed="false" customWidth="true" hidden="false" outlineLevel="0" max="4" min="4" style="1" width="17.44"/>
    <col collapsed="false" customWidth="true" hidden="false" outlineLevel="0" max="5" min="5" style="1" width="8.89"/>
    <col collapsed="false" customWidth="true" hidden="false" outlineLevel="0" max="6" min="6" style="1" width="8.21"/>
    <col collapsed="false" customWidth="true" hidden="false" outlineLevel="0" max="7" min="7" style="1" width="12.1"/>
    <col collapsed="false" customWidth="true" hidden="false" outlineLevel="0" max="8" min="8" style="1" width="9.56"/>
    <col collapsed="false" customWidth="true" hidden="false" outlineLevel="0" max="9" min="9" style="1" width="8.56"/>
    <col collapsed="false" customWidth="true" hidden="false" outlineLevel="0" max="10" min="10" style="1" width="7.34"/>
    <col collapsed="false" customWidth="true" hidden="false" outlineLevel="0" max="11" min="11" style="1" width="8.67"/>
    <col collapsed="false" customWidth="true" hidden="false" outlineLevel="0" max="12" min="12" style="1" width="22.44"/>
    <col collapsed="false" customWidth="true" hidden="false" outlineLevel="0" max="13" min="13" style="1" width="8.56"/>
    <col collapsed="false" customWidth="true" hidden="false" outlineLevel="0" max="14" min="14" style="1" width="7.56"/>
    <col collapsed="false" customWidth="true" hidden="false" outlineLevel="0" max="15" min="15" style="1" width="8.56"/>
    <col collapsed="false" customWidth="true" hidden="false" outlineLevel="0" max="16" min="16" style="1" width="9.11"/>
    <col collapsed="false" customWidth="true" hidden="false" outlineLevel="0" max="17" min="17" style="1" width="20.89"/>
    <col collapsed="false" customWidth="true" hidden="false" outlineLevel="0" max="18" min="18" style="1" width="8.89"/>
    <col collapsed="false" customWidth="true" hidden="false" outlineLevel="0" max="19" min="19" style="0" width="14.44"/>
    <col collapsed="false" customWidth="true" hidden="false" outlineLevel="0" max="20" min="20" style="0" width="15"/>
    <col collapsed="false" customWidth="true" hidden="false" outlineLevel="0" max="1025" min="21" style="0" width="8.45"/>
  </cols>
  <sheetData>
    <row r="1" s="5" customFormat="true" ht="4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2" t="s">
        <v>5</v>
      </c>
      <c r="H1" s="4" t="s">
        <v>6</v>
      </c>
      <c r="I1" s="4"/>
      <c r="J1" s="3" t="s">
        <v>7</v>
      </c>
      <c r="K1" s="3"/>
      <c r="L1" s="2" t="s">
        <v>8</v>
      </c>
      <c r="M1" s="3" t="s">
        <v>9</v>
      </c>
      <c r="N1" s="3"/>
      <c r="O1" s="4" t="s">
        <v>10</v>
      </c>
      <c r="P1" s="4"/>
      <c r="Q1" s="2" t="s">
        <v>11</v>
      </c>
      <c r="R1" s="2" t="s">
        <v>12</v>
      </c>
      <c r="S1" s="5" t="s">
        <v>13</v>
      </c>
      <c r="T1" s="5" t="s">
        <v>14</v>
      </c>
    </row>
    <row r="2" s="7" customFormat="true" ht="15" hidden="false" customHeight="false" outlineLevel="0" collapsed="false">
      <c r="A2" s="6"/>
      <c r="B2" s="6"/>
      <c r="C2" s="6"/>
      <c r="D2" s="6"/>
      <c r="E2" s="6" t="s">
        <v>15</v>
      </c>
      <c r="F2" s="6" t="s">
        <v>16</v>
      </c>
      <c r="G2" s="6"/>
      <c r="H2" s="6" t="s">
        <v>15</v>
      </c>
      <c r="I2" s="6" t="s">
        <v>16</v>
      </c>
      <c r="J2" s="6" t="s">
        <v>15</v>
      </c>
      <c r="K2" s="6" t="s">
        <v>16</v>
      </c>
      <c r="L2" s="6"/>
      <c r="M2" s="6" t="s">
        <v>15</v>
      </c>
      <c r="N2" s="6" t="s">
        <v>16</v>
      </c>
      <c r="O2" s="6" t="s">
        <v>15</v>
      </c>
      <c r="P2" s="6" t="s">
        <v>16</v>
      </c>
      <c r="Q2" s="6"/>
      <c r="R2" s="6"/>
    </row>
    <row r="3" customFormat="false" ht="14.4" hidden="false" customHeight="false" outlineLevel="0" collapsed="false">
      <c r="A3" s="8" t="s">
        <v>17</v>
      </c>
      <c r="B3" s="8" t="n">
        <v>279</v>
      </c>
      <c r="C3" s="8" t="n">
        <v>2.2</v>
      </c>
      <c r="D3" s="8" t="n">
        <v>620</v>
      </c>
      <c r="E3" s="8" t="n">
        <v>22.5</v>
      </c>
      <c r="F3" s="8" t="n">
        <v>22.5</v>
      </c>
      <c r="G3" s="8" t="n">
        <v>11</v>
      </c>
      <c r="H3" s="8" t="n">
        <f aca="false">57.3*(E3/D3)</f>
        <v>2.07943548387097</v>
      </c>
      <c r="I3" s="8" t="n">
        <f aca="false">57.3*(F3/D3)</f>
        <v>2.07943548387097</v>
      </c>
      <c r="J3" s="8" t="n">
        <f aca="false">3439*(E3/D3)</f>
        <v>124.802419354839</v>
      </c>
      <c r="K3" s="8" t="n">
        <f aca="false">3439*(F3/D3)</f>
        <v>124.802419354839</v>
      </c>
      <c r="L3" s="8" t="n">
        <f aca="false">(G3*206.265)/D3</f>
        <v>3.65954032258064</v>
      </c>
      <c r="M3" s="8" t="n">
        <f aca="false">O3/G3</f>
        <v>2.04709961767032</v>
      </c>
      <c r="N3" s="8" t="n">
        <f aca="false">P3/G3</f>
        <v>2.04709961767032</v>
      </c>
      <c r="O3" s="8" t="n">
        <f aca="false">(D3*TAN(J3*PI()/(60*180)))</f>
        <v>22.5180957943736</v>
      </c>
      <c r="P3" s="8" t="n">
        <f aca="false">(D3*TAN(K3*PI()/(60*180)))</f>
        <v>22.5180957943736</v>
      </c>
      <c r="Q3" s="8" t="n">
        <f aca="false">(R3*D3/206.265)/2</f>
        <v>2.25438149952731</v>
      </c>
      <c r="R3" s="8" t="n">
        <v>1.5</v>
      </c>
      <c r="S3" s="0" t="n">
        <f aca="false">(O3*SQRT(2))</f>
        <v>31.8453964712196</v>
      </c>
      <c r="T3" s="0" t="n">
        <f aca="false">(SQRT((O3^2)+(P3^2)))</f>
        <v>31.8453964712196</v>
      </c>
    </row>
    <row r="4" customFormat="false" ht="14.4" hidden="false" customHeight="false" outlineLevel="0" collapsed="false">
      <c r="A4" s="1" t="s">
        <v>18</v>
      </c>
      <c r="B4" s="8" t="n">
        <v>279</v>
      </c>
      <c r="C4" s="8" t="n">
        <v>2.2</v>
      </c>
      <c r="D4" s="8" t="n">
        <v>620</v>
      </c>
      <c r="E4" s="1" t="n">
        <v>13.3</v>
      </c>
      <c r="F4" s="1" t="n">
        <v>13.3</v>
      </c>
      <c r="G4" s="1" t="n">
        <v>13</v>
      </c>
      <c r="H4" s="8" t="n">
        <f aca="false">57.3*(E4/D4)</f>
        <v>1.22917741935484</v>
      </c>
      <c r="I4" s="8" t="n">
        <f aca="false">57.3*(F4/D4)</f>
        <v>1.22917741935484</v>
      </c>
      <c r="J4" s="8" t="n">
        <f aca="false">3439*(E4/D4)</f>
        <v>73.7720967741936</v>
      </c>
      <c r="K4" s="8" t="n">
        <f aca="false">3439*(F4/D4)</f>
        <v>73.7720967741936</v>
      </c>
      <c r="L4" s="8" t="n">
        <f aca="false">(G4*206.265)/D4</f>
        <v>4.32491129032258</v>
      </c>
      <c r="M4" s="8" t="n">
        <f aca="false">O4/G4</f>
        <v>1.02360701634242</v>
      </c>
      <c r="N4" s="8" t="n">
        <f aca="false">P4/G4</f>
        <v>1.02360701634242</v>
      </c>
      <c r="O4" s="8" t="n">
        <f aca="false">(D4*TAN(J4*PI()/(60*180)))</f>
        <v>13.3068912124514</v>
      </c>
      <c r="P4" s="8" t="n">
        <f aca="false">(D4*TAN(K4*PI()/(60*180)))</f>
        <v>13.3068912124514</v>
      </c>
      <c r="Q4" s="8" t="n">
        <f aca="false">(R4*D4/206.265)/2</f>
        <v>2.25438149952731</v>
      </c>
      <c r="R4" s="8" t="n">
        <v>1.5</v>
      </c>
      <c r="S4" s="0" t="n">
        <f aca="false">(O4*SQRT(2))</f>
        <v>18.8187860256722</v>
      </c>
      <c r="T4" s="0" t="n">
        <f aca="false">(SQRT((O4^2)+(P4^2)))</f>
        <v>18.8187860256722</v>
      </c>
    </row>
    <row r="5" customFormat="false" ht="14.4" hidden="false" customHeight="false" outlineLevel="0" collapsed="false">
      <c r="A5" s="1" t="s">
        <v>19</v>
      </c>
      <c r="B5" s="8" t="n">
        <v>279</v>
      </c>
      <c r="C5" s="8" t="n">
        <v>2.2</v>
      </c>
      <c r="D5" s="8" t="n">
        <v>620</v>
      </c>
      <c r="E5" s="1" t="n">
        <v>8.2</v>
      </c>
      <c r="F5" s="1" t="n">
        <v>8.2</v>
      </c>
      <c r="G5" s="1" t="n">
        <v>16</v>
      </c>
      <c r="H5" s="8" t="n">
        <f aca="false">57.3*(E5/D5)</f>
        <v>0.757838709677419</v>
      </c>
      <c r="I5" s="8" t="n">
        <f aca="false">57.3*(F5/D5)</f>
        <v>0.757838709677419</v>
      </c>
      <c r="J5" s="8" t="n">
        <f aca="false">3439*(E5/D5)</f>
        <v>45.4835483870968</v>
      </c>
      <c r="K5" s="8" t="n">
        <f aca="false">3439*(F5/D5)</f>
        <v>45.4835483870968</v>
      </c>
      <c r="L5" s="8" t="n">
        <f aca="false">(G5*206.265)/D5</f>
        <v>5.32296774193548</v>
      </c>
      <c r="M5" s="8" t="n">
        <f aca="false">O5/G5</f>
        <v>0.512716748959274</v>
      </c>
      <c r="N5" s="8" t="n">
        <f aca="false">P5/G5</f>
        <v>0.512716748959274</v>
      </c>
      <c r="O5" s="8" t="n">
        <f aca="false">(D5*TAN(J5*PI()/(60*180)))</f>
        <v>8.20346798334839</v>
      </c>
      <c r="P5" s="8" t="n">
        <f aca="false">(D5*TAN(K5*PI()/(60*180)))</f>
        <v>8.20346798334839</v>
      </c>
      <c r="Q5" s="8" t="n">
        <f aca="false">(R5*D5/206.265)/2</f>
        <v>2.25438149952731</v>
      </c>
      <c r="R5" s="8" t="n">
        <v>1.5</v>
      </c>
      <c r="S5" s="0" t="n">
        <f aca="false">(O5*SQRT(2))</f>
        <v>11.6014556805448</v>
      </c>
      <c r="T5" s="0" t="n">
        <f aca="false">(SQRT((O5^2)+(P5^2)))</f>
        <v>11.6014556805448</v>
      </c>
    </row>
    <row r="6" customFormat="false" ht="14.4" hidden="false" customHeight="false" outlineLevel="0" collapsed="false">
      <c r="A6" s="1" t="s">
        <v>20</v>
      </c>
      <c r="B6" s="8" t="n">
        <v>279</v>
      </c>
      <c r="C6" s="8" t="n">
        <v>2.2</v>
      </c>
      <c r="D6" s="8" t="n">
        <v>620</v>
      </c>
      <c r="E6" s="1" t="n">
        <v>12.3</v>
      </c>
      <c r="F6" s="1" t="n">
        <v>12.3</v>
      </c>
      <c r="G6" s="1" t="n">
        <v>24</v>
      </c>
      <c r="H6" s="8" t="n">
        <f aca="false">57.3*(E6/D6)</f>
        <v>1.13675806451613</v>
      </c>
      <c r="I6" s="8" t="n">
        <f aca="false">57.3*(F6/D6)</f>
        <v>1.13675806451613</v>
      </c>
      <c r="J6" s="8" t="n">
        <f aca="false">3439*(E6/D6)</f>
        <v>68.2253225806452</v>
      </c>
      <c r="K6" s="8" t="n">
        <f aca="false">3439*(F6/D6)</f>
        <v>68.2253225806452</v>
      </c>
      <c r="L6" s="8" t="n">
        <f aca="false">(G6*206.265)/D6</f>
        <v>7.98445161290323</v>
      </c>
      <c r="M6" s="8" t="n">
        <f aca="false">O6/G6</f>
        <v>0.512754151462537</v>
      </c>
      <c r="N6" s="8" t="n">
        <f aca="false">P6/G6</f>
        <v>0.512754151462537</v>
      </c>
      <c r="O6" s="8" t="n">
        <f aca="false">(D6*TAN(J6*PI()/(60*180)))</f>
        <v>12.3060996351009</v>
      </c>
      <c r="P6" s="8" t="n">
        <f aca="false">(D6*TAN(K6*PI()/(60*180)))</f>
        <v>12.3060996351009</v>
      </c>
      <c r="Q6" s="8" t="n">
        <f aca="false">(R6*D6/206.265)/2</f>
        <v>2.25438149952731</v>
      </c>
      <c r="R6" s="8" t="n">
        <v>1.5</v>
      </c>
      <c r="S6" s="0" t="n">
        <f aca="false">(O6*SQRT(2))</f>
        <v>17.4034530038743</v>
      </c>
      <c r="T6" s="0" t="n">
        <f aca="false">(SQRT((O6^2)+(P6^2)))</f>
        <v>17.4034530038743</v>
      </c>
    </row>
    <row r="7" customFormat="false" ht="14.4" hidden="false" customHeight="false" outlineLevel="0" collapsed="false">
      <c r="A7" s="1" t="s">
        <v>21</v>
      </c>
      <c r="B7" s="8" t="n">
        <v>279</v>
      </c>
      <c r="C7" s="8" t="n">
        <v>2.2</v>
      </c>
      <c r="D7" s="8" t="n">
        <v>620</v>
      </c>
      <c r="E7" s="1" t="n">
        <v>13.3</v>
      </c>
      <c r="F7" s="1" t="n">
        <v>13.3</v>
      </c>
      <c r="G7" s="1" t="n">
        <v>13</v>
      </c>
      <c r="H7" s="8" t="n">
        <f aca="false">57.3*(E7/D7)</f>
        <v>1.22917741935484</v>
      </c>
      <c r="I7" s="8" t="n">
        <f aca="false">57.3*(F7/D7)</f>
        <v>1.22917741935484</v>
      </c>
      <c r="J7" s="8" t="n">
        <f aca="false">3439*(E7/D7)</f>
        <v>73.7720967741936</v>
      </c>
      <c r="K7" s="8" t="n">
        <f aca="false">3439*(F7/D7)</f>
        <v>73.7720967741936</v>
      </c>
      <c r="L7" s="8" t="n">
        <f aca="false">(G7*206.265)/D7</f>
        <v>4.32491129032258</v>
      </c>
      <c r="M7" s="8" t="n">
        <f aca="false">O7/G7</f>
        <v>1.02360701634242</v>
      </c>
      <c r="N7" s="8" t="n">
        <f aca="false">P7/G7</f>
        <v>1.02360701634242</v>
      </c>
      <c r="O7" s="8" t="n">
        <f aca="false">(D7*TAN(J7*PI()/(60*180)))</f>
        <v>13.3068912124514</v>
      </c>
      <c r="P7" s="8" t="n">
        <f aca="false">(D7*TAN(K7*PI()/(60*180)))</f>
        <v>13.3068912124514</v>
      </c>
      <c r="Q7" s="8" t="n">
        <f aca="false">(R7*D7/206.265)/2</f>
        <v>2.25438149952731</v>
      </c>
      <c r="R7" s="8" t="n">
        <v>1.5</v>
      </c>
      <c r="S7" s="0" t="n">
        <f aca="false">(O7*SQRT(2))</f>
        <v>18.8187860256722</v>
      </c>
      <c r="T7" s="0" t="n">
        <f aca="false">(SQRT((O7^2)+(P7^2)))</f>
        <v>18.8187860256722</v>
      </c>
    </row>
    <row r="8" s="11" customFormat="true" ht="14.4" hidden="false" customHeight="false" outlineLevel="0" collapsed="false">
      <c r="A8" s="9" t="s">
        <v>22</v>
      </c>
      <c r="B8" s="10" t="n">
        <v>279</v>
      </c>
      <c r="C8" s="10" t="n">
        <v>2.2</v>
      </c>
      <c r="D8" s="10" t="n">
        <v>620</v>
      </c>
      <c r="E8" s="9" t="n">
        <v>27.6</v>
      </c>
      <c r="F8" s="9" t="n">
        <v>27.6</v>
      </c>
      <c r="G8" s="9" t="n">
        <v>13.5</v>
      </c>
      <c r="H8" s="10" t="n">
        <f aca="false">57.3*(E8/D8)</f>
        <v>2.55077419354839</v>
      </c>
      <c r="I8" s="10" t="n">
        <f aca="false">57.3*(F8/D8)</f>
        <v>2.55077419354839</v>
      </c>
      <c r="J8" s="10" t="n">
        <f aca="false">3439*(E8/D8)</f>
        <v>153.090967741936</v>
      </c>
      <c r="K8" s="10" t="n">
        <f aca="false">3439*(F8/D8)</f>
        <v>153.090967741936</v>
      </c>
      <c r="L8" s="10" t="n">
        <f aca="false">(G8*206.265)/D8</f>
        <v>4.49125403225806</v>
      </c>
      <c r="M8" s="10" t="n">
        <f aca="false">O8/G8</f>
        <v>2.04654277878679</v>
      </c>
      <c r="N8" s="10" t="n">
        <f aca="false">P8/G8</f>
        <v>2.04654277878679</v>
      </c>
      <c r="O8" s="10" t="n">
        <f aca="false">(D8*TAN(J8*PI()/(60*180)))</f>
        <v>27.6283275136217</v>
      </c>
      <c r="P8" s="10" t="n">
        <f aca="false">(D8*TAN(K8*PI()/(60*180)))</f>
        <v>27.6283275136217</v>
      </c>
      <c r="Q8" s="10" t="n">
        <f aca="false">(R8*D8/206.265)/2</f>
        <v>2.25438149952731</v>
      </c>
      <c r="R8" s="10" t="n">
        <v>1.5</v>
      </c>
      <c r="S8" s="11" t="n">
        <f aca="false">(O8*SQRT(2))</f>
        <v>39.0723554754495</v>
      </c>
      <c r="T8" s="11" t="n">
        <f aca="false">(SQRT((O8^2)+(P8^2)))</f>
        <v>39.0723554754495</v>
      </c>
    </row>
    <row r="9" customFormat="false" ht="14.4" hidden="false" customHeight="false" outlineLevel="0" collapsed="false">
      <c r="A9" s="1" t="s">
        <v>23</v>
      </c>
      <c r="B9" s="8" t="n">
        <v>279</v>
      </c>
      <c r="C9" s="8" t="n">
        <v>2.2</v>
      </c>
      <c r="D9" s="8" t="n">
        <v>620</v>
      </c>
      <c r="E9" s="1" t="n">
        <v>92.2</v>
      </c>
      <c r="F9" s="1" t="n">
        <v>92.4</v>
      </c>
      <c r="G9" s="1" t="n">
        <v>15</v>
      </c>
      <c r="H9" s="8" t="n">
        <f aca="false">57.3*(E9/D9)</f>
        <v>8.52106451612903</v>
      </c>
      <c r="I9" s="8" t="n">
        <f aca="false">57.3*(F9/D9)</f>
        <v>8.53954838709677</v>
      </c>
      <c r="J9" s="8" t="n">
        <f aca="false">3439*(E9/D9)</f>
        <v>511.412580645161</v>
      </c>
      <c r="K9" s="8" t="n">
        <f aca="false">3439*(F9/D9)</f>
        <v>512.521935483871</v>
      </c>
      <c r="L9" s="8" t="n">
        <f aca="false">(G9*206.265)/D9</f>
        <v>4.99028225806452</v>
      </c>
      <c r="M9" s="8" t="n">
        <f aca="false">O9/G9</f>
        <v>6.19467246366587</v>
      </c>
      <c r="N9" s="8" t="n">
        <f aca="false">P9/G9</f>
        <v>6.20831091156266</v>
      </c>
      <c r="O9" s="8" t="n">
        <f aca="false">(D9*TAN(J9*PI()/(60*180)))</f>
        <v>92.9200869549881</v>
      </c>
      <c r="P9" s="8" t="n">
        <f aca="false">(D9*TAN(K9*PI()/(60*180)))</f>
        <v>93.12466367344</v>
      </c>
      <c r="Q9" s="8" t="n">
        <f aca="false">(R9*D9/206.265)/2</f>
        <v>2.25438149952731</v>
      </c>
      <c r="R9" s="8" t="n">
        <v>1.5</v>
      </c>
      <c r="S9" s="0" t="n">
        <f aca="false">(O9*SQRT(2))</f>
        <v>131.408847188632</v>
      </c>
      <c r="T9" s="0" t="n">
        <f aca="false">(SQRT((O9^2)+(P9^2)))</f>
        <v>131.553584306981</v>
      </c>
    </row>
    <row r="10" s="11" customFormat="true" ht="14.4" hidden="false" customHeight="false" outlineLevel="0" collapsed="false">
      <c r="A10" s="9" t="s">
        <v>24</v>
      </c>
      <c r="B10" s="10" t="n">
        <v>279</v>
      </c>
      <c r="C10" s="10" t="n">
        <v>2.2</v>
      </c>
      <c r="D10" s="10" t="n">
        <v>620</v>
      </c>
      <c r="E10" s="9" t="n">
        <v>61.4</v>
      </c>
      <c r="F10" s="9" t="n">
        <v>61.7</v>
      </c>
      <c r="G10" s="9" t="n">
        <v>15</v>
      </c>
      <c r="H10" s="10" t="n">
        <f aca="false">57.3*(E10/D10)</f>
        <v>5.67454838709677</v>
      </c>
      <c r="I10" s="10" t="n">
        <f aca="false">57.3*(F10/D10)</f>
        <v>5.70227419354839</v>
      </c>
      <c r="J10" s="10" t="n">
        <f aca="false">3439*(E10/D10)</f>
        <v>340.571935483871</v>
      </c>
      <c r="K10" s="10" t="n">
        <f aca="false">3439*(F10/D10)</f>
        <v>342.235967741935</v>
      </c>
      <c r="L10" s="10" t="n">
        <f aca="false">(G10*206.265)/D10</f>
        <v>4.99028225806452</v>
      </c>
      <c r="M10" s="10" t="n">
        <f aca="false">O10/G10</f>
        <v>4.10827463384546</v>
      </c>
      <c r="N10" s="10" t="n">
        <f aca="false">P10/G10</f>
        <v>4.12848055289229</v>
      </c>
      <c r="O10" s="10" t="n">
        <f aca="false">(D10*TAN(J10*PI()/(60*180)))</f>
        <v>61.6241195076819</v>
      </c>
      <c r="P10" s="10" t="n">
        <f aca="false">(D10*TAN(K10*PI()/(60*180)))</f>
        <v>61.9272082933844</v>
      </c>
      <c r="Q10" s="10" t="n">
        <f aca="false">(R10*D10/206.265)/2</f>
        <v>2.25438149952731</v>
      </c>
      <c r="R10" s="10" t="n">
        <v>1.5</v>
      </c>
      <c r="S10" s="11" t="n">
        <f aca="false">(O10*SQRT(2))</f>
        <v>87.1496655770641</v>
      </c>
      <c r="T10" s="11" t="n">
        <f aca="false">(SQRT((O10^2)+(P10^2)))</f>
        <v>87.3642445861536</v>
      </c>
    </row>
    <row r="11" customFormat="false" ht="14.4" hidden="false" customHeight="false" outlineLevel="0" collapsed="false">
      <c r="A11" s="1" t="s">
        <v>25</v>
      </c>
      <c r="B11" s="8" t="n">
        <v>279</v>
      </c>
      <c r="C11" s="8" t="n">
        <v>2.2</v>
      </c>
      <c r="D11" s="8" t="n">
        <v>620</v>
      </c>
      <c r="E11" s="1" t="n">
        <v>13.3</v>
      </c>
      <c r="F11" s="1" t="n">
        <v>13.3</v>
      </c>
      <c r="G11" s="1" t="n">
        <v>6.5</v>
      </c>
      <c r="H11" s="8" t="n">
        <f aca="false">57.3*(E11/D11)</f>
        <v>1.22917741935484</v>
      </c>
      <c r="I11" s="8" t="n">
        <f aca="false">57.3*(F11/D11)</f>
        <v>1.22917741935484</v>
      </c>
      <c r="J11" s="8" t="n">
        <f aca="false">3439*(E11/D11)</f>
        <v>73.7720967741936</v>
      </c>
      <c r="K11" s="8" t="n">
        <f aca="false">3439*(F11/D11)</f>
        <v>73.7720967741936</v>
      </c>
      <c r="L11" s="8" t="n">
        <f aca="false">(G11*206.265)/D11</f>
        <v>2.16245564516129</v>
      </c>
      <c r="M11" s="8" t="n">
        <f aca="false">O11/G11</f>
        <v>2.04721403268484</v>
      </c>
      <c r="N11" s="8" t="n">
        <f aca="false">P11/G11</f>
        <v>2.04721403268484</v>
      </c>
      <c r="O11" s="8" t="n">
        <f aca="false">(D11*TAN(J11*PI()/(60*180)))</f>
        <v>13.3068912124514</v>
      </c>
      <c r="P11" s="8" t="n">
        <f aca="false">(D11*TAN(K11*PI()/(60*180)))</f>
        <v>13.3068912124514</v>
      </c>
      <c r="Q11" s="8" t="n">
        <f aca="false">(R11*D11/206.265)/2</f>
        <v>2.25438149952731</v>
      </c>
      <c r="R11" s="8" t="n">
        <v>1.5</v>
      </c>
      <c r="S11" s="0" t="n">
        <f aca="false">(O11*SQRT(2))</f>
        <v>18.8187860256722</v>
      </c>
      <c r="T11" s="0" t="n">
        <f aca="false">(SQRT((O11^2)+(P11^2)))</f>
        <v>18.8187860256722</v>
      </c>
    </row>
    <row r="12" customFormat="false" ht="14.4" hidden="false" customHeight="false" outlineLevel="0" collapsed="false">
      <c r="A12" s="1" t="s">
        <v>26</v>
      </c>
      <c r="B12" s="8" t="n">
        <v>279</v>
      </c>
      <c r="C12" s="8" t="n">
        <v>2.2</v>
      </c>
      <c r="D12" s="8" t="n">
        <v>620</v>
      </c>
      <c r="E12" s="1" t="n">
        <v>16.6</v>
      </c>
      <c r="F12" s="1" t="n">
        <v>14</v>
      </c>
      <c r="G12" s="1" t="n">
        <v>6.5</v>
      </c>
      <c r="H12" s="8" t="n">
        <f aca="false">57.3*(E12/D12)</f>
        <v>1.53416129032258</v>
      </c>
      <c r="I12" s="8" t="n">
        <f aca="false">57.3*(F12/D12)</f>
        <v>1.29387096774194</v>
      </c>
      <c r="J12" s="8" t="n">
        <f aca="false">3439*(E12/D12)</f>
        <v>92.0764516129032</v>
      </c>
      <c r="K12" s="8" t="n">
        <f aca="false">3439*(F12/D12)</f>
        <v>77.6548387096774</v>
      </c>
      <c r="L12" s="8" t="n">
        <f aca="false">(G12*206.265)/D12</f>
        <v>2.16245564516129</v>
      </c>
      <c r="M12" s="8" t="n">
        <f aca="false">O12/G12</f>
        <v>2.55538824831034</v>
      </c>
      <c r="N12" s="8" t="n">
        <f aca="false">P12/G12</f>
        <v>2.15499788458316</v>
      </c>
      <c r="O12" s="8" t="n">
        <f aca="false">(D12*TAN(J12*PI()/(60*180)))</f>
        <v>16.6100236140172</v>
      </c>
      <c r="P12" s="8" t="n">
        <f aca="false">(D12*TAN(K12*PI()/(60*180)))</f>
        <v>14.0074862497905</v>
      </c>
      <c r="Q12" s="8" t="n">
        <f aca="false">(R12*D12/206.265)/2</f>
        <v>2.25438149952731</v>
      </c>
      <c r="R12" s="8" t="n">
        <v>1.5</v>
      </c>
      <c r="S12" s="0" t="n">
        <f aca="false">(O12*SQRT(2))</f>
        <v>23.4901206662805</v>
      </c>
      <c r="T12" s="0" t="n">
        <f aca="false">(SQRT((O12^2)+(P12^2)))</f>
        <v>21.7279211038764</v>
      </c>
    </row>
    <row r="13" customFormat="false" ht="14.4" hidden="false" customHeight="false" outlineLevel="0" collapsed="false">
      <c r="A13" s="1" t="s">
        <v>27</v>
      </c>
      <c r="B13" s="8" t="n">
        <v>279</v>
      </c>
      <c r="C13" s="8" t="n">
        <v>2.2</v>
      </c>
      <c r="D13" s="8" t="n">
        <v>620</v>
      </c>
      <c r="E13" s="1" t="n">
        <v>16.6</v>
      </c>
      <c r="F13" s="1" t="n">
        <v>14</v>
      </c>
      <c r="G13" s="1" t="n">
        <v>6.5</v>
      </c>
      <c r="H13" s="8" t="n">
        <f aca="false">57.3*(E13/D13)</f>
        <v>1.53416129032258</v>
      </c>
      <c r="I13" s="8" t="n">
        <f aca="false">57.3*(F13/D13)</f>
        <v>1.29387096774194</v>
      </c>
      <c r="J13" s="8" t="n">
        <f aca="false">3439*(E13/D13)</f>
        <v>92.0764516129032</v>
      </c>
      <c r="K13" s="8" t="n">
        <f aca="false">3439*(F13/D13)</f>
        <v>77.6548387096774</v>
      </c>
      <c r="L13" s="8" t="n">
        <f aca="false">(G13*206.265)/D13</f>
        <v>2.16245564516129</v>
      </c>
      <c r="M13" s="8" t="n">
        <f aca="false">O13/G13</f>
        <v>2.55538824831034</v>
      </c>
      <c r="N13" s="8" t="n">
        <f aca="false">P13/G13</f>
        <v>2.15499788458316</v>
      </c>
      <c r="O13" s="8" t="n">
        <f aca="false">(D13*TAN(J13*PI()/(60*180)))</f>
        <v>16.6100236140172</v>
      </c>
      <c r="P13" s="8" t="n">
        <f aca="false">(D13*TAN(K13*PI()/(60*180)))</f>
        <v>14.0074862497905</v>
      </c>
      <c r="Q13" s="8" t="n">
        <f aca="false">(R13*D13/206.265)/2</f>
        <v>2.25438149952731</v>
      </c>
      <c r="R13" s="8" t="n">
        <v>1.5</v>
      </c>
      <c r="S13" s="0" t="n">
        <f aca="false">(O13*SQRT(2))</f>
        <v>23.4901206662805</v>
      </c>
      <c r="T13" s="0" t="n">
        <f aca="false">(SQRT((O13^2)+(P13^2)))</f>
        <v>21.7279211038764</v>
      </c>
    </row>
    <row r="14" customFormat="false" ht="14.4" hidden="false" customHeight="false" outlineLevel="0" collapsed="false">
      <c r="A14" s="1" t="s">
        <v>28</v>
      </c>
      <c r="B14" s="8" t="n">
        <v>279</v>
      </c>
      <c r="C14" s="8" t="n">
        <v>2.2</v>
      </c>
      <c r="D14" s="8" t="n">
        <v>620</v>
      </c>
      <c r="E14" s="1" t="n">
        <v>27.6</v>
      </c>
      <c r="F14" s="1" t="n">
        <v>27.6</v>
      </c>
      <c r="G14" s="1" t="n">
        <v>13.5</v>
      </c>
      <c r="H14" s="8" t="n">
        <f aca="false">57.3*(E14/D14)</f>
        <v>2.55077419354839</v>
      </c>
      <c r="I14" s="8" t="n">
        <f aca="false">57.3*(F14/D14)</f>
        <v>2.55077419354839</v>
      </c>
      <c r="J14" s="8" t="n">
        <f aca="false">3439*(E14/D14)</f>
        <v>153.090967741936</v>
      </c>
      <c r="K14" s="8" t="n">
        <f aca="false">3439*(F14/D14)</f>
        <v>153.090967741936</v>
      </c>
      <c r="L14" s="8" t="n">
        <f aca="false">(G14*206.265)/D14</f>
        <v>4.49125403225806</v>
      </c>
      <c r="M14" s="8" t="n">
        <f aca="false">O14/G14</f>
        <v>2.04654277878679</v>
      </c>
      <c r="N14" s="8" t="n">
        <f aca="false">P14/G14</f>
        <v>2.04654277878679</v>
      </c>
      <c r="O14" s="8" t="n">
        <f aca="false">(D14*TAN(J14*PI()/(60*180)))</f>
        <v>27.6283275136217</v>
      </c>
      <c r="P14" s="8" t="n">
        <f aca="false">(D14*TAN(K14*PI()/(60*180)))</f>
        <v>27.6283275136217</v>
      </c>
      <c r="Q14" s="8" t="n">
        <f aca="false">(R14*D14/206.265)/2</f>
        <v>2.25438149952731</v>
      </c>
      <c r="R14" s="8" t="n">
        <v>1.5</v>
      </c>
      <c r="S14" s="0" t="n">
        <f aca="false">(O14*SQRT(2))</f>
        <v>39.0723554754495</v>
      </c>
      <c r="T14" s="0" t="n">
        <f aca="false">(SQRT((O14^2)+(P14^2)))</f>
        <v>39.0723554754495</v>
      </c>
    </row>
    <row r="15" customFormat="false" ht="14.4" hidden="false" customHeight="false" outlineLevel="0" collapsed="false">
      <c r="A15" s="1" t="s">
        <v>29</v>
      </c>
      <c r="B15" s="8" t="n">
        <v>279</v>
      </c>
      <c r="C15" s="8" t="n">
        <v>2.2</v>
      </c>
      <c r="D15" s="8" t="n">
        <v>620</v>
      </c>
      <c r="E15" s="1" t="n">
        <v>13.3</v>
      </c>
      <c r="F15" s="1" t="n">
        <v>13.3</v>
      </c>
      <c r="G15" s="1" t="n">
        <v>13</v>
      </c>
      <c r="H15" s="8" t="n">
        <f aca="false">57.3*(E15/D15)</f>
        <v>1.22917741935484</v>
      </c>
      <c r="I15" s="8" t="n">
        <f aca="false">57.3*(F15/D15)</f>
        <v>1.22917741935484</v>
      </c>
      <c r="J15" s="8" t="n">
        <f aca="false">3439*(E15/D15)</f>
        <v>73.7720967741936</v>
      </c>
      <c r="K15" s="8" t="n">
        <f aca="false">3439*(F15/D15)</f>
        <v>73.7720967741936</v>
      </c>
      <c r="L15" s="8" t="n">
        <f aca="false">(G15*206.265)/D15</f>
        <v>4.32491129032258</v>
      </c>
      <c r="M15" s="8" t="n">
        <f aca="false">O15/G15</f>
        <v>1.02360701634242</v>
      </c>
      <c r="N15" s="8" t="n">
        <f aca="false">P15/G15</f>
        <v>1.02360701634242</v>
      </c>
      <c r="O15" s="8" t="n">
        <f aca="false">(D15*TAN(J15*PI()/(60*180)))</f>
        <v>13.3068912124514</v>
      </c>
      <c r="P15" s="8" t="n">
        <f aca="false">(D15*TAN(K15*PI()/(60*180)))</f>
        <v>13.3068912124514</v>
      </c>
      <c r="Q15" s="8" t="n">
        <f aca="false">(R15*D15/206.265)/2</f>
        <v>2.25438149952731</v>
      </c>
      <c r="R15" s="8" t="n">
        <v>1.5</v>
      </c>
      <c r="S15" s="0" t="n">
        <f aca="false">(O15*SQRT(2))</f>
        <v>18.8187860256722</v>
      </c>
      <c r="T15" s="0" t="n">
        <f aca="false">(SQRT((O15^2)+(P15^2)))</f>
        <v>18.8187860256722</v>
      </c>
    </row>
    <row r="16" customFormat="false" ht="14.4" hidden="false" customHeight="false" outlineLevel="0" collapsed="false">
      <c r="A16" s="1" t="s">
        <v>30</v>
      </c>
      <c r="B16" s="8" t="n">
        <v>279</v>
      </c>
      <c r="C16" s="8" t="n">
        <v>2.2</v>
      </c>
      <c r="D16" s="8" t="n">
        <v>620</v>
      </c>
      <c r="E16" s="1" t="n">
        <v>36.8</v>
      </c>
      <c r="F16" s="1" t="n">
        <v>36.8</v>
      </c>
      <c r="G16" s="1" t="n">
        <v>9</v>
      </c>
      <c r="H16" s="8" t="n">
        <f aca="false">57.3*(E16/D16)</f>
        <v>3.40103225806452</v>
      </c>
      <c r="I16" s="8" t="n">
        <f aca="false">57.3*(F16/D16)</f>
        <v>3.40103225806452</v>
      </c>
      <c r="J16" s="8" t="n">
        <f aca="false">3439*(E16/D16)</f>
        <v>204.121290322581</v>
      </c>
      <c r="K16" s="8" t="n">
        <f aca="false">3439*(F16/D16)</f>
        <v>204.121290322581</v>
      </c>
      <c r="L16" s="8" t="n">
        <f aca="false">(G16*206.265)/D16</f>
        <v>2.99416935483871</v>
      </c>
      <c r="M16" s="8" t="n">
        <f aca="false">O16/G16</f>
        <v>4.09519324787089</v>
      </c>
      <c r="N16" s="8" t="n">
        <f aca="false">P16/G16</f>
        <v>4.09519324787089</v>
      </c>
      <c r="O16" s="8" t="n">
        <f aca="false">(D16*TAN(J16*PI()/(60*180)))</f>
        <v>36.856739230838</v>
      </c>
      <c r="P16" s="8" t="n">
        <f aca="false">(D16*TAN(K16*PI()/(60*180)))</f>
        <v>36.856739230838</v>
      </c>
      <c r="Q16" s="8" t="n">
        <f aca="false">(R16*D16/206.265)/2</f>
        <v>2.25438149952731</v>
      </c>
      <c r="R16" s="8" t="n">
        <v>1.5</v>
      </c>
      <c r="S16" s="0" t="n">
        <f aca="false">(O16*SQRT(2))</f>
        <v>52.1233004850996</v>
      </c>
      <c r="T16" s="0" t="n">
        <f aca="false">(SQRT((O16^2)+(P16^2)))</f>
        <v>52.1233004850996</v>
      </c>
    </row>
    <row r="17" customFormat="false" ht="14.4" hidden="false" customHeight="false" outlineLevel="0" collapsed="false">
      <c r="A17" s="1" t="s">
        <v>31</v>
      </c>
      <c r="B17" s="8" t="n">
        <v>279</v>
      </c>
      <c r="C17" s="8" t="n">
        <v>2.2</v>
      </c>
      <c r="D17" s="8" t="n">
        <v>620</v>
      </c>
      <c r="E17" s="1" t="n">
        <v>36.7</v>
      </c>
      <c r="F17" s="1" t="n">
        <v>36.7</v>
      </c>
      <c r="G17" s="1" t="n">
        <v>12</v>
      </c>
      <c r="H17" s="8" t="n">
        <f aca="false">57.3*(E17/D17)</f>
        <v>3.39179032258065</v>
      </c>
      <c r="I17" s="8" t="n">
        <f aca="false">57.3*(F17/D17)</f>
        <v>3.39179032258065</v>
      </c>
      <c r="J17" s="8" t="n">
        <f aca="false">3439*(E17/D17)</f>
        <v>203.566612903226</v>
      </c>
      <c r="K17" s="8" t="n">
        <f aca="false">3439*(F17/D17)</f>
        <v>203.566612903226</v>
      </c>
      <c r="L17" s="8" t="n">
        <f aca="false">(G17*206.265)/D17</f>
        <v>3.99222580645161</v>
      </c>
      <c r="M17" s="8" t="n">
        <f aca="false">O17/G17</f>
        <v>3.06302918518141</v>
      </c>
      <c r="N17" s="8" t="n">
        <f aca="false">P17/G17</f>
        <v>3.06302918518141</v>
      </c>
      <c r="O17" s="8" t="n">
        <f aca="false">(D17*TAN(J17*PI()/(60*180)))</f>
        <v>36.7563502221769</v>
      </c>
      <c r="P17" s="8" t="n">
        <f aca="false">(D17*TAN(K17*PI()/(60*180)))</f>
        <v>36.7563502221769</v>
      </c>
      <c r="Q17" s="8" t="n">
        <f aca="false">(R17*D17/206.265)/2</f>
        <v>2.25438149952731</v>
      </c>
      <c r="R17" s="8" t="n">
        <v>1.5</v>
      </c>
      <c r="S17" s="0" t="n">
        <f aca="false">(O17*SQRT(2))</f>
        <v>51.981328987538</v>
      </c>
      <c r="T17" s="0" t="n">
        <f aca="false">(SQRT((O17^2)+(P17^2)))</f>
        <v>51.981328987538</v>
      </c>
    </row>
    <row r="18" customFormat="false" ht="14.4" hidden="false" customHeight="false" outlineLevel="0" collapsed="false">
      <c r="A18" s="1" t="s">
        <v>32</v>
      </c>
      <c r="B18" s="8" t="n">
        <v>279</v>
      </c>
      <c r="C18" s="8" t="n">
        <v>2.2</v>
      </c>
      <c r="D18" s="8" t="n">
        <v>620</v>
      </c>
      <c r="E18" s="1" t="n">
        <v>18</v>
      </c>
      <c r="F18" s="1" t="n">
        <v>13.5</v>
      </c>
      <c r="G18" s="1" t="n">
        <v>5.4</v>
      </c>
      <c r="H18" s="8" t="n">
        <f aca="false">57.3*(E18/D18)</f>
        <v>1.66354838709677</v>
      </c>
      <c r="I18" s="8" t="n">
        <f aca="false">57.3*(F18/D18)</f>
        <v>1.24766129032258</v>
      </c>
      <c r="J18" s="8" t="n">
        <f aca="false">3439*(E18/D18)</f>
        <v>99.841935483871</v>
      </c>
      <c r="K18" s="8" t="n">
        <f aca="false">3439*(F18/D18)</f>
        <v>74.8814516129032</v>
      </c>
      <c r="L18" s="8" t="n">
        <f aca="false">(G18*206.265)/D18</f>
        <v>1.79650161290323</v>
      </c>
      <c r="M18" s="8" t="n">
        <f aca="false">O18/G18</f>
        <v>3.33548636415944</v>
      </c>
      <c r="N18" s="8" t="n">
        <f aca="false">P18/G18</f>
        <v>2.50130697759113</v>
      </c>
      <c r="O18" s="8" t="n">
        <f aca="false">(D18*TAN(J18*PI()/(60*180)))</f>
        <v>18.011626366461</v>
      </c>
      <c r="P18" s="8" t="n">
        <f aca="false">(D18*TAN(K18*PI()/(60*180)))</f>
        <v>13.5070576789921</v>
      </c>
      <c r="Q18" s="8" t="n">
        <f aca="false">(R18*D18/206.265)/2</f>
        <v>2.25438149952731</v>
      </c>
      <c r="R18" s="8" t="n">
        <v>1.5</v>
      </c>
      <c r="S18" s="0" t="n">
        <f aca="false">(O18*SQRT(2))</f>
        <v>25.4722862878459</v>
      </c>
      <c r="T18" s="0" t="n">
        <f aca="false">(SQRT((O18^2)+(P18^2)))</f>
        <v>22.5135357398302</v>
      </c>
    </row>
    <row r="19" customFormat="false" ht="14.4" hidden="false" customHeight="false" outlineLevel="0" collapsed="false">
      <c r="A19" s="1" t="s">
        <v>33</v>
      </c>
      <c r="B19" s="8" t="n">
        <v>279</v>
      </c>
      <c r="C19" s="8" t="n">
        <v>2.2</v>
      </c>
      <c r="D19" s="8" t="n">
        <v>620</v>
      </c>
      <c r="E19" s="1" t="n">
        <v>14.85</v>
      </c>
      <c r="F19" s="1" t="n">
        <v>10.26</v>
      </c>
      <c r="G19" s="1" t="n">
        <v>6.8</v>
      </c>
      <c r="H19" s="8" t="n">
        <f aca="false">57.3*(E19/D19)</f>
        <v>1.37242741935484</v>
      </c>
      <c r="I19" s="8" t="n">
        <f aca="false">57.3*(F19/D19)</f>
        <v>0.948222580645161</v>
      </c>
      <c r="J19" s="8" t="n">
        <f aca="false">3439*(E19/D19)</f>
        <v>82.3695967741936</v>
      </c>
      <c r="K19" s="8" t="n">
        <f aca="false">3439*(F19/D19)</f>
        <v>56.9099032258065</v>
      </c>
      <c r="L19" s="8" t="n">
        <f aca="false">(G19*206.265)/D19</f>
        <v>2.26226129032258</v>
      </c>
      <c r="M19" s="8" t="n">
        <f aca="false">O19/G19</f>
        <v>2.18503779943448</v>
      </c>
      <c r="N19" s="8" t="n">
        <f aca="false">P19/G19</f>
        <v>1.5095114662236</v>
      </c>
      <c r="O19" s="8" t="n">
        <f aca="false">(D19*TAN(J19*PI()/(60*180)))</f>
        <v>14.8582570361545</v>
      </c>
      <c r="P19" s="8" t="n">
        <f aca="false">(D19*TAN(K19*PI()/(60*180)))</f>
        <v>10.2646779703205</v>
      </c>
      <c r="Q19" s="8" t="n">
        <f aca="false">(R19*D19/206.265)/2</f>
        <v>2.25438149952731</v>
      </c>
      <c r="R19" s="8" t="n">
        <v>1.5</v>
      </c>
      <c r="S19" s="0" t="n">
        <f aca="false">(O19*SQRT(2))</f>
        <v>21.0127486137551</v>
      </c>
      <c r="T19" s="0" t="n">
        <f aca="false">(SQRT((O19^2)+(P19^2)))</f>
        <v>18.0591089477531</v>
      </c>
    </row>
    <row r="20" customFormat="false" ht="14.4" hidden="false" customHeight="false" outlineLevel="0" collapsed="false">
      <c r="A20" s="1" t="s">
        <v>34</v>
      </c>
      <c r="B20" s="8" t="n">
        <v>279</v>
      </c>
      <c r="C20" s="8" t="n">
        <v>2.2</v>
      </c>
      <c r="D20" s="8" t="n">
        <v>620</v>
      </c>
      <c r="E20" s="1" t="n">
        <v>13.8</v>
      </c>
      <c r="F20" s="1" t="n">
        <v>9.2</v>
      </c>
      <c r="G20" s="1" t="n">
        <v>9</v>
      </c>
      <c r="H20" s="8" t="n">
        <f aca="false">57.3*(E20/D20)</f>
        <v>1.27538709677419</v>
      </c>
      <c r="I20" s="8" t="n">
        <f aca="false">57.3*(F20/D20)</f>
        <v>0.850258064516129</v>
      </c>
      <c r="J20" s="8" t="n">
        <f aca="false">3439*(E20/D20)</f>
        <v>76.5454838709677</v>
      </c>
      <c r="K20" s="8" t="n">
        <f aca="false">3439*(F20/D20)</f>
        <v>51.0303225806452</v>
      </c>
      <c r="L20" s="8" t="n">
        <f aca="false">(G20*206.265)/D20</f>
        <v>2.99416935483871</v>
      </c>
      <c r="M20" s="8" t="n">
        <f aca="false">O20/G20</f>
        <v>1.53414585210011</v>
      </c>
      <c r="N20" s="8" t="n">
        <f aca="false">P20/G20</f>
        <v>1.02266998841475</v>
      </c>
      <c r="O20" s="8" t="n">
        <f aca="false">(D20*TAN(J20*PI()/(60*180)))</f>
        <v>13.807312668901</v>
      </c>
      <c r="P20" s="8" t="n">
        <f aca="false">(D20*TAN(K20*PI()/(60*180)))</f>
        <v>9.20402989573279</v>
      </c>
      <c r="Q20" s="8" t="n">
        <f aca="false">(R20*D20/206.265)/2</f>
        <v>2.25438149952731</v>
      </c>
      <c r="R20" s="8" t="n">
        <v>1.5</v>
      </c>
      <c r="S20" s="0" t="n">
        <f aca="false">(O20*SQRT(2))</f>
        <v>19.5264888362856</v>
      </c>
      <c r="T20" s="0" t="n">
        <f aca="false">(SQRT((O20^2)+(P20^2)))</f>
        <v>16.593855774302</v>
      </c>
    </row>
    <row r="21" customFormat="false" ht="14.4" hidden="false" customHeight="false" outlineLevel="0" collapsed="false">
      <c r="A21" s="1" t="s">
        <v>35</v>
      </c>
      <c r="B21" s="8" t="n">
        <v>279</v>
      </c>
      <c r="C21" s="8" t="n">
        <v>2.2</v>
      </c>
      <c r="D21" s="8" t="n">
        <v>620</v>
      </c>
      <c r="E21" s="1" t="n">
        <v>24.6</v>
      </c>
      <c r="F21" s="1" t="n">
        <v>24.6</v>
      </c>
      <c r="G21" s="1" t="n">
        <v>24</v>
      </c>
      <c r="H21" s="8" t="n">
        <f aca="false">57.3*(E21/D21)</f>
        <v>2.27351612903226</v>
      </c>
      <c r="I21" s="8" t="n">
        <f aca="false">57.3*(F21/D21)</f>
        <v>2.27351612903226</v>
      </c>
      <c r="J21" s="8" t="n">
        <f aca="false">3439*(E21/D21)</f>
        <v>136.45064516129</v>
      </c>
      <c r="K21" s="8" t="n">
        <f aca="false">3439*(F21/D21)</f>
        <v>136.45064516129</v>
      </c>
      <c r="L21" s="8" t="n">
        <f aca="false">(G21*206.265)/D21</f>
        <v>7.98445161290323</v>
      </c>
      <c r="M21" s="8" t="n">
        <f aca="false">O21/G21</f>
        <v>1.02591247637965</v>
      </c>
      <c r="N21" s="8" t="n">
        <f aca="false">P21/G21</f>
        <v>1.02591247637965</v>
      </c>
      <c r="O21" s="8" t="n">
        <f aca="false">(D21*TAN(J21*PI()/(60*180)))</f>
        <v>24.6218994331115</v>
      </c>
      <c r="P21" s="8" t="n">
        <f aca="false">(D21*TAN(K21*PI()/(60*180)))</f>
        <v>24.6218994331115</v>
      </c>
      <c r="Q21" s="8" t="n">
        <f aca="false">(R21*D21/206.265)/2</f>
        <v>2.25438149952731</v>
      </c>
      <c r="R21" s="8" t="n">
        <v>1.5</v>
      </c>
      <c r="S21" s="0" t="n">
        <f aca="false">(O21*SQRT(2))</f>
        <v>34.8206241096927</v>
      </c>
      <c r="T21" s="0" t="n">
        <f aca="false">(SQRT((O21^2)+(P21^2)))</f>
        <v>34.8206241096927</v>
      </c>
    </row>
    <row r="22" customFormat="false" ht="14.4" hidden="false" customHeight="false" outlineLevel="0" collapsed="false">
      <c r="A22" s="1" t="s">
        <v>36</v>
      </c>
      <c r="B22" s="8" t="n">
        <v>279</v>
      </c>
      <c r="C22" s="8" t="n">
        <v>2.2</v>
      </c>
      <c r="D22" s="8" t="n">
        <v>620</v>
      </c>
      <c r="E22" s="1" t="n">
        <v>6.9</v>
      </c>
      <c r="F22" s="1" t="n">
        <v>4.6</v>
      </c>
      <c r="G22" s="1" t="n">
        <v>9</v>
      </c>
      <c r="H22" s="8" t="n">
        <f aca="false">57.3*(E22/D22)</f>
        <v>0.637693548387097</v>
      </c>
      <c r="I22" s="8" t="n">
        <f aca="false">57.3*(F22/D22)</f>
        <v>0.425129032258065</v>
      </c>
      <c r="J22" s="8" t="n">
        <f aca="false">3439*(E22/D22)</f>
        <v>38.2727419354839</v>
      </c>
      <c r="K22" s="8" t="n">
        <f aca="false">3439*(F22/D22)</f>
        <v>25.5151612903226</v>
      </c>
      <c r="L22" s="8" t="n">
        <f aca="false">(G22*206.265)/D22</f>
        <v>2.99416935483871</v>
      </c>
      <c r="M22" s="8" t="n">
        <f aca="false">O22/G22</f>
        <v>0.766977842819252</v>
      </c>
      <c r="N22" s="8" t="n">
        <f aca="false">P22/G22</f>
        <v>0.511306825278357</v>
      </c>
      <c r="O22" s="8" t="n">
        <f aca="false">(D22*TAN(J22*PI()/(60*180)))</f>
        <v>6.90280058537326</v>
      </c>
      <c r="P22" s="8" t="n">
        <f aca="false">(D22*TAN(K22*PI()/(60*180)))</f>
        <v>4.60176142750521</v>
      </c>
      <c r="Q22" s="8" t="n">
        <f aca="false">(R22*D22/206.265)/2</f>
        <v>2.25438149952731</v>
      </c>
      <c r="R22" s="8" t="n">
        <v>1.5</v>
      </c>
      <c r="S22" s="0" t="n">
        <f aca="false">(O22*SQRT(2))</f>
        <v>9.76203420619181</v>
      </c>
      <c r="T22" s="0" t="n">
        <f aca="false">(SQRT((O22^2)+(P22^2)))</f>
        <v>8.29607522609965</v>
      </c>
    </row>
    <row r="23" customFormat="false" ht="14.4" hidden="false" customHeight="false" outlineLevel="0" collapsed="false">
      <c r="A23" s="1" t="s">
        <v>37</v>
      </c>
      <c r="B23" s="8" t="n">
        <v>279</v>
      </c>
      <c r="C23" s="8" t="n">
        <v>2.2</v>
      </c>
      <c r="D23" s="8" t="n">
        <v>620</v>
      </c>
      <c r="E23" s="1" t="n">
        <v>10.2</v>
      </c>
      <c r="F23" s="1" t="n">
        <v>10.2</v>
      </c>
      <c r="G23" s="1" t="n">
        <v>20</v>
      </c>
      <c r="H23" s="8" t="n">
        <f aca="false">57.3*(E23/D23)</f>
        <v>0.942677419354838</v>
      </c>
      <c r="I23" s="8" t="n">
        <f aca="false">57.3*(F23/D23)</f>
        <v>0.942677419354838</v>
      </c>
      <c r="J23" s="8" t="n">
        <f aca="false">3439*(E23/D23)</f>
        <v>56.5770967741935</v>
      </c>
      <c r="K23" s="8" t="n">
        <f aca="false">3439*(F23/D23)</f>
        <v>56.5770967741935</v>
      </c>
      <c r="L23" s="8" t="n">
        <f aca="false">(G23*206.265)/D23</f>
        <v>6.65370967741935</v>
      </c>
      <c r="M23" s="8" t="n">
        <f aca="false">O23/G23</f>
        <v>0.510231987072777</v>
      </c>
      <c r="N23" s="8" t="n">
        <f aca="false">P23/G23</f>
        <v>0.510231987072777</v>
      </c>
      <c r="O23" s="8" t="n">
        <f aca="false">(D23*TAN(J23*PI()/(60*180)))</f>
        <v>10.2046397414555</v>
      </c>
      <c r="P23" s="8" t="n">
        <f aca="false">(D23*TAN(K23*PI()/(60*180)))</f>
        <v>10.2046397414555</v>
      </c>
      <c r="Q23" s="8" t="n">
        <f aca="false">(R23*D23/206.265)/2</f>
        <v>2.25438149952731</v>
      </c>
      <c r="R23" s="8" t="n">
        <v>1.5</v>
      </c>
      <c r="S23" s="0" t="n">
        <f aca="false">(O23*SQRT(2))</f>
        <v>14.4315399214979</v>
      </c>
      <c r="T23" s="0" t="n">
        <f aca="false">(SQRT((O23^2)+(P23^2)))</f>
        <v>14.4315399214979</v>
      </c>
    </row>
    <row r="24" customFormat="false" ht="14.4" hidden="false" customHeight="false" outlineLevel="0" collapsed="false">
      <c r="A24" s="1" t="s">
        <v>38</v>
      </c>
      <c r="B24" s="8" t="n">
        <v>279</v>
      </c>
      <c r="C24" s="8" t="n">
        <v>2.2</v>
      </c>
      <c r="D24" s="8" t="n">
        <v>620</v>
      </c>
      <c r="E24" s="1" t="n">
        <v>36</v>
      </c>
      <c r="F24" s="1" t="n">
        <v>24</v>
      </c>
      <c r="G24" s="1" t="n">
        <v>7.4</v>
      </c>
      <c r="H24" s="8" t="n">
        <f aca="false">57.3*(E24/D24)</f>
        <v>3.32709677419355</v>
      </c>
      <c r="I24" s="8" t="n">
        <f aca="false">57.3*(F24/D24)</f>
        <v>2.21806451612903</v>
      </c>
      <c r="J24" s="8" t="n">
        <f aca="false">3439*(E24/D24)</f>
        <v>199.683870967742</v>
      </c>
      <c r="K24" s="8" t="n">
        <f aca="false">3439*(F24/D24)</f>
        <v>133.122580645161</v>
      </c>
      <c r="L24" s="8" t="n">
        <f aca="false">(G24*206.265)/D24</f>
        <v>2.46187258064516</v>
      </c>
      <c r="M24" s="8" t="n">
        <f aca="false">O24/G24</f>
        <v>4.87211900546133</v>
      </c>
      <c r="N24" s="8" t="n">
        <f aca="false">P24/G24</f>
        <v>3.24604824606101</v>
      </c>
      <c r="O24" s="8" t="n">
        <f aca="false">(D24*TAN(J24*PI()/(60*180)))</f>
        <v>36.0536806404138</v>
      </c>
      <c r="P24" s="8" t="n">
        <f aca="false">(D24*TAN(K24*PI()/(60*180)))</f>
        <v>24.0207570208514</v>
      </c>
      <c r="Q24" s="8" t="n">
        <f aca="false">(R24*D24/206.265)/2</f>
        <v>2.25438149952731</v>
      </c>
      <c r="R24" s="8" t="n">
        <v>1.5</v>
      </c>
      <c r="S24" s="0" t="n">
        <f aca="false">(O24*SQRT(2))</f>
        <v>50.9876041351415</v>
      </c>
      <c r="T24" s="0" t="n">
        <f aca="false">(SQRT((O24^2)+(P24^2)))</f>
        <v>43.322796026754</v>
      </c>
    </row>
    <row r="25" customFormat="false" ht="14.4" hidden="false" customHeight="false" outlineLevel="0" collapsed="false">
      <c r="A25" s="1" t="s">
        <v>39</v>
      </c>
      <c r="B25" s="8" t="n">
        <v>279</v>
      </c>
      <c r="C25" s="8" t="n">
        <v>2.2</v>
      </c>
      <c r="D25" s="8" t="n">
        <v>620</v>
      </c>
      <c r="E25" s="1" t="n">
        <v>15.2</v>
      </c>
      <c r="F25" s="1" t="n">
        <v>15.2</v>
      </c>
      <c r="G25" s="1" t="n">
        <v>7.4</v>
      </c>
      <c r="H25" s="8" t="n">
        <f aca="false">57.3*(E25/D25)</f>
        <v>1.40477419354839</v>
      </c>
      <c r="I25" s="8" t="n">
        <f aca="false">57.3*(F25/D25)</f>
        <v>1.40477419354839</v>
      </c>
      <c r="J25" s="8" t="n">
        <f aca="false">3439*(E25/D25)</f>
        <v>84.3109677419355</v>
      </c>
      <c r="K25" s="8" t="n">
        <f aca="false">3439*(F25/D25)</f>
        <v>84.3109677419355</v>
      </c>
      <c r="L25" s="8" t="n">
        <f aca="false">(G25*206.265)/D25</f>
        <v>2.46187258064516</v>
      </c>
      <c r="M25" s="8" t="n">
        <f aca="false">O25/G25</f>
        <v>2.05521493129013</v>
      </c>
      <c r="N25" s="8" t="n">
        <f aca="false">P25/G25</f>
        <v>2.05521493129013</v>
      </c>
      <c r="O25" s="8" t="n">
        <f aca="false">(D25*TAN(J25*PI()/(60*180)))</f>
        <v>15.208590491547</v>
      </c>
      <c r="P25" s="8" t="n">
        <f aca="false">(D25*TAN(K25*PI()/(60*180)))</f>
        <v>15.208590491547</v>
      </c>
      <c r="Q25" s="8" t="n">
        <f aca="false">(R25*D25/206.265)/2</f>
        <v>2.25438149952731</v>
      </c>
      <c r="R25" s="8" t="n">
        <v>1.5</v>
      </c>
      <c r="S25" s="0" t="n">
        <f aca="false">(O25*SQRT(2))</f>
        <v>21.5081949377242</v>
      </c>
      <c r="T25" s="0" t="n">
        <f aca="false">(SQRT((O25^2)+(P25^2)))</f>
        <v>21.5081949377242</v>
      </c>
    </row>
    <row r="26" customFormat="false" ht="14.4" hidden="false" customHeight="false" outlineLevel="0" collapsed="false">
      <c r="A26" s="1" t="s">
        <v>40</v>
      </c>
      <c r="B26" s="8" t="n">
        <v>279</v>
      </c>
      <c r="C26" s="8" t="n">
        <v>2.2</v>
      </c>
      <c r="D26" s="8" t="n">
        <v>620</v>
      </c>
      <c r="E26" s="1" t="n">
        <v>11.8</v>
      </c>
      <c r="F26" s="1" t="n">
        <v>8.9</v>
      </c>
      <c r="G26" s="1" t="n">
        <v>7.4</v>
      </c>
      <c r="H26" s="8" t="n">
        <f aca="false">57.3*(E26/D26)</f>
        <v>1.09054838709677</v>
      </c>
      <c r="I26" s="8" t="n">
        <f aca="false">57.3*(F26/D26)</f>
        <v>0.822532258064516</v>
      </c>
      <c r="J26" s="8" t="n">
        <f aca="false">3439*(E26/D26)</f>
        <v>65.451935483871</v>
      </c>
      <c r="K26" s="8" t="n">
        <f aca="false">3439*(F26/D26)</f>
        <v>49.3662903225806</v>
      </c>
      <c r="L26" s="8" t="n">
        <f aca="false">(G26*206.265)/D26</f>
        <v>2.46187258064516</v>
      </c>
      <c r="M26" s="8" t="n">
        <f aca="false">O26/G26</f>
        <v>1.5953686770032</v>
      </c>
      <c r="N26" s="8" t="n">
        <f aca="false">P26/G26</f>
        <v>1.20322385489383</v>
      </c>
      <c r="O26" s="8" t="n">
        <f aca="false">(D26*TAN(J26*PI()/(60*180)))</f>
        <v>11.8057282098237</v>
      </c>
      <c r="P26" s="8" t="n">
        <f aca="false">(D26*TAN(K26*PI()/(60*180)))</f>
        <v>8.90385652621432</v>
      </c>
      <c r="Q26" s="8" t="n">
        <f aca="false">(R26*D26/206.265)/2</f>
        <v>2.25438149952731</v>
      </c>
      <c r="R26" s="8" t="n">
        <v>1.5</v>
      </c>
      <c r="S26" s="0" t="n">
        <f aca="false">(O26*SQRT(2))</f>
        <v>16.6958209480233</v>
      </c>
      <c r="T26" s="0" t="n">
        <f aca="false">(SQRT((O26^2)+(P26^2)))</f>
        <v>14.7869496382329</v>
      </c>
    </row>
    <row r="27" customFormat="false" ht="14.4" hidden="false" customHeight="false" outlineLevel="0" collapsed="false">
      <c r="A27" s="1" t="s">
        <v>41</v>
      </c>
      <c r="B27" s="8" t="n">
        <v>279</v>
      </c>
      <c r="C27" s="8" t="n">
        <v>2.2</v>
      </c>
      <c r="D27" s="8" t="n">
        <v>620</v>
      </c>
      <c r="E27" s="1" t="n">
        <v>36.8</v>
      </c>
      <c r="F27" s="1" t="n">
        <v>36.8</v>
      </c>
      <c r="G27" s="1" t="n">
        <v>9</v>
      </c>
      <c r="H27" s="8" t="n">
        <f aca="false">57.3*(E27/D27)</f>
        <v>3.40103225806452</v>
      </c>
      <c r="I27" s="8" t="n">
        <f aca="false">57.3*(F27/D27)</f>
        <v>3.40103225806452</v>
      </c>
      <c r="J27" s="8" t="n">
        <f aca="false">3439*(E27/D27)</f>
        <v>204.121290322581</v>
      </c>
      <c r="K27" s="8" t="n">
        <f aca="false">3439*(F27/D27)</f>
        <v>204.121290322581</v>
      </c>
      <c r="L27" s="8" t="n">
        <f aca="false">(G27*206.265)/D27</f>
        <v>2.99416935483871</v>
      </c>
      <c r="M27" s="8" t="n">
        <f aca="false">O27/G27</f>
        <v>4.09519324787089</v>
      </c>
      <c r="N27" s="8" t="n">
        <f aca="false">P27/G27</f>
        <v>4.09519324787089</v>
      </c>
      <c r="O27" s="8" t="n">
        <f aca="false">(D27*TAN(J27*PI()/(60*180)))</f>
        <v>36.856739230838</v>
      </c>
      <c r="P27" s="8" t="n">
        <f aca="false">(D27*TAN(K27*PI()/(60*180)))</f>
        <v>36.856739230838</v>
      </c>
      <c r="Q27" s="8" t="n">
        <f aca="false">(R27*D27/206.265)/2</f>
        <v>2.25438149952731</v>
      </c>
      <c r="R27" s="8" t="n">
        <v>1.5</v>
      </c>
      <c r="S27" s="0" t="n">
        <f aca="false">(O27*SQRT(2))</f>
        <v>52.1233004850996</v>
      </c>
      <c r="T27" s="0" t="n">
        <f aca="false">(SQRT((O27^2)+(P27^2)))</f>
        <v>52.1233004850996</v>
      </c>
    </row>
    <row r="28" customFormat="false" ht="14.4" hidden="false" customHeight="false" outlineLevel="0" collapsed="false">
      <c r="A28" s="1" t="s">
        <v>42</v>
      </c>
      <c r="B28" s="8" t="n">
        <v>279</v>
      </c>
      <c r="C28" s="8" t="n">
        <v>2.2</v>
      </c>
      <c r="D28" s="8" t="n">
        <v>620</v>
      </c>
      <c r="E28" s="1" t="n">
        <v>30.7</v>
      </c>
      <c r="F28" s="1" t="n">
        <v>30.7</v>
      </c>
      <c r="G28" s="1" t="n">
        <v>15</v>
      </c>
      <c r="H28" s="8" t="n">
        <f aca="false">57.3*(E28/D28)</f>
        <v>2.83727419354839</v>
      </c>
      <c r="I28" s="8" t="n">
        <f aca="false">57.3*(F28/D28)</f>
        <v>2.83727419354839</v>
      </c>
      <c r="J28" s="8" t="n">
        <f aca="false">3439*(E28/D28)</f>
        <v>170.285967741935</v>
      </c>
      <c r="K28" s="8" t="n">
        <f aca="false">3439*(F28/D28)</f>
        <v>170.285967741935</v>
      </c>
      <c r="L28" s="8" t="n">
        <f aca="false">(G28*206.265)/D28</f>
        <v>4.99028225806452</v>
      </c>
      <c r="M28" s="8" t="n">
        <f aca="false">O28/G28</f>
        <v>2.04908895784729</v>
      </c>
      <c r="N28" s="8" t="n">
        <f aca="false">P28/G28</f>
        <v>2.04908895784729</v>
      </c>
      <c r="O28" s="8" t="n">
        <f aca="false">(D28*TAN(J28*PI()/(60*180)))</f>
        <v>30.7363343677093</v>
      </c>
      <c r="P28" s="8" t="n">
        <f aca="false">(D28*TAN(K28*PI()/(60*180)))</f>
        <v>30.7363343677093</v>
      </c>
      <c r="Q28" s="8" t="n">
        <f aca="false">(R28*D28/206.265)/2</f>
        <v>2.25438149952731</v>
      </c>
      <c r="R28" s="8" t="n">
        <v>1.5</v>
      </c>
      <c r="S28" s="0" t="n">
        <f aca="false">(O28*SQRT(2))</f>
        <v>43.4677409204488</v>
      </c>
      <c r="T28" s="0" t="n">
        <f aca="false">(SQRT((O28^2)+(P28^2)))</f>
        <v>43.4677409204488</v>
      </c>
    </row>
    <row r="29" customFormat="false" ht="14.4" hidden="false" customHeight="false" outlineLevel="0" collapsed="false">
      <c r="A29" s="1" t="s">
        <v>43</v>
      </c>
      <c r="B29" s="8" t="n">
        <v>279</v>
      </c>
      <c r="C29" s="8" t="n">
        <v>2.2</v>
      </c>
      <c r="D29" s="8" t="n">
        <v>620</v>
      </c>
      <c r="E29" s="1" t="n">
        <v>27.6</v>
      </c>
      <c r="F29" s="1" t="n">
        <v>27.6</v>
      </c>
      <c r="G29" s="1" t="n">
        <v>13.5</v>
      </c>
      <c r="H29" s="8" t="n">
        <f aca="false">57.3*(E29/D29)</f>
        <v>2.55077419354839</v>
      </c>
      <c r="I29" s="8" t="n">
        <f aca="false">57.3*(F29/D29)</f>
        <v>2.55077419354839</v>
      </c>
      <c r="J29" s="8" t="n">
        <f aca="false">3439*(E29/D29)</f>
        <v>153.090967741936</v>
      </c>
      <c r="K29" s="8" t="n">
        <f aca="false">3439*(F29/D29)</f>
        <v>153.090967741936</v>
      </c>
      <c r="L29" s="8" t="n">
        <f aca="false">(G29*206.265)/D29</f>
        <v>4.49125403225806</v>
      </c>
      <c r="M29" s="8" t="n">
        <f aca="false">O29/G29</f>
        <v>2.04654277878679</v>
      </c>
      <c r="N29" s="8" t="n">
        <f aca="false">P29/G29</f>
        <v>2.04654277878679</v>
      </c>
      <c r="O29" s="8" t="n">
        <f aca="false">(D29*TAN(J29*PI()/(60*180)))</f>
        <v>27.6283275136217</v>
      </c>
      <c r="P29" s="8" t="n">
        <f aca="false">(D29*TAN(K29*PI()/(60*180)))</f>
        <v>27.6283275136217</v>
      </c>
      <c r="Q29" s="8" t="n">
        <f aca="false">(R29*D29/206.265)/2</f>
        <v>2.25438149952731</v>
      </c>
      <c r="R29" s="8" t="n">
        <v>1.5</v>
      </c>
      <c r="S29" s="0" t="n">
        <f aca="false">(O29*SQRT(2))</f>
        <v>39.0723554754495</v>
      </c>
      <c r="T29" s="0" t="n">
        <f aca="false">(SQRT((O29^2)+(P29^2)))</f>
        <v>39.0723554754495</v>
      </c>
    </row>
    <row r="30" customFormat="false" ht="14.4" hidden="false" customHeight="false" outlineLevel="0" collapsed="false">
      <c r="A30" s="1" t="s">
        <v>44</v>
      </c>
      <c r="B30" s="8" t="n">
        <v>279</v>
      </c>
      <c r="C30" s="8" t="n">
        <v>2.2</v>
      </c>
      <c r="D30" s="8" t="n">
        <v>620</v>
      </c>
      <c r="E30" s="1" t="n">
        <v>13.3</v>
      </c>
      <c r="F30" s="1" t="n">
        <v>13.3</v>
      </c>
      <c r="G30" s="1" t="n">
        <v>13</v>
      </c>
      <c r="H30" s="8" t="n">
        <f aca="false">57.3*(E30/D30)</f>
        <v>1.22917741935484</v>
      </c>
      <c r="I30" s="8" t="n">
        <f aca="false">57.3*(F30/D30)</f>
        <v>1.22917741935484</v>
      </c>
      <c r="J30" s="8" t="n">
        <f aca="false">3439*(E30/D30)</f>
        <v>73.7720967741936</v>
      </c>
      <c r="K30" s="8" t="n">
        <f aca="false">3439*(F30/D30)</f>
        <v>73.7720967741936</v>
      </c>
      <c r="L30" s="8" t="n">
        <f aca="false">(G30*206.265)/D30</f>
        <v>4.32491129032258</v>
      </c>
      <c r="M30" s="8" t="n">
        <f aca="false">O30/G30</f>
        <v>1.02360701634242</v>
      </c>
      <c r="N30" s="8" t="n">
        <f aca="false">P30/G30</f>
        <v>1.02360701634242</v>
      </c>
      <c r="O30" s="8" t="n">
        <f aca="false">(D30*TAN(J30*PI()/(60*180)))</f>
        <v>13.3068912124514</v>
      </c>
      <c r="P30" s="8" t="n">
        <f aca="false">(D30*TAN(K30*PI()/(60*180)))</f>
        <v>13.3068912124514</v>
      </c>
      <c r="Q30" s="8" t="n">
        <f aca="false">(R30*D30/206.265)/2</f>
        <v>2.25438149952731</v>
      </c>
      <c r="R30" s="8" t="n">
        <v>1.5</v>
      </c>
      <c r="S30" s="0" t="n">
        <f aca="false">(O30*SQRT(2))</f>
        <v>18.8187860256722</v>
      </c>
      <c r="T30" s="0" t="n">
        <f aca="false">(SQRT((O30^2)+(P30^2)))</f>
        <v>18.8187860256722</v>
      </c>
    </row>
    <row r="31" customFormat="false" ht="14.4" hidden="false" customHeight="false" outlineLevel="0" collapsed="false">
      <c r="A31" s="1" t="s">
        <v>45</v>
      </c>
      <c r="B31" s="8" t="n">
        <v>279</v>
      </c>
      <c r="C31" s="8" t="n">
        <v>2.2</v>
      </c>
      <c r="D31" s="8" t="n">
        <v>620</v>
      </c>
      <c r="E31" s="1" t="n">
        <v>24.6</v>
      </c>
      <c r="F31" s="1" t="n">
        <v>24.6</v>
      </c>
      <c r="G31" s="1" t="n">
        <v>24</v>
      </c>
      <c r="H31" s="8" t="n">
        <f aca="false">57.3*(E31/D31)</f>
        <v>2.27351612903226</v>
      </c>
      <c r="I31" s="8" t="n">
        <f aca="false">57.3*(F31/D31)</f>
        <v>2.27351612903226</v>
      </c>
      <c r="J31" s="8" t="n">
        <f aca="false">3439*(E31/D31)</f>
        <v>136.45064516129</v>
      </c>
      <c r="K31" s="8" t="n">
        <f aca="false">3439*(F31/D31)</f>
        <v>136.45064516129</v>
      </c>
      <c r="L31" s="8" t="n">
        <f aca="false">(G31*206.265)/D31</f>
        <v>7.98445161290323</v>
      </c>
      <c r="M31" s="8" t="n">
        <f aca="false">O31/G31</f>
        <v>1.02591247637965</v>
      </c>
      <c r="N31" s="8" t="n">
        <f aca="false">P31/G31</f>
        <v>1.02591247637965</v>
      </c>
      <c r="O31" s="8" t="n">
        <f aca="false">(D31*TAN(J31*PI()/(60*180)))</f>
        <v>24.6218994331115</v>
      </c>
      <c r="P31" s="8" t="n">
        <f aca="false">(D31*TAN(K31*PI()/(60*180)))</f>
        <v>24.6218994331115</v>
      </c>
      <c r="Q31" s="8" t="n">
        <f aca="false">(R31*D31/206.265)/2</f>
        <v>2.25438149952731</v>
      </c>
      <c r="R31" s="8" t="n">
        <v>1.5</v>
      </c>
      <c r="S31" s="0" t="n">
        <f aca="false">(O31*SQRT(2))</f>
        <v>34.8206241096927</v>
      </c>
      <c r="T31" s="0" t="n">
        <f aca="false">(SQRT((O31^2)+(P31^2)))</f>
        <v>34.8206241096927</v>
      </c>
    </row>
    <row r="32" customFormat="false" ht="14.4" hidden="false" customHeight="false" outlineLevel="0" collapsed="false">
      <c r="A32" s="1" t="s">
        <v>46</v>
      </c>
      <c r="B32" s="8" t="n">
        <v>279</v>
      </c>
      <c r="C32" s="8" t="n">
        <v>2.2</v>
      </c>
      <c r="D32" s="8" t="n">
        <v>620</v>
      </c>
      <c r="E32" s="1" t="n">
        <v>36.7</v>
      </c>
      <c r="F32" s="1" t="n">
        <v>36.7</v>
      </c>
      <c r="G32" s="1" t="n">
        <v>12</v>
      </c>
      <c r="H32" s="8" t="n">
        <f aca="false">57.3*(E32/D32)</f>
        <v>3.39179032258065</v>
      </c>
      <c r="I32" s="8" t="n">
        <f aca="false">57.3*(F32/D32)</f>
        <v>3.39179032258065</v>
      </c>
      <c r="J32" s="8" t="n">
        <f aca="false">3439*(E32/D32)</f>
        <v>203.566612903226</v>
      </c>
      <c r="K32" s="8" t="n">
        <f aca="false">3439*(F32/D32)</f>
        <v>203.566612903226</v>
      </c>
      <c r="L32" s="8" t="n">
        <f aca="false">(G32*206.265)/D32</f>
        <v>3.99222580645161</v>
      </c>
      <c r="M32" s="8" t="n">
        <f aca="false">O32/G32</f>
        <v>3.06302918518141</v>
      </c>
      <c r="N32" s="8" t="n">
        <f aca="false">P32/G32</f>
        <v>3.06302918518141</v>
      </c>
      <c r="O32" s="8" t="n">
        <f aca="false">(D32*TAN(J32*PI()/(60*180)))</f>
        <v>36.7563502221769</v>
      </c>
      <c r="P32" s="8" t="n">
        <f aca="false">(D32*TAN(K32*PI()/(60*180)))</f>
        <v>36.7563502221769</v>
      </c>
      <c r="Q32" s="8" t="n">
        <f aca="false">(R32*D32/206.265)/2</f>
        <v>2.25438149952731</v>
      </c>
      <c r="R32" s="8" t="n">
        <v>1.5</v>
      </c>
      <c r="S32" s="0" t="n">
        <f aca="false">(O32*SQRT(2))</f>
        <v>51.981328987538</v>
      </c>
      <c r="T32" s="0" t="n">
        <f aca="false">(SQRT((O32^2)+(P32^2)))</f>
        <v>51.981328987538</v>
      </c>
    </row>
    <row r="33" s="11" customFormat="true" ht="14.4" hidden="false" customHeight="false" outlineLevel="0" collapsed="false">
      <c r="A33" s="9" t="s">
        <v>47</v>
      </c>
      <c r="B33" s="10" t="n">
        <v>279</v>
      </c>
      <c r="C33" s="10" t="n">
        <v>2.2</v>
      </c>
      <c r="D33" s="10" t="n">
        <v>620</v>
      </c>
      <c r="E33" s="9" t="n">
        <v>49.5</v>
      </c>
      <c r="F33" s="9" t="n">
        <v>49.2</v>
      </c>
      <c r="G33" s="9" t="n">
        <v>12</v>
      </c>
      <c r="H33" s="10" t="n">
        <f aca="false">57.3*(E33/D33)</f>
        <v>4.57475806451613</v>
      </c>
      <c r="I33" s="10" t="n">
        <f aca="false">57.3*(F33/D33)</f>
        <v>4.54703225806452</v>
      </c>
      <c r="J33" s="10" t="n">
        <f aca="false">3439*(E33/D33)</f>
        <v>274.565322580645</v>
      </c>
      <c r="K33" s="10" t="n">
        <f aca="false">3439*(F33/D33)</f>
        <v>272.901290322581</v>
      </c>
      <c r="L33" s="10" t="n">
        <f aca="false">(G33*206.265)/D33</f>
        <v>3.99222580645161</v>
      </c>
      <c r="M33" s="10" t="n">
        <f aca="false">O33/G33</f>
        <v>4.13530035342801</v>
      </c>
      <c r="N33" s="10" t="n">
        <f aca="false">P33/G33</f>
        <v>4.11013200209492</v>
      </c>
      <c r="O33" s="10" t="n">
        <f aca="false">(D33*TAN(J33*PI()/(60*180)))</f>
        <v>49.6236042411361</v>
      </c>
      <c r="P33" s="10" t="n">
        <f aca="false">(D33*TAN(K33*PI()/(60*180)))</f>
        <v>49.321584025139</v>
      </c>
      <c r="Q33" s="10" t="n">
        <f aca="false">(R33*D33/206.265)/2</f>
        <v>2.25438149952731</v>
      </c>
      <c r="R33" s="10" t="n">
        <v>1.5</v>
      </c>
      <c r="S33" s="11" t="n">
        <f aca="false">(O33*SQRT(2))</f>
        <v>70.1783741316497</v>
      </c>
      <c r="T33" s="11" t="n">
        <f aca="false">(SQRT((O33^2)+(P33^2)))</f>
        <v>69.9651395241212</v>
      </c>
    </row>
    <row r="34" customFormat="false" ht="14.4" hidden="false" customHeight="false" outlineLevel="0" collapsed="false">
      <c r="B34" s="8"/>
      <c r="C34" s="8"/>
      <c r="D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</sheetData>
  <mergeCells count="5">
    <mergeCell ref="E1:F1"/>
    <mergeCell ref="H1:I1"/>
    <mergeCell ref="J1:K1"/>
    <mergeCell ref="M1:N1"/>
    <mergeCell ref="O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2019-02-13T13:36:13Z</dcterms:created>
  <dc:creator>JUVAN-BEAULIEU Ines</dc:creator>
  <dc:description/>
  <dc:language>en-US</dc:language>
  <cp:lastModifiedBy>JUVAN-BEAULIEU Ines</cp:lastModifiedBy>
  <dcterms:modified xsi:type="dcterms:W3CDTF">2019-10-23T18:03:17Z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